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Familiar\Desktop\"/>
    </mc:Choice>
  </mc:AlternateContent>
  <bookViews>
    <workbookView xWindow="0" yWindow="0" windowWidth="10320" windowHeight="7380" activeTab="1"/>
  </bookViews>
  <sheets>
    <sheet name="Finaciera-organizacional" sheetId="1" r:id="rId1"/>
    <sheet name="RESIDUAL" sheetId="2" r:id="rId2"/>
  </sheets>
  <externalReferences>
    <externalReference r:id="rId3"/>
    <externalReference r:id="rId4"/>
    <externalReference r:id="rId5"/>
  </externalReferences>
  <definedNames>
    <definedName name="basedato">[1]TD!$A:$A</definedName>
    <definedName name="prueba">[2]TD!$A:$A</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1155" i="1" l="1"/>
  <c r="R1155" i="1"/>
  <c r="T1155" i="1" s="1"/>
  <c r="Q1155" i="1"/>
  <c r="O1155" i="1"/>
  <c r="M1155" i="1"/>
  <c r="L1155" i="1"/>
  <c r="H1155" i="1"/>
  <c r="G1155" i="1"/>
  <c r="F1155" i="1"/>
  <c r="AF1155" i="1" s="1"/>
  <c r="AG1155" i="1" s="1"/>
  <c r="E1155" i="1"/>
  <c r="B1155" i="1"/>
  <c r="AB1154" i="1"/>
  <c r="R1154" i="1"/>
  <c r="T1154" i="1" s="1"/>
  <c r="Q1154" i="1"/>
  <c r="O1154" i="1"/>
  <c r="M1154" i="1"/>
  <c r="L1154" i="1"/>
  <c r="H1154" i="1"/>
  <c r="G1154" i="1"/>
  <c r="F1154" i="1"/>
  <c r="J1154" i="1" s="1"/>
  <c r="E1154" i="1"/>
  <c r="I1154" i="1" s="1"/>
  <c r="B1154" i="1"/>
  <c r="AB1153" i="1"/>
  <c r="R1153" i="1"/>
  <c r="T1153" i="1" s="1"/>
  <c r="Q1153" i="1"/>
  <c r="O1153" i="1"/>
  <c r="M1153" i="1"/>
  <c r="L1153" i="1"/>
  <c r="H1153" i="1"/>
  <c r="G1153" i="1"/>
  <c r="F1153" i="1"/>
  <c r="AF1153" i="1" s="1"/>
  <c r="AG1153" i="1" s="1"/>
  <c r="E1153" i="1"/>
  <c r="B1153" i="1"/>
  <c r="AB1152" i="1"/>
  <c r="R1152" i="1"/>
  <c r="T1152" i="1" s="1"/>
  <c r="Q1152" i="1"/>
  <c r="O1152" i="1"/>
  <c r="M1152" i="1"/>
  <c r="L1152" i="1"/>
  <c r="H1152" i="1"/>
  <c r="G1152" i="1"/>
  <c r="F1152" i="1"/>
  <c r="J1152" i="1" s="1"/>
  <c r="E1152" i="1"/>
  <c r="I1152" i="1" s="1"/>
  <c r="B1152" i="1"/>
  <c r="AB1151" i="1"/>
  <c r="R1151" i="1"/>
  <c r="T1151" i="1" s="1"/>
  <c r="Q1151" i="1"/>
  <c r="O1151" i="1"/>
  <c r="M1151" i="1"/>
  <c r="L1151" i="1"/>
  <c r="H1151" i="1"/>
  <c r="G1151" i="1"/>
  <c r="F1151" i="1"/>
  <c r="AF1151" i="1" s="1"/>
  <c r="AG1151" i="1" s="1"/>
  <c r="E1151" i="1"/>
  <c r="B1151" i="1"/>
  <c r="AB1150" i="1"/>
  <c r="R1150" i="1"/>
  <c r="T1150" i="1" s="1"/>
  <c r="Q1150" i="1"/>
  <c r="O1150" i="1"/>
  <c r="M1150" i="1"/>
  <c r="L1150" i="1"/>
  <c r="H1150" i="1"/>
  <c r="G1150" i="1"/>
  <c r="F1150" i="1"/>
  <c r="J1150" i="1" s="1"/>
  <c r="E1150" i="1"/>
  <c r="I1150" i="1" s="1"/>
  <c r="B1150" i="1"/>
  <c r="AB1149" i="1"/>
  <c r="R1149" i="1"/>
  <c r="T1149" i="1" s="1"/>
  <c r="Q1149" i="1"/>
  <c r="O1149" i="1"/>
  <c r="M1149" i="1"/>
  <c r="L1149" i="1"/>
  <c r="H1149" i="1"/>
  <c r="G1149" i="1"/>
  <c r="F1149" i="1"/>
  <c r="AF1149" i="1" s="1"/>
  <c r="AG1149" i="1" s="1"/>
  <c r="E1149" i="1"/>
  <c r="AB1148" i="1"/>
  <c r="R1148" i="1"/>
  <c r="T1148" i="1" s="1"/>
  <c r="Q1148" i="1"/>
  <c r="O1148" i="1"/>
  <c r="M1148" i="1"/>
  <c r="L1148" i="1"/>
  <c r="H1148" i="1"/>
  <c r="G1148" i="1"/>
  <c r="F1148" i="1"/>
  <c r="K1148" i="1" s="1"/>
  <c r="E1148" i="1"/>
  <c r="I1148" i="1" s="1"/>
  <c r="AB1147" i="1"/>
  <c r="R1147" i="1"/>
  <c r="T1147" i="1" s="1"/>
  <c r="Q1147" i="1"/>
  <c r="O1147" i="1"/>
  <c r="M1147" i="1"/>
  <c r="L1147" i="1"/>
  <c r="H1147" i="1"/>
  <c r="G1147" i="1"/>
  <c r="F1147" i="1"/>
  <c r="AF1147" i="1" s="1"/>
  <c r="AG1147" i="1" s="1"/>
  <c r="E1147" i="1"/>
  <c r="AB1146" i="1"/>
  <c r="AB1145" i="1" s="1"/>
  <c r="R1146" i="1"/>
  <c r="Q1146" i="1"/>
  <c r="O1146" i="1"/>
  <c r="M1146" i="1"/>
  <c r="M1145" i="1" s="1"/>
  <c r="L1146" i="1"/>
  <c r="L1145" i="1" s="1"/>
  <c r="H1146" i="1"/>
  <c r="G1146" i="1"/>
  <c r="F1146" i="1"/>
  <c r="E1146" i="1"/>
  <c r="I1146" i="1" s="1"/>
  <c r="B1146" i="1"/>
  <c r="B1147" i="1" s="1"/>
  <c r="B1148" i="1" s="1"/>
  <c r="R1145" i="1"/>
  <c r="Q1145" i="1"/>
  <c r="O1145" i="1"/>
  <c r="H1145" i="1"/>
  <c r="G1145" i="1"/>
  <c r="D1145" i="1"/>
  <c r="AB1144" i="1"/>
  <c r="R1144" i="1"/>
  <c r="T1144" i="1" s="1"/>
  <c r="Q1144" i="1"/>
  <c r="O1144" i="1"/>
  <c r="M1144" i="1"/>
  <c r="L1144" i="1"/>
  <c r="H1144" i="1"/>
  <c r="G1144" i="1"/>
  <c r="F1144" i="1"/>
  <c r="AF1144" i="1" s="1"/>
  <c r="AG1144" i="1" s="1"/>
  <c r="E1144" i="1"/>
  <c r="I1144" i="1" s="1"/>
  <c r="B1144" i="1"/>
  <c r="AB1143" i="1"/>
  <c r="R1143" i="1"/>
  <c r="T1143" i="1" s="1"/>
  <c r="Q1143" i="1"/>
  <c r="O1143" i="1"/>
  <c r="M1143" i="1"/>
  <c r="L1143" i="1"/>
  <c r="H1143" i="1"/>
  <c r="G1143" i="1"/>
  <c r="F1143" i="1"/>
  <c r="K1143" i="1" s="1"/>
  <c r="E1143" i="1"/>
  <c r="I1143" i="1" s="1"/>
  <c r="B1143" i="1"/>
  <c r="AB1142" i="1"/>
  <c r="R1142" i="1"/>
  <c r="T1142" i="1" s="1"/>
  <c r="Q1142" i="1"/>
  <c r="O1142" i="1"/>
  <c r="M1142" i="1"/>
  <c r="L1142" i="1"/>
  <c r="H1142" i="1"/>
  <c r="G1142" i="1"/>
  <c r="F1142" i="1"/>
  <c r="AF1142" i="1" s="1"/>
  <c r="AG1142" i="1" s="1"/>
  <c r="E1142" i="1"/>
  <c r="I1142" i="1" s="1"/>
  <c r="B1142" i="1"/>
  <c r="AF1141" i="1"/>
  <c r="AG1141" i="1" s="1"/>
  <c r="AB1141" i="1"/>
  <c r="R1141" i="1"/>
  <c r="T1141" i="1" s="1"/>
  <c r="Q1141" i="1"/>
  <c r="O1141" i="1"/>
  <c r="M1141" i="1"/>
  <c r="L1141" i="1"/>
  <c r="H1141" i="1"/>
  <c r="G1141" i="1"/>
  <c r="F1141" i="1"/>
  <c r="E1141" i="1"/>
  <c r="I1141" i="1" s="1"/>
  <c r="B1141" i="1"/>
  <c r="AB1140" i="1"/>
  <c r="R1140" i="1"/>
  <c r="T1140" i="1" s="1"/>
  <c r="Q1140" i="1"/>
  <c r="O1140" i="1"/>
  <c r="M1140" i="1"/>
  <c r="L1140" i="1"/>
  <c r="H1140" i="1"/>
  <c r="G1140" i="1"/>
  <c r="F1140" i="1"/>
  <c r="AF1140" i="1" s="1"/>
  <c r="AG1140" i="1" s="1"/>
  <c r="E1140" i="1"/>
  <c r="B1140" i="1"/>
  <c r="AF1139" i="1"/>
  <c r="AG1139" i="1" s="1"/>
  <c r="AB1139" i="1"/>
  <c r="R1139" i="1"/>
  <c r="T1139" i="1" s="1"/>
  <c r="Q1139" i="1"/>
  <c r="O1139" i="1"/>
  <c r="M1139" i="1"/>
  <c r="L1139" i="1"/>
  <c r="H1139" i="1"/>
  <c r="G1139" i="1"/>
  <c r="F1139" i="1"/>
  <c r="E1139" i="1"/>
  <c r="B1139" i="1"/>
  <c r="AB1138" i="1"/>
  <c r="R1138" i="1"/>
  <c r="T1138" i="1" s="1"/>
  <c r="Q1138" i="1"/>
  <c r="O1138" i="1"/>
  <c r="M1138" i="1"/>
  <c r="L1138" i="1"/>
  <c r="H1138" i="1"/>
  <c r="G1138" i="1"/>
  <c r="F1138" i="1"/>
  <c r="AF1138" i="1" s="1"/>
  <c r="AG1138" i="1" s="1"/>
  <c r="E1138" i="1"/>
  <c r="AB1137" i="1"/>
  <c r="T1137" i="1"/>
  <c r="R1137" i="1"/>
  <c r="Q1137" i="1"/>
  <c r="O1137" i="1"/>
  <c r="M1137" i="1"/>
  <c r="L1137" i="1"/>
  <c r="H1137" i="1"/>
  <c r="G1137" i="1"/>
  <c r="G1134" i="1" s="1"/>
  <c r="F1137" i="1"/>
  <c r="J1137" i="1" s="1"/>
  <c r="E1137" i="1"/>
  <c r="B1137" i="1"/>
  <c r="AB1136" i="1"/>
  <c r="AB1134" i="1" s="1"/>
  <c r="R1136" i="1"/>
  <c r="T1136" i="1" s="1"/>
  <c r="Q1136" i="1"/>
  <c r="O1136" i="1"/>
  <c r="M1136" i="1"/>
  <c r="L1136" i="1"/>
  <c r="H1136" i="1"/>
  <c r="G1136" i="1"/>
  <c r="F1136" i="1"/>
  <c r="J1136" i="1" s="1"/>
  <c r="E1136" i="1"/>
  <c r="I1136" i="1" s="1"/>
  <c r="AB1135" i="1"/>
  <c r="R1135" i="1"/>
  <c r="Q1135" i="1"/>
  <c r="Q1134" i="1" s="1"/>
  <c r="O1135" i="1"/>
  <c r="M1135" i="1"/>
  <c r="M1134" i="1" s="1"/>
  <c r="L1135" i="1"/>
  <c r="H1135" i="1"/>
  <c r="H1134" i="1" s="1"/>
  <c r="G1135" i="1"/>
  <c r="F1135" i="1"/>
  <c r="E1135" i="1"/>
  <c r="B1135" i="1"/>
  <c r="B1136" i="1" s="1"/>
  <c r="R1134" i="1"/>
  <c r="O1134" i="1"/>
  <c r="L1134" i="1"/>
  <c r="D1134" i="1"/>
  <c r="AF1133" i="1"/>
  <c r="AG1133" i="1" s="1"/>
  <c r="AB1133" i="1"/>
  <c r="T1133" i="1"/>
  <c r="R1133" i="1"/>
  <c r="Q1133" i="1"/>
  <c r="O1133" i="1"/>
  <c r="M1133" i="1"/>
  <c r="L1133" i="1"/>
  <c r="H1133" i="1"/>
  <c r="G1133" i="1"/>
  <c r="F1133" i="1"/>
  <c r="E1133" i="1"/>
  <c r="B1133" i="1"/>
  <c r="AB1132" i="1"/>
  <c r="R1132" i="1"/>
  <c r="T1132" i="1" s="1"/>
  <c r="Q1132" i="1"/>
  <c r="O1132" i="1"/>
  <c r="M1132" i="1"/>
  <c r="L1132" i="1"/>
  <c r="H1132" i="1"/>
  <c r="G1132" i="1"/>
  <c r="F1132" i="1"/>
  <c r="AF1132" i="1" s="1"/>
  <c r="AG1132" i="1" s="1"/>
  <c r="E1132" i="1"/>
  <c r="B1132" i="1"/>
  <c r="AF1131" i="1"/>
  <c r="AG1131" i="1" s="1"/>
  <c r="AB1131" i="1"/>
  <c r="R1131" i="1"/>
  <c r="T1131" i="1" s="1"/>
  <c r="Q1131" i="1"/>
  <c r="O1131" i="1"/>
  <c r="M1131" i="1"/>
  <c r="L1131" i="1"/>
  <c r="H1131" i="1"/>
  <c r="G1131" i="1"/>
  <c r="F1131" i="1"/>
  <c r="J1131" i="1" s="1"/>
  <c r="E1131" i="1"/>
  <c r="B1131" i="1"/>
  <c r="AB1130" i="1"/>
  <c r="AB1123" i="1" s="1"/>
  <c r="R1130" i="1"/>
  <c r="T1130" i="1" s="1"/>
  <c r="Q1130" i="1"/>
  <c r="O1130" i="1"/>
  <c r="M1130" i="1"/>
  <c r="L1130" i="1"/>
  <c r="H1130" i="1"/>
  <c r="G1130" i="1"/>
  <c r="F1130" i="1"/>
  <c r="AF1130" i="1" s="1"/>
  <c r="AG1130" i="1" s="1"/>
  <c r="E1130" i="1"/>
  <c r="B1130" i="1"/>
  <c r="AB1129" i="1"/>
  <c r="T1129" i="1"/>
  <c r="R1129" i="1"/>
  <c r="Q1129" i="1"/>
  <c r="O1129" i="1"/>
  <c r="M1129" i="1"/>
  <c r="L1129" i="1"/>
  <c r="H1129" i="1"/>
  <c r="G1129" i="1"/>
  <c r="F1129" i="1"/>
  <c r="E1129" i="1"/>
  <c r="I1129" i="1" s="1"/>
  <c r="B1129" i="1"/>
  <c r="AB1128" i="1"/>
  <c r="R1128" i="1"/>
  <c r="T1128" i="1" s="1"/>
  <c r="Q1128" i="1"/>
  <c r="O1128" i="1"/>
  <c r="M1128" i="1"/>
  <c r="L1128" i="1"/>
  <c r="H1128" i="1"/>
  <c r="G1128" i="1"/>
  <c r="F1128" i="1"/>
  <c r="AF1128" i="1" s="1"/>
  <c r="AG1128" i="1" s="1"/>
  <c r="E1128" i="1"/>
  <c r="I1128" i="1" s="1"/>
  <c r="B1128" i="1"/>
  <c r="AB1127" i="1"/>
  <c r="R1127" i="1"/>
  <c r="T1127" i="1" s="1"/>
  <c r="Q1127" i="1"/>
  <c r="O1127" i="1"/>
  <c r="M1127" i="1"/>
  <c r="L1127" i="1"/>
  <c r="H1127" i="1"/>
  <c r="G1127" i="1"/>
  <c r="F1127" i="1"/>
  <c r="E1127" i="1"/>
  <c r="I1127" i="1" s="1"/>
  <c r="AB1126" i="1"/>
  <c r="R1126" i="1"/>
  <c r="T1126" i="1" s="1"/>
  <c r="Q1126" i="1"/>
  <c r="O1126" i="1"/>
  <c r="M1126" i="1"/>
  <c r="L1126" i="1"/>
  <c r="H1126" i="1"/>
  <c r="G1126" i="1"/>
  <c r="F1126" i="1"/>
  <c r="E1126" i="1"/>
  <c r="B1126" i="1"/>
  <c r="AB1125" i="1"/>
  <c r="R1125" i="1"/>
  <c r="T1125" i="1" s="1"/>
  <c r="Q1125" i="1"/>
  <c r="O1125" i="1"/>
  <c r="M1125" i="1"/>
  <c r="L1125" i="1"/>
  <c r="H1125" i="1"/>
  <c r="G1125" i="1"/>
  <c r="I1125" i="1" s="1"/>
  <c r="F1125" i="1"/>
  <c r="AF1125" i="1" s="1"/>
  <c r="AG1125" i="1" s="1"/>
  <c r="AB1124" i="1"/>
  <c r="R1124" i="1"/>
  <c r="Q1124" i="1"/>
  <c r="O1124" i="1"/>
  <c r="M1124" i="1"/>
  <c r="L1124" i="1"/>
  <c r="L1123" i="1" s="1"/>
  <c r="H1124" i="1"/>
  <c r="G1124" i="1"/>
  <c r="F1124" i="1"/>
  <c r="E1124" i="1"/>
  <c r="I1124" i="1" s="1"/>
  <c r="B1124" i="1"/>
  <c r="B1125" i="1" s="1"/>
  <c r="R1123" i="1"/>
  <c r="Q1123" i="1"/>
  <c r="O1123" i="1"/>
  <c r="D1123" i="1"/>
  <c r="AF1122" i="1"/>
  <c r="AG1122" i="1" s="1"/>
  <c r="AB1122" i="1"/>
  <c r="R1122" i="1"/>
  <c r="T1122" i="1" s="1"/>
  <c r="Q1122" i="1"/>
  <c r="O1122" i="1"/>
  <c r="M1122" i="1"/>
  <c r="L1122" i="1"/>
  <c r="H1122" i="1"/>
  <c r="K1122" i="1" s="1"/>
  <c r="G1122" i="1"/>
  <c r="F1122" i="1"/>
  <c r="E1122" i="1"/>
  <c r="I1122" i="1" s="1"/>
  <c r="B1122" i="1"/>
  <c r="AB1121" i="1"/>
  <c r="R1121" i="1"/>
  <c r="T1121" i="1" s="1"/>
  <c r="Q1121" i="1"/>
  <c r="O1121" i="1"/>
  <c r="M1121" i="1"/>
  <c r="L1121" i="1"/>
  <c r="H1121" i="1"/>
  <c r="G1121" i="1"/>
  <c r="F1121" i="1"/>
  <c r="J1121" i="1" s="1"/>
  <c r="E1121" i="1"/>
  <c r="I1121" i="1" s="1"/>
  <c r="B1121" i="1"/>
  <c r="AB1120" i="1"/>
  <c r="T1120" i="1"/>
  <c r="R1120" i="1"/>
  <c r="Q1120" i="1"/>
  <c r="O1120" i="1"/>
  <c r="M1120" i="1"/>
  <c r="L1120" i="1"/>
  <c r="H1120" i="1"/>
  <c r="G1120" i="1"/>
  <c r="F1120" i="1"/>
  <c r="J1120" i="1" s="1"/>
  <c r="E1120" i="1"/>
  <c r="B1120" i="1"/>
  <c r="AB1119" i="1"/>
  <c r="T1119" i="1"/>
  <c r="R1119" i="1"/>
  <c r="Q1119" i="1"/>
  <c r="O1119" i="1"/>
  <c r="M1119" i="1"/>
  <c r="L1119" i="1"/>
  <c r="H1119" i="1"/>
  <c r="G1119" i="1"/>
  <c r="F1119" i="1"/>
  <c r="K1119" i="1" s="1"/>
  <c r="E1119" i="1"/>
  <c r="B1119" i="1"/>
  <c r="AF1118" i="1"/>
  <c r="AG1118" i="1" s="1"/>
  <c r="AB1118" i="1"/>
  <c r="R1118" i="1"/>
  <c r="T1118" i="1" s="1"/>
  <c r="Q1118" i="1"/>
  <c r="O1118" i="1"/>
  <c r="M1118" i="1"/>
  <c r="L1118" i="1"/>
  <c r="H1118" i="1"/>
  <c r="K1118" i="1" s="1"/>
  <c r="G1118" i="1"/>
  <c r="F1118" i="1"/>
  <c r="E1118" i="1"/>
  <c r="I1118" i="1" s="1"/>
  <c r="B1118" i="1"/>
  <c r="AB1117" i="1"/>
  <c r="R1117" i="1"/>
  <c r="T1117" i="1" s="1"/>
  <c r="Q1117" i="1"/>
  <c r="O1117" i="1"/>
  <c r="M1117" i="1"/>
  <c r="L1117" i="1"/>
  <c r="H1117" i="1"/>
  <c r="G1117" i="1"/>
  <c r="F1117" i="1"/>
  <c r="J1117" i="1" s="1"/>
  <c r="E1117" i="1"/>
  <c r="I1117" i="1" s="1"/>
  <c r="B1117" i="1"/>
  <c r="AB1116" i="1"/>
  <c r="T1116" i="1"/>
  <c r="R1116" i="1"/>
  <c r="Q1116" i="1"/>
  <c r="O1116" i="1"/>
  <c r="M1116" i="1"/>
  <c r="L1116" i="1"/>
  <c r="H1116" i="1"/>
  <c r="G1116" i="1"/>
  <c r="F1116" i="1"/>
  <c r="J1116" i="1" s="1"/>
  <c r="E1116" i="1"/>
  <c r="AB1115" i="1"/>
  <c r="T1115" i="1"/>
  <c r="R1115" i="1"/>
  <c r="Q1115" i="1"/>
  <c r="O1115" i="1"/>
  <c r="M1115" i="1"/>
  <c r="L1115" i="1"/>
  <c r="H1115" i="1"/>
  <c r="G1115" i="1"/>
  <c r="F1115" i="1"/>
  <c r="K1115" i="1" s="1"/>
  <c r="E1115" i="1"/>
  <c r="I1115" i="1" s="1"/>
  <c r="B1115" i="1"/>
  <c r="AB1114" i="1"/>
  <c r="R1114" i="1"/>
  <c r="T1114" i="1" s="1"/>
  <c r="Q1114" i="1"/>
  <c r="O1114" i="1"/>
  <c r="M1114" i="1"/>
  <c r="L1114" i="1"/>
  <c r="H1114" i="1"/>
  <c r="K1114" i="1" s="1"/>
  <c r="G1114" i="1"/>
  <c r="F1114" i="1"/>
  <c r="AF1114" i="1" s="1"/>
  <c r="AG1114" i="1" s="1"/>
  <c r="E1114" i="1"/>
  <c r="I1114" i="1" s="1"/>
  <c r="B1114" i="1"/>
  <c r="AB1113" i="1"/>
  <c r="R1113" i="1"/>
  <c r="Q1113" i="1"/>
  <c r="Q1112" i="1" s="1"/>
  <c r="O1113" i="1"/>
  <c r="M1113" i="1"/>
  <c r="L1113" i="1"/>
  <c r="H1113" i="1"/>
  <c r="H1112" i="1" s="1"/>
  <c r="G1113" i="1"/>
  <c r="G1112" i="1" s="1"/>
  <c r="F1113" i="1"/>
  <c r="E1113" i="1"/>
  <c r="B1113" i="1"/>
  <c r="R1112" i="1"/>
  <c r="O1112" i="1"/>
  <c r="L1112" i="1"/>
  <c r="D1112" i="1"/>
  <c r="C1112" i="1"/>
  <c r="AB1111" i="1"/>
  <c r="R1111" i="1"/>
  <c r="T1111" i="1" s="1"/>
  <c r="Q1111" i="1"/>
  <c r="O1111" i="1"/>
  <c r="M1111" i="1"/>
  <c r="L1111" i="1"/>
  <c r="H1111" i="1"/>
  <c r="G1111" i="1"/>
  <c r="F1111" i="1"/>
  <c r="E1111" i="1"/>
  <c r="I1111" i="1" s="1"/>
  <c r="B1111" i="1"/>
  <c r="AF1110" i="1"/>
  <c r="AG1110" i="1" s="1"/>
  <c r="AB1110" i="1"/>
  <c r="R1110" i="1"/>
  <c r="T1110" i="1" s="1"/>
  <c r="Q1110" i="1"/>
  <c r="O1110" i="1"/>
  <c r="M1110" i="1"/>
  <c r="L1110" i="1"/>
  <c r="H1110" i="1"/>
  <c r="K1110" i="1" s="1"/>
  <c r="G1110" i="1"/>
  <c r="F1110" i="1"/>
  <c r="E1110" i="1"/>
  <c r="I1110" i="1" s="1"/>
  <c r="B1110" i="1"/>
  <c r="AB1109" i="1"/>
  <c r="R1109" i="1"/>
  <c r="T1109" i="1" s="1"/>
  <c r="Q1109" i="1"/>
  <c r="O1109" i="1"/>
  <c r="M1109" i="1"/>
  <c r="L1109" i="1"/>
  <c r="H1109" i="1"/>
  <c r="G1109" i="1"/>
  <c r="F1109" i="1"/>
  <c r="J1109" i="1" s="1"/>
  <c r="E1109" i="1"/>
  <c r="I1109" i="1" s="1"/>
  <c r="B1109" i="1"/>
  <c r="AB1108" i="1"/>
  <c r="R1108" i="1"/>
  <c r="T1108" i="1" s="1"/>
  <c r="Q1108" i="1"/>
  <c r="O1108" i="1"/>
  <c r="M1108" i="1"/>
  <c r="L1108" i="1"/>
  <c r="H1108" i="1"/>
  <c r="G1108" i="1"/>
  <c r="F1108" i="1"/>
  <c r="J1108" i="1" s="1"/>
  <c r="E1108" i="1"/>
  <c r="I1108" i="1" s="1"/>
  <c r="B1108" i="1"/>
  <c r="AB1107" i="1"/>
  <c r="T1107" i="1"/>
  <c r="R1107" i="1"/>
  <c r="Q1107" i="1"/>
  <c r="O1107" i="1"/>
  <c r="M1107" i="1"/>
  <c r="L1107" i="1"/>
  <c r="H1107" i="1"/>
  <c r="G1107" i="1"/>
  <c r="F1107" i="1"/>
  <c r="AF1107" i="1" s="1"/>
  <c r="AG1107" i="1" s="1"/>
  <c r="E1107" i="1"/>
  <c r="B1107" i="1"/>
  <c r="AF1106" i="1"/>
  <c r="AG1106" i="1" s="1"/>
  <c r="AB1106" i="1"/>
  <c r="R1106" i="1"/>
  <c r="T1106" i="1" s="1"/>
  <c r="Q1106" i="1"/>
  <c r="O1106" i="1"/>
  <c r="M1106" i="1"/>
  <c r="L1106" i="1"/>
  <c r="H1106" i="1"/>
  <c r="K1106" i="1" s="1"/>
  <c r="G1106" i="1"/>
  <c r="F1106" i="1"/>
  <c r="E1106" i="1"/>
  <c r="B1106" i="1"/>
  <c r="AB1105" i="1"/>
  <c r="T1105" i="1"/>
  <c r="R1105" i="1"/>
  <c r="Q1105" i="1"/>
  <c r="O1105" i="1"/>
  <c r="M1105" i="1"/>
  <c r="L1105" i="1"/>
  <c r="H1105" i="1"/>
  <c r="G1105" i="1"/>
  <c r="F1105" i="1"/>
  <c r="AF1105" i="1" s="1"/>
  <c r="AG1105" i="1" s="1"/>
  <c r="E1105" i="1"/>
  <c r="AB1104" i="1"/>
  <c r="R1104" i="1"/>
  <c r="T1104" i="1" s="1"/>
  <c r="Q1104" i="1"/>
  <c r="O1104" i="1"/>
  <c r="M1104" i="1"/>
  <c r="L1104" i="1"/>
  <c r="H1104" i="1"/>
  <c r="G1104" i="1"/>
  <c r="F1104" i="1"/>
  <c r="AF1104" i="1" s="1"/>
  <c r="AG1104" i="1" s="1"/>
  <c r="E1104" i="1"/>
  <c r="B1104" i="1"/>
  <c r="AB1103" i="1"/>
  <c r="T1103" i="1"/>
  <c r="R1103" i="1"/>
  <c r="Q1103" i="1"/>
  <c r="O1103" i="1"/>
  <c r="M1103" i="1"/>
  <c r="M1101" i="1" s="1"/>
  <c r="L1103" i="1"/>
  <c r="H1103" i="1"/>
  <c r="G1103" i="1"/>
  <c r="F1103" i="1"/>
  <c r="E1103" i="1"/>
  <c r="I1103" i="1" s="1"/>
  <c r="AB1102" i="1"/>
  <c r="R1102" i="1"/>
  <c r="Q1102" i="1"/>
  <c r="Q1101" i="1" s="1"/>
  <c r="O1102" i="1"/>
  <c r="M1102" i="1"/>
  <c r="L1102" i="1"/>
  <c r="L1101" i="1" s="1"/>
  <c r="H1102" i="1"/>
  <c r="H1101" i="1" s="1"/>
  <c r="G1102" i="1"/>
  <c r="F1102" i="1"/>
  <c r="E1102" i="1"/>
  <c r="I1102" i="1" s="1"/>
  <c r="B1102" i="1"/>
  <c r="B1103" i="1" s="1"/>
  <c r="R1101" i="1"/>
  <c r="O1101" i="1"/>
  <c r="G1101" i="1"/>
  <c r="D1101" i="1"/>
  <c r="AB1100" i="1"/>
  <c r="R1100" i="1"/>
  <c r="T1100" i="1" s="1"/>
  <c r="Q1100" i="1"/>
  <c r="O1100" i="1"/>
  <c r="M1100" i="1"/>
  <c r="L1100" i="1"/>
  <c r="H1100" i="1"/>
  <c r="G1100" i="1"/>
  <c r="F1100" i="1"/>
  <c r="E1100" i="1"/>
  <c r="I1100" i="1" s="1"/>
  <c r="B1100" i="1"/>
  <c r="AB1099" i="1"/>
  <c r="R1099" i="1"/>
  <c r="T1099" i="1" s="1"/>
  <c r="Q1099" i="1"/>
  <c r="O1099" i="1"/>
  <c r="M1099" i="1"/>
  <c r="L1099" i="1"/>
  <c r="H1099" i="1"/>
  <c r="K1099" i="1" s="1"/>
  <c r="G1099" i="1"/>
  <c r="F1099" i="1"/>
  <c r="E1099" i="1"/>
  <c r="B1099" i="1"/>
  <c r="AB1098" i="1"/>
  <c r="T1098" i="1"/>
  <c r="R1098" i="1"/>
  <c r="Q1098" i="1"/>
  <c r="Q1090" i="1" s="1"/>
  <c r="O1098" i="1"/>
  <c r="M1098" i="1"/>
  <c r="L1098" i="1"/>
  <c r="H1098" i="1"/>
  <c r="G1098" i="1"/>
  <c r="F1098" i="1"/>
  <c r="E1098" i="1"/>
  <c r="B1098" i="1"/>
  <c r="AB1097" i="1"/>
  <c r="R1097" i="1"/>
  <c r="T1097" i="1" s="1"/>
  <c r="Q1097" i="1"/>
  <c r="O1097" i="1"/>
  <c r="M1097" i="1"/>
  <c r="L1097" i="1"/>
  <c r="H1097" i="1"/>
  <c r="G1097" i="1"/>
  <c r="F1097" i="1"/>
  <c r="J1097" i="1" s="1"/>
  <c r="E1097" i="1"/>
  <c r="B1097" i="1"/>
  <c r="AB1096" i="1"/>
  <c r="T1096" i="1"/>
  <c r="R1096" i="1"/>
  <c r="Q1096" i="1"/>
  <c r="O1096" i="1"/>
  <c r="M1096" i="1"/>
  <c r="L1096" i="1"/>
  <c r="H1096" i="1"/>
  <c r="G1096" i="1"/>
  <c r="F1096" i="1"/>
  <c r="J1096" i="1" s="1"/>
  <c r="E1096" i="1"/>
  <c r="B1096" i="1"/>
  <c r="AB1095" i="1"/>
  <c r="R1095" i="1"/>
  <c r="T1095" i="1" s="1"/>
  <c r="Q1095" i="1"/>
  <c r="O1095" i="1"/>
  <c r="M1095" i="1"/>
  <c r="L1095" i="1"/>
  <c r="H1095" i="1"/>
  <c r="G1095" i="1"/>
  <c r="F1095" i="1"/>
  <c r="J1095" i="1" s="1"/>
  <c r="E1095" i="1"/>
  <c r="I1095" i="1" s="1"/>
  <c r="B1095" i="1"/>
  <c r="AB1094" i="1"/>
  <c r="T1094" i="1"/>
  <c r="R1094" i="1"/>
  <c r="Q1094" i="1"/>
  <c r="O1094" i="1"/>
  <c r="M1094" i="1"/>
  <c r="L1094" i="1"/>
  <c r="H1094" i="1"/>
  <c r="G1094" i="1"/>
  <c r="F1094" i="1"/>
  <c r="J1094" i="1" s="1"/>
  <c r="E1094" i="1"/>
  <c r="I1094" i="1" s="1"/>
  <c r="AB1093" i="1"/>
  <c r="R1093" i="1"/>
  <c r="T1093" i="1" s="1"/>
  <c r="Q1093" i="1"/>
  <c r="O1093" i="1"/>
  <c r="M1093" i="1"/>
  <c r="L1093" i="1"/>
  <c r="H1093" i="1"/>
  <c r="H1090" i="1" s="1"/>
  <c r="G1093" i="1"/>
  <c r="F1093" i="1"/>
  <c r="E1093" i="1"/>
  <c r="I1093" i="1" s="1"/>
  <c r="AB1092" i="1"/>
  <c r="R1092" i="1"/>
  <c r="T1092" i="1" s="1"/>
  <c r="Q1092" i="1"/>
  <c r="O1092" i="1"/>
  <c r="M1092" i="1"/>
  <c r="L1092" i="1"/>
  <c r="H1092" i="1"/>
  <c r="G1092" i="1"/>
  <c r="F1092" i="1"/>
  <c r="AF1092" i="1" s="1"/>
  <c r="AG1092" i="1" s="1"/>
  <c r="E1092" i="1"/>
  <c r="AB1091" i="1"/>
  <c r="AB1090" i="1" s="1"/>
  <c r="R1091" i="1"/>
  <c r="Q1091" i="1"/>
  <c r="O1091" i="1"/>
  <c r="M1091" i="1"/>
  <c r="M1090" i="1" s="1"/>
  <c r="L1091" i="1"/>
  <c r="H1091" i="1"/>
  <c r="G1091" i="1"/>
  <c r="F1091" i="1"/>
  <c r="J1091" i="1" s="1"/>
  <c r="E1091" i="1"/>
  <c r="B1091" i="1"/>
  <c r="B1092" i="1" s="1"/>
  <c r="B1093" i="1" s="1"/>
  <c r="R1090" i="1"/>
  <c r="O1090" i="1"/>
  <c r="G1090" i="1"/>
  <c r="D1090" i="1"/>
  <c r="AB1089" i="1"/>
  <c r="R1089" i="1"/>
  <c r="T1089" i="1" s="1"/>
  <c r="Q1089" i="1"/>
  <c r="O1089" i="1"/>
  <c r="M1089" i="1"/>
  <c r="L1089" i="1"/>
  <c r="H1089" i="1"/>
  <c r="G1089" i="1"/>
  <c r="F1089" i="1"/>
  <c r="J1089" i="1" s="1"/>
  <c r="E1089" i="1"/>
  <c r="I1089" i="1" s="1"/>
  <c r="B1089" i="1"/>
  <c r="AB1088" i="1"/>
  <c r="R1088" i="1"/>
  <c r="T1088" i="1" s="1"/>
  <c r="Q1088" i="1"/>
  <c r="O1088" i="1"/>
  <c r="M1088" i="1"/>
  <c r="L1088" i="1"/>
  <c r="H1088" i="1"/>
  <c r="G1088" i="1"/>
  <c r="F1088" i="1"/>
  <c r="E1088" i="1"/>
  <c r="I1088" i="1" s="1"/>
  <c r="B1088" i="1"/>
  <c r="AB1087" i="1"/>
  <c r="T1087" i="1"/>
  <c r="R1087" i="1"/>
  <c r="Q1087" i="1"/>
  <c r="W1087" i="1" s="1"/>
  <c r="O1087" i="1"/>
  <c r="M1087" i="1"/>
  <c r="L1087" i="1"/>
  <c r="H1087" i="1"/>
  <c r="G1087" i="1"/>
  <c r="F1087" i="1"/>
  <c r="J1087" i="1" s="1"/>
  <c r="E1087" i="1"/>
  <c r="B1087" i="1"/>
  <c r="W1086" i="1"/>
  <c r="T1086" i="1"/>
  <c r="W1085" i="1"/>
  <c r="T1085" i="1"/>
  <c r="W1084" i="1"/>
  <c r="T1084" i="1"/>
  <c r="T1083" i="1"/>
  <c r="AB1082" i="1"/>
  <c r="R1082" i="1"/>
  <c r="T1082" i="1" s="1"/>
  <c r="Q1082" i="1"/>
  <c r="O1082" i="1"/>
  <c r="M1082" i="1"/>
  <c r="L1082" i="1"/>
  <c r="H1082" i="1"/>
  <c r="G1082" i="1"/>
  <c r="F1082" i="1"/>
  <c r="AF1082" i="1" s="1"/>
  <c r="AG1082" i="1" s="1"/>
  <c r="E1082" i="1"/>
  <c r="I1082" i="1" s="1"/>
  <c r="B1082" i="1"/>
  <c r="AB1081" i="1"/>
  <c r="T1081" i="1"/>
  <c r="R1081" i="1"/>
  <c r="Q1081" i="1"/>
  <c r="O1081" i="1"/>
  <c r="M1081" i="1"/>
  <c r="L1081" i="1"/>
  <c r="H1081" i="1"/>
  <c r="G1081" i="1"/>
  <c r="F1081" i="1"/>
  <c r="E1081" i="1"/>
  <c r="I1081" i="1" s="1"/>
  <c r="B1081" i="1"/>
  <c r="AB1080" i="1"/>
  <c r="R1080" i="1"/>
  <c r="Q1080" i="1"/>
  <c r="O1080" i="1"/>
  <c r="M1080" i="1"/>
  <c r="L1080" i="1"/>
  <c r="H1080" i="1"/>
  <c r="G1080" i="1"/>
  <c r="F1080" i="1"/>
  <c r="E1080" i="1"/>
  <c r="E1079" i="1" s="1"/>
  <c r="B1080" i="1"/>
  <c r="R1079" i="1"/>
  <c r="O1079" i="1"/>
  <c r="D1079" i="1"/>
  <c r="C1079" i="1"/>
  <c r="AF1078" i="1"/>
  <c r="AG1078" i="1" s="1"/>
  <c r="AB1078" i="1"/>
  <c r="R1078" i="1"/>
  <c r="T1078" i="1" s="1"/>
  <c r="Q1078" i="1"/>
  <c r="O1078" i="1"/>
  <c r="M1078" i="1"/>
  <c r="L1078" i="1"/>
  <c r="H1078" i="1"/>
  <c r="G1078" i="1"/>
  <c r="F1078" i="1"/>
  <c r="E1078" i="1"/>
  <c r="I1078" i="1" s="1"/>
  <c r="B1078" i="1"/>
  <c r="AB1077" i="1"/>
  <c r="R1077" i="1"/>
  <c r="T1077" i="1" s="1"/>
  <c r="Q1077" i="1"/>
  <c r="O1077" i="1"/>
  <c r="M1077" i="1"/>
  <c r="L1077" i="1"/>
  <c r="J1077" i="1"/>
  <c r="H1077" i="1"/>
  <c r="G1077" i="1"/>
  <c r="F1077" i="1"/>
  <c r="AF1077" i="1" s="1"/>
  <c r="AG1077" i="1" s="1"/>
  <c r="E1077" i="1"/>
  <c r="I1077" i="1" s="1"/>
  <c r="B1077" i="1"/>
  <c r="AB1076" i="1"/>
  <c r="R1076" i="1"/>
  <c r="T1076" i="1" s="1"/>
  <c r="Q1076" i="1"/>
  <c r="O1076" i="1"/>
  <c r="M1076" i="1"/>
  <c r="L1076" i="1"/>
  <c r="H1076" i="1"/>
  <c r="G1076" i="1"/>
  <c r="F1076" i="1"/>
  <c r="AF1076" i="1" s="1"/>
  <c r="AG1076" i="1" s="1"/>
  <c r="E1076" i="1"/>
  <c r="I1076" i="1" s="1"/>
  <c r="B1076" i="1"/>
  <c r="AB1075" i="1"/>
  <c r="R1075" i="1"/>
  <c r="T1075" i="1" s="1"/>
  <c r="Q1075" i="1"/>
  <c r="O1075" i="1"/>
  <c r="M1075" i="1"/>
  <c r="L1075" i="1"/>
  <c r="H1075" i="1"/>
  <c r="G1075" i="1"/>
  <c r="F1075" i="1"/>
  <c r="AF1075" i="1" s="1"/>
  <c r="AG1075" i="1" s="1"/>
  <c r="E1075" i="1"/>
  <c r="B1075" i="1"/>
  <c r="AF1074" i="1"/>
  <c r="AG1074" i="1" s="1"/>
  <c r="AB1074" i="1"/>
  <c r="R1074" i="1"/>
  <c r="T1074" i="1" s="1"/>
  <c r="Q1074" i="1"/>
  <c r="O1074" i="1"/>
  <c r="M1074" i="1"/>
  <c r="L1074" i="1"/>
  <c r="H1074" i="1"/>
  <c r="G1074" i="1"/>
  <c r="F1074" i="1"/>
  <c r="E1074" i="1"/>
  <c r="I1074" i="1" s="1"/>
  <c r="B1074" i="1"/>
  <c r="AB1073" i="1"/>
  <c r="R1073" i="1"/>
  <c r="T1073" i="1" s="1"/>
  <c r="Q1073" i="1"/>
  <c r="O1073" i="1"/>
  <c r="M1073" i="1"/>
  <c r="L1073" i="1"/>
  <c r="H1073" i="1"/>
  <c r="G1073" i="1"/>
  <c r="F1073" i="1"/>
  <c r="E1073" i="1"/>
  <c r="B1073" i="1"/>
  <c r="AB1072" i="1"/>
  <c r="R1072" i="1"/>
  <c r="T1072" i="1" s="1"/>
  <c r="Q1072" i="1"/>
  <c r="O1072" i="1"/>
  <c r="M1072" i="1"/>
  <c r="L1072" i="1"/>
  <c r="H1072" i="1"/>
  <c r="G1072" i="1"/>
  <c r="F1072" i="1"/>
  <c r="E1072" i="1"/>
  <c r="I1072" i="1" s="1"/>
  <c r="AB1071" i="1"/>
  <c r="R1071" i="1"/>
  <c r="T1071" i="1" s="1"/>
  <c r="Q1071" i="1"/>
  <c r="O1071" i="1"/>
  <c r="M1071" i="1"/>
  <c r="L1071" i="1"/>
  <c r="H1071" i="1"/>
  <c r="G1071" i="1"/>
  <c r="F1071" i="1"/>
  <c r="J1071" i="1" s="1"/>
  <c r="E1071" i="1"/>
  <c r="B1071" i="1"/>
  <c r="AB1070" i="1"/>
  <c r="R1070" i="1"/>
  <c r="T1070" i="1" s="1"/>
  <c r="Q1070" i="1"/>
  <c r="O1070" i="1"/>
  <c r="M1070" i="1"/>
  <c r="L1070" i="1"/>
  <c r="H1070" i="1"/>
  <c r="G1070" i="1"/>
  <c r="F1070" i="1"/>
  <c r="K1070" i="1" s="1"/>
  <c r="E1070" i="1"/>
  <c r="I1070" i="1" s="1"/>
  <c r="B1070" i="1"/>
  <c r="AB1069" i="1"/>
  <c r="R1069" i="1"/>
  <c r="Q1069" i="1"/>
  <c r="O1069" i="1"/>
  <c r="M1069" i="1"/>
  <c r="L1069" i="1"/>
  <c r="H1069" i="1"/>
  <c r="G1069" i="1"/>
  <c r="F1069" i="1"/>
  <c r="E1069" i="1"/>
  <c r="I1069" i="1" s="1"/>
  <c r="B1069" i="1"/>
  <c r="R1068" i="1"/>
  <c r="O1068" i="1"/>
  <c r="H1068" i="1"/>
  <c r="D1068" i="1"/>
  <c r="C1068" i="1"/>
  <c r="AF1067" i="1"/>
  <c r="AG1067" i="1" s="1"/>
  <c r="AB1067" i="1"/>
  <c r="T1067" i="1"/>
  <c r="R1067" i="1"/>
  <c r="Q1067" i="1"/>
  <c r="O1067" i="1"/>
  <c r="M1067" i="1"/>
  <c r="L1067" i="1"/>
  <c r="H1067" i="1"/>
  <c r="K1067" i="1" s="1"/>
  <c r="G1067" i="1"/>
  <c r="F1067" i="1"/>
  <c r="E1067" i="1"/>
  <c r="B1067" i="1"/>
  <c r="AF1066" i="1"/>
  <c r="AG1066" i="1" s="1"/>
  <c r="AB1066" i="1"/>
  <c r="R1066" i="1"/>
  <c r="T1066" i="1" s="1"/>
  <c r="Q1066" i="1"/>
  <c r="O1066" i="1"/>
  <c r="M1066" i="1"/>
  <c r="L1066" i="1"/>
  <c r="H1066" i="1"/>
  <c r="G1066" i="1"/>
  <c r="F1066" i="1"/>
  <c r="J1066" i="1" s="1"/>
  <c r="E1066" i="1"/>
  <c r="I1066" i="1" s="1"/>
  <c r="B1066" i="1"/>
  <c r="AF1065" i="1"/>
  <c r="AG1065" i="1" s="1"/>
  <c r="AB1065" i="1"/>
  <c r="T1065" i="1"/>
  <c r="R1065" i="1"/>
  <c r="Q1065" i="1"/>
  <c r="O1065" i="1"/>
  <c r="M1065" i="1"/>
  <c r="L1065" i="1"/>
  <c r="H1065" i="1"/>
  <c r="K1065" i="1" s="1"/>
  <c r="G1065" i="1"/>
  <c r="F1065" i="1"/>
  <c r="E1065" i="1"/>
  <c r="B1065" i="1"/>
  <c r="AB1064" i="1"/>
  <c r="R1064" i="1"/>
  <c r="T1064" i="1" s="1"/>
  <c r="Q1064" i="1"/>
  <c r="O1064" i="1"/>
  <c r="M1064" i="1"/>
  <c r="L1064" i="1"/>
  <c r="H1064" i="1"/>
  <c r="G1064" i="1"/>
  <c r="F1064" i="1"/>
  <c r="J1064" i="1" s="1"/>
  <c r="E1064" i="1"/>
  <c r="I1064" i="1" s="1"/>
  <c r="B1064" i="1"/>
  <c r="AF1063" i="1"/>
  <c r="AG1063" i="1" s="1"/>
  <c r="AB1063" i="1"/>
  <c r="T1063" i="1"/>
  <c r="R1063" i="1"/>
  <c r="Q1063" i="1"/>
  <c r="O1063" i="1"/>
  <c r="M1063" i="1"/>
  <c r="L1063" i="1"/>
  <c r="H1063" i="1"/>
  <c r="K1063" i="1" s="1"/>
  <c r="G1063" i="1"/>
  <c r="F1063" i="1"/>
  <c r="E1063" i="1"/>
  <c r="B1063" i="1"/>
  <c r="AB1062" i="1"/>
  <c r="R1062" i="1"/>
  <c r="T1062" i="1" s="1"/>
  <c r="Q1062" i="1"/>
  <c r="O1062" i="1"/>
  <c r="M1062" i="1"/>
  <c r="L1062" i="1"/>
  <c r="H1062" i="1"/>
  <c r="G1062" i="1"/>
  <c r="F1062" i="1"/>
  <c r="J1062" i="1" s="1"/>
  <c r="E1062" i="1"/>
  <c r="I1062" i="1" s="1"/>
  <c r="B1062" i="1"/>
  <c r="AF1061" i="1"/>
  <c r="AG1061" i="1" s="1"/>
  <c r="AB1061" i="1"/>
  <c r="T1061" i="1"/>
  <c r="R1061" i="1"/>
  <c r="Q1061" i="1"/>
  <c r="O1061" i="1"/>
  <c r="M1061" i="1"/>
  <c r="L1061" i="1"/>
  <c r="H1061" i="1"/>
  <c r="K1061" i="1" s="1"/>
  <c r="G1061" i="1"/>
  <c r="F1061" i="1"/>
  <c r="E1061" i="1"/>
  <c r="AB1060" i="1"/>
  <c r="R1060" i="1"/>
  <c r="T1060" i="1" s="1"/>
  <c r="Q1060" i="1"/>
  <c r="O1060" i="1"/>
  <c r="M1060" i="1"/>
  <c r="L1060" i="1"/>
  <c r="H1060" i="1"/>
  <c r="G1060" i="1"/>
  <c r="F1060" i="1"/>
  <c r="E1060" i="1"/>
  <c r="I1060" i="1" s="1"/>
  <c r="B1060" i="1"/>
  <c r="AB1059" i="1"/>
  <c r="R1059" i="1"/>
  <c r="T1059" i="1" s="1"/>
  <c r="Q1059" i="1"/>
  <c r="O1059" i="1"/>
  <c r="M1059" i="1"/>
  <c r="L1059" i="1"/>
  <c r="L1057" i="1" s="1"/>
  <c r="H1059" i="1"/>
  <c r="G1059" i="1"/>
  <c r="F1059" i="1"/>
  <c r="E1059" i="1"/>
  <c r="I1059" i="1" s="1"/>
  <c r="B1059" i="1"/>
  <c r="AB1058" i="1"/>
  <c r="R1058" i="1"/>
  <c r="Q1058" i="1"/>
  <c r="O1058" i="1"/>
  <c r="M1058" i="1"/>
  <c r="L1058" i="1"/>
  <c r="H1058" i="1"/>
  <c r="H1057" i="1" s="1"/>
  <c r="G1058" i="1"/>
  <c r="F1058" i="1"/>
  <c r="E1058" i="1"/>
  <c r="B1058" i="1"/>
  <c r="R1057" i="1"/>
  <c r="O1057" i="1"/>
  <c r="D1057" i="1"/>
  <c r="C1057" i="1"/>
  <c r="AB1056" i="1"/>
  <c r="T1056" i="1"/>
  <c r="R1056" i="1"/>
  <c r="Q1056" i="1"/>
  <c r="O1056" i="1"/>
  <c r="M1056" i="1"/>
  <c r="L1056" i="1"/>
  <c r="H1056" i="1"/>
  <c r="G1056" i="1"/>
  <c r="F1056" i="1"/>
  <c r="AF1056" i="1" s="1"/>
  <c r="AG1056" i="1" s="1"/>
  <c r="E1056" i="1"/>
  <c r="B1056" i="1"/>
  <c r="AB1055" i="1"/>
  <c r="R1055" i="1"/>
  <c r="T1055" i="1" s="1"/>
  <c r="Q1055" i="1"/>
  <c r="O1055" i="1"/>
  <c r="M1055" i="1"/>
  <c r="L1055" i="1"/>
  <c r="H1055" i="1"/>
  <c r="G1055" i="1"/>
  <c r="F1055" i="1"/>
  <c r="E1055" i="1"/>
  <c r="I1055" i="1" s="1"/>
  <c r="B1055" i="1"/>
  <c r="AB1054" i="1"/>
  <c r="T1054" i="1"/>
  <c r="R1054" i="1"/>
  <c r="Q1054" i="1"/>
  <c r="O1054" i="1"/>
  <c r="M1054" i="1"/>
  <c r="L1054" i="1"/>
  <c r="H1054" i="1"/>
  <c r="G1054" i="1"/>
  <c r="F1054" i="1"/>
  <c r="AF1054" i="1" s="1"/>
  <c r="AG1054" i="1" s="1"/>
  <c r="E1054" i="1"/>
  <c r="B1054" i="1"/>
  <c r="AB1053" i="1"/>
  <c r="R1053" i="1"/>
  <c r="T1053" i="1" s="1"/>
  <c r="Q1053" i="1"/>
  <c r="O1053" i="1"/>
  <c r="M1053" i="1"/>
  <c r="L1053" i="1"/>
  <c r="H1053" i="1"/>
  <c r="G1053" i="1"/>
  <c r="F1053" i="1"/>
  <c r="E1053" i="1"/>
  <c r="I1053" i="1" s="1"/>
  <c r="B1053" i="1"/>
  <c r="AB1052" i="1"/>
  <c r="T1052" i="1"/>
  <c r="R1052" i="1"/>
  <c r="Q1052" i="1"/>
  <c r="O1052" i="1"/>
  <c r="M1052" i="1"/>
  <c r="L1052" i="1"/>
  <c r="H1052" i="1"/>
  <c r="G1052" i="1"/>
  <c r="F1052" i="1"/>
  <c r="AF1052" i="1" s="1"/>
  <c r="AG1052" i="1" s="1"/>
  <c r="E1052" i="1"/>
  <c r="B1052" i="1"/>
  <c r="AB1051" i="1"/>
  <c r="R1051" i="1"/>
  <c r="T1051" i="1" s="1"/>
  <c r="Q1051" i="1"/>
  <c r="O1051" i="1"/>
  <c r="M1051" i="1"/>
  <c r="L1051" i="1"/>
  <c r="H1051" i="1"/>
  <c r="G1051" i="1"/>
  <c r="F1051" i="1"/>
  <c r="E1051" i="1"/>
  <c r="I1051" i="1" s="1"/>
  <c r="B1051" i="1"/>
  <c r="AB1050" i="1"/>
  <c r="T1050" i="1"/>
  <c r="R1050" i="1"/>
  <c r="Q1050" i="1"/>
  <c r="O1050" i="1"/>
  <c r="M1050" i="1"/>
  <c r="L1050" i="1"/>
  <c r="H1050" i="1"/>
  <c r="G1050" i="1"/>
  <c r="F1050" i="1"/>
  <c r="AF1050" i="1" s="1"/>
  <c r="AG1050" i="1" s="1"/>
  <c r="E1050" i="1"/>
  <c r="AB1049" i="1"/>
  <c r="R1049" i="1"/>
  <c r="T1049" i="1" s="1"/>
  <c r="Q1049" i="1"/>
  <c r="O1049" i="1"/>
  <c r="M1049" i="1"/>
  <c r="L1049" i="1"/>
  <c r="H1049" i="1"/>
  <c r="G1049" i="1"/>
  <c r="F1049" i="1"/>
  <c r="E1049" i="1"/>
  <c r="B1049" i="1"/>
  <c r="AB1048" i="1"/>
  <c r="R1048" i="1"/>
  <c r="Q1048" i="1"/>
  <c r="O1048" i="1"/>
  <c r="M1048" i="1"/>
  <c r="L1048" i="1"/>
  <c r="H1048" i="1"/>
  <c r="G1048" i="1"/>
  <c r="G1046" i="1" s="1"/>
  <c r="F1048" i="1"/>
  <c r="J1048" i="1" s="1"/>
  <c r="E1048" i="1"/>
  <c r="B1048" i="1"/>
  <c r="AB1047" i="1"/>
  <c r="R1047" i="1"/>
  <c r="Q1047" i="1"/>
  <c r="O1047" i="1"/>
  <c r="M1047" i="1"/>
  <c r="L1047" i="1"/>
  <c r="H1047" i="1"/>
  <c r="G1047" i="1"/>
  <c r="F1047" i="1"/>
  <c r="J1047" i="1" s="1"/>
  <c r="E1047" i="1"/>
  <c r="I1047" i="1" s="1"/>
  <c r="B1047" i="1"/>
  <c r="R1046" i="1"/>
  <c r="Q1046" i="1"/>
  <c r="O1046" i="1"/>
  <c r="E1046" i="1"/>
  <c r="D1046" i="1"/>
  <c r="C1046" i="1"/>
  <c r="AB1045" i="1"/>
  <c r="T1045" i="1"/>
  <c r="R1045" i="1"/>
  <c r="Q1045" i="1"/>
  <c r="O1045" i="1"/>
  <c r="M1045" i="1"/>
  <c r="L1045" i="1"/>
  <c r="H1045" i="1"/>
  <c r="G1045" i="1"/>
  <c r="F1045" i="1"/>
  <c r="J1045" i="1" s="1"/>
  <c r="E1045" i="1"/>
  <c r="B1045" i="1"/>
  <c r="AB1044" i="1"/>
  <c r="R1044" i="1"/>
  <c r="T1044" i="1" s="1"/>
  <c r="Q1044" i="1"/>
  <c r="O1044" i="1"/>
  <c r="M1044" i="1"/>
  <c r="L1044" i="1"/>
  <c r="H1044" i="1"/>
  <c r="G1044" i="1"/>
  <c r="F1044" i="1"/>
  <c r="K1044" i="1" s="1"/>
  <c r="E1044" i="1"/>
  <c r="B1044" i="1"/>
  <c r="AB1043" i="1"/>
  <c r="R1043" i="1"/>
  <c r="T1043" i="1" s="1"/>
  <c r="Q1043" i="1"/>
  <c r="O1043" i="1"/>
  <c r="M1043" i="1"/>
  <c r="L1043" i="1"/>
  <c r="H1043" i="1"/>
  <c r="G1043" i="1"/>
  <c r="F1043" i="1"/>
  <c r="E1043" i="1"/>
  <c r="I1043" i="1" s="1"/>
  <c r="B1043" i="1"/>
  <c r="AB1042" i="1"/>
  <c r="R1042" i="1"/>
  <c r="T1042" i="1" s="1"/>
  <c r="Q1042" i="1"/>
  <c r="O1042" i="1"/>
  <c r="M1042" i="1"/>
  <c r="L1042" i="1"/>
  <c r="H1042" i="1"/>
  <c r="G1042" i="1"/>
  <c r="F1042" i="1"/>
  <c r="E1042" i="1"/>
  <c r="I1042" i="1" s="1"/>
  <c r="B1042" i="1"/>
  <c r="AB1041" i="1"/>
  <c r="R1041" i="1"/>
  <c r="T1041" i="1" s="1"/>
  <c r="Q1041" i="1"/>
  <c r="O1041" i="1"/>
  <c r="M1041" i="1"/>
  <c r="L1041" i="1"/>
  <c r="H1041" i="1"/>
  <c r="G1041" i="1"/>
  <c r="F1041" i="1"/>
  <c r="E1041" i="1"/>
  <c r="I1041" i="1" s="1"/>
  <c r="B1041" i="1"/>
  <c r="AB1040" i="1"/>
  <c r="R1040" i="1"/>
  <c r="T1040" i="1" s="1"/>
  <c r="Q1040" i="1"/>
  <c r="O1040" i="1"/>
  <c r="M1040" i="1"/>
  <c r="L1040" i="1"/>
  <c r="H1040" i="1"/>
  <c r="G1040" i="1"/>
  <c r="F1040" i="1"/>
  <c r="E1040" i="1"/>
  <c r="I1040" i="1" s="1"/>
  <c r="B1040" i="1"/>
  <c r="AB1039" i="1"/>
  <c r="T1039" i="1"/>
  <c r="R1039" i="1"/>
  <c r="Q1039" i="1"/>
  <c r="O1039" i="1"/>
  <c r="M1039" i="1"/>
  <c r="L1039" i="1"/>
  <c r="H1039" i="1"/>
  <c r="G1039" i="1"/>
  <c r="F1039" i="1"/>
  <c r="AF1039" i="1" s="1"/>
  <c r="AG1039" i="1" s="1"/>
  <c r="E1039" i="1"/>
  <c r="AF1038" i="1"/>
  <c r="AG1038" i="1" s="1"/>
  <c r="AB1038" i="1"/>
  <c r="T1038" i="1"/>
  <c r="R1038" i="1"/>
  <c r="Q1038" i="1"/>
  <c r="Q1035" i="1" s="1"/>
  <c r="O1038" i="1"/>
  <c r="M1038" i="1"/>
  <c r="L1038" i="1"/>
  <c r="H1038" i="1"/>
  <c r="K1038" i="1" s="1"/>
  <c r="G1038" i="1"/>
  <c r="F1038" i="1"/>
  <c r="E1038" i="1"/>
  <c r="B1038" i="1"/>
  <c r="AB1037" i="1"/>
  <c r="R1037" i="1"/>
  <c r="T1037" i="1" s="1"/>
  <c r="Q1037" i="1"/>
  <c r="O1037" i="1"/>
  <c r="M1037" i="1"/>
  <c r="L1037" i="1"/>
  <c r="H1037" i="1"/>
  <c r="G1037" i="1"/>
  <c r="G1035" i="1" s="1"/>
  <c r="F1037" i="1"/>
  <c r="K1037" i="1" s="1"/>
  <c r="E1037" i="1"/>
  <c r="B1037" i="1"/>
  <c r="AG1036" i="1"/>
  <c r="AB1036" i="1"/>
  <c r="R1036" i="1"/>
  <c r="Q1036" i="1"/>
  <c r="O1036" i="1"/>
  <c r="M1036" i="1"/>
  <c r="L1036" i="1"/>
  <c r="H1036" i="1"/>
  <c r="G1036" i="1"/>
  <c r="F1036" i="1"/>
  <c r="AF1036" i="1" s="1"/>
  <c r="E1036" i="1"/>
  <c r="B1036" i="1"/>
  <c r="R1035" i="1"/>
  <c r="O1035" i="1"/>
  <c r="D1035" i="1"/>
  <c r="C1035" i="1"/>
  <c r="AB1034" i="1"/>
  <c r="T1034" i="1"/>
  <c r="R1034" i="1"/>
  <c r="Q1034" i="1"/>
  <c r="O1034" i="1"/>
  <c r="M1034" i="1"/>
  <c r="L1034" i="1"/>
  <c r="H1034" i="1"/>
  <c r="G1034" i="1"/>
  <c r="F1034" i="1"/>
  <c r="AF1034" i="1" s="1"/>
  <c r="AG1034" i="1" s="1"/>
  <c r="E1034" i="1"/>
  <c r="B1034" i="1"/>
  <c r="AB1033" i="1"/>
  <c r="T1033" i="1"/>
  <c r="R1033" i="1"/>
  <c r="Q1033" i="1"/>
  <c r="O1033" i="1"/>
  <c r="M1033" i="1"/>
  <c r="L1033" i="1"/>
  <c r="H1033" i="1"/>
  <c r="G1033" i="1"/>
  <c r="F1033" i="1"/>
  <c r="J1033" i="1" s="1"/>
  <c r="E1033" i="1"/>
  <c r="B1033" i="1"/>
  <c r="AB1032" i="1"/>
  <c r="R1032" i="1"/>
  <c r="T1032" i="1" s="1"/>
  <c r="Q1032" i="1"/>
  <c r="O1032" i="1"/>
  <c r="M1032" i="1"/>
  <c r="L1032" i="1"/>
  <c r="H1032" i="1"/>
  <c r="G1032" i="1"/>
  <c r="F1032" i="1"/>
  <c r="J1032" i="1" s="1"/>
  <c r="E1032" i="1"/>
  <c r="B1032" i="1"/>
  <c r="AF1031" i="1"/>
  <c r="AG1031" i="1" s="1"/>
  <c r="AB1031" i="1"/>
  <c r="R1031" i="1"/>
  <c r="T1031" i="1" s="1"/>
  <c r="Q1031" i="1"/>
  <c r="O1031" i="1"/>
  <c r="M1031" i="1"/>
  <c r="L1031" i="1"/>
  <c r="H1031" i="1"/>
  <c r="G1031" i="1"/>
  <c r="F1031" i="1"/>
  <c r="J1031" i="1" s="1"/>
  <c r="E1031" i="1"/>
  <c r="B1031" i="1"/>
  <c r="AB1030" i="1"/>
  <c r="T1030" i="1"/>
  <c r="R1030" i="1"/>
  <c r="Q1030" i="1"/>
  <c r="O1030" i="1"/>
  <c r="M1030" i="1"/>
  <c r="L1030" i="1"/>
  <c r="H1030" i="1"/>
  <c r="G1030" i="1"/>
  <c r="F1030" i="1"/>
  <c r="AF1030" i="1" s="1"/>
  <c r="AG1030" i="1" s="1"/>
  <c r="E1030" i="1"/>
  <c r="B1030" i="1"/>
  <c r="AB1029" i="1"/>
  <c r="T1029" i="1"/>
  <c r="R1029" i="1"/>
  <c r="Q1029" i="1"/>
  <c r="O1029" i="1"/>
  <c r="M1029" i="1"/>
  <c r="L1029" i="1"/>
  <c r="H1029" i="1"/>
  <c r="G1029" i="1"/>
  <c r="F1029" i="1"/>
  <c r="J1029" i="1" s="1"/>
  <c r="E1029" i="1"/>
  <c r="B1029" i="1"/>
  <c r="AB1028" i="1"/>
  <c r="R1028" i="1"/>
  <c r="T1028" i="1" s="1"/>
  <c r="Q1028" i="1"/>
  <c r="O1028" i="1"/>
  <c r="M1028" i="1"/>
  <c r="L1028" i="1"/>
  <c r="H1028" i="1"/>
  <c r="G1028" i="1"/>
  <c r="F1028" i="1"/>
  <c r="J1028" i="1" s="1"/>
  <c r="E1028" i="1"/>
  <c r="AB1027" i="1"/>
  <c r="R1027" i="1"/>
  <c r="T1027" i="1" s="1"/>
  <c r="Q1027" i="1"/>
  <c r="O1027" i="1"/>
  <c r="M1027" i="1"/>
  <c r="L1027" i="1"/>
  <c r="H1027" i="1"/>
  <c r="G1027" i="1"/>
  <c r="F1027" i="1"/>
  <c r="J1027" i="1" s="1"/>
  <c r="E1027" i="1"/>
  <c r="B1027" i="1"/>
  <c r="AF1026" i="1"/>
  <c r="AG1026" i="1" s="1"/>
  <c r="AB1026" i="1"/>
  <c r="R1026" i="1"/>
  <c r="T1026" i="1" s="1"/>
  <c r="Q1026" i="1"/>
  <c r="O1026" i="1"/>
  <c r="M1026" i="1"/>
  <c r="L1026" i="1"/>
  <c r="H1026" i="1"/>
  <c r="G1026" i="1"/>
  <c r="F1026" i="1"/>
  <c r="J1026" i="1" s="1"/>
  <c r="E1026" i="1"/>
  <c r="B1026" i="1"/>
  <c r="AB1025" i="1"/>
  <c r="R1025" i="1"/>
  <c r="Q1025" i="1"/>
  <c r="O1025" i="1"/>
  <c r="M1025" i="1"/>
  <c r="L1025" i="1"/>
  <c r="H1025" i="1"/>
  <c r="G1025" i="1"/>
  <c r="F1025" i="1"/>
  <c r="AF1025" i="1" s="1"/>
  <c r="AG1025" i="1" s="1"/>
  <c r="E1025" i="1"/>
  <c r="I1025" i="1" s="1"/>
  <c r="B1025" i="1"/>
  <c r="R1024" i="1"/>
  <c r="Q1024" i="1"/>
  <c r="O1024" i="1"/>
  <c r="D1024" i="1"/>
  <c r="C1024" i="1"/>
  <c r="AB1023" i="1"/>
  <c r="T1023" i="1"/>
  <c r="R1023" i="1"/>
  <c r="Q1023" i="1"/>
  <c r="O1023" i="1"/>
  <c r="M1023" i="1"/>
  <c r="L1023" i="1"/>
  <c r="H1023" i="1"/>
  <c r="G1023" i="1"/>
  <c r="F1023" i="1"/>
  <c r="AF1023" i="1" s="1"/>
  <c r="AG1023" i="1" s="1"/>
  <c r="E1023" i="1"/>
  <c r="B1023" i="1"/>
  <c r="AB1022" i="1"/>
  <c r="T1022" i="1"/>
  <c r="R1022" i="1"/>
  <c r="Q1022" i="1"/>
  <c r="O1022" i="1"/>
  <c r="M1022" i="1"/>
  <c r="L1022" i="1"/>
  <c r="H1022" i="1"/>
  <c r="G1022" i="1"/>
  <c r="F1022" i="1"/>
  <c r="E1022" i="1"/>
  <c r="B1022" i="1"/>
  <c r="AF1021" i="1"/>
  <c r="AG1021" i="1" s="1"/>
  <c r="AB1021" i="1"/>
  <c r="R1021" i="1"/>
  <c r="T1021" i="1" s="1"/>
  <c r="Q1021" i="1"/>
  <c r="O1021" i="1"/>
  <c r="M1021" i="1"/>
  <c r="L1021" i="1"/>
  <c r="K1021" i="1"/>
  <c r="H1021" i="1"/>
  <c r="G1021" i="1"/>
  <c r="F1021" i="1"/>
  <c r="E1021" i="1"/>
  <c r="I1021" i="1" s="1"/>
  <c r="B1021" i="1"/>
  <c r="AF1020" i="1"/>
  <c r="AG1020" i="1" s="1"/>
  <c r="AB1020" i="1"/>
  <c r="R1020" i="1"/>
  <c r="T1020" i="1" s="1"/>
  <c r="Q1020" i="1"/>
  <c r="O1020" i="1"/>
  <c r="M1020" i="1"/>
  <c r="L1020" i="1"/>
  <c r="H1020" i="1"/>
  <c r="K1020" i="1" s="1"/>
  <c r="G1020" i="1"/>
  <c r="F1020" i="1"/>
  <c r="E1020" i="1"/>
  <c r="I1020" i="1" s="1"/>
  <c r="B1020" i="1"/>
  <c r="AB1019" i="1"/>
  <c r="R1019" i="1"/>
  <c r="T1019" i="1" s="1"/>
  <c r="Q1019" i="1"/>
  <c r="O1019" i="1"/>
  <c r="M1019" i="1"/>
  <c r="L1019" i="1"/>
  <c r="H1019" i="1"/>
  <c r="G1019" i="1"/>
  <c r="F1019" i="1"/>
  <c r="AF1019" i="1" s="1"/>
  <c r="AG1019" i="1" s="1"/>
  <c r="E1019" i="1"/>
  <c r="I1019" i="1" s="1"/>
  <c r="B1019" i="1"/>
  <c r="AB1018" i="1"/>
  <c r="R1018" i="1"/>
  <c r="T1018" i="1" s="1"/>
  <c r="Q1018" i="1"/>
  <c r="O1018" i="1"/>
  <c r="M1018" i="1"/>
  <c r="L1018" i="1"/>
  <c r="H1018" i="1"/>
  <c r="G1018" i="1"/>
  <c r="F1018" i="1"/>
  <c r="J1018" i="1" s="1"/>
  <c r="E1018" i="1"/>
  <c r="I1018" i="1" s="1"/>
  <c r="B1018" i="1"/>
  <c r="AB1017" i="1"/>
  <c r="R1017" i="1"/>
  <c r="T1017" i="1" s="1"/>
  <c r="Q1017" i="1"/>
  <c r="O1017" i="1"/>
  <c r="M1017" i="1"/>
  <c r="L1017" i="1"/>
  <c r="H1017" i="1"/>
  <c r="G1017" i="1"/>
  <c r="F1017" i="1"/>
  <c r="E1017" i="1"/>
  <c r="AB1016" i="1"/>
  <c r="R1016" i="1"/>
  <c r="T1016" i="1" s="1"/>
  <c r="Q1016" i="1"/>
  <c r="O1016" i="1"/>
  <c r="M1016" i="1"/>
  <c r="L1016" i="1"/>
  <c r="H1016" i="1"/>
  <c r="G1016" i="1"/>
  <c r="F1016" i="1"/>
  <c r="E1016" i="1"/>
  <c r="B1016" i="1"/>
  <c r="AB1015" i="1"/>
  <c r="R1015" i="1"/>
  <c r="T1015" i="1" s="1"/>
  <c r="Q1015" i="1"/>
  <c r="O1015" i="1"/>
  <c r="M1015" i="1"/>
  <c r="L1015" i="1"/>
  <c r="H1015" i="1"/>
  <c r="G1015" i="1"/>
  <c r="F1015" i="1"/>
  <c r="AF1015" i="1" s="1"/>
  <c r="AG1015" i="1" s="1"/>
  <c r="E1015" i="1"/>
  <c r="I1015" i="1" s="1"/>
  <c r="B1015" i="1"/>
  <c r="AB1014" i="1"/>
  <c r="R1014" i="1"/>
  <c r="Q1014" i="1"/>
  <c r="O1014" i="1"/>
  <c r="M1014" i="1"/>
  <c r="L1014" i="1"/>
  <c r="H1014" i="1"/>
  <c r="G1014" i="1"/>
  <c r="F1014" i="1"/>
  <c r="AF1014" i="1" s="1"/>
  <c r="AG1014" i="1" s="1"/>
  <c r="E1014" i="1"/>
  <c r="B1014" i="1"/>
  <c r="R1013" i="1"/>
  <c r="O1013" i="1"/>
  <c r="D1013" i="1"/>
  <c r="C1013" i="1"/>
  <c r="AB1012" i="1"/>
  <c r="T1012" i="1"/>
  <c r="R1012" i="1"/>
  <c r="Q1012" i="1"/>
  <c r="O1012" i="1"/>
  <c r="M1012" i="1"/>
  <c r="L1012" i="1"/>
  <c r="H1012" i="1"/>
  <c r="G1012" i="1"/>
  <c r="F1012" i="1"/>
  <c r="AF1012" i="1" s="1"/>
  <c r="AG1012" i="1" s="1"/>
  <c r="E1012" i="1"/>
  <c r="B1012" i="1"/>
  <c r="AB1011" i="1"/>
  <c r="R1011" i="1"/>
  <c r="T1011" i="1" s="1"/>
  <c r="Q1011" i="1"/>
  <c r="O1011" i="1"/>
  <c r="M1011" i="1"/>
  <c r="L1011" i="1"/>
  <c r="H1011" i="1"/>
  <c r="G1011" i="1"/>
  <c r="F1011" i="1"/>
  <c r="E1011" i="1"/>
  <c r="I1011" i="1" s="1"/>
  <c r="B1011" i="1"/>
  <c r="AB1010" i="1"/>
  <c r="R1010" i="1"/>
  <c r="T1010" i="1" s="1"/>
  <c r="Q1010" i="1"/>
  <c r="O1010" i="1"/>
  <c r="M1010" i="1"/>
  <c r="L1010" i="1"/>
  <c r="H1010" i="1"/>
  <c r="G1010" i="1"/>
  <c r="F1010" i="1"/>
  <c r="J1010" i="1" s="1"/>
  <c r="E1010" i="1"/>
  <c r="B1010" i="1"/>
  <c r="AF1009" i="1"/>
  <c r="AG1009" i="1" s="1"/>
  <c r="AB1009" i="1"/>
  <c r="R1009" i="1"/>
  <c r="T1009" i="1" s="1"/>
  <c r="Q1009" i="1"/>
  <c r="O1009" i="1"/>
  <c r="M1009" i="1"/>
  <c r="L1009" i="1"/>
  <c r="H1009" i="1"/>
  <c r="G1009" i="1"/>
  <c r="F1009" i="1"/>
  <c r="K1009" i="1" s="1"/>
  <c r="E1009" i="1"/>
  <c r="B1009" i="1"/>
  <c r="AB1008" i="1"/>
  <c r="T1008" i="1"/>
  <c r="R1008" i="1"/>
  <c r="Q1008" i="1"/>
  <c r="O1008" i="1"/>
  <c r="M1008" i="1"/>
  <c r="L1008" i="1"/>
  <c r="H1008" i="1"/>
  <c r="G1008" i="1"/>
  <c r="F1008" i="1"/>
  <c r="E1008" i="1"/>
  <c r="B1008" i="1"/>
  <c r="AB1007" i="1"/>
  <c r="R1007" i="1"/>
  <c r="T1007" i="1" s="1"/>
  <c r="Q1007" i="1"/>
  <c r="O1007" i="1"/>
  <c r="M1007" i="1"/>
  <c r="L1007" i="1"/>
  <c r="H1007" i="1"/>
  <c r="G1007" i="1"/>
  <c r="F1007" i="1"/>
  <c r="K1007" i="1" s="1"/>
  <c r="E1007" i="1"/>
  <c r="B1007" i="1"/>
  <c r="AF1006" i="1"/>
  <c r="AG1006" i="1" s="1"/>
  <c r="AB1006" i="1"/>
  <c r="R1006" i="1"/>
  <c r="T1006" i="1" s="1"/>
  <c r="Q1006" i="1"/>
  <c r="O1006" i="1"/>
  <c r="M1006" i="1"/>
  <c r="L1006" i="1"/>
  <c r="H1006" i="1"/>
  <c r="G1006" i="1"/>
  <c r="F1006" i="1"/>
  <c r="E1006" i="1"/>
  <c r="AB1005" i="1"/>
  <c r="R1005" i="1"/>
  <c r="T1005" i="1" s="1"/>
  <c r="Q1005" i="1"/>
  <c r="O1005" i="1"/>
  <c r="M1005" i="1"/>
  <c r="L1005" i="1"/>
  <c r="H1005" i="1"/>
  <c r="G1005" i="1"/>
  <c r="F1005" i="1"/>
  <c r="AF1005" i="1" s="1"/>
  <c r="AG1005" i="1" s="1"/>
  <c r="E1005" i="1"/>
  <c r="I1005" i="1" s="1"/>
  <c r="B1005" i="1"/>
  <c r="AB1004" i="1"/>
  <c r="R1004" i="1"/>
  <c r="T1004" i="1" s="1"/>
  <c r="Q1004" i="1"/>
  <c r="O1004" i="1"/>
  <c r="M1004" i="1"/>
  <c r="L1004" i="1"/>
  <c r="H1004" i="1"/>
  <c r="G1004" i="1"/>
  <c r="F1004" i="1"/>
  <c r="J1004" i="1" s="1"/>
  <c r="E1004" i="1"/>
  <c r="B1004" i="1"/>
  <c r="AB1003" i="1"/>
  <c r="R1003" i="1"/>
  <c r="Q1003" i="1"/>
  <c r="O1003" i="1"/>
  <c r="M1003" i="1"/>
  <c r="L1003" i="1"/>
  <c r="H1003" i="1"/>
  <c r="G1003" i="1"/>
  <c r="F1003" i="1"/>
  <c r="E1003" i="1"/>
  <c r="B1003" i="1"/>
  <c r="AB1002" i="1"/>
  <c r="R1002" i="1"/>
  <c r="O1002" i="1"/>
  <c r="D1002" i="1"/>
  <c r="C1002" i="1"/>
  <c r="AB1001" i="1"/>
  <c r="R1001" i="1"/>
  <c r="T1001" i="1" s="1"/>
  <c r="Q1001" i="1"/>
  <c r="O1001" i="1"/>
  <c r="M1001" i="1"/>
  <c r="L1001" i="1"/>
  <c r="K1001" i="1"/>
  <c r="H1001" i="1"/>
  <c r="G1001" i="1"/>
  <c r="F1001" i="1"/>
  <c r="E1001" i="1"/>
  <c r="B1001" i="1"/>
  <c r="AB1000" i="1"/>
  <c r="R1000" i="1"/>
  <c r="T1000" i="1" s="1"/>
  <c r="Q1000" i="1"/>
  <c r="O1000" i="1"/>
  <c r="M1000" i="1"/>
  <c r="L1000" i="1"/>
  <c r="H1000" i="1"/>
  <c r="G1000" i="1"/>
  <c r="F1000" i="1"/>
  <c r="E1000" i="1"/>
  <c r="I1000" i="1" s="1"/>
  <c r="B1000" i="1"/>
  <c r="AF999" i="1"/>
  <c r="AG999" i="1" s="1"/>
  <c r="AB999" i="1"/>
  <c r="T999" i="1"/>
  <c r="R999" i="1"/>
  <c r="Q999" i="1"/>
  <c r="O999" i="1"/>
  <c r="M999" i="1"/>
  <c r="L999" i="1"/>
  <c r="K999" i="1"/>
  <c r="H999" i="1"/>
  <c r="G999" i="1"/>
  <c r="F999" i="1"/>
  <c r="E999" i="1"/>
  <c r="I999" i="1" s="1"/>
  <c r="B999" i="1"/>
  <c r="AB998" i="1"/>
  <c r="R998" i="1"/>
  <c r="T998" i="1" s="1"/>
  <c r="Q998" i="1"/>
  <c r="O998" i="1"/>
  <c r="M998" i="1"/>
  <c r="L998" i="1"/>
  <c r="J998" i="1"/>
  <c r="H998" i="1"/>
  <c r="G998" i="1"/>
  <c r="F998" i="1"/>
  <c r="E998" i="1"/>
  <c r="I998" i="1" s="1"/>
  <c r="B998" i="1"/>
  <c r="AB997" i="1"/>
  <c r="R997" i="1"/>
  <c r="T997" i="1" s="1"/>
  <c r="Q997" i="1"/>
  <c r="O997" i="1"/>
  <c r="M997" i="1"/>
  <c r="L997" i="1"/>
  <c r="H997" i="1"/>
  <c r="G997" i="1"/>
  <c r="F997" i="1"/>
  <c r="J997" i="1" s="1"/>
  <c r="E997" i="1"/>
  <c r="I997" i="1" s="1"/>
  <c r="B997" i="1"/>
  <c r="AB996" i="1"/>
  <c r="R996" i="1"/>
  <c r="T996" i="1" s="1"/>
  <c r="Q996" i="1"/>
  <c r="O996" i="1"/>
  <c r="M996" i="1"/>
  <c r="L996" i="1"/>
  <c r="H996" i="1"/>
  <c r="G996" i="1"/>
  <c r="F996" i="1"/>
  <c r="E996" i="1"/>
  <c r="I996" i="1" s="1"/>
  <c r="B996" i="1"/>
  <c r="AB995" i="1"/>
  <c r="R995" i="1"/>
  <c r="T995" i="1" s="1"/>
  <c r="Q995" i="1"/>
  <c r="O995" i="1"/>
  <c r="M995" i="1"/>
  <c r="L995" i="1"/>
  <c r="H995" i="1"/>
  <c r="G995" i="1"/>
  <c r="F995" i="1"/>
  <c r="AF995" i="1" s="1"/>
  <c r="AG995" i="1" s="1"/>
  <c r="E995" i="1"/>
  <c r="I995" i="1" s="1"/>
  <c r="AF994" i="1"/>
  <c r="AG994" i="1" s="1"/>
  <c r="AB994" i="1"/>
  <c r="T994" i="1"/>
  <c r="R994" i="1"/>
  <c r="Q994" i="1"/>
  <c r="O994" i="1"/>
  <c r="M994" i="1"/>
  <c r="L994" i="1"/>
  <c r="H994" i="1"/>
  <c r="K994" i="1" s="1"/>
  <c r="G994" i="1"/>
  <c r="F994" i="1"/>
  <c r="E994" i="1"/>
  <c r="B994" i="1"/>
  <c r="AB993" i="1"/>
  <c r="AB991" i="1" s="1"/>
  <c r="R993" i="1"/>
  <c r="T993" i="1" s="1"/>
  <c r="Q993" i="1"/>
  <c r="O993" i="1"/>
  <c r="M993" i="1"/>
  <c r="L993" i="1"/>
  <c r="H993" i="1"/>
  <c r="G993" i="1"/>
  <c r="F993" i="1"/>
  <c r="J993" i="1" s="1"/>
  <c r="E993" i="1"/>
  <c r="B993" i="1"/>
  <c r="AB992" i="1"/>
  <c r="R992" i="1"/>
  <c r="Q992" i="1"/>
  <c r="O992" i="1"/>
  <c r="M992" i="1"/>
  <c r="L992" i="1"/>
  <c r="H992" i="1"/>
  <c r="G992" i="1"/>
  <c r="F992" i="1"/>
  <c r="E992" i="1"/>
  <c r="B992" i="1"/>
  <c r="R991" i="1"/>
  <c r="O991" i="1"/>
  <c r="E991" i="1"/>
  <c r="D991" i="1"/>
  <c r="C991" i="1"/>
  <c r="AB990" i="1"/>
  <c r="T990" i="1"/>
  <c r="R990" i="1"/>
  <c r="Q990" i="1"/>
  <c r="O990" i="1"/>
  <c r="M990" i="1"/>
  <c r="L990" i="1"/>
  <c r="H990" i="1"/>
  <c r="G990" i="1"/>
  <c r="F990" i="1"/>
  <c r="J990" i="1" s="1"/>
  <c r="E990" i="1"/>
  <c r="B990" i="1"/>
  <c r="AF989" i="1"/>
  <c r="AG989" i="1" s="1"/>
  <c r="AB989" i="1"/>
  <c r="R989" i="1"/>
  <c r="T989" i="1" s="1"/>
  <c r="Q989" i="1"/>
  <c r="O989" i="1"/>
  <c r="M989" i="1"/>
  <c r="L989" i="1"/>
  <c r="H989" i="1"/>
  <c r="G989" i="1"/>
  <c r="F989" i="1"/>
  <c r="E989" i="1"/>
  <c r="B989" i="1"/>
  <c r="AB988" i="1"/>
  <c r="R988" i="1"/>
  <c r="T988" i="1" s="1"/>
  <c r="Q988" i="1"/>
  <c r="O988" i="1"/>
  <c r="M988" i="1"/>
  <c r="L988" i="1"/>
  <c r="K988" i="1"/>
  <c r="H988" i="1"/>
  <c r="G988" i="1"/>
  <c r="F988" i="1"/>
  <c r="E988" i="1"/>
  <c r="I988" i="1" s="1"/>
  <c r="B988" i="1"/>
  <c r="AB987" i="1"/>
  <c r="R987" i="1"/>
  <c r="T987" i="1" s="1"/>
  <c r="Q987" i="1"/>
  <c r="O987" i="1"/>
  <c r="M987" i="1"/>
  <c r="L987" i="1"/>
  <c r="H987" i="1"/>
  <c r="G987" i="1"/>
  <c r="F987" i="1"/>
  <c r="E987" i="1"/>
  <c r="I987" i="1" s="1"/>
  <c r="B987" i="1"/>
  <c r="AB986" i="1"/>
  <c r="R986" i="1"/>
  <c r="T986" i="1" s="1"/>
  <c r="Q986" i="1"/>
  <c r="O986" i="1"/>
  <c r="M986" i="1"/>
  <c r="L986" i="1"/>
  <c r="H986" i="1"/>
  <c r="G986" i="1"/>
  <c r="F986" i="1"/>
  <c r="K986" i="1" s="1"/>
  <c r="E986" i="1"/>
  <c r="B986" i="1"/>
  <c r="AB985" i="1"/>
  <c r="R985" i="1"/>
  <c r="T985" i="1" s="1"/>
  <c r="Q985" i="1"/>
  <c r="O985" i="1"/>
  <c r="M985" i="1"/>
  <c r="L985" i="1"/>
  <c r="H985" i="1"/>
  <c r="G985" i="1"/>
  <c r="F985" i="1"/>
  <c r="AF985" i="1" s="1"/>
  <c r="AG985" i="1" s="1"/>
  <c r="E985" i="1"/>
  <c r="I985" i="1" s="1"/>
  <c r="B985" i="1"/>
  <c r="AF984" i="1"/>
  <c r="AG984" i="1" s="1"/>
  <c r="AB984" i="1"/>
  <c r="T984" i="1"/>
  <c r="R984" i="1"/>
  <c r="Q984" i="1"/>
  <c r="O984" i="1"/>
  <c r="M984" i="1"/>
  <c r="M980" i="1" s="1"/>
  <c r="L984" i="1"/>
  <c r="H984" i="1"/>
  <c r="K984" i="1" s="1"/>
  <c r="G984" i="1"/>
  <c r="F984" i="1"/>
  <c r="E984" i="1"/>
  <c r="AG983" i="1"/>
  <c r="AF983" i="1"/>
  <c r="AB983" i="1"/>
  <c r="R983" i="1"/>
  <c r="T983" i="1" s="1"/>
  <c r="Q983" i="1"/>
  <c r="O983" i="1"/>
  <c r="M983" i="1"/>
  <c r="L983" i="1"/>
  <c r="H983" i="1"/>
  <c r="K983" i="1" s="1"/>
  <c r="G983" i="1"/>
  <c r="F983" i="1"/>
  <c r="E983" i="1"/>
  <c r="B983" i="1"/>
  <c r="AB982" i="1"/>
  <c r="R982" i="1"/>
  <c r="T982" i="1" s="1"/>
  <c r="Q982" i="1"/>
  <c r="O982" i="1"/>
  <c r="M982" i="1"/>
  <c r="L982" i="1"/>
  <c r="H982" i="1"/>
  <c r="G982" i="1"/>
  <c r="F982" i="1"/>
  <c r="J982" i="1" s="1"/>
  <c r="E982" i="1"/>
  <c r="I982" i="1" s="1"/>
  <c r="B982" i="1"/>
  <c r="AB981" i="1"/>
  <c r="R981" i="1"/>
  <c r="Q981" i="1"/>
  <c r="O981" i="1"/>
  <c r="M981" i="1"/>
  <c r="L981" i="1"/>
  <c r="H981" i="1"/>
  <c r="G981" i="1"/>
  <c r="F981" i="1"/>
  <c r="K981" i="1" s="1"/>
  <c r="E981" i="1"/>
  <c r="I981" i="1" s="1"/>
  <c r="B981" i="1"/>
  <c r="R980" i="1"/>
  <c r="O980" i="1"/>
  <c r="D980" i="1"/>
  <c r="C980" i="1"/>
  <c r="AB979" i="1"/>
  <c r="T979" i="1"/>
  <c r="R979" i="1"/>
  <c r="Q979" i="1"/>
  <c r="O979" i="1"/>
  <c r="M979" i="1"/>
  <c r="L979" i="1"/>
  <c r="H979" i="1"/>
  <c r="K979" i="1" s="1"/>
  <c r="G979" i="1"/>
  <c r="F979" i="1"/>
  <c r="E979" i="1"/>
  <c r="I979" i="1" s="1"/>
  <c r="B979" i="1"/>
  <c r="AF978" i="1"/>
  <c r="AG978" i="1" s="1"/>
  <c r="AB978" i="1"/>
  <c r="R978" i="1"/>
  <c r="T978" i="1" s="1"/>
  <c r="Q978" i="1"/>
  <c r="O978" i="1"/>
  <c r="M978" i="1"/>
  <c r="L978" i="1"/>
  <c r="H978" i="1"/>
  <c r="K978" i="1" s="1"/>
  <c r="G978" i="1"/>
  <c r="F978" i="1"/>
  <c r="E978" i="1"/>
  <c r="I978" i="1" s="1"/>
  <c r="B978" i="1"/>
  <c r="AB977" i="1"/>
  <c r="R977" i="1"/>
  <c r="T977" i="1" s="1"/>
  <c r="Q977" i="1"/>
  <c r="O977" i="1"/>
  <c r="M977" i="1"/>
  <c r="L977" i="1"/>
  <c r="H977" i="1"/>
  <c r="G977" i="1"/>
  <c r="F977" i="1"/>
  <c r="E977" i="1"/>
  <c r="B977" i="1"/>
  <c r="AB976" i="1"/>
  <c r="R976" i="1"/>
  <c r="T976" i="1" s="1"/>
  <c r="Q976" i="1"/>
  <c r="O976" i="1"/>
  <c r="M976" i="1"/>
  <c r="L976" i="1"/>
  <c r="H976" i="1"/>
  <c r="G976" i="1"/>
  <c r="F976" i="1"/>
  <c r="J976" i="1" s="1"/>
  <c r="E976" i="1"/>
  <c r="B976" i="1"/>
  <c r="AB975" i="1"/>
  <c r="T975" i="1"/>
  <c r="R975" i="1"/>
  <c r="Q975" i="1"/>
  <c r="O975" i="1"/>
  <c r="M975" i="1"/>
  <c r="L975" i="1"/>
  <c r="K975" i="1"/>
  <c r="H975" i="1"/>
  <c r="G975" i="1"/>
  <c r="F975" i="1"/>
  <c r="E975" i="1"/>
  <c r="I975" i="1" s="1"/>
  <c r="B975" i="1"/>
  <c r="AF974" i="1"/>
  <c r="AG974" i="1" s="1"/>
  <c r="AB974" i="1"/>
  <c r="R974" i="1"/>
  <c r="T974" i="1" s="1"/>
  <c r="Q974" i="1"/>
  <c r="O974" i="1"/>
  <c r="M974" i="1"/>
  <c r="L974" i="1"/>
  <c r="L969" i="1" s="1"/>
  <c r="H974" i="1"/>
  <c r="G974" i="1"/>
  <c r="F974" i="1"/>
  <c r="E974" i="1"/>
  <c r="I974" i="1" s="1"/>
  <c r="B974" i="1"/>
  <c r="AB973" i="1"/>
  <c r="R973" i="1"/>
  <c r="T973" i="1" s="1"/>
  <c r="Q973" i="1"/>
  <c r="O973" i="1"/>
  <c r="M973" i="1"/>
  <c r="L973" i="1"/>
  <c r="H973" i="1"/>
  <c r="G973" i="1"/>
  <c r="F973" i="1"/>
  <c r="J973" i="1" s="1"/>
  <c r="E973" i="1"/>
  <c r="AF972" i="1"/>
  <c r="AG972" i="1" s="1"/>
  <c r="AB972" i="1"/>
  <c r="T972" i="1"/>
  <c r="R972" i="1"/>
  <c r="Q972" i="1"/>
  <c r="O972" i="1"/>
  <c r="M972" i="1"/>
  <c r="L972" i="1"/>
  <c r="H972" i="1"/>
  <c r="K972" i="1" s="1"/>
  <c r="G972" i="1"/>
  <c r="F972" i="1"/>
  <c r="E972" i="1"/>
  <c r="B972" i="1"/>
  <c r="AB971" i="1"/>
  <c r="T971" i="1"/>
  <c r="R971" i="1"/>
  <c r="Q971" i="1"/>
  <c r="O971" i="1"/>
  <c r="M971" i="1"/>
  <c r="L971" i="1"/>
  <c r="J971" i="1"/>
  <c r="H971" i="1"/>
  <c r="G971" i="1"/>
  <c r="F971" i="1"/>
  <c r="E971" i="1"/>
  <c r="I971" i="1" s="1"/>
  <c r="B971" i="1"/>
  <c r="AB970" i="1"/>
  <c r="R970" i="1"/>
  <c r="Q970" i="1"/>
  <c r="O970" i="1"/>
  <c r="M970" i="1"/>
  <c r="L970" i="1"/>
  <c r="K970" i="1"/>
  <c r="H970" i="1"/>
  <c r="G970" i="1"/>
  <c r="F970" i="1"/>
  <c r="E970" i="1"/>
  <c r="B970" i="1"/>
  <c r="R969" i="1"/>
  <c r="O969" i="1"/>
  <c r="M969" i="1"/>
  <c r="D969" i="1"/>
  <c r="C969" i="1"/>
  <c r="AB968" i="1"/>
  <c r="T968" i="1"/>
  <c r="R968" i="1"/>
  <c r="Q968" i="1"/>
  <c r="O968" i="1"/>
  <c r="M968" i="1"/>
  <c r="L968" i="1"/>
  <c r="K968" i="1"/>
  <c r="H968" i="1"/>
  <c r="G968" i="1"/>
  <c r="F968" i="1"/>
  <c r="J968" i="1" s="1"/>
  <c r="E968" i="1"/>
  <c r="B968" i="1"/>
  <c r="AF967" i="1"/>
  <c r="AG967" i="1" s="1"/>
  <c r="AB967" i="1"/>
  <c r="R967" i="1"/>
  <c r="T967" i="1" s="1"/>
  <c r="Q967" i="1"/>
  <c r="O967" i="1"/>
  <c r="M967" i="1"/>
  <c r="L967" i="1"/>
  <c r="H967" i="1"/>
  <c r="G967" i="1"/>
  <c r="F967" i="1"/>
  <c r="J967" i="1" s="1"/>
  <c r="E967" i="1"/>
  <c r="B967" i="1"/>
  <c r="AG966" i="1"/>
  <c r="AF966" i="1"/>
  <c r="AB966" i="1"/>
  <c r="R966" i="1"/>
  <c r="T966" i="1" s="1"/>
  <c r="Q966" i="1"/>
  <c r="O966" i="1"/>
  <c r="M966" i="1"/>
  <c r="L966" i="1"/>
  <c r="H966" i="1"/>
  <c r="K966" i="1" s="1"/>
  <c r="G966" i="1"/>
  <c r="F966" i="1"/>
  <c r="E966" i="1"/>
  <c r="I966" i="1" s="1"/>
  <c r="B966" i="1"/>
  <c r="AB965" i="1"/>
  <c r="R965" i="1"/>
  <c r="T965" i="1" s="1"/>
  <c r="Q965" i="1"/>
  <c r="O965" i="1"/>
  <c r="M965" i="1"/>
  <c r="L965" i="1"/>
  <c r="H965" i="1"/>
  <c r="G965" i="1"/>
  <c r="F965" i="1"/>
  <c r="J965" i="1" s="1"/>
  <c r="E965" i="1"/>
  <c r="I965" i="1" s="1"/>
  <c r="B965" i="1"/>
  <c r="AB964" i="1"/>
  <c r="T964" i="1"/>
  <c r="R964" i="1"/>
  <c r="Q964" i="1"/>
  <c r="O964" i="1"/>
  <c r="M964" i="1"/>
  <c r="L964" i="1"/>
  <c r="K964" i="1"/>
  <c r="H964" i="1"/>
  <c r="G964" i="1"/>
  <c r="F964" i="1"/>
  <c r="J964" i="1" s="1"/>
  <c r="E964" i="1"/>
  <c r="B964" i="1"/>
  <c r="AF963" i="1"/>
  <c r="AG963" i="1" s="1"/>
  <c r="AB963" i="1"/>
  <c r="R963" i="1"/>
  <c r="T963" i="1" s="1"/>
  <c r="Q963" i="1"/>
  <c r="O963" i="1"/>
  <c r="M963" i="1"/>
  <c r="L963" i="1"/>
  <c r="H963" i="1"/>
  <c r="G963" i="1"/>
  <c r="F963" i="1"/>
  <c r="E963" i="1"/>
  <c r="B963" i="1"/>
  <c r="AB962" i="1"/>
  <c r="R962" i="1"/>
  <c r="T962" i="1" s="1"/>
  <c r="Q962" i="1"/>
  <c r="O962" i="1"/>
  <c r="M962" i="1"/>
  <c r="L962" i="1"/>
  <c r="H962" i="1"/>
  <c r="K962" i="1" s="1"/>
  <c r="G962" i="1"/>
  <c r="F962" i="1"/>
  <c r="AF962" i="1" s="1"/>
  <c r="AG962" i="1" s="1"/>
  <c r="E962" i="1"/>
  <c r="I962" i="1" s="1"/>
  <c r="AB961" i="1"/>
  <c r="T961" i="1"/>
  <c r="R961" i="1"/>
  <c r="Q961" i="1"/>
  <c r="O961" i="1"/>
  <c r="M961" i="1"/>
  <c r="L961" i="1"/>
  <c r="H961" i="1"/>
  <c r="G961" i="1"/>
  <c r="F961" i="1"/>
  <c r="AF961" i="1" s="1"/>
  <c r="AG961" i="1" s="1"/>
  <c r="E961" i="1"/>
  <c r="I961" i="1" s="1"/>
  <c r="B961" i="1"/>
  <c r="AB960" i="1"/>
  <c r="T960" i="1"/>
  <c r="R960" i="1"/>
  <c r="Q960" i="1"/>
  <c r="O960" i="1"/>
  <c r="M960" i="1"/>
  <c r="L960" i="1"/>
  <c r="H960" i="1"/>
  <c r="G960" i="1"/>
  <c r="F960" i="1"/>
  <c r="E960" i="1"/>
  <c r="I960" i="1" s="1"/>
  <c r="B960" i="1"/>
  <c r="AB959" i="1"/>
  <c r="R959" i="1"/>
  <c r="Q959" i="1"/>
  <c r="O959" i="1"/>
  <c r="M959" i="1"/>
  <c r="L959" i="1"/>
  <c r="L958" i="1" s="1"/>
  <c r="H959" i="1"/>
  <c r="G959" i="1"/>
  <c r="F959" i="1"/>
  <c r="E959" i="1"/>
  <c r="I959" i="1" s="1"/>
  <c r="B959" i="1"/>
  <c r="R958" i="1"/>
  <c r="O958" i="1"/>
  <c r="M958" i="1"/>
  <c r="H958" i="1"/>
  <c r="D958" i="1"/>
  <c r="C958" i="1"/>
  <c r="AB957" i="1"/>
  <c r="T957" i="1"/>
  <c r="R957" i="1"/>
  <c r="Q957" i="1"/>
  <c r="O957" i="1"/>
  <c r="M957" i="1"/>
  <c r="L957" i="1"/>
  <c r="H957" i="1"/>
  <c r="G957" i="1"/>
  <c r="F957" i="1"/>
  <c r="AF957" i="1" s="1"/>
  <c r="AG957" i="1" s="1"/>
  <c r="E957" i="1"/>
  <c r="B957" i="1"/>
  <c r="AB956" i="1"/>
  <c r="R956" i="1"/>
  <c r="T956" i="1" s="1"/>
  <c r="Q956" i="1"/>
  <c r="O956" i="1"/>
  <c r="M956" i="1"/>
  <c r="L956" i="1"/>
  <c r="H956" i="1"/>
  <c r="K956" i="1" s="1"/>
  <c r="G956" i="1"/>
  <c r="F956" i="1"/>
  <c r="E956" i="1"/>
  <c r="B956" i="1"/>
  <c r="AB955" i="1"/>
  <c r="T955" i="1"/>
  <c r="R955" i="1"/>
  <c r="Q955" i="1"/>
  <c r="O955" i="1"/>
  <c r="M955" i="1"/>
  <c r="L955" i="1"/>
  <c r="H955" i="1"/>
  <c r="G955" i="1"/>
  <c r="F955" i="1"/>
  <c r="J955" i="1" s="1"/>
  <c r="E955" i="1"/>
  <c r="I955" i="1" s="1"/>
  <c r="B955" i="1"/>
  <c r="AB954" i="1"/>
  <c r="T954" i="1"/>
  <c r="R954" i="1"/>
  <c r="Q954" i="1"/>
  <c r="O954" i="1"/>
  <c r="M954" i="1"/>
  <c r="L954" i="1"/>
  <c r="H954" i="1"/>
  <c r="G954" i="1"/>
  <c r="F954" i="1"/>
  <c r="AF954" i="1" s="1"/>
  <c r="AG954" i="1" s="1"/>
  <c r="E954" i="1"/>
  <c r="I954" i="1" s="1"/>
  <c r="B954" i="1"/>
  <c r="AB953" i="1"/>
  <c r="T953" i="1"/>
  <c r="R953" i="1"/>
  <c r="Q953" i="1"/>
  <c r="O953" i="1"/>
  <c r="M953" i="1"/>
  <c r="L953" i="1"/>
  <c r="H953" i="1"/>
  <c r="G953" i="1"/>
  <c r="F953" i="1"/>
  <c r="AF953" i="1" s="1"/>
  <c r="AG953" i="1" s="1"/>
  <c r="E953" i="1"/>
  <c r="I953" i="1" s="1"/>
  <c r="B953" i="1"/>
  <c r="AB952" i="1"/>
  <c r="R952" i="1"/>
  <c r="T952" i="1" s="1"/>
  <c r="Q952" i="1"/>
  <c r="O952" i="1"/>
  <c r="M952" i="1"/>
  <c r="L952" i="1"/>
  <c r="H952" i="1"/>
  <c r="G952" i="1"/>
  <c r="F952" i="1"/>
  <c r="AF952" i="1" s="1"/>
  <c r="AG952" i="1" s="1"/>
  <c r="E952" i="1"/>
  <c r="B952" i="1"/>
  <c r="AB951" i="1"/>
  <c r="T951" i="1"/>
  <c r="R951" i="1"/>
  <c r="Q951" i="1"/>
  <c r="O951" i="1"/>
  <c r="M951" i="1"/>
  <c r="L951" i="1"/>
  <c r="H951" i="1"/>
  <c r="G951" i="1"/>
  <c r="F951" i="1"/>
  <c r="AF951" i="1" s="1"/>
  <c r="AG951" i="1" s="1"/>
  <c r="E951" i="1"/>
  <c r="I951" i="1" s="1"/>
  <c r="AF950" i="1"/>
  <c r="AG950" i="1" s="1"/>
  <c r="AB950" i="1"/>
  <c r="R950" i="1"/>
  <c r="T950" i="1" s="1"/>
  <c r="Q950" i="1"/>
  <c r="O950" i="1"/>
  <c r="M950" i="1"/>
  <c r="L950" i="1"/>
  <c r="L947" i="1" s="1"/>
  <c r="H950" i="1"/>
  <c r="K950" i="1" s="1"/>
  <c r="G950" i="1"/>
  <c r="F950" i="1"/>
  <c r="E950" i="1"/>
  <c r="I950" i="1" s="1"/>
  <c r="B950" i="1"/>
  <c r="AB949" i="1"/>
  <c r="R949" i="1"/>
  <c r="T949" i="1" s="1"/>
  <c r="Q949" i="1"/>
  <c r="O949" i="1"/>
  <c r="M949" i="1"/>
  <c r="L949" i="1"/>
  <c r="H949" i="1"/>
  <c r="G949" i="1"/>
  <c r="F949" i="1"/>
  <c r="J949" i="1" s="1"/>
  <c r="E949" i="1"/>
  <c r="B949" i="1"/>
  <c r="AB948" i="1"/>
  <c r="AB947" i="1" s="1"/>
  <c r="R948" i="1"/>
  <c r="Q948" i="1"/>
  <c r="O948" i="1"/>
  <c r="M948" i="1"/>
  <c r="M947" i="1" s="1"/>
  <c r="L948" i="1"/>
  <c r="H948" i="1"/>
  <c r="H947" i="1" s="1"/>
  <c r="G948" i="1"/>
  <c r="F948" i="1"/>
  <c r="K948" i="1" s="1"/>
  <c r="E948" i="1"/>
  <c r="B948" i="1"/>
  <c r="R947" i="1"/>
  <c r="Q947" i="1"/>
  <c r="O947" i="1"/>
  <c r="G947" i="1"/>
  <c r="D947" i="1"/>
  <c r="C947" i="1"/>
  <c r="AB946" i="1"/>
  <c r="T946" i="1"/>
  <c r="R946" i="1"/>
  <c r="Q946" i="1"/>
  <c r="O946" i="1"/>
  <c r="M946" i="1"/>
  <c r="L946" i="1"/>
  <c r="H946" i="1"/>
  <c r="G946" i="1"/>
  <c r="F946" i="1"/>
  <c r="K946" i="1" s="1"/>
  <c r="E946" i="1"/>
  <c r="I946" i="1" s="1"/>
  <c r="B946" i="1"/>
  <c r="AB945" i="1"/>
  <c r="R945" i="1"/>
  <c r="T945" i="1" s="1"/>
  <c r="Q945" i="1"/>
  <c r="O945" i="1"/>
  <c r="M945" i="1"/>
  <c r="L945" i="1"/>
  <c r="H945" i="1"/>
  <c r="G945" i="1"/>
  <c r="F945" i="1"/>
  <c r="AF945" i="1" s="1"/>
  <c r="AG945" i="1" s="1"/>
  <c r="E945" i="1"/>
  <c r="I945" i="1" s="1"/>
  <c r="B945" i="1"/>
  <c r="AF944" i="1"/>
  <c r="AG944" i="1" s="1"/>
  <c r="AB944" i="1"/>
  <c r="R944" i="1"/>
  <c r="T944" i="1" s="1"/>
  <c r="Q944" i="1"/>
  <c r="O944" i="1"/>
  <c r="M944" i="1"/>
  <c r="L944" i="1"/>
  <c r="L936" i="1" s="1"/>
  <c r="H944" i="1"/>
  <c r="K944" i="1" s="1"/>
  <c r="G944" i="1"/>
  <c r="F944" i="1"/>
  <c r="E944" i="1"/>
  <c r="I944" i="1" s="1"/>
  <c r="B944" i="1"/>
  <c r="AB943" i="1"/>
  <c r="R943" i="1"/>
  <c r="T943" i="1" s="1"/>
  <c r="Q943" i="1"/>
  <c r="O943" i="1"/>
  <c r="M943" i="1"/>
  <c r="L943" i="1"/>
  <c r="H943" i="1"/>
  <c r="G943" i="1"/>
  <c r="F943" i="1"/>
  <c r="J943" i="1" s="1"/>
  <c r="E943" i="1"/>
  <c r="B943" i="1"/>
  <c r="AB942" i="1"/>
  <c r="R942" i="1"/>
  <c r="T942" i="1" s="1"/>
  <c r="Q942" i="1"/>
  <c r="O942" i="1"/>
  <c r="M942" i="1"/>
  <c r="L942" i="1"/>
  <c r="H942" i="1"/>
  <c r="G942" i="1"/>
  <c r="F942" i="1"/>
  <c r="E942" i="1"/>
  <c r="B942" i="1"/>
  <c r="AB941" i="1"/>
  <c r="R941" i="1"/>
  <c r="T941" i="1" s="1"/>
  <c r="Q941" i="1"/>
  <c r="O941" i="1"/>
  <c r="M941" i="1"/>
  <c r="L941" i="1"/>
  <c r="J941" i="1"/>
  <c r="H941" i="1"/>
  <c r="G941" i="1"/>
  <c r="F941" i="1"/>
  <c r="AF941" i="1" s="1"/>
  <c r="AG941" i="1" s="1"/>
  <c r="E941" i="1"/>
  <c r="B941" i="1"/>
  <c r="AF940" i="1"/>
  <c r="AG940" i="1" s="1"/>
  <c r="AB940" i="1"/>
  <c r="R940" i="1"/>
  <c r="T940" i="1" s="1"/>
  <c r="Q940" i="1"/>
  <c r="O940" i="1"/>
  <c r="M940" i="1"/>
  <c r="L940" i="1"/>
  <c r="H940" i="1"/>
  <c r="G940" i="1"/>
  <c r="F940" i="1"/>
  <c r="E940" i="1"/>
  <c r="AB939" i="1"/>
  <c r="R939" i="1"/>
  <c r="T939" i="1" s="1"/>
  <c r="Q939" i="1"/>
  <c r="O939" i="1"/>
  <c r="M939" i="1"/>
  <c r="L939" i="1"/>
  <c r="H939" i="1"/>
  <c r="G939" i="1"/>
  <c r="F939" i="1"/>
  <c r="AF939" i="1" s="1"/>
  <c r="AG939" i="1" s="1"/>
  <c r="E939" i="1"/>
  <c r="I939" i="1" s="1"/>
  <c r="B939" i="1"/>
  <c r="AB938" i="1"/>
  <c r="R938" i="1"/>
  <c r="T938" i="1" s="1"/>
  <c r="Q938" i="1"/>
  <c r="O938" i="1"/>
  <c r="M938" i="1"/>
  <c r="L938" i="1"/>
  <c r="H938" i="1"/>
  <c r="G938" i="1"/>
  <c r="F938" i="1"/>
  <c r="AF938" i="1" s="1"/>
  <c r="AG938" i="1" s="1"/>
  <c r="E938" i="1"/>
  <c r="B938" i="1"/>
  <c r="AB937" i="1"/>
  <c r="AB936" i="1" s="1"/>
  <c r="R937" i="1"/>
  <c r="Q937" i="1"/>
  <c r="Q936" i="1" s="1"/>
  <c r="O937" i="1"/>
  <c r="M937" i="1"/>
  <c r="M936" i="1" s="1"/>
  <c r="L937" i="1"/>
  <c r="H937" i="1"/>
  <c r="H936" i="1" s="1"/>
  <c r="G937" i="1"/>
  <c r="F937" i="1"/>
  <c r="E937" i="1"/>
  <c r="I937" i="1" s="1"/>
  <c r="B937" i="1"/>
  <c r="R936" i="1"/>
  <c r="O936" i="1"/>
  <c r="G936" i="1"/>
  <c r="D936" i="1"/>
  <c r="C936" i="1"/>
  <c r="AB935" i="1"/>
  <c r="T935" i="1"/>
  <c r="R935" i="1"/>
  <c r="Q935" i="1"/>
  <c r="O935" i="1"/>
  <c r="M935" i="1"/>
  <c r="L935" i="1"/>
  <c r="H935" i="1"/>
  <c r="G935" i="1"/>
  <c r="F935" i="1"/>
  <c r="AF935" i="1" s="1"/>
  <c r="AG935" i="1" s="1"/>
  <c r="E935" i="1"/>
  <c r="I935" i="1" s="1"/>
  <c r="B935" i="1"/>
  <c r="AB934" i="1"/>
  <c r="R934" i="1"/>
  <c r="T934" i="1" s="1"/>
  <c r="Q934" i="1"/>
  <c r="O934" i="1"/>
  <c r="M934" i="1"/>
  <c r="L934" i="1"/>
  <c r="H934" i="1"/>
  <c r="J934" i="1" s="1"/>
  <c r="G934" i="1"/>
  <c r="F934" i="1"/>
  <c r="AF934" i="1" s="1"/>
  <c r="AG934" i="1" s="1"/>
  <c r="E934" i="1"/>
  <c r="B934" i="1"/>
  <c r="AB933" i="1"/>
  <c r="T933" i="1"/>
  <c r="R933" i="1"/>
  <c r="Q933" i="1"/>
  <c r="O933" i="1"/>
  <c r="M933" i="1"/>
  <c r="L933" i="1"/>
  <c r="H933" i="1"/>
  <c r="G933" i="1"/>
  <c r="F933" i="1"/>
  <c r="AF933" i="1" s="1"/>
  <c r="AG933" i="1" s="1"/>
  <c r="E933" i="1"/>
  <c r="I933" i="1" s="1"/>
  <c r="B933" i="1"/>
  <c r="AB932" i="1"/>
  <c r="R932" i="1"/>
  <c r="T932" i="1" s="1"/>
  <c r="Q932" i="1"/>
  <c r="O932" i="1"/>
  <c r="M932" i="1"/>
  <c r="L932" i="1"/>
  <c r="H932" i="1"/>
  <c r="G932" i="1"/>
  <c r="F932" i="1"/>
  <c r="K932" i="1" s="1"/>
  <c r="E932" i="1"/>
  <c r="I932" i="1" s="1"/>
  <c r="B932" i="1"/>
  <c r="AB931" i="1"/>
  <c r="R931" i="1"/>
  <c r="T931" i="1" s="1"/>
  <c r="Q931" i="1"/>
  <c r="O931" i="1"/>
  <c r="M931" i="1"/>
  <c r="L931" i="1"/>
  <c r="H931" i="1"/>
  <c r="G931" i="1"/>
  <c r="F931" i="1"/>
  <c r="AF931" i="1" s="1"/>
  <c r="AG931" i="1" s="1"/>
  <c r="E931" i="1"/>
  <c r="B931" i="1"/>
  <c r="AB930" i="1"/>
  <c r="R930" i="1"/>
  <c r="T930" i="1" s="1"/>
  <c r="Q930" i="1"/>
  <c r="O930" i="1"/>
  <c r="M930" i="1"/>
  <c r="L930" i="1"/>
  <c r="H930" i="1"/>
  <c r="G930" i="1"/>
  <c r="F930" i="1"/>
  <c r="AF930" i="1" s="1"/>
  <c r="AG930" i="1" s="1"/>
  <c r="E930" i="1"/>
  <c r="B930" i="1"/>
  <c r="AB929" i="1"/>
  <c r="R929" i="1"/>
  <c r="T929" i="1" s="1"/>
  <c r="Q929" i="1"/>
  <c r="O929" i="1"/>
  <c r="M929" i="1"/>
  <c r="L929" i="1"/>
  <c r="H929" i="1"/>
  <c r="G929" i="1"/>
  <c r="F929" i="1"/>
  <c r="J929" i="1" s="1"/>
  <c r="E929" i="1"/>
  <c r="AB928" i="1"/>
  <c r="R928" i="1"/>
  <c r="T928" i="1" s="1"/>
  <c r="Q928" i="1"/>
  <c r="O928" i="1"/>
  <c r="M928" i="1"/>
  <c r="L928" i="1"/>
  <c r="H928" i="1"/>
  <c r="G928" i="1"/>
  <c r="F928" i="1"/>
  <c r="AF928" i="1" s="1"/>
  <c r="AG928" i="1" s="1"/>
  <c r="E928" i="1"/>
  <c r="I928" i="1" s="1"/>
  <c r="B928" i="1"/>
  <c r="AB927" i="1"/>
  <c r="R927" i="1"/>
  <c r="T927" i="1" s="1"/>
  <c r="Q927" i="1"/>
  <c r="Q925" i="1" s="1"/>
  <c r="O927" i="1"/>
  <c r="M927" i="1"/>
  <c r="L927" i="1"/>
  <c r="H927" i="1"/>
  <c r="G927" i="1"/>
  <c r="F927" i="1"/>
  <c r="J927" i="1" s="1"/>
  <c r="E927" i="1"/>
  <c r="I927" i="1" s="1"/>
  <c r="B927" i="1"/>
  <c r="AF926" i="1"/>
  <c r="AG926" i="1" s="1"/>
  <c r="AB926" i="1"/>
  <c r="R926" i="1"/>
  <c r="Q926" i="1"/>
  <c r="O926" i="1"/>
  <c r="M926" i="1"/>
  <c r="L926" i="1"/>
  <c r="H926" i="1"/>
  <c r="G926" i="1"/>
  <c r="G925" i="1" s="1"/>
  <c r="F926" i="1"/>
  <c r="J926" i="1" s="1"/>
  <c r="E926" i="1"/>
  <c r="B926" i="1"/>
  <c r="R925" i="1"/>
  <c r="O925" i="1"/>
  <c r="F925" i="1"/>
  <c r="D925" i="1"/>
  <c r="C925" i="1"/>
  <c r="AF924" i="1"/>
  <c r="AG924" i="1" s="1"/>
  <c r="AB924" i="1"/>
  <c r="T924" i="1"/>
  <c r="R924" i="1"/>
  <c r="Q924" i="1"/>
  <c r="O924" i="1"/>
  <c r="M924" i="1"/>
  <c r="L924" i="1"/>
  <c r="H924" i="1"/>
  <c r="G924" i="1"/>
  <c r="F924" i="1"/>
  <c r="E924" i="1"/>
  <c r="B924" i="1"/>
  <c r="AB923" i="1"/>
  <c r="T923" i="1"/>
  <c r="R923" i="1"/>
  <c r="Q923" i="1"/>
  <c r="O923" i="1"/>
  <c r="M923" i="1"/>
  <c r="L923" i="1"/>
  <c r="H923" i="1"/>
  <c r="G923" i="1"/>
  <c r="F923" i="1"/>
  <c r="E923" i="1"/>
  <c r="B923" i="1"/>
  <c r="AB922" i="1"/>
  <c r="R922" i="1"/>
  <c r="T922" i="1" s="1"/>
  <c r="Q922" i="1"/>
  <c r="O922" i="1"/>
  <c r="M922" i="1"/>
  <c r="L922" i="1"/>
  <c r="H922" i="1"/>
  <c r="G922" i="1"/>
  <c r="F922" i="1"/>
  <c r="AF922" i="1" s="1"/>
  <c r="AG922" i="1" s="1"/>
  <c r="E922" i="1"/>
  <c r="B922" i="1"/>
  <c r="AB921" i="1"/>
  <c r="R921" i="1"/>
  <c r="T921" i="1" s="1"/>
  <c r="Q921" i="1"/>
  <c r="O921" i="1"/>
  <c r="M921" i="1"/>
  <c r="L921" i="1"/>
  <c r="H921" i="1"/>
  <c r="K921" i="1" s="1"/>
  <c r="G921" i="1"/>
  <c r="F921" i="1"/>
  <c r="E921" i="1"/>
  <c r="B921" i="1"/>
  <c r="AB920" i="1"/>
  <c r="T920" i="1"/>
  <c r="R920" i="1"/>
  <c r="Q920" i="1"/>
  <c r="O920" i="1"/>
  <c r="M920" i="1"/>
  <c r="L920" i="1"/>
  <c r="H920" i="1"/>
  <c r="G920" i="1"/>
  <c r="F920" i="1"/>
  <c r="J920" i="1" s="1"/>
  <c r="E920" i="1"/>
  <c r="I920" i="1" s="1"/>
  <c r="B920" i="1"/>
  <c r="AB919" i="1"/>
  <c r="T919" i="1"/>
  <c r="R919" i="1"/>
  <c r="Q919" i="1"/>
  <c r="O919" i="1"/>
  <c r="M919" i="1"/>
  <c r="L919" i="1"/>
  <c r="H919" i="1"/>
  <c r="G919" i="1"/>
  <c r="F919" i="1"/>
  <c r="K919" i="1" s="1"/>
  <c r="E919" i="1"/>
  <c r="I919" i="1" s="1"/>
  <c r="B919" i="1"/>
  <c r="AB918" i="1"/>
  <c r="R918" i="1"/>
  <c r="T918" i="1" s="1"/>
  <c r="Q918" i="1"/>
  <c r="O918" i="1"/>
  <c r="M918" i="1"/>
  <c r="L918" i="1"/>
  <c r="H918" i="1"/>
  <c r="G918" i="1"/>
  <c r="F918" i="1"/>
  <c r="AF918" i="1" s="1"/>
  <c r="AG918" i="1" s="1"/>
  <c r="E918" i="1"/>
  <c r="I918" i="1" s="1"/>
  <c r="AB917" i="1"/>
  <c r="R917" i="1"/>
  <c r="T917" i="1" s="1"/>
  <c r="Q917" i="1"/>
  <c r="O917" i="1"/>
  <c r="M917" i="1"/>
  <c r="L917" i="1"/>
  <c r="H917" i="1"/>
  <c r="G917" i="1"/>
  <c r="F917" i="1"/>
  <c r="AF917" i="1" s="1"/>
  <c r="AG917" i="1" s="1"/>
  <c r="E917" i="1"/>
  <c r="B917" i="1"/>
  <c r="AB916" i="1"/>
  <c r="R916" i="1"/>
  <c r="T916" i="1" s="1"/>
  <c r="Q916" i="1"/>
  <c r="Q914" i="1" s="1"/>
  <c r="O916" i="1"/>
  <c r="M916" i="1"/>
  <c r="L916" i="1"/>
  <c r="H916" i="1"/>
  <c r="H914" i="1" s="1"/>
  <c r="G916" i="1"/>
  <c r="F916" i="1"/>
  <c r="E916" i="1"/>
  <c r="B916" i="1"/>
  <c r="AB915" i="1"/>
  <c r="R915" i="1"/>
  <c r="Q915" i="1"/>
  <c r="O915" i="1"/>
  <c r="M915" i="1"/>
  <c r="L915" i="1"/>
  <c r="H915" i="1"/>
  <c r="G915" i="1"/>
  <c r="G914" i="1" s="1"/>
  <c r="F915" i="1"/>
  <c r="J915" i="1" s="1"/>
  <c r="E915" i="1"/>
  <c r="B915" i="1"/>
  <c r="R914" i="1"/>
  <c r="O914" i="1"/>
  <c r="D914" i="1"/>
  <c r="C914" i="1"/>
  <c r="AB913" i="1"/>
  <c r="R913" i="1"/>
  <c r="T913" i="1" s="1"/>
  <c r="Q913" i="1"/>
  <c r="O913" i="1"/>
  <c r="M913" i="1"/>
  <c r="L913" i="1"/>
  <c r="H913" i="1"/>
  <c r="G913" i="1"/>
  <c r="F913" i="1"/>
  <c r="E913" i="1"/>
  <c r="I913" i="1" s="1"/>
  <c r="B913" i="1"/>
  <c r="AB912" i="1"/>
  <c r="R912" i="1"/>
  <c r="T912" i="1" s="1"/>
  <c r="Q912" i="1"/>
  <c r="O912" i="1"/>
  <c r="M912" i="1"/>
  <c r="L912" i="1"/>
  <c r="H912" i="1"/>
  <c r="G912" i="1"/>
  <c r="F912" i="1"/>
  <c r="E912" i="1"/>
  <c r="I912" i="1" s="1"/>
  <c r="B912" i="1"/>
  <c r="AB911" i="1"/>
  <c r="R911" i="1"/>
  <c r="T911" i="1" s="1"/>
  <c r="Q911" i="1"/>
  <c r="O911" i="1"/>
  <c r="M911" i="1"/>
  <c r="L911" i="1"/>
  <c r="K911" i="1"/>
  <c r="H911" i="1"/>
  <c r="G911" i="1"/>
  <c r="F911" i="1"/>
  <c r="AF911" i="1" s="1"/>
  <c r="AG911" i="1" s="1"/>
  <c r="E911" i="1"/>
  <c r="I911" i="1" s="1"/>
  <c r="B911" i="1"/>
  <c r="AF910" i="1"/>
  <c r="AG910" i="1" s="1"/>
  <c r="AB910" i="1"/>
  <c r="R910" i="1"/>
  <c r="T910" i="1" s="1"/>
  <c r="Q910" i="1"/>
  <c r="O910" i="1"/>
  <c r="M910" i="1"/>
  <c r="L910" i="1"/>
  <c r="H910" i="1"/>
  <c r="K910" i="1" s="1"/>
  <c r="G910" i="1"/>
  <c r="F910" i="1"/>
  <c r="E910" i="1"/>
  <c r="I910" i="1" s="1"/>
  <c r="B910" i="1"/>
  <c r="AB909" i="1"/>
  <c r="R909" i="1"/>
  <c r="T909" i="1" s="1"/>
  <c r="Q909" i="1"/>
  <c r="O909" i="1"/>
  <c r="M909" i="1"/>
  <c r="L909" i="1"/>
  <c r="H909" i="1"/>
  <c r="G909" i="1"/>
  <c r="F909" i="1"/>
  <c r="E909" i="1"/>
  <c r="I909" i="1" s="1"/>
  <c r="B909" i="1"/>
  <c r="AB908" i="1"/>
  <c r="R908" i="1"/>
  <c r="T908" i="1" s="1"/>
  <c r="Q908" i="1"/>
  <c r="O908" i="1"/>
  <c r="M908" i="1"/>
  <c r="L908" i="1"/>
  <c r="H908" i="1"/>
  <c r="G908" i="1"/>
  <c r="F908" i="1"/>
  <c r="E908" i="1"/>
  <c r="I908" i="1" s="1"/>
  <c r="B908" i="1"/>
  <c r="AB907" i="1"/>
  <c r="R907" i="1"/>
  <c r="T907" i="1" s="1"/>
  <c r="Q907" i="1"/>
  <c r="O907" i="1"/>
  <c r="M907" i="1"/>
  <c r="L907" i="1"/>
  <c r="H907" i="1"/>
  <c r="G907" i="1"/>
  <c r="F907" i="1"/>
  <c r="AF907" i="1" s="1"/>
  <c r="AG907" i="1" s="1"/>
  <c r="E907" i="1"/>
  <c r="AF906" i="1"/>
  <c r="AG906" i="1" s="1"/>
  <c r="AB906" i="1"/>
  <c r="R906" i="1"/>
  <c r="T906" i="1" s="1"/>
  <c r="Q906" i="1"/>
  <c r="O906" i="1"/>
  <c r="M906" i="1"/>
  <c r="L906" i="1"/>
  <c r="H906" i="1"/>
  <c r="G906" i="1"/>
  <c r="G903" i="1" s="1"/>
  <c r="F906" i="1"/>
  <c r="J906" i="1" s="1"/>
  <c r="E906" i="1"/>
  <c r="B906" i="1"/>
  <c r="AG905" i="1"/>
  <c r="AF905" i="1"/>
  <c r="AB905" i="1"/>
  <c r="R905" i="1"/>
  <c r="T905" i="1" s="1"/>
  <c r="Q905" i="1"/>
  <c r="O905" i="1"/>
  <c r="M905" i="1"/>
  <c r="L905" i="1"/>
  <c r="H905" i="1"/>
  <c r="K905" i="1" s="1"/>
  <c r="G905" i="1"/>
  <c r="F905" i="1"/>
  <c r="E905" i="1"/>
  <c r="I905" i="1" s="1"/>
  <c r="B905" i="1"/>
  <c r="AB904" i="1"/>
  <c r="AB903" i="1" s="1"/>
  <c r="R904" i="1"/>
  <c r="Q904" i="1"/>
  <c r="Q903" i="1" s="1"/>
  <c r="O904" i="1"/>
  <c r="M904" i="1"/>
  <c r="M903" i="1" s="1"/>
  <c r="L904" i="1"/>
  <c r="H904" i="1"/>
  <c r="H903" i="1" s="1"/>
  <c r="G904" i="1"/>
  <c r="F904" i="1"/>
  <c r="E904" i="1"/>
  <c r="B904" i="1"/>
  <c r="R903" i="1"/>
  <c r="O903" i="1"/>
  <c r="L903" i="1"/>
  <c r="D903" i="1"/>
  <c r="C903" i="1"/>
  <c r="AB902" i="1"/>
  <c r="T902" i="1"/>
  <c r="R902" i="1"/>
  <c r="Q902" i="1"/>
  <c r="O902" i="1"/>
  <c r="M902" i="1"/>
  <c r="L902" i="1"/>
  <c r="H902" i="1"/>
  <c r="G902" i="1"/>
  <c r="F902" i="1"/>
  <c r="E902" i="1"/>
  <c r="B902" i="1"/>
  <c r="AB901" i="1"/>
  <c r="T901" i="1"/>
  <c r="R901" i="1"/>
  <c r="Q901" i="1"/>
  <c r="O901" i="1"/>
  <c r="M901" i="1"/>
  <c r="L901" i="1"/>
  <c r="K901" i="1"/>
  <c r="H901" i="1"/>
  <c r="G901" i="1"/>
  <c r="F901" i="1"/>
  <c r="E901" i="1"/>
  <c r="I901" i="1" s="1"/>
  <c r="B901" i="1"/>
  <c r="AF900" i="1"/>
  <c r="AG900" i="1" s="1"/>
  <c r="AB900" i="1"/>
  <c r="R900" i="1"/>
  <c r="T900" i="1" s="1"/>
  <c r="Q900" i="1"/>
  <c r="O900" i="1"/>
  <c r="M900" i="1"/>
  <c r="L900" i="1"/>
  <c r="H900" i="1"/>
  <c r="K900" i="1" s="1"/>
  <c r="G900" i="1"/>
  <c r="F900" i="1"/>
  <c r="E900" i="1"/>
  <c r="I900" i="1" s="1"/>
  <c r="B900" i="1"/>
  <c r="AB899" i="1"/>
  <c r="R899" i="1"/>
  <c r="T899" i="1" s="1"/>
  <c r="Q899" i="1"/>
  <c r="O899" i="1"/>
  <c r="M899" i="1"/>
  <c r="L899" i="1"/>
  <c r="H899" i="1"/>
  <c r="G899" i="1"/>
  <c r="F899" i="1"/>
  <c r="J899" i="1" s="1"/>
  <c r="E899" i="1"/>
  <c r="B899" i="1"/>
  <c r="AB898" i="1"/>
  <c r="R898" i="1"/>
  <c r="T898" i="1" s="1"/>
  <c r="Q898" i="1"/>
  <c r="O898" i="1"/>
  <c r="M898" i="1"/>
  <c r="L898" i="1"/>
  <c r="H898" i="1"/>
  <c r="G898" i="1"/>
  <c r="F898" i="1"/>
  <c r="J898" i="1" s="1"/>
  <c r="E898" i="1"/>
  <c r="B898" i="1"/>
  <c r="AB897" i="1"/>
  <c r="R897" i="1"/>
  <c r="T897" i="1" s="1"/>
  <c r="Q897" i="1"/>
  <c r="O897" i="1"/>
  <c r="M897" i="1"/>
  <c r="L897" i="1"/>
  <c r="H897" i="1"/>
  <c r="G897" i="1"/>
  <c r="F897" i="1"/>
  <c r="K897" i="1" s="1"/>
  <c r="E897" i="1"/>
  <c r="B897" i="1"/>
  <c r="AB896" i="1"/>
  <c r="R896" i="1"/>
  <c r="T896" i="1" s="1"/>
  <c r="Q896" i="1"/>
  <c r="O896" i="1"/>
  <c r="M896" i="1"/>
  <c r="L896" i="1"/>
  <c r="H896" i="1"/>
  <c r="G896" i="1"/>
  <c r="F896" i="1"/>
  <c r="AF896" i="1" s="1"/>
  <c r="AG896" i="1" s="1"/>
  <c r="E896" i="1"/>
  <c r="AB895" i="1"/>
  <c r="R895" i="1"/>
  <c r="T895" i="1" s="1"/>
  <c r="Q895" i="1"/>
  <c r="O895" i="1"/>
  <c r="M895" i="1"/>
  <c r="L895" i="1"/>
  <c r="H895" i="1"/>
  <c r="G895" i="1"/>
  <c r="F895" i="1"/>
  <c r="AF895" i="1" s="1"/>
  <c r="AG895" i="1" s="1"/>
  <c r="E895" i="1"/>
  <c r="I895" i="1" s="1"/>
  <c r="B895" i="1"/>
  <c r="AB894" i="1"/>
  <c r="R894" i="1"/>
  <c r="T894" i="1" s="1"/>
  <c r="Q894" i="1"/>
  <c r="O894" i="1"/>
  <c r="M894" i="1"/>
  <c r="L894" i="1"/>
  <c r="H894" i="1"/>
  <c r="G894" i="1"/>
  <c r="F894" i="1"/>
  <c r="AF894" i="1" s="1"/>
  <c r="AG894" i="1" s="1"/>
  <c r="E894" i="1"/>
  <c r="B894" i="1"/>
  <c r="AB893" i="1"/>
  <c r="R893" i="1"/>
  <c r="Q893" i="1"/>
  <c r="O893" i="1"/>
  <c r="M893" i="1"/>
  <c r="M892" i="1" s="1"/>
  <c r="L893" i="1"/>
  <c r="H893" i="1"/>
  <c r="H892" i="1" s="1"/>
  <c r="G893" i="1"/>
  <c r="F893" i="1"/>
  <c r="F892" i="1" s="1"/>
  <c r="E893" i="1"/>
  <c r="B893" i="1"/>
  <c r="R892" i="1"/>
  <c r="O892" i="1"/>
  <c r="D892" i="1"/>
  <c r="C892" i="1"/>
  <c r="AF891" i="1"/>
  <c r="AG891" i="1" s="1"/>
  <c r="AB891" i="1"/>
  <c r="R891" i="1"/>
  <c r="T891" i="1" s="1"/>
  <c r="Q891" i="1"/>
  <c r="O891" i="1"/>
  <c r="M891" i="1"/>
  <c r="L891" i="1"/>
  <c r="H891" i="1"/>
  <c r="G891" i="1"/>
  <c r="F891" i="1"/>
  <c r="E891" i="1"/>
  <c r="I891" i="1" s="1"/>
  <c r="B891" i="1"/>
  <c r="AB890" i="1"/>
  <c r="R890" i="1"/>
  <c r="T890" i="1" s="1"/>
  <c r="Q890" i="1"/>
  <c r="O890" i="1"/>
  <c r="M890" i="1"/>
  <c r="L890" i="1"/>
  <c r="H890" i="1"/>
  <c r="G890" i="1"/>
  <c r="F890" i="1"/>
  <c r="J890" i="1" s="1"/>
  <c r="E890" i="1"/>
  <c r="I890" i="1" s="1"/>
  <c r="B890" i="1"/>
  <c r="AB889" i="1"/>
  <c r="R889" i="1"/>
  <c r="T889" i="1" s="1"/>
  <c r="Q889" i="1"/>
  <c r="O889" i="1"/>
  <c r="M889" i="1"/>
  <c r="L889" i="1"/>
  <c r="H889" i="1"/>
  <c r="G889" i="1"/>
  <c r="F889" i="1"/>
  <c r="AF889" i="1" s="1"/>
  <c r="AG889" i="1" s="1"/>
  <c r="E889" i="1"/>
  <c r="I889" i="1" s="1"/>
  <c r="B889" i="1"/>
  <c r="AB888" i="1"/>
  <c r="R888" i="1"/>
  <c r="T888" i="1" s="1"/>
  <c r="Q888" i="1"/>
  <c r="O888" i="1"/>
  <c r="M888" i="1"/>
  <c r="L888" i="1"/>
  <c r="H888" i="1"/>
  <c r="G888" i="1"/>
  <c r="F888" i="1"/>
  <c r="AF888" i="1" s="1"/>
  <c r="AG888" i="1" s="1"/>
  <c r="E888" i="1"/>
  <c r="B888" i="1"/>
  <c r="AB887" i="1"/>
  <c r="R887" i="1"/>
  <c r="T887" i="1" s="1"/>
  <c r="Q887" i="1"/>
  <c r="O887" i="1"/>
  <c r="M887" i="1"/>
  <c r="L887" i="1"/>
  <c r="H887" i="1"/>
  <c r="G887" i="1"/>
  <c r="F887" i="1"/>
  <c r="E887" i="1"/>
  <c r="B887" i="1"/>
  <c r="AB886" i="1"/>
  <c r="T886" i="1"/>
  <c r="R886" i="1"/>
  <c r="Q886" i="1"/>
  <c r="O886" i="1"/>
  <c r="M886" i="1"/>
  <c r="L886" i="1"/>
  <c r="K886" i="1"/>
  <c r="H886" i="1"/>
  <c r="G886" i="1"/>
  <c r="F886" i="1"/>
  <c r="E886" i="1"/>
  <c r="I886" i="1" s="1"/>
  <c r="B886" i="1"/>
  <c r="AB885" i="1"/>
  <c r="R885" i="1"/>
  <c r="T885" i="1" s="1"/>
  <c r="Q885" i="1"/>
  <c r="O885" i="1"/>
  <c r="M885" i="1"/>
  <c r="L885" i="1"/>
  <c r="H885" i="1"/>
  <c r="G885" i="1"/>
  <c r="F885" i="1"/>
  <c r="AF885" i="1" s="1"/>
  <c r="AG885" i="1" s="1"/>
  <c r="E885" i="1"/>
  <c r="AB884" i="1"/>
  <c r="R884" i="1"/>
  <c r="T884" i="1" s="1"/>
  <c r="Q884" i="1"/>
  <c r="O884" i="1"/>
  <c r="M884" i="1"/>
  <c r="L884" i="1"/>
  <c r="H884" i="1"/>
  <c r="G884" i="1"/>
  <c r="F884" i="1"/>
  <c r="AF884" i="1" s="1"/>
  <c r="AG884" i="1" s="1"/>
  <c r="E884" i="1"/>
  <c r="I884" i="1" s="1"/>
  <c r="B884" i="1"/>
  <c r="AF883" i="1"/>
  <c r="AG883" i="1" s="1"/>
  <c r="AB883" i="1"/>
  <c r="T883" i="1"/>
  <c r="R883" i="1"/>
  <c r="Q883" i="1"/>
  <c r="Q881" i="1" s="1"/>
  <c r="O883" i="1"/>
  <c r="M883" i="1"/>
  <c r="L883" i="1"/>
  <c r="K883" i="1"/>
  <c r="H883" i="1"/>
  <c r="G883" i="1"/>
  <c r="F883" i="1"/>
  <c r="E883" i="1"/>
  <c r="I883" i="1" s="1"/>
  <c r="B883" i="1"/>
  <c r="AF882" i="1"/>
  <c r="AG882" i="1" s="1"/>
  <c r="AB882" i="1"/>
  <c r="R882" i="1"/>
  <c r="Q882" i="1"/>
  <c r="O882" i="1"/>
  <c r="M882" i="1"/>
  <c r="L882" i="1"/>
  <c r="L881" i="1" s="1"/>
  <c r="H882" i="1"/>
  <c r="G882" i="1"/>
  <c r="F882" i="1"/>
  <c r="E882" i="1"/>
  <c r="I882" i="1" s="1"/>
  <c r="B882" i="1"/>
  <c r="R881" i="1"/>
  <c r="O881" i="1"/>
  <c r="F881" i="1"/>
  <c r="D881" i="1"/>
  <c r="C881" i="1"/>
  <c r="AB880" i="1"/>
  <c r="R880" i="1"/>
  <c r="T880" i="1" s="1"/>
  <c r="Q880" i="1"/>
  <c r="O880" i="1"/>
  <c r="M880" i="1"/>
  <c r="L880" i="1"/>
  <c r="H880" i="1"/>
  <c r="G880" i="1"/>
  <c r="F880" i="1"/>
  <c r="J880" i="1" s="1"/>
  <c r="E880" i="1"/>
  <c r="I880" i="1" s="1"/>
  <c r="B880" i="1"/>
  <c r="AB879" i="1"/>
  <c r="T879" i="1"/>
  <c r="R879" i="1"/>
  <c r="Q879" i="1"/>
  <c r="O879" i="1"/>
  <c r="M879" i="1"/>
  <c r="L879" i="1"/>
  <c r="K879" i="1"/>
  <c r="H879" i="1"/>
  <c r="G879" i="1"/>
  <c r="F879" i="1"/>
  <c r="J879" i="1" s="1"/>
  <c r="E879" i="1"/>
  <c r="B879" i="1"/>
  <c r="AB878" i="1"/>
  <c r="R878" i="1"/>
  <c r="T878" i="1" s="1"/>
  <c r="Q878" i="1"/>
  <c r="O878" i="1"/>
  <c r="M878" i="1"/>
  <c r="L878" i="1"/>
  <c r="H878" i="1"/>
  <c r="G878" i="1"/>
  <c r="F878" i="1"/>
  <c r="AF878" i="1" s="1"/>
  <c r="AG878" i="1" s="1"/>
  <c r="E878" i="1"/>
  <c r="I878" i="1" s="1"/>
  <c r="B878" i="1"/>
  <c r="AF877" i="1"/>
  <c r="AG877" i="1" s="1"/>
  <c r="AB877" i="1"/>
  <c r="T877" i="1"/>
  <c r="R877" i="1"/>
  <c r="Q877" i="1"/>
  <c r="O877" i="1"/>
  <c r="M877" i="1"/>
  <c r="L877" i="1"/>
  <c r="K877" i="1"/>
  <c r="H877" i="1"/>
  <c r="G877" i="1"/>
  <c r="F877" i="1"/>
  <c r="E877" i="1"/>
  <c r="I877" i="1" s="1"/>
  <c r="B877" i="1"/>
  <c r="AF876" i="1"/>
  <c r="AG876" i="1" s="1"/>
  <c r="AB876" i="1"/>
  <c r="R876" i="1"/>
  <c r="T876" i="1" s="1"/>
  <c r="Q876" i="1"/>
  <c r="O876" i="1"/>
  <c r="M876" i="1"/>
  <c r="L876" i="1"/>
  <c r="H876" i="1"/>
  <c r="G876" i="1"/>
  <c r="F876" i="1"/>
  <c r="E876" i="1"/>
  <c r="I876" i="1" s="1"/>
  <c r="B876" i="1"/>
  <c r="AB875" i="1"/>
  <c r="R875" i="1"/>
  <c r="T875" i="1" s="1"/>
  <c r="Q875" i="1"/>
  <c r="O875" i="1"/>
  <c r="M875" i="1"/>
  <c r="L875" i="1"/>
  <c r="H875" i="1"/>
  <c r="G875" i="1"/>
  <c r="F875" i="1"/>
  <c r="J875" i="1" s="1"/>
  <c r="E875" i="1"/>
  <c r="I875" i="1" s="1"/>
  <c r="B875" i="1"/>
  <c r="AB874" i="1"/>
  <c r="R874" i="1"/>
  <c r="T874" i="1" s="1"/>
  <c r="Q874" i="1"/>
  <c r="O874" i="1"/>
  <c r="M874" i="1"/>
  <c r="L874" i="1"/>
  <c r="H874" i="1"/>
  <c r="G874" i="1"/>
  <c r="F874" i="1"/>
  <c r="AF874" i="1" s="1"/>
  <c r="AG874" i="1" s="1"/>
  <c r="E874" i="1"/>
  <c r="I874" i="1" s="1"/>
  <c r="AB873" i="1"/>
  <c r="R873" i="1"/>
  <c r="T873" i="1" s="1"/>
  <c r="Q873" i="1"/>
  <c r="O873" i="1"/>
  <c r="M873" i="1"/>
  <c r="L873" i="1"/>
  <c r="H873" i="1"/>
  <c r="G873" i="1"/>
  <c r="F873" i="1"/>
  <c r="AF873" i="1" s="1"/>
  <c r="AG873" i="1" s="1"/>
  <c r="E873" i="1"/>
  <c r="B873" i="1"/>
  <c r="AB872" i="1"/>
  <c r="R872" i="1"/>
  <c r="T872" i="1" s="1"/>
  <c r="Q872" i="1"/>
  <c r="O872" i="1"/>
  <c r="M872" i="1"/>
  <c r="L872" i="1"/>
  <c r="H872" i="1"/>
  <c r="G872" i="1"/>
  <c r="F872" i="1"/>
  <c r="J872" i="1" s="1"/>
  <c r="E872" i="1"/>
  <c r="I872" i="1" s="1"/>
  <c r="B872" i="1"/>
  <c r="AB871" i="1"/>
  <c r="AB870" i="1" s="1"/>
  <c r="R871" i="1"/>
  <c r="Q871" i="1"/>
  <c r="O871" i="1"/>
  <c r="M871" i="1"/>
  <c r="M870" i="1" s="1"/>
  <c r="L871" i="1"/>
  <c r="H871" i="1"/>
  <c r="H870" i="1" s="1"/>
  <c r="G871" i="1"/>
  <c r="F871" i="1"/>
  <c r="J871" i="1" s="1"/>
  <c r="E871" i="1"/>
  <c r="I871" i="1" s="1"/>
  <c r="B871" i="1"/>
  <c r="R870" i="1"/>
  <c r="O870" i="1"/>
  <c r="D870" i="1"/>
  <c r="C870" i="1"/>
  <c r="AF869" i="1"/>
  <c r="AG869" i="1" s="1"/>
  <c r="AB869" i="1"/>
  <c r="R869" i="1"/>
  <c r="T869" i="1" s="1"/>
  <c r="Q869" i="1"/>
  <c r="O869" i="1"/>
  <c r="M869" i="1"/>
  <c r="L869" i="1"/>
  <c r="H869" i="1"/>
  <c r="G869" i="1"/>
  <c r="F869" i="1"/>
  <c r="J869" i="1" s="1"/>
  <c r="E869" i="1"/>
  <c r="B869" i="1"/>
  <c r="AB868" i="1"/>
  <c r="R868" i="1"/>
  <c r="T868" i="1" s="1"/>
  <c r="Q868" i="1"/>
  <c r="O868" i="1"/>
  <c r="M868" i="1"/>
  <c r="L868" i="1"/>
  <c r="H868" i="1"/>
  <c r="G868" i="1"/>
  <c r="F868" i="1"/>
  <c r="K868" i="1" s="1"/>
  <c r="E868" i="1"/>
  <c r="B868" i="1"/>
  <c r="AB867" i="1"/>
  <c r="R867" i="1"/>
  <c r="T867" i="1" s="1"/>
  <c r="Q867" i="1"/>
  <c r="O867" i="1"/>
  <c r="M867" i="1"/>
  <c r="L867" i="1"/>
  <c r="H867" i="1"/>
  <c r="G867" i="1"/>
  <c r="F867" i="1"/>
  <c r="AF867" i="1" s="1"/>
  <c r="AG867" i="1" s="1"/>
  <c r="E867" i="1"/>
  <c r="B867" i="1"/>
  <c r="AB866" i="1"/>
  <c r="R866" i="1"/>
  <c r="T866" i="1" s="1"/>
  <c r="Q866" i="1"/>
  <c r="O866" i="1"/>
  <c r="M866" i="1"/>
  <c r="L866" i="1"/>
  <c r="H866" i="1"/>
  <c r="G866" i="1"/>
  <c r="F866" i="1"/>
  <c r="J866" i="1" s="1"/>
  <c r="E866" i="1"/>
  <c r="I866" i="1" s="1"/>
  <c r="B866" i="1"/>
  <c r="AB865" i="1"/>
  <c r="R865" i="1"/>
  <c r="T865" i="1" s="1"/>
  <c r="Q865" i="1"/>
  <c r="O865" i="1"/>
  <c r="M865" i="1"/>
  <c r="L865" i="1"/>
  <c r="H865" i="1"/>
  <c r="G865" i="1"/>
  <c r="F865" i="1"/>
  <c r="AF865" i="1" s="1"/>
  <c r="AG865" i="1" s="1"/>
  <c r="E865" i="1"/>
  <c r="I865" i="1" s="1"/>
  <c r="B865" i="1"/>
  <c r="AB864" i="1"/>
  <c r="T864" i="1"/>
  <c r="R864" i="1"/>
  <c r="Q864" i="1"/>
  <c r="O864" i="1"/>
  <c r="M864" i="1"/>
  <c r="L864" i="1"/>
  <c r="K864" i="1"/>
  <c r="H864" i="1"/>
  <c r="G864" i="1"/>
  <c r="F864" i="1"/>
  <c r="J864" i="1" s="1"/>
  <c r="E864" i="1"/>
  <c r="B864" i="1"/>
  <c r="AB863" i="1"/>
  <c r="R863" i="1"/>
  <c r="T863" i="1" s="1"/>
  <c r="Q863" i="1"/>
  <c r="O863" i="1"/>
  <c r="M863" i="1"/>
  <c r="L863" i="1"/>
  <c r="H863" i="1"/>
  <c r="G863" i="1"/>
  <c r="F863" i="1"/>
  <c r="E863" i="1"/>
  <c r="I863" i="1" s="1"/>
  <c r="AB862" i="1"/>
  <c r="R862" i="1"/>
  <c r="T862" i="1" s="1"/>
  <c r="Q862" i="1"/>
  <c r="O862" i="1"/>
  <c r="M862" i="1"/>
  <c r="L862" i="1"/>
  <c r="H862" i="1"/>
  <c r="G862" i="1"/>
  <c r="F862" i="1"/>
  <c r="J862" i="1" s="1"/>
  <c r="E862" i="1"/>
  <c r="I862" i="1" s="1"/>
  <c r="B862" i="1"/>
  <c r="AB861" i="1"/>
  <c r="T861" i="1"/>
  <c r="R861" i="1"/>
  <c r="Q861" i="1"/>
  <c r="O861" i="1"/>
  <c r="M861" i="1"/>
  <c r="M859" i="1" s="1"/>
  <c r="L861" i="1"/>
  <c r="K861" i="1"/>
  <c r="H861" i="1"/>
  <c r="G861" i="1"/>
  <c r="F861" i="1"/>
  <c r="AF861" i="1" s="1"/>
  <c r="AG861" i="1" s="1"/>
  <c r="E861" i="1"/>
  <c r="E859" i="1" s="1"/>
  <c r="B861" i="1"/>
  <c r="AF860" i="1"/>
  <c r="AG860" i="1" s="1"/>
  <c r="AB860" i="1"/>
  <c r="R860" i="1"/>
  <c r="Q860" i="1"/>
  <c r="O860" i="1"/>
  <c r="M860" i="1"/>
  <c r="L860" i="1"/>
  <c r="L859" i="1" s="1"/>
  <c r="AC859" i="1" s="1"/>
  <c r="H860" i="1"/>
  <c r="G860" i="1"/>
  <c r="F860" i="1"/>
  <c r="J860" i="1" s="1"/>
  <c r="E860" i="1"/>
  <c r="B860" i="1"/>
  <c r="R859" i="1"/>
  <c r="O859" i="1"/>
  <c r="H859" i="1"/>
  <c r="D859" i="1"/>
  <c r="C859" i="1"/>
  <c r="AB858" i="1"/>
  <c r="R858" i="1"/>
  <c r="T858" i="1" s="1"/>
  <c r="Q858" i="1"/>
  <c r="O858" i="1"/>
  <c r="M858" i="1"/>
  <c r="L858" i="1"/>
  <c r="J858" i="1"/>
  <c r="H858" i="1"/>
  <c r="G858" i="1"/>
  <c r="F858" i="1"/>
  <c r="K858" i="1" s="1"/>
  <c r="E858" i="1"/>
  <c r="B858" i="1"/>
  <c r="AB857" i="1"/>
  <c r="R857" i="1"/>
  <c r="T857" i="1" s="1"/>
  <c r="Q857" i="1"/>
  <c r="O857" i="1"/>
  <c r="M857" i="1"/>
  <c r="L857" i="1"/>
  <c r="H857" i="1"/>
  <c r="G857" i="1"/>
  <c r="F857" i="1"/>
  <c r="J857" i="1" s="1"/>
  <c r="E857" i="1"/>
  <c r="I857" i="1" s="1"/>
  <c r="B857" i="1"/>
  <c r="AB856" i="1"/>
  <c r="R856" i="1"/>
  <c r="T856" i="1" s="1"/>
  <c r="Q856" i="1"/>
  <c r="O856" i="1"/>
  <c r="M856" i="1"/>
  <c r="L856" i="1"/>
  <c r="H856" i="1"/>
  <c r="G856" i="1"/>
  <c r="F856" i="1"/>
  <c r="E856" i="1"/>
  <c r="I856" i="1" s="1"/>
  <c r="B856" i="1"/>
  <c r="AG855" i="1"/>
  <c r="AB855" i="1"/>
  <c r="T855" i="1"/>
  <c r="R855" i="1"/>
  <c r="Q855" i="1"/>
  <c r="O855" i="1"/>
  <c r="M855" i="1"/>
  <c r="L855" i="1"/>
  <c r="K855" i="1"/>
  <c r="H855" i="1"/>
  <c r="G855" i="1"/>
  <c r="F855" i="1"/>
  <c r="AF855" i="1" s="1"/>
  <c r="E855" i="1"/>
  <c r="B855" i="1"/>
  <c r="AB854" i="1"/>
  <c r="R854" i="1"/>
  <c r="T854" i="1" s="1"/>
  <c r="Q854" i="1"/>
  <c r="O854" i="1"/>
  <c r="M854" i="1"/>
  <c r="L854" i="1"/>
  <c r="H854" i="1"/>
  <c r="G854" i="1"/>
  <c r="F854" i="1"/>
  <c r="K854" i="1" s="1"/>
  <c r="E854" i="1"/>
  <c r="I854" i="1" s="1"/>
  <c r="B854" i="1"/>
  <c r="AF853" i="1"/>
  <c r="AG853" i="1" s="1"/>
  <c r="AB853" i="1"/>
  <c r="T853" i="1"/>
  <c r="R853" i="1"/>
  <c r="Q853" i="1"/>
  <c r="O853" i="1"/>
  <c r="M853" i="1"/>
  <c r="L853" i="1"/>
  <c r="K853" i="1"/>
  <c r="H853" i="1"/>
  <c r="G853" i="1"/>
  <c r="F853" i="1"/>
  <c r="E853" i="1"/>
  <c r="I853" i="1" s="1"/>
  <c r="B853" i="1"/>
  <c r="AB852" i="1"/>
  <c r="R852" i="1"/>
  <c r="T852" i="1" s="1"/>
  <c r="Q852" i="1"/>
  <c r="O852" i="1"/>
  <c r="M852" i="1"/>
  <c r="L852" i="1"/>
  <c r="H852" i="1"/>
  <c r="G852" i="1"/>
  <c r="F852" i="1"/>
  <c r="AF852" i="1" s="1"/>
  <c r="AG852" i="1" s="1"/>
  <c r="E852" i="1"/>
  <c r="AF851" i="1"/>
  <c r="AG851" i="1" s="1"/>
  <c r="AB851" i="1"/>
  <c r="R851" i="1"/>
  <c r="T851" i="1" s="1"/>
  <c r="Q851" i="1"/>
  <c r="O851" i="1"/>
  <c r="M851" i="1"/>
  <c r="L851" i="1"/>
  <c r="H851" i="1"/>
  <c r="G851" i="1"/>
  <c r="F851" i="1"/>
  <c r="J851" i="1" s="1"/>
  <c r="E851" i="1"/>
  <c r="B851" i="1"/>
  <c r="AB850" i="1"/>
  <c r="R850" i="1"/>
  <c r="T850" i="1" s="1"/>
  <c r="Q850" i="1"/>
  <c r="O850" i="1"/>
  <c r="M850" i="1"/>
  <c r="L850" i="1"/>
  <c r="H850" i="1"/>
  <c r="G850" i="1"/>
  <c r="F850" i="1"/>
  <c r="AF850" i="1" s="1"/>
  <c r="AG850" i="1" s="1"/>
  <c r="E850" i="1"/>
  <c r="B850" i="1"/>
  <c r="AB849" i="1"/>
  <c r="AB848" i="1" s="1"/>
  <c r="R849" i="1"/>
  <c r="Q849" i="1"/>
  <c r="O849" i="1"/>
  <c r="M849" i="1"/>
  <c r="M848" i="1" s="1"/>
  <c r="L849" i="1"/>
  <c r="L848" i="1" s="1"/>
  <c r="H849" i="1"/>
  <c r="G849" i="1"/>
  <c r="F849" i="1"/>
  <c r="J849" i="1" s="1"/>
  <c r="E849" i="1"/>
  <c r="I849" i="1" s="1"/>
  <c r="B849" i="1"/>
  <c r="R848" i="1"/>
  <c r="O848" i="1"/>
  <c r="H848" i="1"/>
  <c r="D848" i="1"/>
  <c r="C848" i="1"/>
  <c r="AB847" i="1"/>
  <c r="R847" i="1"/>
  <c r="T847" i="1" s="1"/>
  <c r="Q847" i="1"/>
  <c r="O847" i="1"/>
  <c r="M847" i="1"/>
  <c r="L847" i="1"/>
  <c r="H847" i="1"/>
  <c r="G847" i="1"/>
  <c r="F847" i="1"/>
  <c r="J847" i="1" s="1"/>
  <c r="E847" i="1"/>
  <c r="B847" i="1"/>
  <c r="AB846" i="1"/>
  <c r="R846" i="1"/>
  <c r="T846" i="1" s="1"/>
  <c r="Q846" i="1"/>
  <c r="O846" i="1"/>
  <c r="M846" i="1"/>
  <c r="L846" i="1"/>
  <c r="K846" i="1"/>
  <c r="H846" i="1"/>
  <c r="G846" i="1"/>
  <c r="F846" i="1"/>
  <c r="J846" i="1" s="1"/>
  <c r="E846" i="1"/>
  <c r="B846" i="1"/>
  <c r="AF845" i="1"/>
  <c r="AG845" i="1" s="1"/>
  <c r="AB845" i="1"/>
  <c r="R845" i="1"/>
  <c r="T845" i="1" s="1"/>
  <c r="Q845" i="1"/>
  <c r="O845" i="1"/>
  <c r="M845" i="1"/>
  <c r="L845" i="1"/>
  <c r="H845" i="1"/>
  <c r="G845" i="1"/>
  <c r="F845" i="1"/>
  <c r="J845" i="1" s="1"/>
  <c r="E845" i="1"/>
  <c r="B845" i="1"/>
  <c r="AB844" i="1"/>
  <c r="R844" i="1"/>
  <c r="T844" i="1" s="1"/>
  <c r="Q844" i="1"/>
  <c r="O844" i="1"/>
  <c r="M844" i="1"/>
  <c r="L844" i="1"/>
  <c r="H844" i="1"/>
  <c r="G844" i="1"/>
  <c r="F844" i="1"/>
  <c r="AF844" i="1" s="1"/>
  <c r="AG844" i="1" s="1"/>
  <c r="E844" i="1"/>
  <c r="B844" i="1"/>
  <c r="AB843" i="1"/>
  <c r="R843" i="1"/>
  <c r="T843" i="1" s="1"/>
  <c r="Q843" i="1"/>
  <c r="O843" i="1"/>
  <c r="M843" i="1"/>
  <c r="L843" i="1"/>
  <c r="H843" i="1"/>
  <c r="G843" i="1"/>
  <c r="F843" i="1"/>
  <c r="J843" i="1" s="1"/>
  <c r="E843" i="1"/>
  <c r="B843" i="1"/>
  <c r="AB842" i="1"/>
  <c r="R842" i="1"/>
  <c r="T842" i="1" s="1"/>
  <c r="Q842" i="1"/>
  <c r="O842" i="1"/>
  <c r="M842" i="1"/>
  <c r="L842" i="1"/>
  <c r="K842" i="1"/>
  <c r="H842" i="1"/>
  <c r="G842" i="1"/>
  <c r="F842" i="1"/>
  <c r="J842" i="1" s="1"/>
  <c r="E842" i="1"/>
  <c r="B842" i="1"/>
  <c r="AB841" i="1"/>
  <c r="R841" i="1"/>
  <c r="T841" i="1" s="1"/>
  <c r="Q841" i="1"/>
  <c r="O841" i="1"/>
  <c r="M841" i="1"/>
  <c r="L841" i="1"/>
  <c r="H841" i="1"/>
  <c r="G841" i="1"/>
  <c r="F841" i="1"/>
  <c r="AF841" i="1" s="1"/>
  <c r="AG841" i="1" s="1"/>
  <c r="E841" i="1"/>
  <c r="I841" i="1" s="1"/>
  <c r="AF840" i="1"/>
  <c r="AG840" i="1" s="1"/>
  <c r="AB840" i="1"/>
  <c r="R840" i="1"/>
  <c r="T840" i="1" s="1"/>
  <c r="Q840" i="1"/>
  <c r="O840" i="1"/>
  <c r="M840" i="1"/>
  <c r="L840" i="1"/>
  <c r="H840" i="1"/>
  <c r="K840" i="1" s="1"/>
  <c r="G840" i="1"/>
  <c r="F840" i="1"/>
  <c r="E840" i="1"/>
  <c r="I840" i="1" s="1"/>
  <c r="B840" i="1"/>
  <c r="AB839" i="1"/>
  <c r="R839" i="1"/>
  <c r="T839" i="1" s="1"/>
  <c r="Q839" i="1"/>
  <c r="O839" i="1"/>
  <c r="M839" i="1"/>
  <c r="L839" i="1"/>
  <c r="H839" i="1"/>
  <c r="G839" i="1"/>
  <c r="F839" i="1"/>
  <c r="AF839" i="1" s="1"/>
  <c r="AG839" i="1" s="1"/>
  <c r="E839" i="1"/>
  <c r="I839" i="1" s="1"/>
  <c r="B839" i="1"/>
  <c r="AB838" i="1"/>
  <c r="AB837" i="1" s="1"/>
  <c r="R838" i="1"/>
  <c r="Q838" i="1"/>
  <c r="Q837" i="1" s="1"/>
  <c r="O838" i="1"/>
  <c r="M838" i="1"/>
  <c r="L838" i="1"/>
  <c r="H838" i="1"/>
  <c r="H837" i="1" s="1"/>
  <c r="G838" i="1"/>
  <c r="F838" i="1"/>
  <c r="E838" i="1"/>
  <c r="B838" i="1"/>
  <c r="R837" i="1"/>
  <c r="O837" i="1"/>
  <c r="L837" i="1"/>
  <c r="D837" i="1"/>
  <c r="C837" i="1"/>
  <c r="AB836" i="1"/>
  <c r="R836" i="1"/>
  <c r="T836" i="1" s="1"/>
  <c r="Q836" i="1"/>
  <c r="O836" i="1"/>
  <c r="M836" i="1"/>
  <c r="L836" i="1"/>
  <c r="H836" i="1"/>
  <c r="G836" i="1"/>
  <c r="F836" i="1"/>
  <c r="J836" i="1" s="1"/>
  <c r="E836" i="1"/>
  <c r="B836" i="1"/>
  <c r="AF835" i="1"/>
  <c r="AG835" i="1" s="1"/>
  <c r="AB835" i="1"/>
  <c r="R835" i="1"/>
  <c r="T835" i="1" s="1"/>
  <c r="Q835" i="1"/>
  <c r="O835" i="1"/>
  <c r="M835" i="1"/>
  <c r="L835" i="1"/>
  <c r="H835" i="1"/>
  <c r="G835" i="1"/>
  <c r="F835" i="1"/>
  <c r="K835" i="1" s="1"/>
  <c r="E835" i="1"/>
  <c r="B835" i="1"/>
  <c r="AB834" i="1"/>
  <c r="R834" i="1"/>
  <c r="T834" i="1" s="1"/>
  <c r="Q834" i="1"/>
  <c r="O834" i="1"/>
  <c r="M834" i="1"/>
  <c r="L834" i="1"/>
  <c r="H834" i="1"/>
  <c r="K834" i="1" s="1"/>
  <c r="G834" i="1"/>
  <c r="F834" i="1"/>
  <c r="E834" i="1"/>
  <c r="B834" i="1"/>
  <c r="AB833" i="1"/>
  <c r="T833" i="1"/>
  <c r="R833" i="1"/>
  <c r="Q833" i="1"/>
  <c r="O833" i="1"/>
  <c r="M833" i="1"/>
  <c r="L833" i="1"/>
  <c r="H833" i="1"/>
  <c r="G833" i="1"/>
  <c r="F833" i="1"/>
  <c r="AF833" i="1" s="1"/>
  <c r="AG833" i="1" s="1"/>
  <c r="E833" i="1"/>
  <c r="B833" i="1"/>
  <c r="AB832" i="1"/>
  <c r="T832" i="1"/>
  <c r="R832" i="1"/>
  <c r="Q832" i="1"/>
  <c r="O832" i="1"/>
  <c r="M832" i="1"/>
  <c r="L832" i="1"/>
  <c r="H832" i="1"/>
  <c r="G832" i="1"/>
  <c r="F832" i="1"/>
  <c r="E832" i="1"/>
  <c r="B832" i="1"/>
  <c r="AF831" i="1"/>
  <c r="AG831" i="1" s="1"/>
  <c r="AB831" i="1"/>
  <c r="R831" i="1"/>
  <c r="T831" i="1" s="1"/>
  <c r="Q831" i="1"/>
  <c r="O831" i="1"/>
  <c r="M831" i="1"/>
  <c r="L831" i="1"/>
  <c r="K831" i="1"/>
  <c r="H831" i="1"/>
  <c r="G831" i="1"/>
  <c r="F831" i="1"/>
  <c r="E831" i="1"/>
  <c r="I831" i="1" s="1"/>
  <c r="B831" i="1"/>
  <c r="AF830" i="1"/>
  <c r="AG830" i="1" s="1"/>
  <c r="AB830" i="1"/>
  <c r="R830" i="1"/>
  <c r="T830" i="1" s="1"/>
  <c r="Q830" i="1"/>
  <c r="O830" i="1"/>
  <c r="M830" i="1"/>
  <c r="L830" i="1"/>
  <c r="L826" i="1" s="1"/>
  <c r="H830" i="1"/>
  <c r="G830" i="1"/>
  <c r="F830" i="1"/>
  <c r="E830" i="1"/>
  <c r="I830" i="1" s="1"/>
  <c r="AB829" i="1"/>
  <c r="R829" i="1"/>
  <c r="T829" i="1" s="1"/>
  <c r="Q829" i="1"/>
  <c r="O829" i="1"/>
  <c r="M829" i="1"/>
  <c r="L829" i="1"/>
  <c r="H829" i="1"/>
  <c r="K829" i="1" s="1"/>
  <c r="G829" i="1"/>
  <c r="F829" i="1"/>
  <c r="E829" i="1"/>
  <c r="B829" i="1"/>
  <c r="AB828" i="1"/>
  <c r="T828" i="1"/>
  <c r="R828" i="1"/>
  <c r="Q828" i="1"/>
  <c r="O828" i="1"/>
  <c r="M828" i="1"/>
  <c r="M826" i="1" s="1"/>
  <c r="L828" i="1"/>
  <c r="H828" i="1"/>
  <c r="G828" i="1"/>
  <c r="F828" i="1"/>
  <c r="AF828" i="1" s="1"/>
  <c r="AG828" i="1" s="1"/>
  <c r="E828" i="1"/>
  <c r="B828" i="1"/>
  <c r="AB827" i="1"/>
  <c r="R827" i="1"/>
  <c r="Q827" i="1"/>
  <c r="O827" i="1"/>
  <c r="M827" i="1"/>
  <c r="L827" i="1"/>
  <c r="H827" i="1"/>
  <c r="G827" i="1"/>
  <c r="G826" i="1" s="1"/>
  <c r="F827" i="1"/>
  <c r="J827" i="1" s="1"/>
  <c r="E827" i="1"/>
  <c r="B827" i="1"/>
  <c r="R826" i="1"/>
  <c r="O826" i="1"/>
  <c r="D826" i="1"/>
  <c r="C826" i="1"/>
  <c r="AB825" i="1"/>
  <c r="R825" i="1"/>
  <c r="T825" i="1" s="1"/>
  <c r="Q825" i="1"/>
  <c r="O825" i="1"/>
  <c r="M825" i="1"/>
  <c r="L825" i="1"/>
  <c r="L815" i="1" s="1"/>
  <c r="H825" i="1"/>
  <c r="G825" i="1"/>
  <c r="F825" i="1"/>
  <c r="E825" i="1"/>
  <c r="I825" i="1" s="1"/>
  <c r="B825" i="1"/>
  <c r="AB824" i="1"/>
  <c r="R824" i="1"/>
  <c r="T824" i="1" s="1"/>
  <c r="Q824" i="1"/>
  <c r="O824" i="1"/>
  <c r="M824" i="1"/>
  <c r="L824" i="1"/>
  <c r="H824" i="1"/>
  <c r="G824" i="1"/>
  <c r="F824" i="1"/>
  <c r="E824" i="1"/>
  <c r="I824" i="1" s="1"/>
  <c r="B824" i="1"/>
  <c r="AB823" i="1"/>
  <c r="R823" i="1"/>
  <c r="T823" i="1" s="1"/>
  <c r="Q823" i="1"/>
  <c r="O823" i="1"/>
  <c r="M823" i="1"/>
  <c r="L823" i="1"/>
  <c r="H823" i="1"/>
  <c r="G823" i="1"/>
  <c r="F823" i="1"/>
  <c r="E823" i="1"/>
  <c r="I823" i="1" s="1"/>
  <c r="B823" i="1"/>
  <c r="AB822" i="1"/>
  <c r="T822" i="1"/>
  <c r="R822" i="1"/>
  <c r="Q822" i="1"/>
  <c r="O822" i="1"/>
  <c r="M822" i="1"/>
  <c r="L822" i="1"/>
  <c r="H822" i="1"/>
  <c r="G822" i="1"/>
  <c r="F822" i="1"/>
  <c r="AF822" i="1" s="1"/>
  <c r="AG822" i="1" s="1"/>
  <c r="E822" i="1"/>
  <c r="I822" i="1" s="1"/>
  <c r="B822" i="1"/>
  <c r="AB821" i="1"/>
  <c r="T821" i="1"/>
  <c r="R821" i="1"/>
  <c r="Q821" i="1"/>
  <c r="O821" i="1"/>
  <c r="M821" i="1"/>
  <c r="L821" i="1"/>
  <c r="H821" i="1"/>
  <c r="G821" i="1"/>
  <c r="F821" i="1"/>
  <c r="J821" i="1" s="1"/>
  <c r="E821" i="1"/>
  <c r="I821" i="1" s="1"/>
  <c r="B821" i="1"/>
  <c r="AB820" i="1"/>
  <c r="R820" i="1"/>
  <c r="T820" i="1" s="1"/>
  <c r="Q820" i="1"/>
  <c r="O820" i="1"/>
  <c r="M820" i="1"/>
  <c r="L820" i="1"/>
  <c r="K820" i="1"/>
  <c r="H820" i="1"/>
  <c r="G820" i="1"/>
  <c r="F820" i="1"/>
  <c r="J820" i="1" s="1"/>
  <c r="E820" i="1"/>
  <c r="B820" i="1"/>
  <c r="AF819" i="1"/>
  <c r="AG819" i="1" s="1"/>
  <c r="AB819" i="1"/>
  <c r="R819" i="1"/>
  <c r="T819" i="1" s="1"/>
  <c r="Q819" i="1"/>
  <c r="O819" i="1"/>
  <c r="M819" i="1"/>
  <c r="L819" i="1"/>
  <c r="H819" i="1"/>
  <c r="G819" i="1"/>
  <c r="F819" i="1"/>
  <c r="K819" i="1" s="1"/>
  <c r="E819" i="1"/>
  <c r="AB818" i="1"/>
  <c r="R818" i="1"/>
  <c r="T818" i="1" s="1"/>
  <c r="Q818" i="1"/>
  <c r="O818" i="1"/>
  <c r="M818" i="1"/>
  <c r="L818" i="1"/>
  <c r="H818" i="1"/>
  <c r="G818" i="1"/>
  <c r="F818" i="1"/>
  <c r="E818" i="1"/>
  <c r="I818" i="1" s="1"/>
  <c r="B818" i="1"/>
  <c r="AB817" i="1"/>
  <c r="T817" i="1"/>
  <c r="R817" i="1"/>
  <c r="Q817" i="1"/>
  <c r="O817" i="1"/>
  <c r="M817" i="1"/>
  <c r="L817" i="1"/>
  <c r="H817" i="1"/>
  <c r="H815" i="1" s="1"/>
  <c r="G817" i="1"/>
  <c r="F817" i="1"/>
  <c r="AF817" i="1" s="1"/>
  <c r="AG817" i="1" s="1"/>
  <c r="E817" i="1"/>
  <c r="I817" i="1" s="1"/>
  <c r="B817" i="1"/>
  <c r="AB816" i="1"/>
  <c r="R816" i="1"/>
  <c r="Q816" i="1"/>
  <c r="O816" i="1"/>
  <c r="M816" i="1"/>
  <c r="L816" i="1"/>
  <c r="H816" i="1"/>
  <c r="G816" i="1"/>
  <c r="F816" i="1"/>
  <c r="E816" i="1"/>
  <c r="I816" i="1" s="1"/>
  <c r="B816" i="1"/>
  <c r="R815" i="1"/>
  <c r="O815" i="1"/>
  <c r="D815" i="1"/>
  <c r="C815" i="1"/>
  <c r="AB814" i="1"/>
  <c r="R814" i="1"/>
  <c r="T814" i="1" s="1"/>
  <c r="Q814" i="1"/>
  <c r="O814" i="1"/>
  <c r="M814" i="1"/>
  <c r="L814" i="1"/>
  <c r="H814" i="1"/>
  <c r="G814" i="1"/>
  <c r="F814" i="1"/>
  <c r="J814" i="1" s="1"/>
  <c r="E814" i="1"/>
  <c r="I814" i="1" s="1"/>
  <c r="B814" i="1"/>
  <c r="AF813" i="1"/>
  <c r="AG813" i="1" s="1"/>
  <c r="AB813" i="1"/>
  <c r="R813" i="1"/>
  <c r="T813" i="1" s="1"/>
  <c r="Q813" i="1"/>
  <c r="O813" i="1"/>
  <c r="M813" i="1"/>
  <c r="L813" i="1"/>
  <c r="H813" i="1"/>
  <c r="G813" i="1"/>
  <c r="F813" i="1"/>
  <c r="E813" i="1"/>
  <c r="B813" i="1"/>
  <c r="AB812" i="1"/>
  <c r="R812" i="1"/>
  <c r="T812" i="1" s="1"/>
  <c r="Q812" i="1"/>
  <c r="O812" i="1"/>
  <c r="M812" i="1"/>
  <c r="L812" i="1"/>
  <c r="H812" i="1"/>
  <c r="K812" i="1" s="1"/>
  <c r="G812" i="1"/>
  <c r="F812" i="1"/>
  <c r="E812" i="1"/>
  <c r="B812" i="1"/>
  <c r="AB811" i="1"/>
  <c r="T811" i="1"/>
  <c r="R811" i="1"/>
  <c r="Q811" i="1"/>
  <c r="O811" i="1"/>
  <c r="M811" i="1"/>
  <c r="L811" i="1"/>
  <c r="H811" i="1"/>
  <c r="G811" i="1"/>
  <c r="F811" i="1"/>
  <c r="AF811" i="1" s="1"/>
  <c r="AG811" i="1" s="1"/>
  <c r="E811" i="1"/>
  <c r="B811" i="1"/>
  <c r="AB810" i="1"/>
  <c r="T810" i="1"/>
  <c r="R810" i="1"/>
  <c r="Q810" i="1"/>
  <c r="O810" i="1"/>
  <c r="M810" i="1"/>
  <c r="L810" i="1"/>
  <c r="H810" i="1"/>
  <c r="G810" i="1"/>
  <c r="F810" i="1"/>
  <c r="E810" i="1"/>
  <c r="B810" i="1"/>
  <c r="AF809" i="1"/>
  <c r="AG809" i="1" s="1"/>
  <c r="AB809" i="1"/>
  <c r="R809" i="1"/>
  <c r="T809" i="1" s="1"/>
  <c r="Q809" i="1"/>
  <c r="O809" i="1"/>
  <c r="M809" i="1"/>
  <c r="L809" i="1"/>
  <c r="K809" i="1"/>
  <c r="H809" i="1"/>
  <c r="G809" i="1"/>
  <c r="F809" i="1"/>
  <c r="E809" i="1"/>
  <c r="I809" i="1" s="1"/>
  <c r="B809" i="1"/>
  <c r="AF808" i="1"/>
  <c r="AG808" i="1" s="1"/>
  <c r="AB808" i="1"/>
  <c r="R808" i="1"/>
  <c r="T808" i="1" s="1"/>
  <c r="Q808" i="1"/>
  <c r="O808" i="1"/>
  <c r="M808" i="1"/>
  <c r="L808" i="1"/>
  <c r="H808" i="1"/>
  <c r="G808" i="1"/>
  <c r="F808" i="1"/>
  <c r="E808" i="1"/>
  <c r="I808" i="1" s="1"/>
  <c r="AB807" i="1"/>
  <c r="R807" i="1"/>
  <c r="T807" i="1" s="1"/>
  <c r="Q807" i="1"/>
  <c r="O807" i="1"/>
  <c r="M807" i="1"/>
  <c r="L807" i="1"/>
  <c r="H807" i="1"/>
  <c r="G807" i="1"/>
  <c r="F807" i="1"/>
  <c r="E807" i="1"/>
  <c r="B807" i="1"/>
  <c r="AB806" i="1"/>
  <c r="T806" i="1"/>
  <c r="R806" i="1"/>
  <c r="Q806" i="1"/>
  <c r="O806" i="1"/>
  <c r="M806" i="1"/>
  <c r="M804" i="1" s="1"/>
  <c r="L806" i="1"/>
  <c r="H806" i="1"/>
  <c r="G806" i="1"/>
  <c r="F806" i="1"/>
  <c r="AF806" i="1" s="1"/>
  <c r="AG806" i="1" s="1"/>
  <c r="E806" i="1"/>
  <c r="B806" i="1"/>
  <c r="AB805" i="1"/>
  <c r="R805" i="1"/>
  <c r="Q805" i="1"/>
  <c r="O805" i="1"/>
  <c r="M805" i="1"/>
  <c r="L805" i="1"/>
  <c r="H805" i="1"/>
  <c r="G805" i="1"/>
  <c r="F805" i="1"/>
  <c r="J805" i="1" s="1"/>
  <c r="E805" i="1"/>
  <c r="I805" i="1" s="1"/>
  <c r="B805" i="1"/>
  <c r="R804" i="1"/>
  <c r="O804" i="1"/>
  <c r="L804" i="1"/>
  <c r="D804" i="1"/>
  <c r="C804" i="1"/>
  <c r="AB803" i="1"/>
  <c r="R803" i="1"/>
  <c r="T803" i="1" s="1"/>
  <c r="Q803" i="1"/>
  <c r="O803" i="1"/>
  <c r="M803" i="1"/>
  <c r="L803" i="1"/>
  <c r="H803" i="1"/>
  <c r="G803" i="1"/>
  <c r="F803" i="1"/>
  <c r="E803" i="1"/>
  <c r="I803" i="1" s="1"/>
  <c r="B803" i="1"/>
  <c r="AB802" i="1"/>
  <c r="R802" i="1"/>
  <c r="T802" i="1" s="1"/>
  <c r="Q802" i="1"/>
  <c r="O802" i="1"/>
  <c r="M802" i="1"/>
  <c r="L802" i="1"/>
  <c r="H802" i="1"/>
  <c r="G802" i="1"/>
  <c r="F802" i="1"/>
  <c r="E802" i="1"/>
  <c r="I802" i="1" s="1"/>
  <c r="B802" i="1"/>
  <c r="AB801" i="1"/>
  <c r="R801" i="1"/>
  <c r="T801" i="1" s="1"/>
  <c r="Q801" i="1"/>
  <c r="O801" i="1"/>
  <c r="M801" i="1"/>
  <c r="L801" i="1"/>
  <c r="H801" i="1"/>
  <c r="K801" i="1" s="1"/>
  <c r="G801" i="1"/>
  <c r="F801" i="1"/>
  <c r="E801" i="1"/>
  <c r="I801" i="1" s="1"/>
  <c r="B801" i="1"/>
  <c r="AB800" i="1"/>
  <c r="R800" i="1"/>
  <c r="T800" i="1" s="1"/>
  <c r="Q800" i="1"/>
  <c r="O800" i="1"/>
  <c r="M800" i="1"/>
  <c r="L800" i="1"/>
  <c r="H800" i="1"/>
  <c r="G800" i="1"/>
  <c r="F800" i="1"/>
  <c r="AF800" i="1" s="1"/>
  <c r="AG800" i="1" s="1"/>
  <c r="E800" i="1"/>
  <c r="I800" i="1" s="1"/>
  <c r="B800" i="1"/>
  <c r="AB799" i="1"/>
  <c r="R799" i="1"/>
  <c r="T799" i="1" s="1"/>
  <c r="Q799" i="1"/>
  <c r="O799" i="1"/>
  <c r="M799" i="1"/>
  <c r="L799" i="1"/>
  <c r="H799" i="1"/>
  <c r="G799" i="1"/>
  <c r="F799" i="1"/>
  <c r="E799" i="1"/>
  <c r="I799" i="1" s="1"/>
  <c r="B799" i="1"/>
  <c r="AB798" i="1"/>
  <c r="R798" i="1"/>
  <c r="T798" i="1" s="1"/>
  <c r="Q798" i="1"/>
  <c r="O798" i="1"/>
  <c r="M798" i="1"/>
  <c r="L798" i="1"/>
  <c r="K798" i="1"/>
  <c r="H798" i="1"/>
  <c r="G798" i="1"/>
  <c r="F798" i="1"/>
  <c r="E798" i="1"/>
  <c r="I798" i="1" s="1"/>
  <c r="B798" i="1"/>
  <c r="AB797" i="1"/>
  <c r="R797" i="1"/>
  <c r="T797" i="1" s="1"/>
  <c r="Q797" i="1"/>
  <c r="O797" i="1"/>
  <c r="M797" i="1"/>
  <c r="L797" i="1"/>
  <c r="L793" i="1" s="1"/>
  <c r="H797" i="1"/>
  <c r="G797" i="1"/>
  <c r="F797" i="1"/>
  <c r="K797" i="1" s="1"/>
  <c r="E797" i="1"/>
  <c r="I797" i="1" s="1"/>
  <c r="AF796" i="1"/>
  <c r="AG796" i="1" s="1"/>
  <c r="AB796" i="1"/>
  <c r="R796" i="1"/>
  <c r="T796" i="1" s="1"/>
  <c r="Q796" i="1"/>
  <c r="O796" i="1"/>
  <c r="M796" i="1"/>
  <c r="L796" i="1"/>
  <c r="H796" i="1"/>
  <c r="K796" i="1" s="1"/>
  <c r="G796" i="1"/>
  <c r="F796" i="1"/>
  <c r="E796" i="1"/>
  <c r="B796" i="1"/>
  <c r="AB795" i="1"/>
  <c r="T795" i="1"/>
  <c r="R795" i="1"/>
  <c r="Q795" i="1"/>
  <c r="O795" i="1"/>
  <c r="M795" i="1"/>
  <c r="L795" i="1"/>
  <c r="H795" i="1"/>
  <c r="G795" i="1"/>
  <c r="F795" i="1"/>
  <c r="E795" i="1"/>
  <c r="B795" i="1"/>
  <c r="AB794" i="1"/>
  <c r="R794" i="1"/>
  <c r="Q794" i="1"/>
  <c r="O794" i="1"/>
  <c r="M794" i="1"/>
  <c r="L794" i="1"/>
  <c r="H794" i="1"/>
  <c r="H793" i="1" s="1"/>
  <c r="G794" i="1"/>
  <c r="G793" i="1" s="1"/>
  <c r="F794" i="1"/>
  <c r="J794" i="1" s="1"/>
  <c r="E794" i="1"/>
  <c r="B794" i="1"/>
  <c r="AB793" i="1"/>
  <c r="R793" i="1"/>
  <c r="O793" i="1"/>
  <c r="M793" i="1"/>
  <c r="E793" i="1"/>
  <c r="X793" i="1" s="1"/>
  <c r="D793" i="1"/>
  <c r="C793" i="1"/>
  <c r="AB792" i="1"/>
  <c r="T792" i="1"/>
  <c r="R792" i="1"/>
  <c r="Q792" i="1"/>
  <c r="O792" i="1"/>
  <c r="M792" i="1"/>
  <c r="L792" i="1"/>
  <c r="H792" i="1"/>
  <c r="G792" i="1"/>
  <c r="F792" i="1"/>
  <c r="AF792" i="1" s="1"/>
  <c r="AG792" i="1" s="1"/>
  <c r="E792" i="1"/>
  <c r="B792" i="1"/>
  <c r="AF791" i="1"/>
  <c r="AG791" i="1" s="1"/>
  <c r="AB791" i="1"/>
  <c r="R791" i="1"/>
  <c r="T791" i="1" s="1"/>
  <c r="Q791" i="1"/>
  <c r="O791" i="1"/>
  <c r="M791" i="1"/>
  <c r="L791" i="1"/>
  <c r="H791" i="1"/>
  <c r="G791" i="1"/>
  <c r="F791" i="1"/>
  <c r="K791" i="1" s="1"/>
  <c r="E791" i="1"/>
  <c r="B791" i="1"/>
  <c r="AF790" i="1"/>
  <c r="AG790" i="1" s="1"/>
  <c r="AB790" i="1"/>
  <c r="R790" i="1"/>
  <c r="T790" i="1" s="1"/>
  <c r="Q790" i="1"/>
  <c r="O790" i="1"/>
  <c r="M790" i="1"/>
  <c r="L790" i="1"/>
  <c r="H790" i="1"/>
  <c r="K790" i="1" s="1"/>
  <c r="G790" i="1"/>
  <c r="F790" i="1"/>
  <c r="E790" i="1"/>
  <c r="B790" i="1"/>
  <c r="AB789" i="1"/>
  <c r="T789" i="1"/>
  <c r="R789" i="1"/>
  <c r="Q789" i="1"/>
  <c r="O789" i="1"/>
  <c r="M789" i="1"/>
  <c r="L789" i="1"/>
  <c r="H789" i="1"/>
  <c r="G789" i="1"/>
  <c r="F789" i="1"/>
  <c r="E789" i="1"/>
  <c r="B789" i="1"/>
  <c r="AB788" i="1"/>
  <c r="T788" i="1"/>
  <c r="R788" i="1"/>
  <c r="Q788" i="1"/>
  <c r="O788" i="1"/>
  <c r="M788" i="1"/>
  <c r="L788" i="1"/>
  <c r="H788" i="1"/>
  <c r="G788" i="1"/>
  <c r="F788" i="1"/>
  <c r="AF788" i="1" s="1"/>
  <c r="AG788" i="1" s="1"/>
  <c r="E788" i="1"/>
  <c r="B788" i="1"/>
  <c r="AF787" i="1"/>
  <c r="AG787" i="1" s="1"/>
  <c r="AB787" i="1"/>
  <c r="R787" i="1"/>
  <c r="T787" i="1" s="1"/>
  <c r="Q787" i="1"/>
  <c r="O787" i="1"/>
  <c r="M787" i="1"/>
  <c r="L787" i="1"/>
  <c r="H787" i="1"/>
  <c r="K787" i="1" s="1"/>
  <c r="G787" i="1"/>
  <c r="F787" i="1"/>
  <c r="E787" i="1"/>
  <c r="B787" i="1"/>
  <c r="AB786" i="1"/>
  <c r="T786" i="1"/>
  <c r="R786" i="1"/>
  <c r="Q786" i="1"/>
  <c r="O786" i="1"/>
  <c r="M786" i="1"/>
  <c r="L786" i="1"/>
  <c r="H786" i="1"/>
  <c r="G786" i="1"/>
  <c r="F786" i="1"/>
  <c r="AF786" i="1" s="1"/>
  <c r="AG786" i="1" s="1"/>
  <c r="E786" i="1"/>
  <c r="I786" i="1" s="1"/>
  <c r="AB785" i="1"/>
  <c r="T785" i="1"/>
  <c r="R785" i="1"/>
  <c r="Q785" i="1"/>
  <c r="O785" i="1"/>
  <c r="M785" i="1"/>
  <c r="L785" i="1"/>
  <c r="H785" i="1"/>
  <c r="G785" i="1"/>
  <c r="F785" i="1"/>
  <c r="J785" i="1" s="1"/>
  <c r="E785" i="1"/>
  <c r="B785" i="1"/>
  <c r="AB784" i="1"/>
  <c r="T784" i="1"/>
  <c r="R784" i="1"/>
  <c r="Q784" i="1"/>
  <c r="O784" i="1"/>
  <c r="M784" i="1"/>
  <c r="L784" i="1"/>
  <c r="H784" i="1"/>
  <c r="G784" i="1"/>
  <c r="F784" i="1"/>
  <c r="E784" i="1"/>
  <c r="B784" i="1"/>
  <c r="AB783" i="1"/>
  <c r="AB782" i="1" s="1"/>
  <c r="R783" i="1"/>
  <c r="Q783" i="1"/>
  <c r="O783" i="1"/>
  <c r="M783" i="1"/>
  <c r="M782" i="1" s="1"/>
  <c r="L783" i="1"/>
  <c r="L782" i="1" s="1"/>
  <c r="H783" i="1"/>
  <c r="G783" i="1"/>
  <c r="F783" i="1"/>
  <c r="J783" i="1" s="1"/>
  <c r="E783" i="1"/>
  <c r="B783" i="1"/>
  <c r="R782" i="1"/>
  <c r="O782" i="1"/>
  <c r="H782" i="1"/>
  <c r="E782" i="1"/>
  <c r="D782" i="1"/>
  <c r="C782" i="1"/>
  <c r="AB781" i="1"/>
  <c r="T781" i="1"/>
  <c r="R781" i="1"/>
  <c r="Q781" i="1"/>
  <c r="O781" i="1"/>
  <c r="M781" i="1"/>
  <c r="L781" i="1"/>
  <c r="H781" i="1"/>
  <c r="G781" i="1"/>
  <c r="F781" i="1"/>
  <c r="AF781" i="1" s="1"/>
  <c r="AG781" i="1" s="1"/>
  <c r="E781" i="1"/>
  <c r="B781" i="1"/>
  <c r="AF780" i="1"/>
  <c r="AG780" i="1" s="1"/>
  <c r="AB780" i="1"/>
  <c r="R780" i="1"/>
  <c r="T780" i="1" s="1"/>
  <c r="Q780" i="1"/>
  <c r="O780" i="1"/>
  <c r="M780" i="1"/>
  <c r="L780" i="1"/>
  <c r="H780" i="1"/>
  <c r="G780" i="1"/>
  <c r="F780" i="1"/>
  <c r="E780" i="1"/>
  <c r="B780" i="1"/>
  <c r="AG779" i="1"/>
  <c r="AF779" i="1"/>
  <c r="AB779" i="1"/>
  <c r="R779" i="1"/>
  <c r="T779" i="1" s="1"/>
  <c r="Q779" i="1"/>
  <c r="O779" i="1"/>
  <c r="M779" i="1"/>
  <c r="L779" i="1"/>
  <c r="H779" i="1"/>
  <c r="K779" i="1" s="1"/>
  <c r="G779" i="1"/>
  <c r="F779" i="1"/>
  <c r="E779" i="1"/>
  <c r="I779" i="1" s="1"/>
  <c r="B779" i="1"/>
  <c r="AB778" i="1"/>
  <c r="R778" i="1"/>
  <c r="T778" i="1" s="1"/>
  <c r="Q778" i="1"/>
  <c r="O778" i="1"/>
  <c r="M778" i="1"/>
  <c r="L778" i="1"/>
  <c r="H778" i="1"/>
  <c r="G778" i="1"/>
  <c r="F778" i="1"/>
  <c r="E778" i="1"/>
  <c r="I778" i="1" s="1"/>
  <c r="B778" i="1"/>
  <c r="AB777" i="1"/>
  <c r="R777" i="1"/>
  <c r="T777" i="1" s="1"/>
  <c r="Q777" i="1"/>
  <c r="O777" i="1"/>
  <c r="M777" i="1"/>
  <c r="L777" i="1"/>
  <c r="H777" i="1"/>
  <c r="G777" i="1"/>
  <c r="F777" i="1"/>
  <c r="AF777" i="1" s="1"/>
  <c r="AG777" i="1" s="1"/>
  <c r="E777" i="1"/>
  <c r="I777" i="1" s="1"/>
  <c r="B777" i="1"/>
  <c r="AB776" i="1"/>
  <c r="R776" i="1"/>
  <c r="T776" i="1" s="1"/>
  <c r="Q776" i="1"/>
  <c r="O776" i="1"/>
  <c r="M776" i="1"/>
  <c r="L776" i="1"/>
  <c r="H776" i="1"/>
  <c r="G776" i="1"/>
  <c r="F776" i="1"/>
  <c r="AF776" i="1" s="1"/>
  <c r="AG776" i="1" s="1"/>
  <c r="E776" i="1"/>
  <c r="B776" i="1"/>
  <c r="AB775" i="1"/>
  <c r="R775" i="1"/>
  <c r="T775" i="1" s="1"/>
  <c r="Q775" i="1"/>
  <c r="O775" i="1"/>
  <c r="M775" i="1"/>
  <c r="L775" i="1"/>
  <c r="H775" i="1"/>
  <c r="G775" i="1"/>
  <c r="F775" i="1"/>
  <c r="AF775" i="1" s="1"/>
  <c r="AG775" i="1" s="1"/>
  <c r="E775" i="1"/>
  <c r="I775" i="1" s="1"/>
  <c r="AB774" i="1"/>
  <c r="T774" i="1"/>
  <c r="R774" i="1"/>
  <c r="Q774" i="1"/>
  <c r="O774" i="1"/>
  <c r="M774" i="1"/>
  <c r="L774" i="1"/>
  <c r="H774" i="1"/>
  <c r="G774" i="1"/>
  <c r="F774" i="1"/>
  <c r="AF774" i="1" s="1"/>
  <c r="AG774" i="1" s="1"/>
  <c r="E774" i="1"/>
  <c r="I774" i="1" s="1"/>
  <c r="B774" i="1"/>
  <c r="AB773" i="1"/>
  <c r="T773" i="1"/>
  <c r="R773" i="1"/>
  <c r="Q773" i="1"/>
  <c r="O773" i="1"/>
  <c r="M773" i="1"/>
  <c r="L773" i="1"/>
  <c r="H773" i="1"/>
  <c r="G773" i="1"/>
  <c r="F773" i="1"/>
  <c r="AF773" i="1" s="1"/>
  <c r="AG773" i="1" s="1"/>
  <c r="E773" i="1"/>
  <c r="B773" i="1"/>
  <c r="AB772" i="1"/>
  <c r="AB771" i="1" s="1"/>
  <c r="R772" i="1"/>
  <c r="Q772" i="1"/>
  <c r="O772" i="1"/>
  <c r="M772" i="1"/>
  <c r="M771" i="1" s="1"/>
  <c r="L772" i="1"/>
  <c r="L771" i="1" s="1"/>
  <c r="H772" i="1"/>
  <c r="G772" i="1"/>
  <c r="F772" i="1"/>
  <c r="AF772" i="1" s="1"/>
  <c r="AG772" i="1" s="1"/>
  <c r="E772" i="1"/>
  <c r="I772" i="1" s="1"/>
  <c r="B772" i="1"/>
  <c r="R771" i="1"/>
  <c r="O771" i="1"/>
  <c r="H771" i="1"/>
  <c r="D771" i="1"/>
  <c r="C771" i="1"/>
  <c r="AB770" i="1"/>
  <c r="R770" i="1"/>
  <c r="T770" i="1" s="1"/>
  <c r="Q770" i="1"/>
  <c r="O770" i="1"/>
  <c r="M770" i="1"/>
  <c r="L770" i="1"/>
  <c r="H770" i="1"/>
  <c r="G770" i="1"/>
  <c r="F770" i="1"/>
  <c r="J770" i="1" s="1"/>
  <c r="E770" i="1"/>
  <c r="B770" i="1"/>
  <c r="AB769" i="1"/>
  <c r="T769" i="1"/>
  <c r="R769" i="1"/>
  <c r="Q769" i="1"/>
  <c r="O769" i="1"/>
  <c r="M769" i="1"/>
  <c r="L769" i="1"/>
  <c r="H769" i="1"/>
  <c r="G769" i="1"/>
  <c r="F769" i="1"/>
  <c r="AF769" i="1" s="1"/>
  <c r="AG769" i="1" s="1"/>
  <c r="E769" i="1"/>
  <c r="B769" i="1"/>
  <c r="AB768" i="1"/>
  <c r="T768" i="1"/>
  <c r="R768" i="1"/>
  <c r="Q768" i="1"/>
  <c r="O768" i="1"/>
  <c r="M768" i="1"/>
  <c r="L768" i="1"/>
  <c r="H768" i="1"/>
  <c r="G768" i="1"/>
  <c r="F768" i="1"/>
  <c r="AF768" i="1" s="1"/>
  <c r="AG768" i="1" s="1"/>
  <c r="E768" i="1"/>
  <c r="B768" i="1"/>
  <c r="AB767" i="1"/>
  <c r="T767" i="1"/>
  <c r="R767" i="1"/>
  <c r="Q767" i="1"/>
  <c r="O767" i="1"/>
  <c r="M767" i="1"/>
  <c r="L767" i="1"/>
  <c r="H767" i="1"/>
  <c r="G767" i="1"/>
  <c r="F767" i="1"/>
  <c r="J767" i="1" s="1"/>
  <c r="E767" i="1"/>
  <c r="B767" i="1"/>
  <c r="AB766" i="1"/>
  <c r="R766" i="1"/>
  <c r="T766" i="1" s="1"/>
  <c r="Q766" i="1"/>
  <c r="O766" i="1"/>
  <c r="M766" i="1"/>
  <c r="L766" i="1"/>
  <c r="H766" i="1"/>
  <c r="G766" i="1"/>
  <c r="F766" i="1"/>
  <c r="J766" i="1" s="1"/>
  <c r="E766" i="1"/>
  <c r="I766" i="1" s="1"/>
  <c r="B766" i="1"/>
  <c r="AF765" i="1"/>
  <c r="AG765" i="1" s="1"/>
  <c r="AB765" i="1"/>
  <c r="R765" i="1"/>
  <c r="T765" i="1" s="1"/>
  <c r="Q765" i="1"/>
  <c r="O765" i="1"/>
  <c r="M765" i="1"/>
  <c r="L765" i="1"/>
  <c r="H765" i="1"/>
  <c r="G765" i="1"/>
  <c r="F765" i="1"/>
  <c r="E765" i="1"/>
  <c r="B765" i="1"/>
  <c r="AB764" i="1"/>
  <c r="R764" i="1"/>
  <c r="T764" i="1" s="1"/>
  <c r="Q764" i="1"/>
  <c r="O764" i="1"/>
  <c r="M764" i="1"/>
  <c r="L764" i="1"/>
  <c r="H764" i="1"/>
  <c r="G764" i="1"/>
  <c r="F764" i="1"/>
  <c r="AF764" i="1" s="1"/>
  <c r="AG764" i="1" s="1"/>
  <c r="E764" i="1"/>
  <c r="AF763" i="1"/>
  <c r="AG763" i="1" s="1"/>
  <c r="AB763" i="1"/>
  <c r="R763" i="1"/>
  <c r="T763" i="1" s="1"/>
  <c r="Q763" i="1"/>
  <c r="O763" i="1"/>
  <c r="M763" i="1"/>
  <c r="L763" i="1"/>
  <c r="H763" i="1"/>
  <c r="G763" i="1"/>
  <c r="F763" i="1"/>
  <c r="K763" i="1" s="1"/>
  <c r="E763" i="1"/>
  <c r="B763" i="1"/>
  <c r="AB762" i="1"/>
  <c r="T762" i="1"/>
  <c r="R762" i="1"/>
  <c r="Q762" i="1"/>
  <c r="O762" i="1"/>
  <c r="M762" i="1"/>
  <c r="L762" i="1"/>
  <c r="H762" i="1"/>
  <c r="H760" i="1" s="1"/>
  <c r="G762" i="1"/>
  <c r="F762" i="1"/>
  <c r="J762" i="1" s="1"/>
  <c r="E762" i="1"/>
  <c r="B762" i="1"/>
  <c r="AB761" i="1"/>
  <c r="R761" i="1"/>
  <c r="Q761" i="1"/>
  <c r="O761" i="1"/>
  <c r="M761" i="1"/>
  <c r="L761" i="1"/>
  <c r="H761" i="1"/>
  <c r="G761" i="1"/>
  <c r="F761" i="1"/>
  <c r="K761" i="1" s="1"/>
  <c r="E761" i="1"/>
  <c r="I761" i="1" s="1"/>
  <c r="B761" i="1"/>
  <c r="R760" i="1"/>
  <c r="O760" i="1"/>
  <c r="L760" i="1"/>
  <c r="D760" i="1"/>
  <c r="C760" i="1"/>
  <c r="AB759" i="1"/>
  <c r="R759" i="1"/>
  <c r="T759" i="1" s="1"/>
  <c r="Q759" i="1"/>
  <c r="O759" i="1"/>
  <c r="M759" i="1"/>
  <c r="L759" i="1"/>
  <c r="H759" i="1"/>
  <c r="G759" i="1"/>
  <c r="F759" i="1"/>
  <c r="K759" i="1" s="1"/>
  <c r="E759" i="1"/>
  <c r="B759" i="1"/>
  <c r="AF758" i="1"/>
  <c r="AG758" i="1" s="1"/>
  <c r="AB758" i="1"/>
  <c r="R758" i="1"/>
  <c r="T758" i="1" s="1"/>
  <c r="Q758" i="1"/>
  <c r="O758" i="1"/>
  <c r="M758" i="1"/>
  <c r="L758" i="1"/>
  <c r="H758" i="1"/>
  <c r="K758" i="1" s="1"/>
  <c r="G758" i="1"/>
  <c r="F758" i="1"/>
  <c r="E758" i="1"/>
  <c r="B758" i="1"/>
  <c r="AF757" i="1"/>
  <c r="AG757" i="1" s="1"/>
  <c r="AB757" i="1"/>
  <c r="R757" i="1"/>
  <c r="T757" i="1" s="1"/>
  <c r="Q757" i="1"/>
  <c r="O757" i="1"/>
  <c r="M757" i="1"/>
  <c r="L757" i="1"/>
  <c r="H757" i="1"/>
  <c r="G757" i="1"/>
  <c r="F757" i="1"/>
  <c r="E757" i="1"/>
  <c r="B757" i="1"/>
  <c r="AB756" i="1"/>
  <c r="R756" i="1"/>
  <c r="T756" i="1" s="1"/>
  <c r="Q756" i="1"/>
  <c r="O756" i="1"/>
  <c r="M756" i="1"/>
  <c r="L756" i="1"/>
  <c r="H756" i="1"/>
  <c r="G756" i="1"/>
  <c r="F756" i="1"/>
  <c r="E756" i="1"/>
  <c r="B756" i="1"/>
  <c r="AB755" i="1"/>
  <c r="R755" i="1"/>
  <c r="T755" i="1" s="1"/>
  <c r="Q755" i="1"/>
  <c r="O755" i="1"/>
  <c r="M755" i="1"/>
  <c r="L755" i="1"/>
  <c r="H755" i="1"/>
  <c r="G755" i="1"/>
  <c r="F755" i="1"/>
  <c r="K755" i="1" s="1"/>
  <c r="E755" i="1"/>
  <c r="B755" i="1"/>
  <c r="AF754" i="1"/>
  <c r="AG754" i="1" s="1"/>
  <c r="AB754" i="1"/>
  <c r="R754" i="1"/>
  <c r="T754" i="1" s="1"/>
  <c r="Q754" i="1"/>
  <c r="O754" i="1"/>
  <c r="M754" i="1"/>
  <c r="L754" i="1"/>
  <c r="H754" i="1"/>
  <c r="K754" i="1" s="1"/>
  <c r="G754" i="1"/>
  <c r="F754" i="1"/>
  <c r="E754" i="1"/>
  <c r="B754" i="1"/>
  <c r="AF753" i="1"/>
  <c r="AG753" i="1" s="1"/>
  <c r="AB753" i="1"/>
  <c r="R753" i="1"/>
  <c r="T753" i="1" s="1"/>
  <c r="Q753" i="1"/>
  <c r="O753" i="1"/>
  <c r="M753" i="1"/>
  <c r="L753" i="1"/>
  <c r="H753" i="1"/>
  <c r="G753" i="1"/>
  <c r="F753" i="1"/>
  <c r="E753" i="1"/>
  <c r="AB752" i="1"/>
  <c r="R752" i="1"/>
  <c r="T752" i="1" s="1"/>
  <c r="Q752" i="1"/>
  <c r="O752" i="1"/>
  <c r="M752" i="1"/>
  <c r="L752" i="1"/>
  <c r="H752" i="1"/>
  <c r="G752" i="1"/>
  <c r="F752" i="1"/>
  <c r="J752" i="1" s="1"/>
  <c r="E752" i="1"/>
  <c r="B752" i="1"/>
  <c r="AB751" i="1"/>
  <c r="T751" i="1"/>
  <c r="R751" i="1"/>
  <c r="Q751" i="1"/>
  <c r="O751" i="1"/>
  <c r="M751" i="1"/>
  <c r="L751" i="1"/>
  <c r="H751" i="1"/>
  <c r="H749" i="1" s="1"/>
  <c r="G751" i="1"/>
  <c r="F751" i="1"/>
  <c r="J751" i="1" s="1"/>
  <c r="E751" i="1"/>
  <c r="B751" i="1"/>
  <c r="AB750" i="1"/>
  <c r="R750" i="1"/>
  <c r="Q750" i="1"/>
  <c r="O750" i="1"/>
  <c r="M750" i="1"/>
  <c r="L750" i="1"/>
  <c r="H750" i="1"/>
  <c r="G750" i="1"/>
  <c r="F750" i="1"/>
  <c r="K750" i="1" s="1"/>
  <c r="E750" i="1"/>
  <c r="I750" i="1" s="1"/>
  <c r="B750" i="1"/>
  <c r="R749" i="1"/>
  <c r="O749" i="1"/>
  <c r="L749" i="1"/>
  <c r="D749" i="1"/>
  <c r="C749" i="1"/>
  <c r="AB748" i="1"/>
  <c r="R748" i="1"/>
  <c r="T748" i="1" s="1"/>
  <c r="Q748" i="1"/>
  <c r="O748" i="1"/>
  <c r="M748" i="1"/>
  <c r="L748" i="1"/>
  <c r="H748" i="1"/>
  <c r="G748" i="1"/>
  <c r="F748" i="1"/>
  <c r="E748" i="1"/>
  <c r="B748" i="1"/>
  <c r="AF747" i="1"/>
  <c r="AG747" i="1" s="1"/>
  <c r="AB747" i="1"/>
  <c r="R747" i="1"/>
  <c r="T747" i="1" s="1"/>
  <c r="Q747" i="1"/>
  <c r="O747" i="1"/>
  <c r="M747" i="1"/>
  <c r="L747" i="1"/>
  <c r="H747" i="1"/>
  <c r="K747" i="1" s="1"/>
  <c r="G747" i="1"/>
  <c r="F747" i="1"/>
  <c r="E747" i="1"/>
  <c r="I747" i="1" s="1"/>
  <c r="B747" i="1"/>
  <c r="AB746" i="1"/>
  <c r="R746" i="1"/>
  <c r="T746" i="1" s="1"/>
  <c r="Q746" i="1"/>
  <c r="O746" i="1"/>
  <c r="M746" i="1"/>
  <c r="L746" i="1"/>
  <c r="H746" i="1"/>
  <c r="K746" i="1" s="1"/>
  <c r="G746" i="1"/>
  <c r="F746" i="1"/>
  <c r="E746" i="1"/>
  <c r="I746" i="1" s="1"/>
  <c r="B746" i="1"/>
  <c r="AB745" i="1"/>
  <c r="R745" i="1"/>
  <c r="T745" i="1" s="1"/>
  <c r="Q745" i="1"/>
  <c r="O745" i="1"/>
  <c r="M745" i="1"/>
  <c r="L745" i="1"/>
  <c r="H745" i="1"/>
  <c r="G745" i="1"/>
  <c r="F745" i="1"/>
  <c r="E745" i="1"/>
  <c r="I745" i="1" s="1"/>
  <c r="B745" i="1"/>
  <c r="AB744" i="1"/>
  <c r="R744" i="1"/>
  <c r="T744" i="1" s="1"/>
  <c r="Q744" i="1"/>
  <c r="O744" i="1"/>
  <c r="M744" i="1"/>
  <c r="L744" i="1"/>
  <c r="H744" i="1"/>
  <c r="G744" i="1"/>
  <c r="F744" i="1"/>
  <c r="E744" i="1"/>
  <c r="I744" i="1" s="1"/>
  <c r="B744" i="1"/>
  <c r="AB743" i="1"/>
  <c r="R743" i="1"/>
  <c r="T743" i="1" s="1"/>
  <c r="Q743" i="1"/>
  <c r="O743" i="1"/>
  <c r="M743" i="1"/>
  <c r="L743" i="1"/>
  <c r="H743" i="1"/>
  <c r="G743" i="1"/>
  <c r="F743" i="1"/>
  <c r="J743" i="1" s="1"/>
  <c r="E743" i="1"/>
  <c r="I743" i="1" s="1"/>
  <c r="B743" i="1"/>
  <c r="AB742" i="1"/>
  <c r="R742" i="1"/>
  <c r="T742" i="1" s="1"/>
  <c r="Q742" i="1"/>
  <c r="O742" i="1"/>
  <c r="M742" i="1"/>
  <c r="L742" i="1"/>
  <c r="H742" i="1"/>
  <c r="G742" i="1"/>
  <c r="F742" i="1"/>
  <c r="J742" i="1" s="1"/>
  <c r="E742" i="1"/>
  <c r="I742" i="1" s="1"/>
  <c r="AB741" i="1"/>
  <c r="R741" i="1"/>
  <c r="T741" i="1" s="1"/>
  <c r="Q741" i="1"/>
  <c r="O741" i="1"/>
  <c r="M741" i="1"/>
  <c r="L741" i="1"/>
  <c r="H741" i="1"/>
  <c r="K741" i="1" s="1"/>
  <c r="G741" i="1"/>
  <c r="F741" i="1"/>
  <c r="E741" i="1"/>
  <c r="I741" i="1" s="1"/>
  <c r="B741" i="1"/>
  <c r="AB740" i="1"/>
  <c r="T740" i="1"/>
  <c r="R740" i="1"/>
  <c r="Q740" i="1"/>
  <c r="O740" i="1"/>
  <c r="M740" i="1"/>
  <c r="L740" i="1"/>
  <c r="H740" i="1"/>
  <c r="H738" i="1" s="1"/>
  <c r="G740" i="1"/>
  <c r="F740" i="1"/>
  <c r="J740" i="1" s="1"/>
  <c r="E740" i="1"/>
  <c r="B740" i="1"/>
  <c r="AB739" i="1"/>
  <c r="AB738" i="1" s="1"/>
  <c r="R739" i="1"/>
  <c r="Q739" i="1"/>
  <c r="O739" i="1"/>
  <c r="M739" i="1"/>
  <c r="M738" i="1" s="1"/>
  <c r="L739" i="1"/>
  <c r="H739" i="1"/>
  <c r="G739" i="1"/>
  <c r="F739" i="1"/>
  <c r="K739" i="1" s="1"/>
  <c r="E739" i="1"/>
  <c r="E738" i="1" s="1"/>
  <c r="B739" i="1"/>
  <c r="R738" i="1"/>
  <c r="O738" i="1"/>
  <c r="L738" i="1"/>
  <c r="D738" i="1"/>
  <c r="C738" i="1"/>
  <c r="AB737" i="1"/>
  <c r="R737" i="1"/>
  <c r="T737" i="1" s="1"/>
  <c r="Q737" i="1"/>
  <c r="O737" i="1"/>
  <c r="M737" i="1"/>
  <c r="L737" i="1"/>
  <c r="H737" i="1"/>
  <c r="G737" i="1"/>
  <c r="F737" i="1"/>
  <c r="E737" i="1"/>
  <c r="B737" i="1"/>
  <c r="AB736" i="1"/>
  <c r="R736" i="1"/>
  <c r="T736" i="1" s="1"/>
  <c r="Q736" i="1"/>
  <c r="O736" i="1"/>
  <c r="M736" i="1"/>
  <c r="L736" i="1"/>
  <c r="H736" i="1"/>
  <c r="K736" i="1" s="1"/>
  <c r="G736" i="1"/>
  <c r="F736" i="1"/>
  <c r="AF736" i="1" s="1"/>
  <c r="AG736" i="1" s="1"/>
  <c r="E736" i="1"/>
  <c r="B736" i="1"/>
  <c r="AF735" i="1"/>
  <c r="AG735" i="1" s="1"/>
  <c r="AB735" i="1"/>
  <c r="R735" i="1"/>
  <c r="T735" i="1" s="1"/>
  <c r="Q735" i="1"/>
  <c r="O735" i="1"/>
  <c r="M735" i="1"/>
  <c r="L735" i="1"/>
  <c r="H735" i="1"/>
  <c r="K735" i="1" s="1"/>
  <c r="G735" i="1"/>
  <c r="F735" i="1"/>
  <c r="E735" i="1"/>
  <c r="B735" i="1"/>
  <c r="AB734" i="1"/>
  <c r="T734" i="1"/>
  <c r="R734" i="1"/>
  <c r="Q734" i="1"/>
  <c r="O734" i="1"/>
  <c r="M734" i="1"/>
  <c r="L734" i="1"/>
  <c r="H734" i="1"/>
  <c r="G734" i="1"/>
  <c r="F734" i="1"/>
  <c r="J734" i="1" s="1"/>
  <c r="E734" i="1"/>
  <c r="I734" i="1" s="1"/>
  <c r="B734" i="1"/>
  <c r="AB733" i="1"/>
  <c r="T733" i="1"/>
  <c r="R733" i="1"/>
  <c r="Q733" i="1"/>
  <c r="O733" i="1"/>
  <c r="M733" i="1"/>
  <c r="L733" i="1"/>
  <c r="H733" i="1"/>
  <c r="G733" i="1"/>
  <c r="F733" i="1"/>
  <c r="K733" i="1" s="1"/>
  <c r="E733" i="1"/>
  <c r="I733" i="1" s="1"/>
  <c r="B733" i="1"/>
  <c r="AB732" i="1"/>
  <c r="R732" i="1"/>
  <c r="T732" i="1" s="1"/>
  <c r="Q732" i="1"/>
  <c r="O732" i="1"/>
  <c r="M732" i="1"/>
  <c r="L732" i="1"/>
  <c r="H732" i="1"/>
  <c r="G732" i="1"/>
  <c r="F732" i="1"/>
  <c r="AF732" i="1" s="1"/>
  <c r="AG732" i="1" s="1"/>
  <c r="E732" i="1"/>
  <c r="I732" i="1" s="1"/>
  <c r="B732" i="1"/>
  <c r="AB731" i="1"/>
  <c r="R731" i="1"/>
  <c r="T731" i="1" s="1"/>
  <c r="Q731" i="1"/>
  <c r="O731" i="1"/>
  <c r="M731" i="1"/>
  <c r="L731" i="1"/>
  <c r="H731" i="1"/>
  <c r="G731" i="1"/>
  <c r="F731" i="1"/>
  <c r="J731" i="1" s="1"/>
  <c r="E731" i="1"/>
  <c r="I731" i="1" s="1"/>
  <c r="AB730" i="1"/>
  <c r="R730" i="1"/>
  <c r="T730" i="1" s="1"/>
  <c r="Q730" i="1"/>
  <c r="O730" i="1"/>
  <c r="M730" i="1"/>
  <c r="L730" i="1"/>
  <c r="H730" i="1"/>
  <c r="K730" i="1" s="1"/>
  <c r="G730" i="1"/>
  <c r="F730" i="1"/>
  <c r="E730" i="1"/>
  <c r="I730" i="1" s="1"/>
  <c r="B730" i="1"/>
  <c r="AB729" i="1"/>
  <c r="R729" i="1"/>
  <c r="T729" i="1" s="1"/>
  <c r="Q729" i="1"/>
  <c r="O729" i="1"/>
  <c r="M729" i="1"/>
  <c r="L729" i="1"/>
  <c r="L727" i="1" s="1"/>
  <c r="H729" i="1"/>
  <c r="G729" i="1"/>
  <c r="F729" i="1"/>
  <c r="E729" i="1"/>
  <c r="E727" i="1" s="1"/>
  <c r="X727" i="1" s="1"/>
  <c r="B729" i="1"/>
  <c r="AB728" i="1"/>
  <c r="R728" i="1"/>
  <c r="Q728" i="1"/>
  <c r="Q727" i="1" s="1"/>
  <c r="O728" i="1"/>
  <c r="M728" i="1"/>
  <c r="L728" i="1"/>
  <c r="H728" i="1"/>
  <c r="G728" i="1"/>
  <c r="G727" i="1" s="1"/>
  <c r="F728" i="1"/>
  <c r="E728" i="1"/>
  <c r="B728" i="1"/>
  <c r="R727" i="1"/>
  <c r="O727" i="1"/>
  <c r="H727" i="1"/>
  <c r="D727" i="1"/>
  <c r="C727" i="1"/>
  <c r="AB726" i="1"/>
  <c r="T726" i="1"/>
  <c r="R726" i="1"/>
  <c r="Q726" i="1"/>
  <c r="O726" i="1"/>
  <c r="M726" i="1"/>
  <c r="L726" i="1"/>
  <c r="H726" i="1"/>
  <c r="G726" i="1"/>
  <c r="F726" i="1"/>
  <c r="K726" i="1" s="1"/>
  <c r="E726" i="1"/>
  <c r="I726" i="1" s="1"/>
  <c r="B726" i="1"/>
  <c r="AB725" i="1"/>
  <c r="R725" i="1"/>
  <c r="T725" i="1" s="1"/>
  <c r="Q725" i="1"/>
  <c r="O725" i="1"/>
  <c r="M725" i="1"/>
  <c r="L725" i="1"/>
  <c r="H725" i="1"/>
  <c r="G725" i="1"/>
  <c r="F725" i="1"/>
  <c r="J725" i="1" s="1"/>
  <c r="E725" i="1"/>
  <c r="B725" i="1"/>
  <c r="AF724" i="1"/>
  <c r="AG724" i="1" s="1"/>
  <c r="AB724" i="1"/>
  <c r="R724" i="1"/>
  <c r="T724" i="1" s="1"/>
  <c r="Q724" i="1"/>
  <c r="O724" i="1"/>
  <c r="M724" i="1"/>
  <c r="L724" i="1"/>
  <c r="H724" i="1"/>
  <c r="G724" i="1"/>
  <c r="F724" i="1"/>
  <c r="J724" i="1" s="1"/>
  <c r="E724" i="1"/>
  <c r="B724" i="1"/>
  <c r="AB723" i="1"/>
  <c r="T723" i="1"/>
  <c r="R723" i="1"/>
  <c r="Q723" i="1"/>
  <c r="O723" i="1"/>
  <c r="M723" i="1"/>
  <c r="L723" i="1"/>
  <c r="H723" i="1"/>
  <c r="G723" i="1"/>
  <c r="F723" i="1"/>
  <c r="J723" i="1" s="1"/>
  <c r="E723" i="1"/>
  <c r="B723" i="1"/>
  <c r="AB722" i="1"/>
  <c r="T722" i="1"/>
  <c r="R722" i="1"/>
  <c r="Q722" i="1"/>
  <c r="O722" i="1"/>
  <c r="M722" i="1"/>
  <c r="L722" i="1"/>
  <c r="H722" i="1"/>
  <c r="G722" i="1"/>
  <c r="F722" i="1"/>
  <c r="J722" i="1" s="1"/>
  <c r="E722" i="1"/>
  <c r="B722" i="1"/>
  <c r="AF721" i="1"/>
  <c r="AG721" i="1" s="1"/>
  <c r="AB721" i="1"/>
  <c r="R721" i="1"/>
  <c r="T721" i="1" s="1"/>
  <c r="Q721" i="1"/>
  <c r="O721" i="1"/>
  <c r="M721" i="1"/>
  <c r="L721" i="1"/>
  <c r="H721" i="1"/>
  <c r="K721" i="1" s="1"/>
  <c r="G721" i="1"/>
  <c r="F721" i="1"/>
  <c r="E721" i="1"/>
  <c r="B721" i="1"/>
  <c r="AF720" i="1"/>
  <c r="AG720" i="1" s="1"/>
  <c r="AB720" i="1"/>
  <c r="R720" i="1"/>
  <c r="T720" i="1" s="1"/>
  <c r="Q720" i="1"/>
  <c r="O720" i="1"/>
  <c r="M720" i="1"/>
  <c r="L720" i="1"/>
  <c r="H720" i="1"/>
  <c r="K720" i="1" s="1"/>
  <c r="G720" i="1"/>
  <c r="F720" i="1"/>
  <c r="E720" i="1"/>
  <c r="AF719" i="1"/>
  <c r="AG719" i="1" s="1"/>
  <c r="AB719" i="1"/>
  <c r="R719" i="1"/>
  <c r="T719" i="1" s="1"/>
  <c r="Q719" i="1"/>
  <c r="O719" i="1"/>
  <c r="M719" i="1"/>
  <c r="L719" i="1"/>
  <c r="H719" i="1"/>
  <c r="G719" i="1"/>
  <c r="F719" i="1"/>
  <c r="J719" i="1" s="1"/>
  <c r="E719" i="1"/>
  <c r="B719" i="1"/>
  <c r="AB718" i="1"/>
  <c r="T718" i="1"/>
  <c r="R718" i="1"/>
  <c r="Q718" i="1"/>
  <c r="O718" i="1"/>
  <c r="M718" i="1"/>
  <c r="L718" i="1"/>
  <c r="H718" i="1"/>
  <c r="G718" i="1"/>
  <c r="F718" i="1"/>
  <c r="J718" i="1" s="1"/>
  <c r="E718" i="1"/>
  <c r="B718" i="1"/>
  <c r="AB717" i="1"/>
  <c r="R717" i="1"/>
  <c r="Q717" i="1"/>
  <c r="O717" i="1"/>
  <c r="M717" i="1"/>
  <c r="L717" i="1"/>
  <c r="H717" i="1"/>
  <c r="G717" i="1"/>
  <c r="F717" i="1"/>
  <c r="J717" i="1" s="1"/>
  <c r="E717" i="1"/>
  <c r="I717" i="1" s="1"/>
  <c r="B717" i="1"/>
  <c r="R716" i="1"/>
  <c r="O716" i="1"/>
  <c r="D716" i="1"/>
  <c r="C716" i="1"/>
  <c r="AB715" i="1"/>
  <c r="T715" i="1"/>
  <c r="R715" i="1"/>
  <c r="Q715" i="1"/>
  <c r="O715" i="1"/>
  <c r="M715" i="1"/>
  <c r="L715" i="1"/>
  <c r="H715" i="1"/>
  <c r="G715" i="1"/>
  <c r="F715" i="1"/>
  <c r="J715" i="1" s="1"/>
  <c r="E715" i="1"/>
  <c r="B715" i="1"/>
  <c r="AF714" i="1"/>
  <c r="AG714" i="1" s="1"/>
  <c r="AB714" i="1"/>
  <c r="R714" i="1"/>
  <c r="T714" i="1" s="1"/>
  <c r="Q714" i="1"/>
  <c r="O714" i="1"/>
  <c r="M714" i="1"/>
  <c r="L714" i="1"/>
  <c r="H714" i="1"/>
  <c r="K714" i="1" s="1"/>
  <c r="G714" i="1"/>
  <c r="F714" i="1"/>
  <c r="E714" i="1"/>
  <c r="B714" i="1"/>
  <c r="AF713" i="1"/>
  <c r="AG713" i="1" s="1"/>
  <c r="AB713" i="1"/>
  <c r="R713" i="1"/>
  <c r="T713" i="1" s="1"/>
  <c r="Q713" i="1"/>
  <c r="O713" i="1"/>
  <c r="M713" i="1"/>
  <c r="L713" i="1"/>
  <c r="H713" i="1"/>
  <c r="K713" i="1" s="1"/>
  <c r="G713" i="1"/>
  <c r="F713" i="1"/>
  <c r="E713" i="1"/>
  <c r="B713" i="1"/>
  <c r="AB712" i="1"/>
  <c r="R712" i="1"/>
  <c r="T712" i="1" s="1"/>
  <c r="Q712" i="1"/>
  <c r="O712" i="1"/>
  <c r="M712" i="1"/>
  <c r="L712" i="1"/>
  <c r="H712" i="1"/>
  <c r="G712" i="1"/>
  <c r="F712" i="1"/>
  <c r="E712" i="1"/>
  <c r="B712" i="1"/>
  <c r="AB711" i="1"/>
  <c r="R711" i="1"/>
  <c r="T711" i="1" s="1"/>
  <c r="Q711" i="1"/>
  <c r="O711" i="1"/>
  <c r="M711" i="1"/>
  <c r="L711" i="1"/>
  <c r="J711" i="1"/>
  <c r="H711" i="1"/>
  <c r="G711" i="1"/>
  <c r="F711" i="1"/>
  <c r="E711" i="1"/>
  <c r="I711" i="1" s="1"/>
  <c r="B711" i="1"/>
  <c r="AB710" i="1"/>
  <c r="R710" i="1"/>
  <c r="T710" i="1" s="1"/>
  <c r="Q710" i="1"/>
  <c r="O710" i="1"/>
  <c r="M710" i="1"/>
  <c r="L710" i="1"/>
  <c r="K710" i="1"/>
  <c r="H710" i="1"/>
  <c r="G710" i="1"/>
  <c r="F710" i="1"/>
  <c r="E710" i="1"/>
  <c r="I710" i="1" s="1"/>
  <c r="B710" i="1"/>
  <c r="AB709" i="1"/>
  <c r="R709" i="1"/>
  <c r="T709" i="1" s="1"/>
  <c r="Q709" i="1"/>
  <c r="O709" i="1"/>
  <c r="M709" i="1"/>
  <c r="L709" i="1"/>
  <c r="L705" i="1" s="1"/>
  <c r="H709" i="1"/>
  <c r="G709" i="1"/>
  <c r="F709" i="1"/>
  <c r="E709" i="1"/>
  <c r="I709" i="1" s="1"/>
  <c r="AF708" i="1"/>
  <c r="AG708" i="1" s="1"/>
  <c r="AB708" i="1"/>
  <c r="R708" i="1"/>
  <c r="T708" i="1" s="1"/>
  <c r="Q708" i="1"/>
  <c r="O708" i="1"/>
  <c r="M708" i="1"/>
  <c r="L708" i="1"/>
  <c r="H708" i="1"/>
  <c r="K708" i="1" s="1"/>
  <c r="G708" i="1"/>
  <c r="F708" i="1"/>
  <c r="E708" i="1"/>
  <c r="B708" i="1"/>
  <c r="AB707" i="1"/>
  <c r="R707" i="1"/>
  <c r="T707" i="1" s="1"/>
  <c r="Q707" i="1"/>
  <c r="O707" i="1"/>
  <c r="M707" i="1"/>
  <c r="L707" i="1"/>
  <c r="H707" i="1"/>
  <c r="G707" i="1"/>
  <c r="F707" i="1"/>
  <c r="E707" i="1"/>
  <c r="B707" i="1"/>
  <c r="AB706" i="1"/>
  <c r="R706" i="1"/>
  <c r="Q706" i="1"/>
  <c r="O706" i="1"/>
  <c r="M706" i="1"/>
  <c r="L706" i="1"/>
  <c r="H706" i="1"/>
  <c r="J706" i="1" s="1"/>
  <c r="G706" i="1"/>
  <c r="G705" i="1" s="1"/>
  <c r="F706" i="1"/>
  <c r="E706" i="1"/>
  <c r="B706" i="1"/>
  <c r="R705" i="1"/>
  <c r="O705" i="1"/>
  <c r="H705" i="1"/>
  <c r="D705" i="1"/>
  <c r="C705" i="1"/>
  <c r="AB704" i="1"/>
  <c r="R704" i="1"/>
  <c r="T704" i="1" s="1"/>
  <c r="Q704" i="1"/>
  <c r="O704" i="1"/>
  <c r="M704" i="1"/>
  <c r="L704" i="1"/>
  <c r="H704" i="1"/>
  <c r="G704" i="1"/>
  <c r="F704" i="1"/>
  <c r="J704" i="1" s="1"/>
  <c r="E704" i="1"/>
  <c r="I704" i="1" s="1"/>
  <c r="B704" i="1"/>
  <c r="AB703" i="1"/>
  <c r="R703" i="1"/>
  <c r="T703" i="1" s="1"/>
  <c r="Q703" i="1"/>
  <c r="O703" i="1"/>
  <c r="M703" i="1"/>
  <c r="L703" i="1"/>
  <c r="H703" i="1"/>
  <c r="G703" i="1"/>
  <c r="F703" i="1"/>
  <c r="J703" i="1" s="1"/>
  <c r="E703" i="1"/>
  <c r="B703" i="1"/>
  <c r="AB702" i="1"/>
  <c r="R702" i="1"/>
  <c r="T702" i="1" s="1"/>
  <c r="Q702" i="1"/>
  <c r="O702" i="1"/>
  <c r="M702" i="1"/>
  <c r="L702" i="1"/>
  <c r="H702" i="1"/>
  <c r="G702" i="1"/>
  <c r="F702" i="1"/>
  <c r="AF702" i="1" s="1"/>
  <c r="AG702" i="1" s="1"/>
  <c r="E702" i="1"/>
  <c r="B702" i="1"/>
  <c r="AB701" i="1"/>
  <c r="T701" i="1"/>
  <c r="R701" i="1"/>
  <c r="Q701" i="1"/>
  <c r="O701" i="1"/>
  <c r="M701" i="1"/>
  <c r="L701" i="1"/>
  <c r="H701" i="1"/>
  <c r="G701" i="1"/>
  <c r="F701" i="1"/>
  <c r="J701" i="1" s="1"/>
  <c r="E701" i="1"/>
  <c r="B701" i="1"/>
  <c r="AB700" i="1"/>
  <c r="T700" i="1"/>
  <c r="R700" i="1"/>
  <c r="Q700" i="1"/>
  <c r="O700" i="1"/>
  <c r="M700" i="1"/>
  <c r="L700" i="1"/>
  <c r="H700" i="1"/>
  <c r="G700" i="1"/>
  <c r="F700" i="1"/>
  <c r="J700" i="1" s="1"/>
  <c r="E700" i="1"/>
  <c r="B700" i="1"/>
  <c r="AF699" i="1"/>
  <c r="AG699" i="1" s="1"/>
  <c r="AB699" i="1"/>
  <c r="R699" i="1"/>
  <c r="T699" i="1" s="1"/>
  <c r="Q699" i="1"/>
  <c r="O699" i="1"/>
  <c r="M699" i="1"/>
  <c r="L699" i="1"/>
  <c r="H699" i="1"/>
  <c r="G699" i="1"/>
  <c r="F699" i="1"/>
  <c r="E699" i="1"/>
  <c r="B699" i="1"/>
  <c r="AF698" i="1"/>
  <c r="AG698" i="1" s="1"/>
  <c r="AB698" i="1"/>
  <c r="R698" i="1"/>
  <c r="T698" i="1" s="1"/>
  <c r="Q698" i="1"/>
  <c r="O698" i="1"/>
  <c r="M698" i="1"/>
  <c r="L698" i="1"/>
  <c r="H698" i="1"/>
  <c r="K698" i="1" s="1"/>
  <c r="G698" i="1"/>
  <c r="F698" i="1"/>
  <c r="E698" i="1"/>
  <c r="AB697" i="1"/>
  <c r="R697" i="1"/>
  <c r="T697" i="1" s="1"/>
  <c r="Q697" i="1"/>
  <c r="O697" i="1"/>
  <c r="M697" i="1"/>
  <c r="L697" i="1"/>
  <c r="H697" i="1"/>
  <c r="G697" i="1"/>
  <c r="F697" i="1"/>
  <c r="J697" i="1" s="1"/>
  <c r="E697" i="1"/>
  <c r="B697" i="1"/>
  <c r="AB696" i="1"/>
  <c r="T696" i="1"/>
  <c r="R696" i="1"/>
  <c r="Q696" i="1"/>
  <c r="O696" i="1"/>
  <c r="M696" i="1"/>
  <c r="M694" i="1" s="1"/>
  <c r="L696" i="1"/>
  <c r="H696" i="1"/>
  <c r="G696" i="1"/>
  <c r="F696" i="1"/>
  <c r="E696" i="1"/>
  <c r="B696" i="1"/>
  <c r="AB695" i="1"/>
  <c r="AB694" i="1" s="1"/>
  <c r="R695" i="1"/>
  <c r="Q695" i="1"/>
  <c r="Q694" i="1" s="1"/>
  <c r="O695" i="1"/>
  <c r="M695" i="1"/>
  <c r="L695" i="1"/>
  <c r="L694" i="1" s="1"/>
  <c r="H695" i="1"/>
  <c r="G695" i="1"/>
  <c r="F695" i="1"/>
  <c r="J695" i="1" s="1"/>
  <c r="E695" i="1"/>
  <c r="E694" i="1" s="1"/>
  <c r="B695" i="1"/>
  <c r="R694" i="1"/>
  <c r="O694" i="1"/>
  <c r="D694" i="1"/>
  <c r="C694" i="1"/>
  <c r="AB693" i="1"/>
  <c r="R693" i="1"/>
  <c r="T693" i="1" s="1"/>
  <c r="Q693" i="1"/>
  <c r="O693" i="1"/>
  <c r="M693" i="1"/>
  <c r="L693" i="1"/>
  <c r="J693" i="1"/>
  <c r="H693" i="1"/>
  <c r="G693" i="1"/>
  <c r="F693" i="1"/>
  <c r="AF693" i="1" s="1"/>
  <c r="AG693" i="1" s="1"/>
  <c r="E693" i="1"/>
  <c r="I693" i="1" s="1"/>
  <c r="B693" i="1"/>
  <c r="AB692" i="1"/>
  <c r="R692" i="1"/>
  <c r="T692" i="1" s="1"/>
  <c r="Q692" i="1"/>
  <c r="O692" i="1"/>
  <c r="M692" i="1"/>
  <c r="L692" i="1"/>
  <c r="H692" i="1"/>
  <c r="G692" i="1"/>
  <c r="F692" i="1"/>
  <c r="J692" i="1" s="1"/>
  <c r="E692" i="1"/>
  <c r="B692" i="1"/>
  <c r="AF691" i="1"/>
  <c r="AG691" i="1" s="1"/>
  <c r="AB691" i="1"/>
  <c r="R691" i="1"/>
  <c r="T691" i="1" s="1"/>
  <c r="Q691" i="1"/>
  <c r="O691" i="1"/>
  <c r="M691" i="1"/>
  <c r="L691" i="1"/>
  <c r="H691" i="1"/>
  <c r="K691" i="1" s="1"/>
  <c r="G691" i="1"/>
  <c r="F691" i="1"/>
  <c r="E691" i="1"/>
  <c r="I691" i="1" s="1"/>
  <c r="B691" i="1"/>
  <c r="AB690" i="1"/>
  <c r="R690" i="1"/>
  <c r="T690" i="1" s="1"/>
  <c r="Q690" i="1"/>
  <c r="O690" i="1"/>
  <c r="M690" i="1"/>
  <c r="L690" i="1"/>
  <c r="H690" i="1"/>
  <c r="G690" i="1"/>
  <c r="F690" i="1"/>
  <c r="E690" i="1"/>
  <c r="I690" i="1" s="1"/>
  <c r="B690" i="1"/>
  <c r="AB689" i="1"/>
  <c r="R689" i="1"/>
  <c r="T689" i="1" s="1"/>
  <c r="Q689" i="1"/>
  <c r="O689" i="1"/>
  <c r="M689" i="1"/>
  <c r="L689" i="1"/>
  <c r="J689" i="1"/>
  <c r="H689" i="1"/>
  <c r="G689" i="1"/>
  <c r="F689" i="1"/>
  <c r="AF689" i="1" s="1"/>
  <c r="AG689" i="1" s="1"/>
  <c r="E689" i="1"/>
  <c r="I689" i="1" s="1"/>
  <c r="B689" i="1"/>
  <c r="AB688" i="1"/>
  <c r="R688" i="1"/>
  <c r="T688" i="1" s="1"/>
  <c r="Q688" i="1"/>
  <c r="O688" i="1"/>
  <c r="M688" i="1"/>
  <c r="L688" i="1"/>
  <c r="H688" i="1"/>
  <c r="G688" i="1"/>
  <c r="F688" i="1"/>
  <c r="AF688" i="1" s="1"/>
  <c r="AG688" i="1" s="1"/>
  <c r="E688" i="1"/>
  <c r="B688" i="1"/>
  <c r="AB687" i="1"/>
  <c r="T687" i="1"/>
  <c r="R687" i="1"/>
  <c r="Q687" i="1"/>
  <c r="O687" i="1"/>
  <c r="M687" i="1"/>
  <c r="L687" i="1"/>
  <c r="H687" i="1"/>
  <c r="K687" i="1" s="1"/>
  <c r="G687" i="1"/>
  <c r="F687" i="1"/>
  <c r="AF687" i="1" s="1"/>
  <c r="AG687" i="1" s="1"/>
  <c r="E687" i="1"/>
  <c r="AF686" i="1"/>
  <c r="AG686" i="1" s="1"/>
  <c r="AB686" i="1"/>
  <c r="R686" i="1"/>
  <c r="T686" i="1" s="1"/>
  <c r="Q686" i="1"/>
  <c r="O686" i="1"/>
  <c r="M686" i="1"/>
  <c r="L686" i="1"/>
  <c r="H686" i="1"/>
  <c r="K686" i="1" s="1"/>
  <c r="G686" i="1"/>
  <c r="F686" i="1"/>
  <c r="E686" i="1"/>
  <c r="I686" i="1" s="1"/>
  <c r="B686" i="1"/>
  <c r="AB685" i="1"/>
  <c r="R685" i="1"/>
  <c r="T685" i="1" s="1"/>
  <c r="Q685" i="1"/>
  <c r="O685" i="1"/>
  <c r="M685" i="1"/>
  <c r="L685" i="1"/>
  <c r="H685" i="1"/>
  <c r="G685" i="1"/>
  <c r="F685" i="1"/>
  <c r="E685" i="1"/>
  <c r="I685" i="1" s="1"/>
  <c r="B685" i="1"/>
  <c r="AB684" i="1"/>
  <c r="R684" i="1"/>
  <c r="Q684" i="1"/>
  <c r="O684" i="1"/>
  <c r="M684" i="1"/>
  <c r="L684" i="1"/>
  <c r="H684" i="1"/>
  <c r="J684" i="1" s="1"/>
  <c r="G684" i="1"/>
  <c r="F684" i="1"/>
  <c r="E684" i="1"/>
  <c r="I684" i="1" s="1"/>
  <c r="B684" i="1"/>
  <c r="R683" i="1"/>
  <c r="O683" i="1"/>
  <c r="M683" i="1"/>
  <c r="L683" i="1"/>
  <c r="D683" i="1"/>
  <c r="C683" i="1"/>
  <c r="AB682" i="1"/>
  <c r="R682" i="1"/>
  <c r="T682" i="1" s="1"/>
  <c r="Q682" i="1"/>
  <c r="O682" i="1"/>
  <c r="M682" i="1"/>
  <c r="L682" i="1"/>
  <c r="H682" i="1"/>
  <c r="G682" i="1"/>
  <c r="F682" i="1"/>
  <c r="AF682" i="1" s="1"/>
  <c r="AG682" i="1" s="1"/>
  <c r="E682" i="1"/>
  <c r="B682" i="1"/>
  <c r="AF681" i="1"/>
  <c r="AG681" i="1" s="1"/>
  <c r="AB681" i="1"/>
  <c r="R681" i="1"/>
  <c r="T681" i="1" s="1"/>
  <c r="Q681" i="1"/>
  <c r="O681" i="1"/>
  <c r="M681" i="1"/>
  <c r="L681" i="1"/>
  <c r="H681" i="1"/>
  <c r="K681" i="1" s="1"/>
  <c r="G681" i="1"/>
  <c r="F681" i="1"/>
  <c r="E681" i="1"/>
  <c r="I681" i="1" s="1"/>
  <c r="B681" i="1"/>
  <c r="AB680" i="1"/>
  <c r="R680" i="1"/>
  <c r="T680" i="1" s="1"/>
  <c r="Q680" i="1"/>
  <c r="O680" i="1"/>
  <c r="M680" i="1"/>
  <c r="L680" i="1"/>
  <c r="H680" i="1"/>
  <c r="K680" i="1" s="1"/>
  <c r="G680" i="1"/>
  <c r="F680" i="1"/>
  <c r="AF680" i="1" s="1"/>
  <c r="AG680" i="1" s="1"/>
  <c r="E680" i="1"/>
  <c r="I680" i="1" s="1"/>
  <c r="B680" i="1"/>
  <c r="AB679" i="1"/>
  <c r="R679" i="1"/>
  <c r="T679" i="1" s="1"/>
  <c r="Q679" i="1"/>
  <c r="O679" i="1"/>
  <c r="M679" i="1"/>
  <c r="L679" i="1"/>
  <c r="H679" i="1"/>
  <c r="G679" i="1"/>
  <c r="F679" i="1"/>
  <c r="E679" i="1"/>
  <c r="I679" i="1" s="1"/>
  <c r="B679" i="1"/>
  <c r="AB678" i="1"/>
  <c r="R678" i="1"/>
  <c r="T678" i="1" s="1"/>
  <c r="Q678" i="1"/>
  <c r="O678" i="1"/>
  <c r="M678" i="1"/>
  <c r="L678" i="1"/>
  <c r="J678" i="1"/>
  <c r="H678" i="1"/>
  <c r="G678" i="1"/>
  <c r="F678" i="1"/>
  <c r="AF678" i="1" s="1"/>
  <c r="AG678" i="1" s="1"/>
  <c r="E678" i="1"/>
  <c r="I678" i="1" s="1"/>
  <c r="B678" i="1"/>
  <c r="AB677" i="1"/>
  <c r="R677" i="1"/>
  <c r="T677" i="1" s="1"/>
  <c r="Q677" i="1"/>
  <c r="O677" i="1"/>
  <c r="M677" i="1"/>
  <c r="L677" i="1"/>
  <c r="H677" i="1"/>
  <c r="G677" i="1"/>
  <c r="F677" i="1"/>
  <c r="J677" i="1" s="1"/>
  <c r="E677" i="1"/>
  <c r="B677" i="1"/>
  <c r="AF676" i="1"/>
  <c r="AG676" i="1" s="1"/>
  <c r="AB676" i="1"/>
  <c r="R676" i="1"/>
  <c r="T676" i="1" s="1"/>
  <c r="Q676" i="1"/>
  <c r="O676" i="1"/>
  <c r="M676" i="1"/>
  <c r="L676" i="1"/>
  <c r="H676" i="1"/>
  <c r="K676" i="1" s="1"/>
  <c r="G676" i="1"/>
  <c r="F676" i="1"/>
  <c r="E676" i="1"/>
  <c r="I676" i="1" s="1"/>
  <c r="AB675" i="1"/>
  <c r="R675" i="1"/>
  <c r="T675" i="1" s="1"/>
  <c r="Q675" i="1"/>
  <c r="O675" i="1"/>
  <c r="M675" i="1"/>
  <c r="L675" i="1"/>
  <c r="H675" i="1"/>
  <c r="G675" i="1"/>
  <c r="F675" i="1"/>
  <c r="AF675" i="1" s="1"/>
  <c r="AG675" i="1" s="1"/>
  <c r="E675" i="1"/>
  <c r="I675" i="1" s="1"/>
  <c r="B675" i="1"/>
  <c r="AB674" i="1"/>
  <c r="R674" i="1"/>
  <c r="T674" i="1" s="1"/>
  <c r="Q674" i="1"/>
  <c r="O674" i="1"/>
  <c r="M674" i="1"/>
  <c r="L674" i="1"/>
  <c r="H674" i="1"/>
  <c r="G674" i="1"/>
  <c r="F674" i="1"/>
  <c r="E674" i="1"/>
  <c r="I674" i="1" s="1"/>
  <c r="B674" i="1"/>
  <c r="AB673" i="1"/>
  <c r="R673" i="1"/>
  <c r="Q673" i="1"/>
  <c r="Q672" i="1" s="1"/>
  <c r="O673" i="1"/>
  <c r="M673" i="1"/>
  <c r="L673" i="1"/>
  <c r="J673" i="1"/>
  <c r="H673" i="1"/>
  <c r="G673" i="1"/>
  <c r="F673" i="1"/>
  <c r="E673" i="1"/>
  <c r="I673" i="1" s="1"/>
  <c r="B673" i="1"/>
  <c r="R672" i="1"/>
  <c r="O672" i="1"/>
  <c r="M672" i="1"/>
  <c r="D672" i="1"/>
  <c r="C672" i="1"/>
  <c r="AB671" i="1"/>
  <c r="R671" i="1"/>
  <c r="T671" i="1" s="1"/>
  <c r="Q671" i="1"/>
  <c r="O671" i="1"/>
  <c r="M671" i="1"/>
  <c r="L671" i="1"/>
  <c r="H671" i="1"/>
  <c r="G671" i="1"/>
  <c r="F671" i="1"/>
  <c r="AF671" i="1" s="1"/>
  <c r="AG671" i="1" s="1"/>
  <c r="E671" i="1"/>
  <c r="B671" i="1"/>
  <c r="AB670" i="1"/>
  <c r="R670" i="1"/>
  <c r="T670" i="1" s="1"/>
  <c r="Q670" i="1"/>
  <c r="O670" i="1"/>
  <c r="M670" i="1"/>
  <c r="L670" i="1"/>
  <c r="H670" i="1"/>
  <c r="K670" i="1" s="1"/>
  <c r="G670" i="1"/>
  <c r="F670" i="1"/>
  <c r="AF670" i="1" s="1"/>
  <c r="AG670" i="1" s="1"/>
  <c r="E670" i="1"/>
  <c r="I670" i="1" s="1"/>
  <c r="B670" i="1"/>
  <c r="AB669" i="1"/>
  <c r="R669" i="1"/>
  <c r="T669" i="1" s="1"/>
  <c r="Q669" i="1"/>
  <c r="O669" i="1"/>
  <c r="M669" i="1"/>
  <c r="L669" i="1"/>
  <c r="H669" i="1"/>
  <c r="K669" i="1" s="1"/>
  <c r="G669" i="1"/>
  <c r="F669" i="1"/>
  <c r="AF669" i="1" s="1"/>
  <c r="AG669" i="1" s="1"/>
  <c r="E669" i="1"/>
  <c r="I669" i="1" s="1"/>
  <c r="B669" i="1"/>
  <c r="AB668" i="1"/>
  <c r="R668" i="1"/>
  <c r="T668" i="1" s="1"/>
  <c r="Q668" i="1"/>
  <c r="O668" i="1"/>
  <c r="M668" i="1"/>
  <c r="L668" i="1"/>
  <c r="H668" i="1"/>
  <c r="G668" i="1"/>
  <c r="F668" i="1"/>
  <c r="E668" i="1"/>
  <c r="I668" i="1" s="1"/>
  <c r="B668" i="1"/>
  <c r="AB667" i="1"/>
  <c r="R667" i="1"/>
  <c r="T667" i="1" s="1"/>
  <c r="Q667" i="1"/>
  <c r="O667" i="1"/>
  <c r="M667" i="1"/>
  <c r="L667" i="1"/>
  <c r="H667" i="1"/>
  <c r="G667" i="1"/>
  <c r="F667" i="1"/>
  <c r="AF667" i="1" s="1"/>
  <c r="AG667" i="1" s="1"/>
  <c r="E667" i="1"/>
  <c r="I667" i="1" s="1"/>
  <c r="B667" i="1"/>
  <c r="AB666" i="1"/>
  <c r="R666" i="1"/>
  <c r="T666" i="1" s="1"/>
  <c r="Q666" i="1"/>
  <c r="O666" i="1"/>
  <c r="M666" i="1"/>
  <c r="L666" i="1"/>
  <c r="H666" i="1"/>
  <c r="G666" i="1"/>
  <c r="F666" i="1"/>
  <c r="AF666" i="1" s="1"/>
  <c r="AG666" i="1" s="1"/>
  <c r="E666" i="1"/>
  <c r="B666" i="1"/>
  <c r="AF665" i="1"/>
  <c r="AG665" i="1" s="1"/>
  <c r="AB665" i="1"/>
  <c r="R665" i="1"/>
  <c r="T665" i="1" s="1"/>
  <c r="Q665" i="1"/>
  <c r="O665" i="1"/>
  <c r="M665" i="1"/>
  <c r="L665" i="1"/>
  <c r="H665" i="1"/>
  <c r="K665" i="1" s="1"/>
  <c r="G665" i="1"/>
  <c r="F665" i="1"/>
  <c r="E665" i="1"/>
  <c r="I665" i="1" s="1"/>
  <c r="AF664" i="1"/>
  <c r="AG664" i="1" s="1"/>
  <c r="AB664" i="1"/>
  <c r="R664" i="1"/>
  <c r="T664" i="1" s="1"/>
  <c r="Q664" i="1"/>
  <c r="O664" i="1"/>
  <c r="M664" i="1"/>
  <c r="L664" i="1"/>
  <c r="H664" i="1"/>
  <c r="K664" i="1" s="1"/>
  <c r="G664" i="1"/>
  <c r="F664" i="1"/>
  <c r="E664" i="1"/>
  <c r="I664" i="1" s="1"/>
  <c r="B664" i="1"/>
  <c r="AB663" i="1"/>
  <c r="R663" i="1"/>
  <c r="T663" i="1" s="1"/>
  <c r="Q663" i="1"/>
  <c r="O663" i="1"/>
  <c r="M663" i="1"/>
  <c r="L663" i="1"/>
  <c r="H663" i="1"/>
  <c r="G663" i="1"/>
  <c r="F663" i="1"/>
  <c r="AF663" i="1" s="1"/>
  <c r="AG663" i="1" s="1"/>
  <c r="E663" i="1"/>
  <c r="I663" i="1" s="1"/>
  <c r="B663" i="1"/>
  <c r="AB662" i="1"/>
  <c r="AB661" i="1" s="1"/>
  <c r="R662" i="1"/>
  <c r="Q662" i="1"/>
  <c r="Q661" i="1" s="1"/>
  <c r="O662" i="1"/>
  <c r="M662" i="1"/>
  <c r="L662" i="1"/>
  <c r="L661" i="1" s="1"/>
  <c r="K662" i="1"/>
  <c r="H662" i="1"/>
  <c r="G662" i="1"/>
  <c r="F662" i="1"/>
  <c r="E662" i="1"/>
  <c r="I662" i="1" s="1"/>
  <c r="B662" i="1"/>
  <c r="R661" i="1"/>
  <c r="O661" i="1"/>
  <c r="M661" i="1"/>
  <c r="D661" i="1"/>
  <c r="C661" i="1"/>
  <c r="AB660" i="1"/>
  <c r="R660" i="1"/>
  <c r="T660" i="1" s="1"/>
  <c r="Q660" i="1"/>
  <c r="O660" i="1"/>
  <c r="M660" i="1"/>
  <c r="L660" i="1"/>
  <c r="H660" i="1"/>
  <c r="G660" i="1"/>
  <c r="F660" i="1"/>
  <c r="AF660" i="1" s="1"/>
  <c r="AG660" i="1" s="1"/>
  <c r="E660" i="1"/>
  <c r="I660" i="1" s="1"/>
  <c r="B660" i="1"/>
  <c r="AB659" i="1"/>
  <c r="R659" i="1"/>
  <c r="T659" i="1" s="1"/>
  <c r="Q659" i="1"/>
  <c r="O659" i="1"/>
  <c r="M659" i="1"/>
  <c r="L659" i="1"/>
  <c r="H659" i="1"/>
  <c r="J659" i="1" s="1"/>
  <c r="G659" i="1"/>
  <c r="F659" i="1"/>
  <c r="AF659" i="1" s="1"/>
  <c r="AG659" i="1" s="1"/>
  <c r="E659" i="1"/>
  <c r="B659" i="1"/>
  <c r="AF658" i="1"/>
  <c r="AG658" i="1" s="1"/>
  <c r="AB658" i="1"/>
  <c r="R658" i="1"/>
  <c r="T658" i="1" s="1"/>
  <c r="Q658" i="1"/>
  <c r="O658" i="1"/>
  <c r="M658" i="1"/>
  <c r="L658" i="1"/>
  <c r="H658" i="1"/>
  <c r="K658" i="1" s="1"/>
  <c r="G658" i="1"/>
  <c r="F658" i="1"/>
  <c r="E658" i="1"/>
  <c r="I658" i="1" s="1"/>
  <c r="B658" i="1"/>
  <c r="AB657" i="1"/>
  <c r="R657" i="1"/>
  <c r="T657" i="1" s="1"/>
  <c r="Q657" i="1"/>
  <c r="O657" i="1"/>
  <c r="M657" i="1"/>
  <c r="L657" i="1"/>
  <c r="H657" i="1"/>
  <c r="G657" i="1"/>
  <c r="F657" i="1"/>
  <c r="E657" i="1"/>
  <c r="B657" i="1"/>
  <c r="AG656" i="1"/>
  <c r="AB656" i="1"/>
  <c r="R656" i="1"/>
  <c r="T656" i="1" s="1"/>
  <c r="Q656" i="1"/>
  <c r="O656" i="1"/>
  <c r="M656" i="1"/>
  <c r="L656" i="1"/>
  <c r="K656" i="1"/>
  <c r="H656" i="1"/>
  <c r="G656" i="1"/>
  <c r="F656" i="1"/>
  <c r="AF656" i="1" s="1"/>
  <c r="E656" i="1"/>
  <c r="I656" i="1" s="1"/>
  <c r="B656" i="1"/>
  <c r="AB655" i="1"/>
  <c r="R655" i="1"/>
  <c r="T655" i="1" s="1"/>
  <c r="Q655" i="1"/>
  <c r="O655" i="1"/>
  <c r="M655" i="1"/>
  <c r="L655" i="1"/>
  <c r="H655" i="1"/>
  <c r="G655" i="1"/>
  <c r="F655" i="1"/>
  <c r="AF655" i="1" s="1"/>
  <c r="AG655" i="1" s="1"/>
  <c r="E655" i="1"/>
  <c r="I655" i="1" s="1"/>
  <c r="B655" i="1"/>
  <c r="AB654" i="1"/>
  <c r="R654" i="1"/>
  <c r="T654" i="1" s="1"/>
  <c r="Q654" i="1"/>
  <c r="O654" i="1"/>
  <c r="M654" i="1"/>
  <c r="L654" i="1"/>
  <c r="H654" i="1"/>
  <c r="G654" i="1"/>
  <c r="F654" i="1"/>
  <c r="AF654" i="1" s="1"/>
  <c r="AG654" i="1" s="1"/>
  <c r="E654" i="1"/>
  <c r="I654" i="1" s="1"/>
  <c r="AB653" i="1"/>
  <c r="R653" i="1"/>
  <c r="T653" i="1" s="1"/>
  <c r="Q653" i="1"/>
  <c r="O653" i="1"/>
  <c r="M653" i="1"/>
  <c r="L653" i="1"/>
  <c r="H653" i="1"/>
  <c r="G653" i="1"/>
  <c r="F653" i="1"/>
  <c r="AF653" i="1" s="1"/>
  <c r="AG653" i="1" s="1"/>
  <c r="E653" i="1"/>
  <c r="I653" i="1" s="1"/>
  <c r="B653" i="1"/>
  <c r="AB652" i="1"/>
  <c r="T652" i="1"/>
  <c r="R652" i="1"/>
  <c r="Q652" i="1"/>
  <c r="O652" i="1"/>
  <c r="M652" i="1"/>
  <c r="M650" i="1" s="1"/>
  <c r="L652" i="1"/>
  <c r="H652" i="1"/>
  <c r="H650" i="1" s="1"/>
  <c r="G652" i="1"/>
  <c r="F652" i="1"/>
  <c r="AF652" i="1" s="1"/>
  <c r="AG652" i="1" s="1"/>
  <c r="E652" i="1"/>
  <c r="B652" i="1"/>
  <c r="AB651" i="1"/>
  <c r="R651" i="1"/>
  <c r="Q651" i="1"/>
  <c r="O651" i="1"/>
  <c r="M651" i="1"/>
  <c r="L651" i="1"/>
  <c r="H651" i="1"/>
  <c r="G651" i="1"/>
  <c r="G650" i="1" s="1"/>
  <c r="F651" i="1"/>
  <c r="E651" i="1"/>
  <c r="I651" i="1" s="1"/>
  <c r="B651" i="1"/>
  <c r="R650" i="1"/>
  <c r="O650" i="1"/>
  <c r="L650" i="1"/>
  <c r="D650" i="1"/>
  <c r="C650" i="1"/>
  <c r="AB649" i="1"/>
  <c r="R649" i="1"/>
  <c r="T649" i="1" s="1"/>
  <c r="Q649" i="1"/>
  <c r="O649" i="1"/>
  <c r="M649" i="1"/>
  <c r="L649" i="1"/>
  <c r="H649" i="1"/>
  <c r="G649" i="1"/>
  <c r="F649" i="1"/>
  <c r="AF649" i="1" s="1"/>
  <c r="AG649" i="1" s="1"/>
  <c r="E649" i="1"/>
  <c r="B649" i="1"/>
  <c r="AB648" i="1"/>
  <c r="R648" i="1"/>
  <c r="T648" i="1" s="1"/>
  <c r="Q648" i="1"/>
  <c r="O648" i="1"/>
  <c r="M648" i="1"/>
  <c r="L648" i="1"/>
  <c r="H648" i="1"/>
  <c r="G648" i="1"/>
  <c r="F648" i="1"/>
  <c r="AF648" i="1" s="1"/>
  <c r="AG648" i="1" s="1"/>
  <c r="E648" i="1"/>
  <c r="B648" i="1"/>
  <c r="AF647" i="1"/>
  <c r="AG647" i="1" s="1"/>
  <c r="AB647" i="1"/>
  <c r="R647" i="1"/>
  <c r="T647" i="1" s="1"/>
  <c r="Q647" i="1"/>
  <c r="O647" i="1"/>
  <c r="M647" i="1"/>
  <c r="L647" i="1"/>
  <c r="H647" i="1"/>
  <c r="K647" i="1" s="1"/>
  <c r="G647" i="1"/>
  <c r="F647" i="1"/>
  <c r="E647" i="1"/>
  <c r="B647" i="1"/>
  <c r="AF646" i="1"/>
  <c r="AG646" i="1" s="1"/>
  <c r="AB646" i="1"/>
  <c r="R646" i="1"/>
  <c r="T646" i="1" s="1"/>
  <c r="Q646" i="1"/>
  <c r="O646" i="1"/>
  <c r="M646" i="1"/>
  <c r="L646" i="1"/>
  <c r="H646" i="1"/>
  <c r="G646" i="1"/>
  <c r="F646" i="1"/>
  <c r="E646" i="1"/>
  <c r="I646" i="1" s="1"/>
  <c r="B646" i="1"/>
  <c r="AB645" i="1"/>
  <c r="R645" i="1"/>
  <c r="T645" i="1" s="1"/>
  <c r="Q645" i="1"/>
  <c r="O645" i="1"/>
  <c r="M645" i="1"/>
  <c r="L645" i="1"/>
  <c r="H645" i="1"/>
  <c r="G645" i="1"/>
  <c r="F645" i="1"/>
  <c r="AF645" i="1" s="1"/>
  <c r="AG645" i="1" s="1"/>
  <c r="E645" i="1"/>
  <c r="B645" i="1"/>
  <c r="AB644" i="1"/>
  <c r="R644" i="1"/>
  <c r="T644" i="1" s="1"/>
  <c r="Q644" i="1"/>
  <c r="O644" i="1"/>
  <c r="M644" i="1"/>
  <c r="L644" i="1"/>
  <c r="H644" i="1"/>
  <c r="G644" i="1"/>
  <c r="F644" i="1"/>
  <c r="AF644" i="1" s="1"/>
  <c r="AG644" i="1" s="1"/>
  <c r="E644" i="1"/>
  <c r="B644" i="1"/>
  <c r="AF643" i="1"/>
  <c r="AG643" i="1" s="1"/>
  <c r="AB643" i="1"/>
  <c r="R643" i="1"/>
  <c r="T643" i="1" s="1"/>
  <c r="Q643" i="1"/>
  <c r="O643" i="1"/>
  <c r="M643" i="1"/>
  <c r="L643" i="1"/>
  <c r="H643" i="1"/>
  <c r="G643" i="1"/>
  <c r="F643" i="1"/>
  <c r="K643" i="1" s="1"/>
  <c r="E643" i="1"/>
  <c r="I643" i="1" s="1"/>
  <c r="AB642" i="1"/>
  <c r="R642" i="1"/>
  <c r="T642" i="1" s="1"/>
  <c r="Q642" i="1"/>
  <c r="O642" i="1"/>
  <c r="M642" i="1"/>
  <c r="L642" i="1"/>
  <c r="H642" i="1"/>
  <c r="K642" i="1" s="1"/>
  <c r="G642" i="1"/>
  <c r="F642" i="1"/>
  <c r="E642" i="1"/>
  <c r="I642" i="1" s="1"/>
  <c r="B642" i="1"/>
  <c r="AB641" i="1"/>
  <c r="R641" i="1"/>
  <c r="T641" i="1" s="1"/>
  <c r="Q641" i="1"/>
  <c r="Q639" i="1" s="1"/>
  <c r="O641" i="1"/>
  <c r="M641" i="1"/>
  <c r="L641" i="1"/>
  <c r="H641" i="1"/>
  <c r="K641" i="1" s="1"/>
  <c r="G641" i="1"/>
  <c r="F641" i="1"/>
  <c r="AF641" i="1" s="1"/>
  <c r="AG641" i="1" s="1"/>
  <c r="E641" i="1"/>
  <c r="I641" i="1" s="1"/>
  <c r="B641" i="1"/>
  <c r="AB640" i="1"/>
  <c r="R640" i="1"/>
  <c r="Q640" i="1"/>
  <c r="O640" i="1"/>
  <c r="M640" i="1"/>
  <c r="M639" i="1" s="1"/>
  <c r="L640" i="1"/>
  <c r="L639" i="1" s="1"/>
  <c r="H640" i="1"/>
  <c r="G640" i="1"/>
  <c r="G639" i="1" s="1"/>
  <c r="F640" i="1"/>
  <c r="J640" i="1" s="1"/>
  <c r="E640" i="1"/>
  <c r="I640" i="1" s="1"/>
  <c r="B640" i="1"/>
  <c r="R639" i="1"/>
  <c r="O639" i="1"/>
  <c r="D639" i="1"/>
  <c r="C639" i="1"/>
  <c r="AB638" i="1"/>
  <c r="T638" i="1"/>
  <c r="R638" i="1"/>
  <c r="Q638" i="1"/>
  <c r="O638" i="1"/>
  <c r="M638" i="1"/>
  <c r="L638" i="1"/>
  <c r="H638" i="1"/>
  <c r="G638" i="1"/>
  <c r="F638" i="1"/>
  <c r="J638" i="1" s="1"/>
  <c r="E638" i="1"/>
  <c r="B638" i="1"/>
  <c r="AB637" i="1"/>
  <c r="T637" i="1"/>
  <c r="R637" i="1"/>
  <c r="Q637" i="1"/>
  <c r="O637" i="1"/>
  <c r="M637" i="1"/>
  <c r="L637" i="1"/>
  <c r="H637" i="1"/>
  <c r="G637" i="1"/>
  <c r="F637" i="1"/>
  <c r="J637" i="1" s="1"/>
  <c r="E637" i="1"/>
  <c r="B637" i="1"/>
  <c r="AB636" i="1"/>
  <c r="T636" i="1"/>
  <c r="R636" i="1"/>
  <c r="Q636" i="1"/>
  <c r="O636" i="1"/>
  <c r="M636" i="1"/>
  <c r="L636" i="1"/>
  <c r="H636" i="1"/>
  <c r="K636" i="1" s="1"/>
  <c r="G636" i="1"/>
  <c r="F636" i="1"/>
  <c r="E636" i="1"/>
  <c r="B636" i="1"/>
  <c r="AF635" i="1"/>
  <c r="AG635" i="1" s="1"/>
  <c r="AB635" i="1"/>
  <c r="R635" i="1"/>
  <c r="T635" i="1" s="1"/>
  <c r="Q635" i="1"/>
  <c r="O635" i="1"/>
  <c r="M635" i="1"/>
  <c r="L635" i="1"/>
  <c r="H635" i="1"/>
  <c r="K635" i="1" s="1"/>
  <c r="G635" i="1"/>
  <c r="F635" i="1"/>
  <c r="E635" i="1"/>
  <c r="B635" i="1"/>
  <c r="AB634" i="1"/>
  <c r="R634" i="1"/>
  <c r="T634" i="1" s="1"/>
  <c r="Q634" i="1"/>
  <c r="O634" i="1"/>
  <c r="M634" i="1"/>
  <c r="L634" i="1"/>
  <c r="H634" i="1"/>
  <c r="G634" i="1"/>
  <c r="F634" i="1"/>
  <c r="J634" i="1" s="1"/>
  <c r="E634" i="1"/>
  <c r="I634" i="1" s="1"/>
  <c r="B634" i="1"/>
  <c r="AB633" i="1"/>
  <c r="R633" i="1"/>
  <c r="T633" i="1" s="1"/>
  <c r="Q633" i="1"/>
  <c r="O633" i="1"/>
  <c r="M633" i="1"/>
  <c r="L633" i="1"/>
  <c r="H633" i="1"/>
  <c r="G633" i="1"/>
  <c r="F633" i="1"/>
  <c r="J633" i="1" s="1"/>
  <c r="E633" i="1"/>
  <c r="I633" i="1" s="1"/>
  <c r="B633" i="1"/>
  <c r="AB632" i="1"/>
  <c r="R632" i="1"/>
  <c r="T632" i="1" s="1"/>
  <c r="Q632" i="1"/>
  <c r="O632" i="1"/>
  <c r="M632" i="1"/>
  <c r="L632" i="1"/>
  <c r="H632" i="1"/>
  <c r="G632" i="1"/>
  <c r="F632" i="1"/>
  <c r="K632" i="1" s="1"/>
  <c r="E632" i="1"/>
  <c r="I632" i="1" s="1"/>
  <c r="AB631" i="1"/>
  <c r="R631" i="1"/>
  <c r="T631" i="1" s="1"/>
  <c r="Q631" i="1"/>
  <c r="O631" i="1"/>
  <c r="M631" i="1"/>
  <c r="L631" i="1"/>
  <c r="K631" i="1"/>
  <c r="H631" i="1"/>
  <c r="G631" i="1"/>
  <c r="F631" i="1"/>
  <c r="J631" i="1" s="1"/>
  <c r="E631" i="1"/>
  <c r="I631" i="1" s="1"/>
  <c r="B631" i="1"/>
  <c r="AB630" i="1"/>
  <c r="R630" i="1"/>
  <c r="T630" i="1" s="1"/>
  <c r="Q630" i="1"/>
  <c r="O630" i="1"/>
  <c r="M630" i="1"/>
  <c r="L630" i="1"/>
  <c r="H630" i="1"/>
  <c r="G630" i="1"/>
  <c r="F630" i="1"/>
  <c r="J630" i="1" s="1"/>
  <c r="E630" i="1"/>
  <c r="I630" i="1" s="1"/>
  <c r="B630" i="1"/>
  <c r="AB629" i="1"/>
  <c r="AB628" i="1" s="1"/>
  <c r="R629" i="1"/>
  <c r="Q629" i="1"/>
  <c r="O629" i="1"/>
  <c r="M629" i="1"/>
  <c r="M628" i="1" s="1"/>
  <c r="L629" i="1"/>
  <c r="H629" i="1"/>
  <c r="G629" i="1"/>
  <c r="G628" i="1" s="1"/>
  <c r="F629" i="1"/>
  <c r="J629" i="1" s="1"/>
  <c r="E629" i="1"/>
  <c r="B629" i="1"/>
  <c r="R628" i="1"/>
  <c r="Q628" i="1"/>
  <c r="O628" i="1"/>
  <c r="D628" i="1"/>
  <c r="C628" i="1"/>
  <c r="AF627" i="1"/>
  <c r="AG627" i="1" s="1"/>
  <c r="AB627" i="1"/>
  <c r="R627" i="1"/>
  <c r="T627" i="1" s="1"/>
  <c r="Q627" i="1"/>
  <c r="O627" i="1"/>
  <c r="M627" i="1"/>
  <c r="L627" i="1"/>
  <c r="H627" i="1"/>
  <c r="K627" i="1" s="1"/>
  <c r="G627" i="1"/>
  <c r="F627" i="1"/>
  <c r="E627" i="1"/>
  <c r="B627" i="1"/>
  <c r="AB626" i="1"/>
  <c r="R626" i="1"/>
  <c r="T626" i="1" s="1"/>
  <c r="Q626" i="1"/>
  <c r="O626" i="1"/>
  <c r="M626" i="1"/>
  <c r="L626" i="1"/>
  <c r="H626" i="1"/>
  <c r="G626" i="1"/>
  <c r="F626" i="1"/>
  <c r="E626" i="1"/>
  <c r="B626" i="1"/>
  <c r="AB625" i="1"/>
  <c r="R625" i="1"/>
  <c r="T625" i="1" s="1"/>
  <c r="Q625" i="1"/>
  <c r="O625" i="1"/>
  <c r="M625" i="1"/>
  <c r="L625" i="1"/>
  <c r="H625" i="1"/>
  <c r="K625" i="1" s="1"/>
  <c r="G625" i="1"/>
  <c r="F625" i="1"/>
  <c r="E625" i="1"/>
  <c r="I625" i="1" s="1"/>
  <c r="B625" i="1"/>
  <c r="AB624" i="1"/>
  <c r="R624" i="1"/>
  <c r="T624" i="1" s="1"/>
  <c r="Q624" i="1"/>
  <c r="O624" i="1"/>
  <c r="M624" i="1"/>
  <c r="L624" i="1"/>
  <c r="H624" i="1"/>
  <c r="K624" i="1" s="1"/>
  <c r="G624" i="1"/>
  <c r="F624" i="1"/>
  <c r="AF624" i="1" s="1"/>
  <c r="AG624" i="1" s="1"/>
  <c r="E624" i="1"/>
  <c r="I624" i="1" s="1"/>
  <c r="B624" i="1"/>
  <c r="AB623" i="1"/>
  <c r="T623" i="1"/>
  <c r="R623" i="1"/>
  <c r="Q623" i="1"/>
  <c r="O623" i="1"/>
  <c r="M623" i="1"/>
  <c r="L623" i="1"/>
  <c r="H623" i="1"/>
  <c r="G623" i="1"/>
  <c r="F623" i="1"/>
  <c r="J623" i="1" s="1"/>
  <c r="E623" i="1"/>
  <c r="B623" i="1"/>
  <c r="AB622" i="1"/>
  <c r="T622" i="1"/>
  <c r="R622" i="1"/>
  <c r="Q622" i="1"/>
  <c r="O622" i="1"/>
  <c r="M622" i="1"/>
  <c r="L622" i="1"/>
  <c r="H622" i="1"/>
  <c r="G622" i="1"/>
  <c r="F622" i="1"/>
  <c r="J622" i="1" s="1"/>
  <c r="E622" i="1"/>
  <c r="B622" i="1"/>
  <c r="AB621" i="1"/>
  <c r="T621" i="1"/>
  <c r="R621" i="1"/>
  <c r="Q621" i="1"/>
  <c r="O621" i="1"/>
  <c r="M621" i="1"/>
  <c r="L621" i="1"/>
  <c r="H621" i="1"/>
  <c r="G621" i="1"/>
  <c r="F621" i="1"/>
  <c r="K621" i="1" s="1"/>
  <c r="E621" i="1"/>
  <c r="AB620" i="1"/>
  <c r="R620" i="1"/>
  <c r="T620" i="1" s="1"/>
  <c r="Q620" i="1"/>
  <c r="O620" i="1"/>
  <c r="M620" i="1"/>
  <c r="L620" i="1"/>
  <c r="H620" i="1"/>
  <c r="G620" i="1"/>
  <c r="F620" i="1"/>
  <c r="J620" i="1" s="1"/>
  <c r="E620" i="1"/>
  <c r="B620" i="1"/>
  <c r="AB619" i="1"/>
  <c r="R619" i="1"/>
  <c r="T619" i="1" s="1"/>
  <c r="Q619" i="1"/>
  <c r="O619" i="1"/>
  <c r="M619" i="1"/>
  <c r="L619" i="1"/>
  <c r="H619" i="1"/>
  <c r="G619" i="1"/>
  <c r="F619" i="1"/>
  <c r="K619" i="1" s="1"/>
  <c r="E619" i="1"/>
  <c r="B619" i="1"/>
  <c r="AF618" i="1"/>
  <c r="AG618" i="1" s="1"/>
  <c r="AB618" i="1"/>
  <c r="R618" i="1"/>
  <c r="Q618" i="1"/>
  <c r="Q617" i="1" s="1"/>
  <c r="O618" i="1"/>
  <c r="M618" i="1"/>
  <c r="L618" i="1"/>
  <c r="H618" i="1"/>
  <c r="K618" i="1" s="1"/>
  <c r="G618" i="1"/>
  <c r="G617" i="1" s="1"/>
  <c r="F618" i="1"/>
  <c r="E618" i="1"/>
  <c r="B618" i="1"/>
  <c r="R617" i="1"/>
  <c r="O617" i="1"/>
  <c r="F617" i="1"/>
  <c r="D617" i="1"/>
  <c r="C617" i="1"/>
  <c r="AF616" i="1"/>
  <c r="AG616" i="1" s="1"/>
  <c r="AB616" i="1"/>
  <c r="R616" i="1"/>
  <c r="T616" i="1" s="1"/>
  <c r="Q616" i="1"/>
  <c r="O616" i="1"/>
  <c r="M616" i="1"/>
  <c r="L616" i="1"/>
  <c r="H616" i="1"/>
  <c r="K616" i="1" s="1"/>
  <c r="G616" i="1"/>
  <c r="F616" i="1"/>
  <c r="E616" i="1"/>
  <c r="I616" i="1" s="1"/>
  <c r="B616" i="1"/>
  <c r="AB615" i="1"/>
  <c r="R615" i="1"/>
  <c r="T615" i="1" s="1"/>
  <c r="Q615" i="1"/>
  <c r="O615" i="1"/>
  <c r="M615" i="1"/>
  <c r="L615" i="1"/>
  <c r="H615" i="1"/>
  <c r="G615" i="1"/>
  <c r="F615" i="1"/>
  <c r="E615" i="1"/>
  <c r="I615" i="1" s="1"/>
  <c r="B615" i="1"/>
  <c r="AB614" i="1"/>
  <c r="R614" i="1"/>
  <c r="T614" i="1" s="1"/>
  <c r="Q614" i="1"/>
  <c r="O614" i="1"/>
  <c r="M614" i="1"/>
  <c r="L614" i="1"/>
  <c r="K614" i="1"/>
  <c r="H614" i="1"/>
  <c r="G614" i="1"/>
  <c r="F614" i="1"/>
  <c r="J614" i="1" s="1"/>
  <c r="E614" i="1"/>
  <c r="I614" i="1" s="1"/>
  <c r="B614" i="1"/>
  <c r="AB613" i="1"/>
  <c r="R613" i="1"/>
  <c r="T613" i="1" s="1"/>
  <c r="Q613" i="1"/>
  <c r="O613" i="1"/>
  <c r="M613" i="1"/>
  <c r="L613" i="1"/>
  <c r="H613" i="1"/>
  <c r="G613" i="1"/>
  <c r="F613" i="1"/>
  <c r="K613" i="1" s="1"/>
  <c r="E613" i="1"/>
  <c r="I613" i="1" s="1"/>
  <c r="B613" i="1"/>
  <c r="AF612" i="1"/>
  <c r="AG612" i="1" s="1"/>
  <c r="AB612" i="1"/>
  <c r="R612" i="1"/>
  <c r="T612" i="1" s="1"/>
  <c r="Q612" i="1"/>
  <c r="O612" i="1"/>
  <c r="M612" i="1"/>
  <c r="L612" i="1"/>
  <c r="H612" i="1"/>
  <c r="K612" i="1" s="1"/>
  <c r="G612" i="1"/>
  <c r="F612" i="1"/>
  <c r="E612" i="1"/>
  <c r="B612" i="1"/>
  <c r="AB611" i="1"/>
  <c r="R611" i="1"/>
  <c r="T611" i="1" s="1"/>
  <c r="Q611" i="1"/>
  <c r="O611" i="1"/>
  <c r="M611" i="1"/>
  <c r="L611" i="1"/>
  <c r="H611" i="1"/>
  <c r="G611" i="1"/>
  <c r="F611" i="1"/>
  <c r="E611" i="1"/>
  <c r="B611" i="1"/>
  <c r="AB610" i="1"/>
  <c r="R610" i="1"/>
  <c r="T610" i="1" s="1"/>
  <c r="Q610" i="1"/>
  <c r="O610" i="1"/>
  <c r="M610" i="1"/>
  <c r="L610" i="1"/>
  <c r="H610" i="1"/>
  <c r="G610" i="1"/>
  <c r="F610" i="1"/>
  <c r="E610" i="1"/>
  <c r="AB609" i="1"/>
  <c r="T609" i="1"/>
  <c r="R609" i="1"/>
  <c r="Q609" i="1"/>
  <c r="O609" i="1"/>
  <c r="M609" i="1"/>
  <c r="L609" i="1"/>
  <c r="H609" i="1"/>
  <c r="K609" i="1" s="1"/>
  <c r="G609" i="1"/>
  <c r="F609" i="1"/>
  <c r="E609" i="1"/>
  <c r="B609" i="1"/>
  <c r="AB608" i="1"/>
  <c r="AB606" i="1" s="1"/>
  <c r="R608" i="1"/>
  <c r="T608" i="1" s="1"/>
  <c r="Q608" i="1"/>
  <c r="O608" i="1"/>
  <c r="M608" i="1"/>
  <c r="L608" i="1"/>
  <c r="H608" i="1"/>
  <c r="G608" i="1"/>
  <c r="F608" i="1"/>
  <c r="AF608" i="1" s="1"/>
  <c r="AG608" i="1" s="1"/>
  <c r="E608" i="1"/>
  <c r="B608" i="1"/>
  <c r="AF607" i="1"/>
  <c r="AG607" i="1" s="1"/>
  <c r="AB607" i="1"/>
  <c r="R607" i="1"/>
  <c r="Q607" i="1"/>
  <c r="Q606" i="1" s="1"/>
  <c r="O607" i="1"/>
  <c r="M607" i="1"/>
  <c r="L607" i="1"/>
  <c r="H607" i="1"/>
  <c r="H606" i="1" s="1"/>
  <c r="G607" i="1"/>
  <c r="F607" i="1"/>
  <c r="E607" i="1"/>
  <c r="I607" i="1" s="1"/>
  <c r="B607" i="1"/>
  <c r="R606" i="1"/>
  <c r="O606" i="1"/>
  <c r="M606" i="1"/>
  <c r="D606" i="1"/>
  <c r="C606" i="1"/>
  <c r="AB605" i="1"/>
  <c r="R605" i="1"/>
  <c r="T605" i="1" s="1"/>
  <c r="Q605" i="1"/>
  <c r="O605" i="1"/>
  <c r="M605" i="1"/>
  <c r="L605" i="1"/>
  <c r="H605" i="1"/>
  <c r="G605" i="1"/>
  <c r="F605" i="1"/>
  <c r="J605" i="1" s="1"/>
  <c r="E605" i="1"/>
  <c r="B605" i="1"/>
  <c r="AB604" i="1"/>
  <c r="R604" i="1"/>
  <c r="T604" i="1" s="1"/>
  <c r="Q604" i="1"/>
  <c r="O604" i="1"/>
  <c r="M604" i="1"/>
  <c r="L604" i="1"/>
  <c r="H604" i="1"/>
  <c r="G604" i="1"/>
  <c r="F604" i="1"/>
  <c r="J604" i="1" s="1"/>
  <c r="E604" i="1"/>
  <c r="B604" i="1"/>
  <c r="AB603" i="1"/>
  <c r="T603" i="1"/>
  <c r="R603" i="1"/>
  <c r="Q603" i="1"/>
  <c r="O603" i="1"/>
  <c r="M603" i="1"/>
  <c r="L603" i="1"/>
  <c r="H603" i="1"/>
  <c r="K603" i="1" s="1"/>
  <c r="G603" i="1"/>
  <c r="F603" i="1"/>
  <c r="E603" i="1"/>
  <c r="B603" i="1"/>
  <c r="AB602" i="1"/>
  <c r="R602" i="1"/>
  <c r="T602" i="1" s="1"/>
  <c r="Q602" i="1"/>
  <c r="O602" i="1"/>
  <c r="M602" i="1"/>
  <c r="L602" i="1"/>
  <c r="H602" i="1"/>
  <c r="G602" i="1"/>
  <c r="F602" i="1"/>
  <c r="AF602" i="1" s="1"/>
  <c r="AG602" i="1" s="1"/>
  <c r="E602" i="1"/>
  <c r="B602" i="1"/>
  <c r="AF601" i="1"/>
  <c r="AG601" i="1" s="1"/>
  <c r="AB601" i="1"/>
  <c r="R601" i="1"/>
  <c r="T601" i="1" s="1"/>
  <c r="Q601" i="1"/>
  <c r="O601" i="1"/>
  <c r="M601" i="1"/>
  <c r="L601" i="1"/>
  <c r="K601" i="1"/>
  <c r="H601" i="1"/>
  <c r="G601" i="1"/>
  <c r="F601" i="1"/>
  <c r="J601" i="1" s="1"/>
  <c r="E601" i="1"/>
  <c r="I601" i="1" s="1"/>
  <c r="B601" i="1"/>
  <c r="AB600" i="1"/>
  <c r="R600" i="1"/>
  <c r="T600" i="1" s="1"/>
  <c r="Q600" i="1"/>
  <c r="O600" i="1"/>
  <c r="M600" i="1"/>
  <c r="L600" i="1"/>
  <c r="H600" i="1"/>
  <c r="G600" i="1"/>
  <c r="F600" i="1"/>
  <c r="J600" i="1" s="1"/>
  <c r="E600" i="1"/>
  <c r="I600" i="1" s="1"/>
  <c r="B600" i="1"/>
  <c r="AB599" i="1"/>
  <c r="R599" i="1"/>
  <c r="T599" i="1" s="1"/>
  <c r="Q599" i="1"/>
  <c r="O599" i="1"/>
  <c r="M599" i="1"/>
  <c r="L599" i="1"/>
  <c r="H599" i="1"/>
  <c r="G599" i="1"/>
  <c r="F599" i="1"/>
  <c r="K599" i="1" s="1"/>
  <c r="E599" i="1"/>
  <c r="I599" i="1" s="1"/>
  <c r="AB598" i="1"/>
  <c r="T598" i="1"/>
  <c r="R598" i="1"/>
  <c r="Q598" i="1"/>
  <c r="O598" i="1"/>
  <c r="M598" i="1"/>
  <c r="L598" i="1"/>
  <c r="H598" i="1"/>
  <c r="G598" i="1"/>
  <c r="F598" i="1"/>
  <c r="J598" i="1" s="1"/>
  <c r="E598" i="1"/>
  <c r="B598" i="1"/>
  <c r="AB597" i="1"/>
  <c r="AB595" i="1" s="1"/>
  <c r="R597" i="1"/>
  <c r="T597" i="1" s="1"/>
  <c r="Q597" i="1"/>
  <c r="O597" i="1"/>
  <c r="M597" i="1"/>
  <c r="L597" i="1"/>
  <c r="H597" i="1"/>
  <c r="G597" i="1"/>
  <c r="F597" i="1"/>
  <c r="AF597" i="1" s="1"/>
  <c r="AG597" i="1" s="1"/>
  <c r="E597" i="1"/>
  <c r="I597" i="1" s="1"/>
  <c r="B597" i="1"/>
  <c r="AB596" i="1"/>
  <c r="R596" i="1"/>
  <c r="Q596" i="1"/>
  <c r="Q595" i="1" s="1"/>
  <c r="O596" i="1"/>
  <c r="M596" i="1"/>
  <c r="M595" i="1" s="1"/>
  <c r="L596" i="1"/>
  <c r="L595" i="1" s="1"/>
  <c r="K596" i="1"/>
  <c r="H596" i="1"/>
  <c r="G596" i="1"/>
  <c r="F596" i="1"/>
  <c r="AF596" i="1" s="1"/>
  <c r="AG596" i="1" s="1"/>
  <c r="E596" i="1"/>
  <c r="I596" i="1" s="1"/>
  <c r="B596" i="1"/>
  <c r="R595" i="1"/>
  <c r="O595" i="1"/>
  <c r="H595" i="1"/>
  <c r="E595" i="1"/>
  <c r="D595" i="1"/>
  <c r="C595" i="1"/>
  <c r="AB594" i="1"/>
  <c r="T594" i="1"/>
  <c r="R594" i="1"/>
  <c r="Q594" i="1"/>
  <c r="O594" i="1"/>
  <c r="M594" i="1"/>
  <c r="L594" i="1"/>
  <c r="H594" i="1"/>
  <c r="K594" i="1" s="1"/>
  <c r="G594" i="1"/>
  <c r="F594" i="1"/>
  <c r="AF594" i="1" s="1"/>
  <c r="AG594" i="1" s="1"/>
  <c r="E594" i="1"/>
  <c r="B594" i="1"/>
  <c r="AF593" i="1"/>
  <c r="AG593" i="1" s="1"/>
  <c r="AB593" i="1"/>
  <c r="R593" i="1"/>
  <c r="T593" i="1" s="1"/>
  <c r="Q593" i="1"/>
  <c r="O593" i="1"/>
  <c r="M593" i="1"/>
  <c r="L593" i="1"/>
  <c r="H593" i="1"/>
  <c r="G593" i="1"/>
  <c r="F593" i="1"/>
  <c r="E593" i="1"/>
  <c r="B593" i="1"/>
  <c r="AB592" i="1"/>
  <c r="R592" i="1"/>
  <c r="T592" i="1" s="1"/>
  <c r="Q592" i="1"/>
  <c r="O592" i="1"/>
  <c r="M592" i="1"/>
  <c r="L592" i="1"/>
  <c r="H592" i="1"/>
  <c r="G592" i="1"/>
  <c r="F592" i="1"/>
  <c r="J592" i="1" s="1"/>
  <c r="E592" i="1"/>
  <c r="B592" i="1"/>
  <c r="AB591" i="1"/>
  <c r="R591" i="1"/>
  <c r="T591" i="1" s="1"/>
  <c r="Q591" i="1"/>
  <c r="O591" i="1"/>
  <c r="M591" i="1"/>
  <c r="L591" i="1"/>
  <c r="H591" i="1"/>
  <c r="G591" i="1"/>
  <c r="F591" i="1"/>
  <c r="AF591" i="1" s="1"/>
  <c r="AG591" i="1" s="1"/>
  <c r="E591" i="1"/>
  <c r="I591" i="1" s="1"/>
  <c r="B591" i="1"/>
  <c r="AB590" i="1"/>
  <c r="R590" i="1"/>
  <c r="T590" i="1" s="1"/>
  <c r="Q590" i="1"/>
  <c r="O590" i="1"/>
  <c r="M590" i="1"/>
  <c r="L590" i="1"/>
  <c r="H590" i="1"/>
  <c r="G590" i="1"/>
  <c r="F590" i="1"/>
  <c r="AF590" i="1" s="1"/>
  <c r="AG590" i="1" s="1"/>
  <c r="E590" i="1"/>
  <c r="B590" i="1"/>
  <c r="AB589" i="1"/>
  <c r="R589" i="1"/>
  <c r="T589" i="1" s="1"/>
  <c r="Q589" i="1"/>
  <c r="O589" i="1"/>
  <c r="M589" i="1"/>
  <c r="L589" i="1"/>
  <c r="H589" i="1"/>
  <c r="G589" i="1"/>
  <c r="F589" i="1"/>
  <c r="AF589" i="1" s="1"/>
  <c r="AG589" i="1" s="1"/>
  <c r="E589" i="1"/>
  <c r="B589" i="1"/>
  <c r="AB588" i="1"/>
  <c r="T588" i="1"/>
  <c r="R588" i="1"/>
  <c r="Q588" i="1"/>
  <c r="O588" i="1"/>
  <c r="M588" i="1"/>
  <c r="L588" i="1"/>
  <c r="H588" i="1"/>
  <c r="G588" i="1"/>
  <c r="F588" i="1"/>
  <c r="K588" i="1" s="1"/>
  <c r="E588" i="1"/>
  <c r="AB587" i="1"/>
  <c r="R587" i="1"/>
  <c r="T587" i="1" s="1"/>
  <c r="Q587" i="1"/>
  <c r="O587" i="1"/>
  <c r="M587" i="1"/>
  <c r="L587" i="1"/>
  <c r="H587" i="1"/>
  <c r="G587" i="1"/>
  <c r="F587" i="1"/>
  <c r="AF587" i="1" s="1"/>
  <c r="AG587" i="1" s="1"/>
  <c r="E587" i="1"/>
  <c r="I587" i="1" s="1"/>
  <c r="B587" i="1"/>
  <c r="AB586" i="1"/>
  <c r="R586" i="1"/>
  <c r="T586" i="1" s="1"/>
  <c r="Q586" i="1"/>
  <c r="O586" i="1"/>
  <c r="M586" i="1"/>
  <c r="L586" i="1"/>
  <c r="L584" i="1" s="1"/>
  <c r="H586" i="1"/>
  <c r="G586" i="1"/>
  <c r="F586" i="1"/>
  <c r="AF586" i="1" s="1"/>
  <c r="AG586" i="1" s="1"/>
  <c r="E586" i="1"/>
  <c r="I586" i="1" s="1"/>
  <c r="B586" i="1"/>
  <c r="AB585" i="1"/>
  <c r="R585" i="1"/>
  <c r="Q585" i="1"/>
  <c r="Q584" i="1" s="1"/>
  <c r="O585" i="1"/>
  <c r="M585" i="1"/>
  <c r="L585" i="1"/>
  <c r="H585" i="1"/>
  <c r="G585" i="1"/>
  <c r="F585" i="1"/>
  <c r="E585" i="1"/>
  <c r="I585" i="1" s="1"/>
  <c r="B585" i="1"/>
  <c r="R584" i="1"/>
  <c r="O584" i="1"/>
  <c r="G584" i="1"/>
  <c r="D584" i="1"/>
  <c r="C584" i="1"/>
  <c r="AG583" i="1"/>
  <c r="AB583" i="1"/>
  <c r="R583" i="1"/>
  <c r="T583" i="1" s="1"/>
  <c r="Q583" i="1"/>
  <c r="O583" i="1"/>
  <c r="M583" i="1"/>
  <c r="L583" i="1"/>
  <c r="H583" i="1"/>
  <c r="K583" i="1" s="1"/>
  <c r="G583" i="1"/>
  <c r="F583" i="1"/>
  <c r="AF583" i="1" s="1"/>
  <c r="E583" i="1"/>
  <c r="I583" i="1" s="1"/>
  <c r="B583" i="1"/>
  <c r="AB582" i="1"/>
  <c r="R582" i="1"/>
  <c r="T582" i="1" s="1"/>
  <c r="Q582" i="1"/>
  <c r="O582" i="1"/>
  <c r="M582" i="1"/>
  <c r="L582" i="1"/>
  <c r="K582" i="1"/>
  <c r="H582" i="1"/>
  <c r="G582" i="1"/>
  <c r="F582" i="1"/>
  <c r="J582" i="1" s="1"/>
  <c r="E582" i="1"/>
  <c r="I582" i="1" s="1"/>
  <c r="B582" i="1"/>
  <c r="AB581" i="1"/>
  <c r="R581" i="1"/>
  <c r="T581" i="1" s="1"/>
  <c r="Q581" i="1"/>
  <c r="O581" i="1"/>
  <c r="M581" i="1"/>
  <c r="L581" i="1"/>
  <c r="L573" i="1" s="1"/>
  <c r="H581" i="1"/>
  <c r="G581" i="1"/>
  <c r="F581" i="1"/>
  <c r="AF581" i="1" s="1"/>
  <c r="AG581" i="1" s="1"/>
  <c r="E581" i="1"/>
  <c r="I581" i="1" s="1"/>
  <c r="B581" i="1"/>
  <c r="AF580" i="1"/>
  <c r="AG580" i="1" s="1"/>
  <c r="AB580" i="1"/>
  <c r="T580" i="1"/>
  <c r="R580" i="1"/>
  <c r="Q580" i="1"/>
  <c r="O580" i="1"/>
  <c r="M580" i="1"/>
  <c r="L580" i="1"/>
  <c r="H580" i="1"/>
  <c r="K580" i="1" s="1"/>
  <c r="G580" i="1"/>
  <c r="F580" i="1"/>
  <c r="E580" i="1"/>
  <c r="B580" i="1"/>
  <c r="AF579" i="1"/>
  <c r="AG579" i="1" s="1"/>
  <c r="AB579" i="1"/>
  <c r="R579" i="1"/>
  <c r="T579" i="1" s="1"/>
  <c r="Q579" i="1"/>
  <c r="O579" i="1"/>
  <c r="M579" i="1"/>
  <c r="L579" i="1"/>
  <c r="H579" i="1"/>
  <c r="G579" i="1"/>
  <c r="F579" i="1"/>
  <c r="E579" i="1"/>
  <c r="B579" i="1"/>
  <c r="AB578" i="1"/>
  <c r="R578" i="1"/>
  <c r="T578" i="1" s="1"/>
  <c r="Q578" i="1"/>
  <c r="O578" i="1"/>
  <c r="M578" i="1"/>
  <c r="L578" i="1"/>
  <c r="H578" i="1"/>
  <c r="K578" i="1" s="1"/>
  <c r="G578" i="1"/>
  <c r="F578" i="1"/>
  <c r="E578" i="1"/>
  <c r="I578" i="1" s="1"/>
  <c r="B578" i="1"/>
  <c r="AB577" i="1"/>
  <c r="R577" i="1"/>
  <c r="T577" i="1" s="1"/>
  <c r="Q577" i="1"/>
  <c r="O577" i="1"/>
  <c r="M577" i="1"/>
  <c r="L577" i="1"/>
  <c r="H577" i="1"/>
  <c r="G577" i="1"/>
  <c r="F577" i="1"/>
  <c r="AF577" i="1" s="1"/>
  <c r="AG577" i="1" s="1"/>
  <c r="E577" i="1"/>
  <c r="AB576" i="1"/>
  <c r="R576" i="1"/>
  <c r="T576" i="1" s="1"/>
  <c r="Q576" i="1"/>
  <c r="O576" i="1"/>
  <c r="M576" i="1"/>
  <c r="L576" i="1"/>
  <c r="H576" i="1"/>
  <c r="G576" i="1"/>
  <c r="F576" i="1"/>
  <c r="K576" i="1" s="1"/>
  <c r="E576" i="1"/>
  <c r="B576" i="1"/>
  <c r="AB575" i="1"/>
  <c r="T575" i="1"/>
  <c r="R575" i="1"/>
  <c r="Q575" i="1"/>
  <c r="O575" i="1"/>
  <c r="M575" i="1"/>
  <c r="L575" i="1"/>
  <c r="H575" i="1"/>
  <c r="H573" i="1" s="1"/>
  <c r="G575" i="1"/>
  <c r="F575" i="1"/>
  <c r="AF575" i="1" s="1"/>
  <c r="AG575" i="1" s="1"/>
  <c r="E575" i="1"/>
  <c r="B575" i="1"/>
  <c r="AB574" i="1"/>
  <c r="R574" i="1"/>
  <c r="Q574" i="1"/>
  <c r="O574" i="1"/>
  <c r="M574" i="1"/>
  <c r="L574" i="1"/>
  <c r="H574" i="1"/>
  <c r="G574" i="1"/>
  <c r="F574" i="1"/>
  <c r="J574" i="1" s="1"/>
  <c r="E574" i="1"/>
  <c r="B574" i="1"/>
  <c r="R573" i="1"/>
  <c r="O573" i="1"/>
  <c r="D573" i="1"/>
  <c r="C573" i="1"/>
  <c r="AB572" i="1"/>
  <c r="R572" i="1"/>
  <c r="T572" i="1" s="1"/>
  <c r="Q572" i="1"/>
  <c r="O572" i="1"/>
  <c r="M572" i="1"/>
  <c r="L572" i="1"/>
  <c r="H572" i="1"/>
  <c r="G572" i="1"/>
  <c r="F572" i="1"/>
  <c r="E572" i="1"/>
  <c r="B572" i="1"/>
  <c r="AB571" i="1"/>
  <c r="R571" i="1"/>
  <c r="T571" i="1" s="1"/>
  <c r="Q571" i="1"/>
  <c r="O571" i="1"/>
  <c r="M571" i="1"/>
  <c r="L571" i="1"/>
  <c r="H571" i="1"/>
  <c r="G571" i="1"/>
  <c r="F571" i="1"/>
  <c r="J571" i="1" s="1"/>
  <c r="E571" i="1"/>
  <c r="B571" i="1"/>
  <c r="AB570" i="1"/>
  <c r="R570" i="1"/>
  <c r="T570" i="1" s="1"/>
  <c r="Q570" i="1"/>
  <c r="O570" i="1"/>
  <c r="M570" i="1"/>
  <c r="L570" i="1"/>
  <c r="H570" i="1"/>
  <c r="G570" i="1"/>
  <c r="F570" i="1"/>
  <c r="K570" i="1" s="1"/>
  <c r="E570" i="1"/>
  <c r="B570" i="1"/>
  <c r="AB569" i="1"/>
  <c r="T569" i="1"/>
  <c r="R569" i="1"/>
  <c r="Q569" i="1"/>
  <c r="O569" i="1"/>
  <c r="M569" i="1"/>
  <c r="L569" i="1"/>
  <c r="H569" i="1"/>
  <c r="G569" i="1"/>
  <c r="F569" i="1"/>
  <c r="AF569" i="1" s="1"/>
  <c r="AG569" i="1" s="1"/>
  <c r="E569" i="1"/>
  <c r="B569" i="1"/>
  <c r="AB568" i="1"/>
  <c r="R568" i="1"/>
  <c r="T568" i="1" s="1"/>
  <c r="Q568" i="1"/>
  <c r="O568" i="1"/>
  <c r="M568" i="1"/>
  <c r="L568" i="1"/>
  <c r="H568" i="1"/>
  <c r="G568" i="1"/>
  <c r="F568" i="1"/>
  <c r="J568" i="1" s="1"/>
  <c r="E568" i="1"/>
  <c r="B568" i="1"/>
  <c r="AF567" i="1"/>
  <c r="AG567" i="1" s="1"/>
  <c r="AB567" i="1"/>
  <c r="R567" i="1"/>
  <c r="T567" i="1" s="1"/>
  <c r="Q567" i="1"/>
  <c r="O567" i="1"/>
  <c r="M567" i="1"/>
  <c r="L567" i="1"/>
  <c r="K567" i="1"/>
  <c r="H567" i="1"/>
  <c r="G567" i="1"/>
  <c r="F567" i="1"/>
  <c r="J567" i="1" s="1"/>
  <c r="E567" i="1"/>
  <c r="I567" i="1" s="1"/>
  <c r="B567" i="1"/>
  <c r="AB566" i="1"/>
  <c r="R566" i="1"/>
  <c r="T566" i="1" s="1"/>
  <c r="Q566" i="1"/>
  <c r="O566" i="1"/>
  <c r="M566" i="1"/>
  <c r="L566" i="1"/>
  <c r="H566" i="1"/>
  <c r="G566" i="1"/>
  <c r="F566" i="1"/>
  <c r="AF566" i="1" s="1"/>
  <c r="AG566" i="1" s="1"/>
  <c r="E566" i="1"/>
  <c r="I566" i="1" s="1"/>
  <c r="AF565" i="1"/>
  <c r="AG565" i="1" s="1"/>
  <c r="AB565" i="1"/>
  <c r="R565" i="1"/>
  <c r="T565" i="1" s="1"/>
  <c r="Q565" i="1"/>
  <c r="O565" i="1"/>
  <c r="M565" i="1"/>
  <c r="L565" i="1"/>
  <c r="H565" i="1"/>
  <c r="G565" i="1"/>
  <c r="F565" i="1"/>
  <c r="E565" i="1"/>
  <c r="B565" i="1"/>
  <c r="AB564" i="1"/>
  <c r="R564" i="1"/>
  <c r="T564" i="1" s="1"/>
  <c r="Q564" i="1"/>
  <c r="O564" i="1"/>
  <c r="M564" i="1"/>
  <c r="L564" i="1"/>
  <c r="L562" i="1" s="1"/>
  <c r="H564" i="1"/>
  <c r="H562" i="1" s="1"/>
  <c r="G564" i="1"/>
  <c r="F564" i="1"/>
  <c r="AF564" i="1" s="1"/>
  <c r="AG564" i="1" s="1"/>
  <c r="E564" i="1"/>
  <c r="B564" i="1"/>
  <c r="AB563" i="1"/>
  <c r="R563" i="1"/>
  <c r="Q563" i="1"/>
  <c r="O563" i="1"/>
  <c r="M563" i="1"/>
  <c r="L563" i="1"/>
  <c r="H563" i="1"/>
  <c r="G563" i="1"/>
  <c r="F563" i="1"/>
  <c r="J563" i="1" s="1"/>
  <c r="E563" i="1"/>
  <c r="B563" i="1"/>
  <c r="R562" i="1"/>
  <c r="O562" i="1"/>
  <c r="D562" i="1"/>
  <c r="C562" i="1"/>
  <c r="AB561" i="1"/>
  <c r="R561" i="1"/>
  <c r="T561" i="1" s="1"/>
  <c r="Q561" i="1"/>
  <c r="O561" i="1"/>
  <c r="M561" i="1"/>
  <c r="L561" i="1"/>
  <c r="H561" i="1"/>
  <c r="G561" i="1"/>
  <c r="F561" i="1"/>
  <c r="E561" i="1"/>
  <c r="B561" i="1"/>
  <c r="AF560" i="1"/>
  <c r="AG560" i="1" s="1"/>
  <c r="AB560" i="1"/>
  <c r="R560" i="1"/>
  <c r="T560" i="1" s="1"/>
  <c r="Q560" i="1"/>
  <c r="O560" i="1"/>
  <c r="M560" i="1"/>
  <c r="L560" i="1"/>
  <c r="H560" i="1"/>
  <c r="K560" i="1" s="1"/>
  <c r="G560" i="1"/>
  <c r="F560" i="1"/>
  <c r="E560" i="1"/>
  <c r="I560" i="1" s="1"/>
  <c r="B560" i="1"/>
  <c r="AB559" i="1"/>
  <c r="R559" i="1"/>
  <c r="T559" i="1" s="1"/>
  <c r="Q559" i="1"/>
  <c r="O559" i="1"/>
  <c r="M559" i="1"/>
  <c r="L559" i="1"/>
  <c r="H559" i="1"/>
  <c r="G559" i="1"/>
  <c r="F559" i="1"/>
  <c r="AF559" i="1" s="1"/>
  <c r="AG559" i="1" s="1"/>
  <c r="E559" i="1"/>
  <c r="I559" i="1" s="1"/>
  <c r="B559" i="1"/>
  <c r="AB558" i="1"/>
  <c r="R558" i="1"/>
  <c r="T558" i="1" s="1"/>
  <c r="Q558" i="1"/>
  <c r="O558" i="1"/>
  <c r="M558" i="1"/>
  <c r="L558" i="1"/>
  <c r="H558" i="1"/>
  <c r="G558" i="1"/>
  <c r="F558" i="1"/>
  <c r="AF558" i="1" s="1"/>
  <c r="AG558" i="1" s="1"/>
  <c r="E558" i="1"/>
  <c r="I558" i="1" s="1"/>
  <c r="B558" i="1"/>
  <c r="AB557" i="1"/>
  <c r="R557" i="1"/>
  <c r="T557" i="1" s="1"/>
  <c r="Q557" i="1"/>
  <c r="O557" i="1"/>
  <c r="M557" i="1"/>
  <c r="L557" i="1"/>
  <c r="H557" i="1"/>
  <c r="G557" i="1"/>
  <c r="F557" i="1"/>
  <c r="E557" i="1"/>
  <c r="B557" i="1"/>
  <c r="AF556" i="1"/>
  <c r="AG556" i="1" s="1"/>
  <c r="AB556" i="1"/>
  <c r="R556" i="1"/>
  <c r="T556" i="1" s="1"/>
  <c r="Q556" i="1"/>
  <c r="O556" i="1"/>
  <c r="M556" i="1"/>
  <c r="L556" i="1"/>
  <c r="H556" i="1"/>
  <c r="K556" i="1" s="1"/>
  <c r="G556" i="1"/>
  <c r="F556" i="1"/>
  <c r="E556" i="1"/>
  <c r="I556" i="1" s="1"/>
  <c r="B556" i="1"/>
  <c r="AB555" i="1"/>
  <c r="R555" i="1"/>
  <c r="T555" i="1" s="1"/>
  <c r="Q555" i="1"/>
  <c r="O555" i="1"/>
  <c r="M555" i="1"/>
  <c r="L555" i="1"/>
  <c r="H555" i="1"/>
  <c r="G555" i="1"/>
  <c r="F555" i="1"/>
  <c r="AF555" i="1" s="1"/>
  <c r="AG555" i="1" s="1"/>
  <c r="E555" i="1"/>
  <c r="I555" i="1" s="1"/>
  <c r="AF554" i="1"/>
  <c r="AG554" i="1" s="1"/>
  <c r="AB554" i="1"/>
  <c r="R554" i="1"/>
  <c r="T554" i="1" s="1"/>
  <c r="Q554" i="1"/>
  <c r="O554" i="1"/>
  <c r="M554" i="1"/>
  <c r="L554" i="1"/>
  <c r="H554" i="1"/>
  <c r="G554" i="1"/>
  <c r="F554" i="1"/>
  <c r="E554" i="1"/>
  <c r="B554" i="1"/>
  <c r="AB553" i="1"/>
  <c r="R553" i="1"/>
  <c r="T553" i="1" s="1"/>
  <c r="Q553" i="1"/>
  <c r="O553" i="1"/>
  <c r="M553" i="1"/>
  <c r="L553" i="1"/>
  <c r="L551" i="1" s="1"/>
  <c r="H553" i="1"/>
  <c r="H551" i="1" s="1"/>
  <c r="G553" i="1"/>
  <c r="F553" i="1"/>
  <c r="AF553" i="1" s="1"/>
  <c r="AG553" i="1" s="1"/>
  <c r="E553" i="1"/>
  <c r="B553" i="1"/>
  <c r="AB552" i="1"/>
  <c r="R552" i="1"/>
  <c r="Q552" i="1"/>
  <c r="O552" i="1"/>
  <c r="M552" i="1"/>
  <c r="L552" i="1"/>
  <c r="H552" i="1"/>
  <c r="G552" i="1"/>
  <c r="F552" i="1"/>
  <c r="J552" i="1" s="1"/>
  <c r="E552" i="1"/>
  <c r="B552" i="1"/>
  <c r="R551" i="1"/>
  <c r="O551" i="1"/>
  <c r="D551" i="1"/>
  <c r="C551" i="1"/>
  <c r="AB550" i="1"/>
  <c r="R550" i="1"/>
  <c r="T550" i="1" s="1"/>
  <c r="Q550" i="1"/>
  <c r="O550" i="1"/>
  <c r="M550" i="1"/>
  <c r="L550" i="1"/>
  <c r="H550" i="1"/>
  <c r="G550" i="1"/>
  <c r="F550" i="1"/>
  <c r="E550" i="1"/>
  <c r="B550" i="1"/>
  <c r="AF549" i="1"/>
  <c r="AG549" i="1" s="1"/>
  <c r="AB549" i="1"/>
  <c r="R549" i="1"/>
  <c r="T549" i="1" s="1"/>
  <c r="Q549" i="1"/>
  <c r="O549" i="1"/>
  <c r="M549" i="1"/>
  <c r="L549" i="1"/>
  <c r="H549" i="1"/>
  <c r="K549" i="1" s="1"/>
  <c r="G549" i="1"/>
  <c r="F549" i="1"/>
  <c r="E549" i="1"/>
  <c r="I549" i="1" s="1"/>
  <c r="B549" i="1"/>
  <c r="AB548" i="1"/>
  <c r="R548" i="1"/>
  <c r="T548" i="1" s="1"/>
  <c r="Q548" i="1"/>
  <c r="O548" i="1"/>
  <c r="M548" i="1"/>
  <c r="L548" i="1"/>
  <c r="H548" i="1"/>
  <c r="G548" i="1"/>
  <c r="F548" i="1"/>
  <c r="AF548" i="1" s="1"/>
  <c r="AG548" i="1" s="1"/>
  <c r="E548" i="1"/>
  <c r="I548" i="1" s="1"/>
  <c r="B548" i="1"/>
  <c r="AB547" i="1"/>
  <c r="R547" i="1"/>
  <c r="T547" i="1" s="1"/>
  <c r="Q547" i="1"/>
  <c r="O547" i="1"/>
  <c r="M547" i="1"/>
  <c r="L547" i="1"/>
  <c r="H547" i="1"/>
  <c r="G547" i="1"/>
  <c r="F547" i="1"/>
  <c r="AF547" i="1" s="1"/>
  <c r="AG547" i="1" s="1"/>
  <c r="E547" i="1"/>
  <c r="I547" i="1" s="1"/>
  <c r="B547" i="1"/>
  <c r="AB546" i="1"/>
  <c r="R546" i="1"/>
  <c r="T546" i="1" s="1"/>
  <c r="Q546" i="1"/>
  <c r="O546" i="1"/>
  <c r="M546" i="1"/>
  <c r="L546" i="1"/>
  <c r="H546" i="1"/>
  <c r="G546" i="1"/>
  <c r="F546" i="1"/>
  <c r="E546" i="1"/>
  <c r="B546" i="1"/>
  <c r="AF545" i="1"/>
  <c r="AG545" i="1" s="1"/>
  <c r="AB545" i="1"/>
  <c r="R545" i="1"/>
  <c r="T545" i="1" s="1"/>
  <c r="Q545" i="1"/>
  <c r="O545" i="1"/>
  <c r="M545" i="1"/>
  <c r="L545" i="1"/>
  <c r="H545" i="1"/>
  <c r="K545" i="1" s="1"/>
  <c r="G545" i="1"/>
  <c r="F545" i="1"/>
  <c r="E545" i="1"/>
  <c r="I545" i="1" s="1"/>
  <c r="B545" i="1"/>
  <c r="AB544" i="1"/>
  <c r="R544" i="1"/>
  <c r="T544" i="1" s="1"/>
  <c r="Q544" i="1"/>
  <c r="O544" i="1"/>
  <c r="M544" i="1"/>
  <c r="L544" i="1"/>
  <c r="H544" i="1"/>
  <c r="G544" i="1"/>
  <c r="F544" i="1"/>
  <c r="AF544" i="1" s="1"/>
  <c r="AG544" i="1" s="1"/>
  <c r="E544" i="1"/>
  <c r="I544" i="1" s="1"/>
  <c r="AF543" i="1"/>
  <c r="AG543" i="1" s="1"/>
  <c r="AB543" i="1"/>
  <c r="R543" i="1"/>
  <c r="T543" i="1" s="1"/>
  <c r="Q543" i="1"/>
  <c r="O543" i="1"/>
  <c r="M543" i="1"/>
  <c r="L543" i="1"/>
  <c r="H543" i="1"/>
  <c r="G543" i="1"/>
  <c r="F543" i="1"/>
  <c r="E543" i="1"/>
  <c r="B543" i="1"/>
  <c r="AB542" i="1"/>
  <c r="R542" i="1"/>
  <c r="T542" i="1" s="1"/>
  <c r="Q542" i="1"/>
  <c r="O542" i="1"/>
  <c r="M542" i="1"/>
  <c r="L542" i="1"/>
  <c r="L540" i="1" s="1"/>
  <c r="H542" i="1"/>
  <c r="H540" i="1" s="1"/>
  <c r="G542" i="1"/>
  <c r="F542" i="1"/>
  <c r="AF542" i="1" s="1"/>
  <c r="AG542" i="1" s="1"/>
  <c r="E542" i="1"/>
  <c r="B542" i="1"/>
  <c r="AB541" i="1"/>
  <c r="R541" i="1"/>
  <c r="Q541" i="1"/>
  <c r="O541" i="1"/>
  <c r="M541" i="1"/>
  <c r="L541" i="1"/>
  <c r="H541" i="1"/>
  <c r="G541" i="1"/>
  <c r="F541" i="1"/>
  <c r="J541" i="1" s="1"/>
  <c r="E541" i="1"/>
  <c r="B541" i="1"/>
  <c r="R540" i="1"/>
  <c r="O540" i="1"/>
  <c r="D540" i="1"/>
  <c r="C540" i="1"/>
  <c r="AB539" i="1"/>
  <c r="R539" i="1"/>
  <c r="T539" i="1" s="1"/>
  <c r="Q539" i="1"/>
  <c r="O539" i="1"/>
  <c r="M539" i="1"/>
  <c r="L539" i="1"/>
  <c r="H539" i="1"/>
  <c r="G539" i="1"/>
  <c r="F539" i="1"/>
  <c r="E539" i="1"/>
  <c r="B539" i="1"/>
  <c r="AF538" i="1"/>
  <c r="AG538" i="1" s="1"/>
  <c r="AB538" i="1"/>
  <c r="R538" i="1"/>
  <c r="T538" i="1" s="1"/>
  <c r="Q538" i="1"/>
  <c r="O538" i="1"/>
  <c r="M538" i="1"/>
  <c r="L538" i="1"/>
  <c r="H538" i="1"/>
  <c r="K538" i="1" s="1"/>
  <c r="G538" i="1"/>
  <c r="F538" i="1"/>
  <c r="E538" i="1"/>
  <c r="I538" i="1" s="1"/>
  <c r="B538" i="1"/>
  <c r="AB537" i="1"/>
  <c r="R537" i="1"/>
  <c r="T537" i="1" s="1"/>
  <c r="Q537" i="1"/>
  <c r="O537" i="1"/>
  <c r="M537" i="1"/>
  <c r="L537" i="1"/>
  <c r="H537" i="1"/>
  <c r="G537" i="1"/>
  <c r="F537" i="1"/>
  <c r="AF537" i="1" s="1"/>
  <c r="AG537" i="1" s="1"/>
  <c r="E537" i="1"/>
  <c r="I537" i="1" s="1"/>
  <c r="B537" i="1"/>
  <c r="AB536" i="1"/>
  <c r="R536" i="1"/>
  <c r="T536" i="1" s="1"/>
  <c r="Q536" i="1"/>
  <c r="O536" i="1"/>
  <c r="M536" i="1"/>
  <c r="L536" i="1"/>
  <c r="H536" i="1"/>
  <c r="G536" i="1"/>
  <c r="F536" i="1"/>
  <c r="AF536" i="1" s="1"/>
  <c r="AG536" i="1" s="1"/>
  <c r="E536" i="1"/>
  <c r="I536" i="1" s="1"/>
  <c r="B536" i="1"/>
  <c r="AB535" i="1"/>
  <c r="R535" i="1"/>
  <c r="T535" i="1" s="1"/>
  <c r="Q535" i="1"/>
  <c r="O535" i="1"/>
  <c r="M535" i="1"/>
  <c r="L535" i="1"/>
  <c r="H535" i="1"/>
  <c r="G535" i="1"/>
  <c r="F535" i="1"/>
  <c r="E535" i="1"/>
  <c r="B535" i="1"/>
  <c r="AF534" i="1"/>
  <c r="AG534" i="1" s="1"/>
  <c r="AB534" i="1"/>
  <c r="R534" i="1"/>
  <c r="T534" i="1" s="1"/>
  <c r="Q534" i="1"/>
  <c r="O534" i="1"/>
  <c r="M534" i="1"/>
  <c r="L534" i="1"/>
  <c r="H534" i="1"/>
  <c r="K534" i="1" s="1"/>
  <c r="G534" i="1"/>
  <c r="F534" i="1"/>
  <c r="E534" i="1"/>
  <c r="I534" i="1" s="1"/>
  <c r="B534" i="1"/>
  <c r="AB533" i="1"/>
  <c r="R533" i="1"/>
  <c r="T533" i="1" s="1"/>
  <c r="Q533" i="1"/>
  <c r="O533" i="1"/>
  <c r="M533" i="1"/>
  <c r="L533" i="1"/>
  <c r="H533" i="1"/>
  <c r="G533" i="1"/>
  <c r="F533" i="1"/>
  <c r="AF533" i="1" s="1"/>
  <c r="AG533" i="1" s="1"/>
  <c r="E533" i="1"/>
  <c r="I533" i="1" s="1"/>
  <c r="AF532" i="1"/>
  <c r="AG532" i="1" s="1"/>
  <c r="AB532" i="1"/>
  <c r="R532" i="1"/>
  <c r="T532" i="1" s="1"/>
  <c r="Q532" i="1"/>
  <c r="O532" i="1"/>
  <c r="M532" i="1"/>
  <c r="L532" i="1"/>
  <c r="H532" i="1"/>
  <c r="G532" i="1"/>
  <c r="F532" i="1"/>
  <c r="E532" i="1"/>
  <c r="B532" i="1"/>
  <c r="AB531" i="1"/>
  <c r="R531" i="1"/>
  <c r="T531" i="1" s="1"/>
  <c r="Q531" i="1"/>
  <c r="O531" i="1"/>
  <c r="M531" i="1"/>
  <c r="L531" i="1"/>
  <c r="L529" i="1" s="1"/>
  <c r="H531" i="1"/>
  <c r="H529" i="1" s="1"/>
  <c r="G531" i="1"/>
  <c r="F531" i="1"/>
  <c r="AF531" i="1" s="1"/>
  <c r="AG531" i="1" s="1"/>
  <c r="E531" i="1"/>
  <c r="B531" i="1"/>
  <c r="AB530" i="1"/>
  <c r="R530" i="1"/>
  <c r="Q530" i="1"/>
  <c r="O530" i="1"/>
  <c r="M530" i="1"/>
  <c r="L530" i="1"/>
  <c r="H530" i="1"/>
  <c r="G530" i="1"/>
  <c r="G529" i="1" s="1"/>
  <c r="F530" i="1"/>
  <c r="J530" i="1" s="1"/>
  <c r="E530" i="1"/>
  <c r="B530" i="1"/>
  <c r="R529" i="1"/>
  <c r="O529" i="1"/>
  <c r="D529" i="1"/>
  <c r="C529" i="1"/>
  <c r="AB528" i="1"/>
  <c r="R528" i="1"/>
  <c r="T528" i="1" s="1"/>
  <c r="Q528" i="1"/>
  <c r="O528" i="1"/>
  <c r="M528" i="1"/>
  <c r="L528" i="1"/>
  <c r="H528" i="1"/>
  <c r="G528" i="1"/>
  <c r="F528" i="1"/>
  <c r="E528" i="1"/>
  <c r="B528" i="1"/>
  <c r="AF527" i="1"/>
  <c r="AG527" i="1" s="1"/>
  <c r="AB527" i="1"/>
  <c r="R527" i="1"/>
  <c r="T527" i="1" s="1"/>
  <c r="Q527" i="1"/>
  <c r="O527" i="1"/>
  <c r="M527" i="1"/>
  <c r="L527" i="1"/>
  <c r="K527" i="1"/>
  <c r="H527" i="1"/>
  <c r="G527" i="1"/>
  <c r="F527" i="1"/>
  <c r="E527" i="1"/>
  <c r="I527" i="1" s="1"/>
  <c r="B527" i="1"/>
  <c r="AB526" i="1"/>
  <c r="R526" i="1"/>
  <c r="T526" i="1" s="1"/>
  <c r="Q526" i="1"/>
  <c r="O526" i="1"/>
  <c r="M526" i="1"/>
  <c r="L526" i="1"/>
  <c r="H526" i="1"/>
  <c r="G526" i="1"/>
  <c r="F526" i="1"/>
  <c r="AF526" i="1" s="1"/>
  <c r="AG526" i="1" s="1"/>
  <c r="E526" i="1"/>
  <c r="I526" i="1" s="1"/>
  <c r="B526" i="1"/>
  <c r="AB525" i="1"/>
  <c r="R525" i="1"/>
  <c r="T525" i="1" s="1"/>
  <c r="Q525" i="1"/>
  <c r="O525" i="1"/>
  <c r="M525" i="1"/>
  <c r="L525" i="1"/>
  <c r="H525" i="1"/>
  <c r="G525" i="1"/>
  <c r="F525" i="1"/>
  <c r="AF525" i="1" s="1"/>
  <c r="AG525" i="1" s="1"/>
  <c r="E525" i="1"/>
  <c r="I525" i="1" s="1"/>
  <c r="B525" i="1"/>
  <c r="AB524" i="1"/>
  <c r="R524" i="1"/>
  <c r="T524" i="1" s="1"/>
  <c r="Q524" i="1"/>
  <c r="O524" i="1"/>
  <c r="M524" i="1"/>
  <c r="L524" i="1"/>
  <c r="H524" i="1"/>
  <c r="G524" i="1"/>
  <c r="F524" i="1"/>
  <c r="E524" i="1"/>
  <c r="B524" i="1"/>
  <c r="AF523" i="1"/>
  <c r="AG523" i="1" s="1"/>
  <c r="AB523" i="1"/>
  <c r="R523" i="1"/>
  <c r="T523" i="1" s="1"/>
  <c r="Q523" i="1"/>
  <c r="O523" i="1"/>
  <c r="M523" i="1"/>
  <c r="L523" i="1"/>
  <c r="H523" i="1"/>
  <c r="K523" i="1" s="1"/>
  <c r="G523" i="1"/>
  <c r="F523" i="1"/>
  <c r="E523" i="1"/>
  <c r="I523" i="1" s="1"/>
  <c r="B523" i="1"/>
  <c r="AB522" i="1"/>
  <c r="R522" i="1"/>
  <c r="T522" i="1" s="1"/>
  <c r="Q522" i="1"/>
  <c r="O522" i="1"/>
  <c r="M522" i="1"/>
  <c r="L522" i="1"/>
  <c r="H522" i="1"/>
  <c r="G522" i="1"/>
  <c r="F522" i="1"/>
  <c r="E522" i="1"/>
  <c r="I522" i="1" s="1"/>
  <c r="AF521" i="1"/>
  <c r="AG521" i="1" s="1"/>
  <c r="AB521" i="1"/>
  <c r="R521" i="1"/>
  <c r="T521" i="1" s="1"/>
  <c r="Q521" i="1"/>
  <c r="O521" i="1"/>
  <c r="M521" i="1"/>
  <c r="L521" i="1"/>
  <c r="H521" i="1"/>
  <c r="H518" i="1" s="1"/>
  <c r="G521" i="1"/>
  <c r="F521" i="1"/>
  <c r="E521" i="1"/>
  <c r="B521" i="1"/>
  <c r="AB520" i="1"/>
  <c r="R520" i="1"/>
  <c r="T520" i="1" s="1"/>
  <c r="Q520" i="1"/>
  <c r="O520" i="1"/>
  <c r="M520" i="1"/>
  <c r="L520" i="1"/>
  <c r="H520" i="1"/>
  <c r="G520" i="1"/>
  <c r="F520" i="1"/>
  <c r="AF520" i="1" s="1"/>
  <c r="AG520" i="1" s="1"/>
  <c r="E520" i="1"/>
  <c r="B520" i="1"/>
  <c r="AB519" i="1"/>
  <c r="R519" i="1"/>
  <c r="Q519" i="1"/>
  <c r="O519" i="1"/>
  <c r="M519" i="1"/>
  <c r="L519" i="1"/>
  <c r="H519" i="1"/>
  <c r="G519" i="1"/>
  <c r="F519" i="1"/>
  <c r="J519" i="1" s="1"/>
  <c r="E519" i="1"/>
  <c r="B519" i="1"/>
  <c r="R518" i="1"/>
  <c r="O518" i="1"/>
  <c r="D518" i="1"/>
  <c r="C518" i="1"/>
  <c r="AB517" i="1"/>
  <c r="R517" i="1"/>
  <c r="T517" i="1" s="1"/>
  <c r="Q517" i="1"/>
  <c r="O517" i="1"/>
  <c r="M517" i="1"/>
  <c r="L517" i="1"/>
  <c r="H517" i="1"/>
  <c r="G517" i="1"/>
  <c r="F517" i="1"/>
  <c r="E517" i="1"/>
  <c r="I517" i="1" s="1"/>
  <c r="B517" i="1"/>
  <c r="AB516" i="1"/>
  <c r="R516" i="1"/>
  <c r="T516" i="1" s="1"/>
  <c r="Q516" i="1"/>
  <c r="O516" i="1"/>
  <c r="M516" i="1"/>
  <c r="L516" i="1"/>
  <c r="H516" i="1"/>
  <c r="G516" i="1"/>
  <c r="F516" i="1"/>
  <c r="J516" i="1" s="1"/>
  <c r="E516" i="1"/>
  <c r="I516" i="1" s="1"/>
  <c r="B516" i="1"/>
  <c r="AB515" i="1"/>
  <c r="R515" i="1"/>
  <c r="T515" i="1" s="1"/>
  <c r="Q515" i="1"/>
  <c r="O515" i="1"/>
  <c r="M515" i="1"/>
  <c r="L515" i="1"/>
  <c r="H515" i="1"/>
  <c r="G515" i="1"/>
  <c r="F515" i="1"/>
  <c r="E515" i="1"/>
  <c r="I515" i="1" s="1"/>
  <c r="B515" i="1"/>
  <c r="AB514" i="1"/>
  <c r="T514" i="1"/>
  <c r="R514" i="1"/>
  <c r="Q514" i="1"/>
  <c r="O514" i="1"/>
  <c r="M514" i="1"/>
  <c r="L514" i="1"/>
  <c r="H514" i="1"/>
  <c r="G514" i="1"/>
  <c r="F514" i="1"/>
  <c r="AF514" i="1" s="1"/>
  <c r="AG514" i="1" s="1"/>
  <c r="E514" i="1"/>
  <c r="I514" i="1" s="1"/>
  <c r="B514" i="1"/>
  <c r="AB513" i="1"/>
  <c r="R513" i="1"/>
  <c r="T513" i="1" s="1"/>
  <c r="Q513" i="1"/>
  <c r="O513" i="1"/>
  <c r="M513" i="1"/>
  <c r="L513" i="1"/>
  <c r="H513" i="1"/>
  <c r="G513" i="1"/>
  <c r="F513" i="1"/>
  <c r="E513" i="1"/>
  <c r="I513" i="1" s="1"/>
  <c r="B513" i="1"/>
  <c r="AB512" i="1"/>
  <c r="R512" i="1"/>
  <c r="T512" i="1" s="1"/>
  <c r="Q512" i="1"/>
  <c r="O512" i="1"/>
  <c r="M512" i="1"/>
  <c r="L512" i="1"/>
  <c r="H512" i="1"/>
  <c r="G512" i="1"/>
  <c r="F512" i="1"/>
  <c r="J512" i="1" s="1"/>
  <c r="E512" i="1"/>
  <c r="I512" i="1" s="1"/>
  <c r="B512" i="1"/>
  <c r="AB511" i="1"/>
  <c r="R511" i="1"/>
  <c r="T511" i="1" s="1"/>
  <c r="Q511" i="1"/>
  <c r="O511" i="1"/>
  <c r="M511" i="1"/>
  <c r="L511" i="1"/>
  <c r="H511" i="1"/>
  <c r="G511" i="1"/>
  <c r="F511" i="1"/>
  <c r="E511" i="1"/>
  <c r="I511" i="1" s="1"/>
  <c r="AF510" i="1"/>
  <c r="AG510" i="1" s="1"/>
  <c r="AB510" i="1"/>
  <c r="R510" i="1"/>
  <c r="T510" i="1" s="1"/>
  <c r="Q510" i="1"/>
  <c r="O510" i="1"/>
  <c r="M510" i="1"/>
  <c r="L510" i="1"/>
  <c r="H510" i="1"/>
  <c r="G510" i="1"/>
  <c r="F510" i="1"/>
  <c r="E510" i="1"/>
  <c r="I510" i="1" s="1"/>
  <c r="B510" i="1"/>
  <c r="AB509" i="1"/>
  <c r="R509" i="1"/>
  <c r="T509" i="1" s="1"/>
  <c r="Q509" i="1"/>
  <c r="O509" i="1"/>
  <c r="M509" i="1"/>
  <c r="L509" i="1"/>
  <c r="H509" i="1"/>
  <c r="H507" i="1" s="1"/>
  <c r="G509" i="1"/>
  <c r="F509" i="1"/>
  <c r="AF509" i="1" s="1"/>
  <c r="AG509" i="1" s="1"/>
  <c r="E509" i="1"/>
  <c r="B509" i="1"/>
  <c r="AB508" i="1"/>
  <c r="R508" i="1"/>
  <c r="Q508" i="1"/>
  <c r="O508" i="1"/>
  <c r="M508" i="1"/>
  <c r="L508" i="1"/>
  <c r="H508" i="1"/>
  <c r="G508" i="1"/>
  <c r="F508" i="1"/>
  <c r="J508" i="1" s="1"/>
  <c r="E508" i="1"/>
  <c r="B508" i="1"/>
  <c r="R507" i="1"/>
  <c r="O507" i="1"/>
  <c r="D507" i="1"/>
  <c r="C507" i="1"/>
  <c r="AB506" i="1"/>
  <c r="R506" i="1"/>
  <c r="T506" i="1" s="1"/>
  <c r="Q506" i="1"/>
  <c r="O506" i="1"/>
  <c r="M506" i="1"/>
  <c r="L506" i="1"/>
  <c r="H506" i="1"/>
  <c r="G506" i="1"/>
  <c r="F506" i="1"/>
  <c r="E506" i="1"/>
  <c r="B506" i="1"/>
  <c r="AF505" i="1"/>
  <c r="AG505" i="1" s="1"/>
  <c r="AB505" i="1"/>
  <c r="R505" i="1"/>
  <c r="T505" i="1" s="1"/>
  <c r="Q505" i="1"/>
  <c r="O505" i="1"/>
  <c r="M505" i="1"/>
  <c r="L505" i="1"/>
  <c r="H505" i="1"/>
  <c r="G505" i="1"/>
  <c r="F505" i="1"/>
  <c r="K505" i="1" s="1"/>
  <c r="E505" i="1"/>
  <c r="I505" i="1" s="1"/>
  <c r="B505" i="1"/>
  <c r="AB504" i="1"/>
  <c r="R504" i="1"/>
  <c r="T504" i="1" s="1"/>
  <c r="Q504" i="1"/>
  <c r="O504" i="1"/>
  <c r="M504" i="1"/>
  <c r="L504" i="1"/>
  <c r="H504" i="1"/>
  <c r="G504" i="1"/>
  <c r="F504" i="1"/>
  <c r="E504" i="1"/>
  <c r="I504" i="1" s="1"/>
  <c r="B504" i="1"/>
  <c r="AB503" i="1"/>
  <c r="T503" i="1"/>
  <c r="R503" i="1"/>
  <c r="Q503" i="1"/>
  <c r="O503" i="1"/>
  <c r="M503" i="1"/>
  <c r="L503" i="1"/>
  <c r="H503" i="1"/>
  <c r="G503" i="1"/>
  <c r="F503" i="1"/>
  <c r="AF503" i="1" s="1"/>
  <c r="AG503" i="1" s="1"/>
  <c r="E503" i="1"/>
  <c r="I503" i="1" s="1"/>
  <c r="B503" i="1"/>
  <c r="AB502" i="1"/>
  <c r="R502" i="1"/>
  <c r="T502" i="1" s="1"/>
  <c r="Q502" i="1"/>
  <c r="O502" i="1"/>
  <c r="M502" i="1"/>
  <c r="L502" i="1"/>
  <c r="H502" i="1"/>
  <c r="G502" i="1"/>
  <c r="F502" i="1"/>
  <c r="E502" i="1"/>
  <c r="I502" i="1" s="1"/>
  <c r="B502" i="1"/>
  <c r="AB501" i="1"/>
  <c r="R501" i="1"/>
  <c r="T501" i="1" s="1"/>
  <c r="Q501" i="1"/>
  <c r="O501" i="1"/>
  <c r="M501" i="1"/>
  <c r="L501" i="1"/>
  <c r="H501" i="1"/>
  <c r="G501" i="1"/>
  <c r="F501" i="1"/>
  <c r="J501" i="1" s="1"/>
  <c r="E501" i="1"/>
  <c r="B501" i="1"/>
  <c r="AB500" i="1"/>
  <c r="R500" i="1"/>
  <c r="T500" i="1" s="1"/>
  <c r="Q500" i="1"/>
  <c r="O500" i="1"/>
  <c r="M500" i="1"/>
  <c r="L500" i="1"/>
  <c r="H500" i="1"/>
  <c r="G500" i="1"/>
  <c r="F500" i="1"/>
  <c r="K500" i="1" s="1"/>
  <c r="E500" i="1"/>
  <c r="I500" i="1" s="1"/>
  <c r="AB499" i="1"/>
  <c r="R499" i="1"/>
  <c r="T499" i="1" s="1"/>
  <c r="Q499" i="1"/>
  <c r="O499" i="1"/>
  <c r="M499" i="1"/>
  <c r="L499" i="1"/>
  <c r="H499" i="1"/>
  <c r="G499" i="1"/>
  <c r="F499" i="1"/>
  <c r="AF499" i="1" s="1"/>
  <c r="AG499" i="1" s="1"/>
  <c r="E499" i="1"/>
  <c r="I499" i="1" s="1"/>
  <c r="B499" i="1"/>
  <c r="AB498" i="1"/>
  <c r="R498" i="1"/>
  <c r="T498" i="1" s="1"/>
  <c r="Q498" i="1"/>
  <c r="O498" i="1"/>
  <c r="M498" i="1"/>
  <c r="L498" i="1"/>
  <c r="L496" i="1" s="1"/>
  <c r="H498" i="1"/>
  <c r="G498" i="1"/>
  <c r="F498" i="1"/>
  <c r="AF498" i="1" s="1"/>
  <c r="AG498" i="1" s="1"/>
  <c r="E498" i="1"/>
  <c r="I498" i="1" s="1"/>
  <c r="B498" i="1"/>
  <c r="AB497" i="1"/>
  <c r="R497" i="1"/>
  <c r="Q497" i="1"/>
  <c r="Q496" i="1" s="1"/>
  <c r="O497" i="1"/>
  <c r="M497" i="1"/>
  <c r="L497" i="1"/>
  <c r="H497" i="1"/>
  <c r="G497" i="1"/>
  <c r="G496" i="1" s="1"/>
  <c r="F497" i="1"/>
  <c r="E497" i="1"/>
  <c r="B497" i="1"/>
  <c r="R496" i="1"/>
  <c r="O496" i="1"/>
  <c r="H496" i="1"/>
  <c r="D496" i="1"/>
  <c r="C496" i="1"/>
  <c r="AB495" i="1"/>
  <c r="R495" i="1"/>
  <c r="T495" i="1" s="1"/>
  <c r="Q495" i="1"/>
  <c r="O495" i="1"/>
  <c r="M495" i="1"/>
  <c r="L495" i="1"/>
  <c r="H495" i="1"/>
  <c r="G495" i="1"/>
  <c r="F495" i="1"/>
  <c r="E495" i="1"/>
  <c r="I495" i="1" s="1"/>
  <c r="B495" i="1"/>
  <c r="AB494" i="1"/>
  <c r="R494" i="1"/>
  <c r="T494" i="1" s="1"/>
  <c r="Q494" i="1"/>
  <c r="O494" i="1"/>
  <c r="M494" i="1"/>
  <c r="L494" i="1"/>
  <c r="H494" i="1"/>
  <c r="G494" i="1"/>
  <c r="F494" i="1"/>
  <c r="J494" i="1" s="1"/>
  <c r="E494" i="1"/>
  <c r="I494" i="1" s="1"/>
  <c r="B494" i="1"/>
  <c r="AB493" i="1"/>
  <c r="R493" i="1"/>
  <c r="T493" i="1" s="1"/>
  <c r="Q493" i="1"/>
  <c r="O493" i="1"/>
  <c r="M493" i="1"/>
  <c r="L493" i="1"/>
  <c r="H493" i="1"/>
  <c r="G493" i="1"/>
  <c r="F493" i="1"/>
  <c r="K493" i="1" s="1"/>
  <c r="E493" i="1"/>
  <c r="I493" i="1" s="1"/>
  <c r="B493" i="1"/>
  <c r="AB492" i="1"/>
  <c r="T492" i="1"/>
  <c r="R492" i="1"/>
  <c r="Q492" i="1"/>
  <c r="O492" i="1"/>
  <c r="M492" i="1"/>
  <c r="L492" i="1"/>
  <c r="H492" i="1"/>
  <c r="G492" i="1"/>
  <c r="F492" i="1"/>
  <c r="AF492" i="1" s="1"/>
  <c r="AG492" i="1" s="1"/>
  <c r="E492" i="1"/>
  <c r="I492" i="1" s="1"/>
  <c r="B492" i="1"/>
  <c r="AB491" i="1"/>
  <c r="R491" i="1"/>
  <c r="T491" i="1" s="1"/>
  <c r="Q491" i="1"/>
  <c r="O491" i="1"/>
  <c r="M491" i="1"/>
  <c r="L491" i="1"/>
  <c r="H491" i="1"/>
  <c r="G491" i="1"/>
  <c r="F491" i="1"/>
  <c r="E491" i="1"/>
  <c r="I491" i="1" s="1"/>
  <c r="B491" i="1"/>
  <c r="AB490" i="1"/>
  <c r="R490" i="1"/>
  <c r="T490" i="1" s="1"/>
  <c r="Q490" i="1"/>
  <c r="O490" i="1"/>
  <c r="M490" i="1"/>
  <c r="L490" i="1"/>
  <c r="H490" i="1"/>
  <c r="G490" i="1"/>
  <c r="F490" i="1"/>
  <c r="J490" i="1" s="1"/>
  <c r="E490" i="1"/>
  <c r="I490" i="1" s="1"/>
  <c r="B490" i="1"/>
  <c r="AB489" i="1"/>
  <c r="R489" i="1"/>
  <c r="T489" i="1" s="1"/>
  <c r="Q489" i="1"/>
  <c r="O489" i="1"/>
  <c r="M489" i="1"/>
  <c r="L489" i="1"/>
  <c r="H489" i="1"/>
  <c r="G489" i="1"/>
  <c r="F489" i="1"/>
  <c r="K489" i="1" s="1"/>
  <c r="E489" i="1"/>
  <c r="I489" i="1" s="1"/>
  <c r="AB488" i="1"/>
  <c r="R488" i="1"/>
  <c r="T488" i="1" s="1"/>
  <c r="Q488" i="1"/>
  <c r="O488" i="1"/>
  <c r="M488" i="1"/>
  <c r="L488" i="1"/>
  <c r="H488" i="1"/>
  <c r="G488" i="1"/>
  <c r="F488" i="1"/>
  <c r="AF488" i="1" s="1"/>
  <c r="AG488" i="1" s="1"/>
  <c r="E488" i="1"/>
  <c r="I488" i="1" s="1"/>
  <c r="B488" i="1"/>
  <c r="AB487" i="1"/>
  <c r="R487" i="1"/>
  <c r="T487" i="1" s="1"/>
  <c r="Q487" i="1"/>
  <c r="O487" i="1"/>
  <c r="M487" i="1"/>
  <c r="L487" i="1"/>
  <c r="L485" i="1" s="1"/>
  <c r="H487" i="1"/>
  <c r="G487" i="1"/>
  <c r="F487" i="1"/>
  <c r="AF487" i="1" s="1"/>
  <c r="AG487" i="1" s="1"/>
  <c r="E487" i="1"/>
  <c r="I487" i="1" s="1"/>
  <c r="B487" i="1"/>
  <c r="AB486" i="1"/>
  <c r="R486" i="1"/>
  <c r="Q486" i="1"/>
  <c r="Q485" i="1" s="1"/>
  <c r="O486" i="1"/>
  <c r="M486" i="1"/>
  <c r="L486" i="1"/>
  <c r="H486" i="1"/>
  <c r="G486" i="1"/>
  <c r="G485" i="1" s="1"/>
  <c r="F486" i="1"/>
  <c r="E486" i="1"/>
  <c r="B486" i="1"/>
  <c r="R485" i="1"/>
  <c r="O485" i="1"/>
  <c r="H485" i="1"/>
  <c r="D485" i="1"/>
  <c r="C485" i="1"/>
  <c r="AB484" i="1"/>
  <c r="R484" i="1"/>
  <c r="T484" i="1" s="1"/>
  <c r="Q484" i="1"/>
  <c r="O484" i="1"/>
  <c r="M484" i="1"/>
  <c r="L484" i="1"/>
  <c r="H484" i="1"/>
  <c r="G484" i="1"/>
  <c r="F484" i="1"/>
  <c r="E484" i="1"/>
  <c r="I484" i="1" s="1"/>
  <c r="B484" i="1"/>
  <c r="AB483" i="1"/>
  <c r="R483" i="1"/>
  <c r="T483" i="1" s="1"/>
  <c r="Q483" i="1"/>
  <c r="O483" i="1"/>
  <c r="M483" i="1"/>
  <c r="L483" i="1"/>
  <c r="H483" i="1"/>
  <c r="G483" i="1"/>
  <c r="F483" i="1"/>
  <c r="J483" i="1" s="1"/>
  <c r="E483" i="1"/>
  <c r="I483" i="1" s="1"/>
  <c r="B483" i="1"/>
  <c r="AB482" i="1"/>
  <c r="R482" i="1"/>
  <c r="T482" i="1" s="1"/>
  <c r="Q482" i="1"/>
  <c r="O482" i="1"/>
  <c r="M482" i="1"/>
  <c r="L482" i="1"/>
  <c r="H482" i="1"/>
  <c r="G482" i="1"/>
  <c r="F482" i="1"/>
  <c r="K482" i="1" s="1"/>
  <c r="E482" i="1"/>
  <c r="I482" i="1" s="1"/>
  <c r="B482" i="1"/>
  <c r="AB481" i="1"/>
  <c r="T481" i="1"/>
  <c r="R481" i="1"/>
  <c r="Q481" i="1"/>
  <c r="O481" i="1"/>
  <c r="M481" i="1"/>
  <c r="L481" i="1"/>
  <c r="H481" i="1"/>
  <c r="G481" i="1"/>
  <c r="F481" i="1"/>
  <c r="AF481" i="1" s="1"/>
  <c r="AG481" i="1" s="1"/>
  <c r="E481" i="1"/>
  <c r="I481" i="1" s="1"/>
  <c r="B481" i="1"/>
  <c r="AB480" i="1"/>
  <c r="R480" i="1"/>
  <c r="T480" i="1" s="1"/>
  <c r="Q480" i="1"/>
  <c r="O480" i="1"/>
  <c r="M480" i="1"/>
  <c r="L480" i="1"/>
  <c r="H480" i="1"/>
  <c r="G480" i="1"/>
  <c r="F480" i="1"/>
  <c r="E480" i="1"/>
  <c r="I480" i="1" s="1"/>
  <c r="B480" i="1"/>
  <c r="AB479" i="1"/>
  <c r="R479" i="1"/>
  <c r="T479" i="1" s="1"/>
  <c r="Q479" i="1"/>
  <c r="O479" i="1"/>
  <c r="M479" i="1"/>
  <c r="L479" i="1"/>
  <c r="H479" i="1"/>
  <c r="G479" i="1"/>
  <c r="F479" i="1"/>
  <c r="J479" i="1" s="1"/>
  <c r="E479" i="1"/>
  <c r="I479" i="1" s="1"/>
  <c r="B479" i="1"/>
  <c r="AB478" i="1"/>
  <c r="R478" i="1"/>
  <c r="T478" i="1" s="1"/>
  <c r="Q478" i="1"/>
  <c r="O478" i="1"/>
  <c r="M478" i="1"/>
  <c r="L478" i="1"/>
  <c r="H478" i="1"/>
  <c r="G478" i="1"/>
  <c r="F478" i="1"/>
  <c r="K478" i="1" s="1"/>
  <c r="E478" i="1"/>
  <c r="I478" i="1" s="1"/>
  <c r="AB477" i="1"/>
  <c r="R477" i="1"/>
  <c r="T477" i="1" s="1"/>
  <c r="Q477" i="1"/>
  <c r="O477" i="1"/>
  <c r="M477" i="1"/>
  <c r="L477" i="1"/>
  <c r="H477" i="1"/>
  <c r="G477" i="1"/>
  <c r="F477" i="1"/>
  <c r="AF477" i="1" s="1"/>
  <c r="AG477" i="1" s="1"/>
  <c r="E477" i="1"/>
  <c r="I477" i="1" s="1"/>
  <c r="B477" i="1"/>
  <c r="AB476" i="1"/>
  <c r="R476" i="1"/>
  <c r="T476" i="1" s="1"/>
  <c r="Q476" i="1"/>
  <c r="O476" i="1"/>
  <c r="M476" i="1"/>
  <c r="L476" i="1"/>
  <c r="L474" i="1" s="1"/>
  <c r="H476" i="1"/>
  <c r="G476" i="1"/>
  <c r="F476" i="1"/>
  <c r="AF476" i="1" s="1"/>
  <c r="AG476" i="1" s="1"/>
  <c r="E476" i="1"/>
  <c r="I476" i="1" s="1"/>
  <c r="B476" i="1"/>
  <c r="AB475" i="1"/>
  <c r="R475" i="1"/>
  <c r="Q475" i="1"/>
  <c r="Q474" i="1" s="1"/>
  <c r="O475" i="1"/>
  <c r="M475" i="1"/>
  <c r="L475" i="1"/>
  <c r="H475" i="1"/>
  <c r="G475" i="1"/>
  <c r="G474" i="1" s="1"/>
  <c r="F475" i="1"/>
  <c r="E475" i="1"/>
  <c r="B475" i="1"/>
  <c r="R474" i="1"/>
  <c r="O474" i="1"/>
  <c r="H474" i="1"/>
  <c r="D474" i="1"/>
  <c r="C474" i="1"/>
  <c r="AB473" i="1"/>
  <c r="R473" i="1"/>
  <c r="T473" i="1" s="1"/>
  <c r="Q473" i="1"/>
  <c r="O473" i="1"/>
  <c r="M473" i="1"/>
  <c r="L473" i="1"/>
  <c r="H473" i="1"/>
  <c r="G473" i="1"/>
  <c r="F473" i="1"/>
  <c r="E473" i="1"/>
  <c r="I473" i="1" s="1"/>
  <c r="B473" i="1"/>
  <c r="AB472" i="1"/>
  <c r="R472" i="1"/>
  <c r="T472" i="1" s="1"/>
  <c r="Q472" i="1"/>
  <c r="O472" i="1"/>
  <c r="M472" i="1"/>
  <c r="L472" i="1"/>
  <c r="H472" i="1"/>
  <c r="G472" i="1"/>
  <c r="F472" i="1"/>
  <c r="J472" i="1" s="1"/>
  <c r="E472" i="1"/>
  <c r="I472" i="1" s="1"/>
  <c r="B472" i="1"/>
  <c r="AB471" i="1"/>
  <c r="R471" i="1"/>
  <c r="T471" i="1" s="1"/>
  <c r="Q471" i="1"/>
  <c r="O471" i="1"/>
  <c r="M471" i="1"/>
  <c r="L471" i="1"/>
  <c r="H471" i="1"/>
  <c r="G471" i="1"/>
  <c r="F471" i="1"/>
  <c r="K471" i="1" s="1"/>
  <c r="E471" i="1"/>
  <c r="I471" i="1" s="1"/>
  <c r="B471" i="1"/>
  <c r="AB470" i="1"/>
  <c r="T470" i="1"/>
  <c r="R470" i="1"/>
  <c r="Q470" i="1"/>
  <c r="O470" i="1"/>
  <c r="M470" i="1"/>
  <c r="L470" i="1"/>
  <c r="H470" i="1"/>
  <c r="G470" i="1"/>
  <c r="F470" i="1"/>
  <c r="AF470" i="1" s="1"/>
  <c r="AG470" i="1" s="1"/>
  <c r="E470" i="1"/>
  <c r="I470" i="1" s="1"/>
  <c r="B470" i="1"/>
  <c r="AB469" i="1"/>
  <c r="R469" i="1"/>
  <c r="T469" i="1" s="1"/>
  <c r="Q469" i="1"/>
  <c r="O469" i="1"/>
  <c r="M469" i="1"/>
  <c r="L469" i="1"/>
  <c r="H469" i="1"/>
  <c r="G469" i="1"/>
  <c r="F469" i="1"/>
  <c r="E469" i="1"/>
  <c r="I469" i="1" s="1"/>
  <c r="B469" i="1"/>
  <c r="AB468" i="1"/>
  <c r="R468" i="1"/>
  <c r="T468" i="1" s="1"/>
  <c r="Q468" i="1"/>
  <c r="O468" i="1"/>
  <c r="M468" i="1"/>
  <c r="L468" i="1"/>
  <c r="H468" i="1"/>
  <c r="G468" i="1"/>
  <c r="F468" i="1"/>
  <c r="J468" i="1" s="1"/>
  <c r="E468" i="1"/>
  <c r="I468" i="1" s="1"/>
  <c r="B468" i="1"/>
  <c r="AB467" i="1"/>
  <c r="R467" i="1"/>
  <c r="T467" i="1" s="1"/>
  <c r="Q467" i="1"/>
  <c r="O467" i="1"/>
  <c r="M467" i="1"/>
  <c r="L467" i="1"/>
  <c r="H467" i="1"/>
  <c r="G467" i="1"/>
  <c r="F467" i="1"/>
  <c r="K467" i="1" s="1"/>
  <c r="E467" i="1"/>
  <c r="I467" i="1" s="1"/>
  <c r="AB466" i="1"/>
  <c r="R466" i="1"/>
  <c r="T466" i="1" s="1"/>
  <c r="Q466" i="1"/>
  <c r="O466" i="1"/>
  <c r="M466" i="1"/>
  <c r="L466" i="1"/>
  <c r="H466" i="1"/>
  <c r="G466" i="1"/>
  <c r="F466" i="1"/>
  <c r="AF466" i="1" s="1"/>
  <c r="AG466" i="1" s="1"/>
  <c r="E466" i="1"/>
  <c r="I466" i="1" s="1"/>
  <c r="B466" i="1"/>
  <c r="AB465" i="1"/>
  <c r="R465" i="1"/>
  <c r="T465" i="1" s="1"/>
  <c r="Q465" i="1"/>
  <c r="O465" i="1"/>
  <c r="M465" i="1"/>
  <c r="L465" i="1"/>
  <c r="H465" i="1"/>
  <c r="G465" i="1"/>
  <c r="F465" i="1"/>
  <c r="AF465" i="1" s="1"/>
  <c r="AG465" i="1" s="1"/>
  <c r="E465" i="1"/>
  <c r="B465" i="1"/>
  <c r="AB464" i="1"/>
  <c r="R464" i="1"/>
  <c r="Q464" i="1"/>
  <c r="Q463" i="1" s="1"/>
  <c r="O464" i="1"/>
  <c r="M464" i="1"/>
  <c r="L464" i="1"/>
  <c r="J464" i="1"/>
  <c r="H464" i="1"/>
  <c r="G464" i="1"/>
  <c r="F464" i="1"/>
  <c r="E464" i="1"/>
  <c r="I464" i="1" s="1"/>
  <c r="B464" i="1"/>
  <c r="R463" i="1"/>
  <c r="O463" i="1"/>
  <c r="L463" i="1"/>
  <c r="D463" i="1"/>
  <c r="C463" i="1"/>
  <c r="AB462" i="1"/>
  <c r="R462" i="1"/>
  <c r="T462" i="1" s="1"/>
  <c r="Q462" i="1"/>
  <c r="O462" i="1"/>
  <c r="M462" i="1"/>
  <c r="L462" i="1"/>
  <c r="H462" i="1"/>
  <c r="G462" i="1"/>
  <c r="F462" i="1"/>
  <c r="E462" i="1"/>
  <c r="I462" i="1" s="1"/>
  <c r="B462" i="1"/>
  <c r="AB461" i="1"/>
  <c r="R461" i="1"/>
  <c r="T461" i="1" s="1"/>
  <c r="Q461" i="1"/>
  <c r="O461" i="1"/>
  <c r="M461" i="1"/>
  <c r="L461" i="1"/>
  <c r="H461" i="1"/>
  <c r="G461" i="1"/>
  <c r="F461" i="1"/>
  <c r="J461" i="1" s="1"/>
  <c r="E461" i="1"/>
  <c r="I461" i="1" s="1"/>
  <c r="B461" i="1"/>
  <c r="AB460" i="1"/>
  <c r="R460" i="1"/>
  <c r="T460" i="1" s="1"/>
  <c r="Q460" i="1"/>
  <c r="O460" i="1"/>
  <c r="M460" i="1"/>
  <c r="L460" i="1"/>
  <c r="H460" i="1"/>
  <c r="G460" i="1"/>
  <c r="F460" i="1"/>
  <c r="AF460" i="1" s="1"/>
  <c r="AG460" i="1" s="1"/>
  <c r="E460" i="1"/>
  <c r="I460" i="1" s="1"/>
  <c r="B460" i="1"/>
  <c r="AB459" i="1"/>
  <c r="T459" i="1"/>
  <c r="R459" i="1"/>
  <c r="Q459" i="1"/>
  <c r="O459" i="1"/>
  <c r="M459" i="1"/>
  <c r="L459" i="1"/>
  <c r="H459" i="1"/>
  <c r="G459" i="1"/>
  <c r="F459" i="1"/>
  <c r="AF459" i="1" s="1"/>
  <c r="AG459" i="1" s="1"/>
  <c r="E459" i="1"/>
  <c r="I459" i="1" s="1"/>
  <c r="B459" i="1"/>
  <c r="AB458" i="1"/>
  <c r="R458" i="1"/>
  <c r="T458" i="1" s="1"/>
  <c r="Q458" i="1"/>
  <c r="O458" i="1"/>
  <c r="M458" i="1"/>
  <c r="L458" i="1"/>
  <c r="H458" i="1"/>
  <c r="G458" i="1"/>
  <c r="F458" i="1"/>
  <c r="J458" i="1" s="1"/>
  <c r="E458" i="1"/>
  <c r="I458" i="1" s="1"/>
  <c r="B458" i="1"/>
  <c r="AB457" i="1"/>
  <c r="R457" i="1"/>
  <c r="T457" i="1" s="1"/>
  <c r="Q457" i="1"/>
  <c r="O457" i="1"/>
  <c r="M457" i="1"/>
  <c r="L457" i="1"/>
  <c r="H457" i="1"/>
  <c r="G457" i="1"/>
  <c r="F457" i="1"/>
  <c r="J457" i="1" s="1"/>
  <c r="E457" i="1"/>
  <c r="B457" i="1"/>
  <c r="AF456" i="1"/>
  <c r="AG456" i="1" s="1"/>
  <c r="AB456" i="1"/>
  <c r="R456" i="1"/>
  <c r="T456" i="1" s="1"/>
  <c r="Q456" i="1"/>
  <c r="O456" i="1"/>
  <c r="M456" i="1"/>
  <c r="L456" i="1"/>
  <c r="H456" i="1"/>
  <c r="H452" i="1" s="1"/>
  <c r="G456" i="1"/>
  <c r="F456" i="1"/>
  <c r="E456" i="1"/>
  <c r="AB455" i="1"/>
  <c r="R455" i="1"/>
  <c r="T455" i="1" s="1"/>
  <c r="Q455" i="1"/>
  <c r="O455" i="1"/>
  <c r="M455" i="1"/>
  <c r="L455" i="1"/>
  <c r="H455" i="1"/>
  <c r="G455" i="1"/>
  <c r="F455" i="1"/>
  <c r="AF455" i="1" s="1"/>
  <c r="AG455" i="1" s="1"/>
  <c r="E455" i="1"/>
  <c r="I455" i="1" s="1"/>
  <c r="B455" i="1"/>
  <c r="AB454" i="1"/>
  <c r="T454" i="1"/>
  <c r="R454" i="1"/>
  <c r="Q454" i="1"/>
  <c r="O454" i="1"/>
  <c r="M454" i="1"/>
  <c r="M452" i="1" s="1"/>
  <c r="L454" i="1"/>
  <c r="H454" i="1"/>
  <c r="G454" i="1"/>
  <c r="F454" i="1"/>
  <c r="E454" i="1"/>
  <c r="I454" i="1" s="1"/>
  <c r="B454" i="1"/>
  <c r="AB453" i="1"/>
  <c r="R453" i="1"/>
  <c r="Q453" i="1"/>
  <c r="O453" i="1"/>
  <c r="M453" i="1"/>
  <c r="L453" i="1"/>
  <c r="L452" i="1" s="1"/>
  <c r="H453" i="1"/>
  <c r="G453" i="1"/>
  <c r="F453" i="1"/>
  <c r="J453" i="1" s="1"/>
  <c r="E453" i="1"/>
  <c r="I453" i="1" s="1"/>
  <c r="B453" i="1"/>
  <c r="R452" i="1"/>
  <c r="O452" i="1"/>
  <c r="D452" i="1"/>
  <c r="C452" i="1"/>
  <c r="AB451" i="1"/>
  <c r="R451" i="1"/>
  <c r="T451" i="1" s="1"/>
  <c r="Q451" i="1"/>
  <c r="O451" i="1"/>
  <c r="M451" i="1"/>
  <c r="L451" i="1"/>
  <c r="H451" i="1"/>
  <c r="G451" i="1"/>
  <c r="F451" i="1"/>
  <c r="AF451" i="1" s="1"/>
  <c r="AG451" i="1" s="1"/>
  <c r="E451" i="1"/>
  <c r="B451" i="1"/>
  <c r="AF450" i="1"/>
  <c r="AG450" i="1" s="1"/>
  <c r="AB450" i="1"/>
  <c r="R450" i="1"/>
  <c r="T450" i="1" s="1"/>
  <c r="Q450" i="1"/>
  <c r="O450" i="1"/>
  <c r="M450" i="1"/>
  <c r="L450" i="1"/>
  <c r="H450" i="1"/>
  <c r="G450" i="1"/>
  <c r="F450" i="1"/>
  <c r="E450" i="1"/>
  <c r="B450" i="1"/>
  <c r="AG449" i="1"/>
  <c r="AF449" i="1"/>
  <c r="AB449" i="1"/>
  <c r="R449" i="1"/>
  <c r="T449" i="1" s="1"/>
  <c r="Q449" i="1"/>
  <c r="O449" i="1"/>
  <c r="M449" i="1"/>
  <c r="L449" i="1"/>
  <c r="H449" i="1"/>
  <c r="G449" i="1"/>
  <c r="F449" i="1"/>
  <c r="E449" i="1"/>
  <c r="I449" i="1" s="1"/>
  <c r="B449" i="1"/>
  <c r="AB448" i="1"/>
  <c r="R448" i="1"/>
  <c r="T448" i="1" s="1"/>
  <c r="Q448" i="1"/>
  <c r="O448" i="1"/>
  <c r="M448" i="1"/>
  <c r="L448" i="1"/>
  <c r="H448" i="1"/>
  <c r="G448" i="1"/>
  <c r="F448" i="1"/>
  <c r="E448" i="1"/>
  <c r="I448" i="1" s="1"/>
  <c r="B448" i="1"/>
  <c r="AB447" i="1"/>
  <c r="R447" i="1"/>
  <c r="T447" i="1" s="1"/>
  <c r="Q447" i="1"/>
  <c r="O447" i="1"/>
  <c r="M447" i="1"/>
  <c r="L447" i="1"/>
  <c r="H447" i="1"/>
  <c r="G447" i="1"/>
  <c r="F447" i="1"/>
  <c r="AF447" i="1" s="1"/>
  <c r="AG447" i="1" s="1"/>
  <c r="E447" i="1"/>
  <c r="B447" i="1"/>
  <c r="AF446" i="1"/>
  <c r="AG446" i="1" s="1"/>
  <c r="AB446" i="1"/>
  <c r="R446" i="1"/>
  <c r="T446" i="1" s="1"/>
  <c r="Q446" i="1"/>
  <c r="O446" i="1"/>
  <c r="M446" i="1"/>
  <c r="L446" i="1"/>
  <c r="H446" i="1"/>
  <c r="K446" i="1" s="1"/>
  <c r="G446" i="1"/>
  <c r="F446" i="1"/>
  <c r="E446" i="1"/>
  <c r="B446" i="1"/>
  <c r="AB445" i="1"/>
  <c r="T445" i="1"/>
  <c r="R445" i="1"/>
  <c r="Q445" i="1"/>
  <c r="O445" i="1"/>
  <c r="M445" i="1"/>
  <c r="L445" i="1"/>
  <c r="H445" i="1"/>
  <c r="G445" i="1"/>
  <c r="F445" i="1"/>
  <c r="K445" i="1" s="1"/>
  <c r="E445" i="1"/>
  <c r="I445" i="1" s="1"/>
  <c r="AB444" i="1"/>
  <c r="T444" i="1"/>
  <c r="R444" i="1"/>
  <c r="Q444" i="1"/>
  <c r="O444" i="1"/>
  <c r="M444" i="1"/>
  <c r="L444" i="1"/>
  <c r="H444" i="1"/>
  <c r="G444" i="1"/>
  <c r="F444" i="1"/>
  <c r="K444" i="1" s="1"/>
  <c r="E444" i="1"/>
  <c r="B444" i="1"/>
  <c r="AB443" i="1"/>
  <c r="T443" i="1"/>
  <c r="R443" i="1"/>
  <c r="Q443" i="1"/>
  <c r="O443" i="1"/>
  <c r="M443" i="1"/>
  <c r="L443" i="1"/>
  <c r="H443" i="1"/>
  <c r="G443" i="1"/>
  <c r="F443" i="1"/>
  <c r="E443" i="1"/>
  <c r="B443" i="1"/>
  <c r="AB442" i="1"/>
  <c r="R442" i="1"/>
  <c r="Q442" i="1"/>
  <c r="O442" i="1"/>
  <c r="M442" i="1"/>
  <c r="M441" i="1" s="1"/>
  <c r="L442" i="1"/>
  <c r="H442" i="1"/>
  <c r="G442" i="1"/>
  <c r="F442" i="1"/>
  <c r="J442" i="1" s="1"/>
  <c r="E442" i="1"/>
  <c r="B442" i="1"/>
  <c r="R441" i="1"/>
  <c r="O441" i="1"/>
  <c r="D441" i="1"/>
  <c r="C441" i="1"/>
  <c r="AB440" i="1"/>
  <c r="R440" i="1"/>
  <c r="T440" i="1" s="1"/>
  <c r="Q440" i="1"/>
  <c r="O440" i="1"/>
  <c r="M440" i="1"/>
  <c r="L440" i="1"/>
  <c r="H440" i="1"/>
  <c r="G440" i="1"/>
  <c r="F440" i="1"/>
  <c r="AF440" i="1" s="1"/>
  <c r="AG440" i="1" s="1"/>
  <c r="E440" i="1"/>
  <c r="B440" i="1"/>
  <c r="AF439" i="1"/>
  <c r="AG439" i="1" s="1"/>
  <c r="AB439" i="1"/>
  <c r="R439" i="1"/>
  <c r="T439" i="1" s="1"/>
  <c r="Q439" i="1"/>
  <c r="O439" i="1"/>
  <c r="M439" i="1"/>
  <c r="L439" i="1"/>
  <c r="H439" i="1"/>
  <c r="K439" i="1" s="1"/>
  <c r="G439" i="1"/>
  <c r="F439" i="1"/>
  <c r="E439" i="1"/>
  <c r="B439" i="1"/>
  <c r="AF438" i="1"/>
  <c r="AG438" i="1" s="1"/>
  <c r="AB438" i="1"/>
  <c r="R438" i="1"/>
  <c r="T438" i="1" s="1"/>
  <c r="Q438" i="1"/>
  <c r="O438" i="1"/>
  <c r="M438" i="1"/>
  <c r="L438" i="1"/>
  <c r="H438" i="1"/>
  <c r="G438" i="1"/>
  <c r="F438" i="1"/>
  <c r="E438" i="1"/>
  <c r="B438" i="1"/>
  <c r="AB437" i="1"/>
  <c r="R437" i="1"/>
  <c r="T437" i="1" s="1"/>
  <c r="Q437" i="1"/>
  <c r="O437" i="1"/>
  <c r="M437" i="1"/>
  <c r="L437" i="1"/>
  <c r="H437" i="1"/>
  <c r="G437" i="1"/>
  <c r="F437" i="1"/>
  <c r="E437" i="1"/>
  <c r="B437" i="1"/>
  <c r="AB436" i="1"/>
  <c r="R436" i="1"/>
  <c r="T436" i="1" s="1"/>
  <c r="Q436" i="1"/>
  <c r="O436" i="1"/>
  <c r="M436" i="1"/>
  <c r="L436" i="1"/>
  <c r="H436" i="1"/>
  <c r="J436" i="1" s="1"/>
  <c r="G436" i="1"/>
  <c r="F436" i="1"/>
  <c r="AF436" i="1" s="1"/>
  <c r="AG436" i="1" s="1"/>
  <c r="E436" i="1"/>
  <c r="B436" i="1"/>
  <c r="AF435" i="1"/>
  <c r="AG435" i="1" s="1"/>
  <c r="AB435" i="1"/>
  <c r="R435" i="1"/>
  <c r="T435" i="1" s="1"/>
  <c r="Q435" i="1"/>
  <c r="O435" i="1"/>
  <c r="M435" i="1"/>
  <c r="L435" i="1"/>
  <c r="K435" i="1"/>
  <c r="H435" i="1"/>
  <c r="G435" i="1"/>
  <c r="F435" i="1"/>
  <c r="E435" i="1"/>
  <c r="I435" i="1" s="1"/>
  <c r="B435" i="1"/>
  <c r="AB434" i="1"/>
  <c r="R434" i="1"/>
  <c r="T434" i="1" s="1"/>
  <c r="Q434" i="1"/>
  <c r="O434" i="1"/>
  <c r="M434" i="1"/>
  <c r="L434" i="1"/>
  <c r="H434" i="1"/>
  <c r="G434" i="1"/>
  <c r="F434" i="1"/>
  <c r="AF434" i="1" s="1"/>
  <c r="AG434" i="1" s="1"/>
  <c r="E434" i="1"/>
  <c r="I434" i="1" s="1"/>
  <c r="AF433" i="1"/>
  <c r="AG433" i="1" s="1"/>
  <c r="AB433" i="1"/>
  <c r="R433" i="1"/>
  <c r="T433" i="1" s="1"/>
  <c r="Q433" i="1"/>
  <c r="O433" i="1"/>
  <c r="M433" i="1"/>
  <c r="L433" i="1"/>
  <c r="H433" i="1"/>
  <c r="G433" i="1"/>
  <c r="F433" i="1"/>
  <c r="E433" i="1"/>
  <c r="B433" i="1"/>
  <c r="AB432" i="1"/>
  <c r="R432" i="1"/>
  <c r="T432" i="1" s="1"/>
  <c r="Q432" i="1"/>
  <c r="O432" i="1"/>
  <c r="M432" i="1"/>
  <c r="L432" i="1"/>
  <c r="H432" i="1"/>
  <c r="G432" i="1"/>
  <c r="F432" i="1"/>
  <c r="E432" i="1"/>
  <c r="B432" i="1"/>
  <c r="AB431" i="1"/>
  <c r="R431" i="1"/>
  <c r="Q431" i="1"/>
  <c r="O431" i="1"/>
  <c r="M431" i="1"/>
  <c r="L431" i="1"/>
  <c r="H431" i="1"/>
  <c r="J431" i="1" s="1"/>
  <c r="G431" i="1"/>
  <c r="G430" i="1" s="1"/>
  <c r="F431" i="1"/>
  <c r="E431" i="1"/>
  <c r="E430" i="1" s="1"/>
  <c r="B431" i="1"/>
  <c r="AB430" i="1"/>
  <c r="R430" i="1"/>
  <c r="O430" i="1"/>
  <c r="L430" i="1"/>
  <c r="D430" i="1"/>
  <c r="C430" i="1"/>
  <c r="AB429" i="1"/>
  <c r="R429" i="1"/>
  <c r="T429" i="1" s="1"/>
  <c r="Q429" i="1"/>
  <c r="O429" i="1"/>
  <c r="M429" i="1"/>
  <c r="L429" i="1"/>
  <c r="H429" i="1"/>
  <c r="G429" i="1"/>
  <c r="F429" i="1"/>
  <c r="AF429" i="1" s="1"/>
  <c r="AG429" i="1" s="1"/>
  <c r="E429" i="1"/>
  <c r="B429" i="1"/>
  <c r="AF428" i="1"/>
  <c r="AG428" i="1" s="1"/>
  <c r="AB428" i="1"/>
  <c r="R428" i="1"/>
  <c r="T428" i="1" s="1"/>
  <c r="Q428" i="1"/>
  <c r="O428" i="1"/>
  <c r="M428" i="1"/>
  <c r="L428" i="1"/>
  <c r="H428" i="1"/>
  <c r="G428" i="1"/>
  <c r="F428" i="1"/>
  <c r="J428" i="1" s="1"/>
  <c r="E428" i="1"/>
  <c r="B428" i="1"/>
  <c r="AG427" i="1"/>
  <c r="AF427" i="1"/>
  <c r="AB427" i="1"/>
  <c r="R427" i="1"/>
  <c r="T427" i="1" s="1"/>
  <c r="Q427" i="1"/>
  <c r="O427" i="1"/>
  <c r="M427" i="1"/>
  <c r="L427" i="1"/>
  <c r="H427" i="1"/>
  <c r="G427" i="1"/>
  <c r="F427" i="1"/>
  <c r="E427" i="1"/>
  <c r="I427" i="1" s="1"/>
  <c r="B427" i="1"/>
  <c r="AB426" i="1"/>
  <c r="R426" i="1"/>
  <c r="T426" i="1" s="1"/>
  <c r="Q426" i="1"/>
  <c r="O426" i="1"/>
  <c r="M426" i="1"/>
  <c r="L426" i="1"/>
  <c r="H426" i="1"/>
  <c r="G426" i="1"/>
  <c r="F426" i="1"/>
  <c r="E426" i="1"/>
  <c r="I426" i="1" s="1"/>
  <c r="B426" i="1"/>
  <c r="AB425" i="1"/>
  <c r="R425" i="1"/>
  <c r="T425" i="1" s="1"/>
  <c r="Q425" i="1"/>
  <c r="O425" i="1"/>
  <c r="M425" i="1"/>
  <c r="L425" i="1"/>
  <c r="H425" i="1"/>
  <c r="G425" i="1"/>
  <c r="F425" i="1"/>
  <c r="AF425" i="1" s="1"/>
  <c r="AG425" i="1" s="1"/>
  <c r="E425" i="1"/>
  <c r="B425" i="1"/>
  <c r="AF424" i="1"/>
  <c r="AG424" i="1" s="1"/>
  <c r="AB424" i="1"/>
  <c r="R424" i="1"/>
  <c r="T424" i="1" s="1"/>
  <c r="Q424" i="1"/>
  <c r="O424" i="1"/>
  <c r="M424" i="1"/>
  <c r="L424" i="1"/>
  <c r="H424" i="1"/>
  <c r="H419" i="1" s="1"/>
  <c r="G424" i="1"/>
  <c r="F424" i="1"/>
  <c r="E424" i="1"/>
  <c r="B424" i="1"/>
  <c r="AB423" i="1"/>
  <c r="T423" i="1"/>
  <c r="R423" i="1"/>
  <c r="Q423" i="1"/>
  <c r="O423" i="1"/>
  <c r="M423" i="1"/>
  <c r="L423" i="1"/>
  <c r="H423" i="1"/>
  <c r="G423" i="1"/>
  <c r="F423" i="1"/>
  <c r="AF423" i="1" s="1"/>
  <c r="AG423" i="1" s="1"/>
  <c r="E423" i="1"/>
  <c r="I423" i="1" s="1"/>
  <c r="AB422" i="1"/>
  <c r="R422" i="1"/>
  <c r="T422" i="1" s="1"/>
  <c r="Q422" i="1"/>
  <c r="O422" i="1"/>
  <c r="M422" i="1"/>
  <c r="L422" i="1"/>
  <c r="H422" i="1"/>
  <c r="G422" i="1"/>
  <c r="F422" i="1"/>
  <c r="AF422" i="1" s="1"/>
  <c r="AG422" i="1" s="1"/>
  <c r="E422" i="1"/>
  <c r="I422" i="1" s="1"/>
  <c r="B422" i="1"/>
  <c r="AB421" i="1"/>
  <c r="T421" i="1"/>
  <c r="R421" i="1"/>
  <c r="Q421" i="1"/>
  <c r="O421" i="1"/>
  <c r="M421" i="1"/>
  <c r="L421" i="1"/>
  <c r="H421" i="1"/>
  <c r="G421" i="1"/>
  <c r="F421" i="1"/>
  <c r="AF421" i="1" s="1"/>
  <c r="AG421" i="1" s="1"/>
  <c r="E421" i="1"/>
  <c r="B421" i="1"/>
  <c r="AB420" i="1"/>
  <c r="R420" i="1"/>
  <c r="Q420" i="1"/>
  <c r="O420" i="1"/>
  <c r="M420" i="1"/>
  <c r="L420" i="1"/>
  <c r="L419" i="1" s="1"/>
  <c r="H420" i="1"/>
  <c r="G420" i="1"/>
  <c r="G419" i="1" s="1"/>
  <c r="F420" i="1"/>
  <c r="AF420" i="1" s="1"/>
  <c r="AG420" i="1" s="1"/>
  <c r="E420" i="1"/>
  <c r="B420" i="1"/>
  <c r="R419" i="1"/>
  <c r="O419" i="1"/>
  <c r="D419" i="1"/>
  <c r="C419" i="1"/>
  <c r="AB418" i="1"/>
  <c r="R418" i="1"/>
  <c r="T418" i="1" s="1"/>
  <c r="Q418" i="1"/>
  <c r="O418" i="1"/>
  <c r="M418" i="1"/>
  <c r="L418" i="1"/>
  <c r="J418" i="1"/>
  <c r="H418" i="1"/>
  <c r="G418" i="1"/>
  <c r="F418" i="1"/>
  <c r="AF418" i="1" s="1"/>
  <c r="AG418" i="1" s="1"/>
  <c r="E418" i="1"/>
  <c r="I418" i="1" s="1"/>
  <c r="B418" i="1"/>
  <c r="AF417" i="1"/>
  <c r="AG417" i="1" s="1"/>
  <c r="AB417" i="1"/>
  <c r="T417" i="1"/>
  <c r="R417" i="1"/>
  <c r="Q417" i="1"/>
  <c r="O417" i="1"/>
  <c r="M417" i="1"/>
  <c r="L417" i="1"/>
  <c r="H417" i="1"/>
  <c r="K417" i="1" s="1"/>
  <c r="G417" i="1"/>
  <c r="F417" i="1"/>
  <c r="E417" i="1"/>
  <c r="B417" i="1"/>
  <c r="AF416" i="1"/>
  <c r="AG416" i="1" s="1"/>
  <c r="AB416" i="1"/>
  <c r="R416" i="1"/>
  <c r="T416" i="1" s="1"/>
  <c r="Q416" i="1"/>
  <c r="O416" i="1"/>
  <c r="M416" i="1"/>
  <c r="L416" i="1"/>
  <c r="H416" i="1"/>
  <c r="G416" i="1"/>
  <c r="F416" i="1"/>
  <c r="E416" i="1"/>
  <c r="B416" i="1"/>
  <c r="AB415" i="1"/>
  <c r="R415" i="1"/>
  <c r="T415" i="1" s="1"/>
  <c r="Q415" i="1"/>
  <c r="O415" i="1"/>
  <c r="M415" i="1"/>
  <c r="L415" i="1"/>
  <c r="H415" i="1"/>
  <c r="G415" i="1"/>
  <c r="F415" i="1"/>
  <c r="AF415" i="1" s="1"/>
  <c r="AG415" i="1" s="1"/>
  <c r="E415" i="1"/>
  <c r="I415" i="1" s="1"/>
  <c r="B415" i="1"/>
  <c r="AB414" i="1"/>
  <c r="R414" i="1"/>
  <c r="T414" i="1" s="1"/>
  <c r="Q414" i="1"/>
  <c r="O414" i="1"/>
  <c r="M414" i="1"/>
  <c r="L414" i="1"/>
  <c r="H414" i="1"/>
  <c r="G414" i="1"/>
  <c r="F414" i="1"/>
  <c r="AF414" i="1" s="1"/>
  <c r="AG414" i="1" s="1"/>
  <c r="E414" i="1"/>
  <c r="B414" i="1"/>
  <c r="AF413" i="1"/>
  <c r="AG413" i="1" s="1"/>
  <c r="AB413" i="1"/>
  <c r="R413" i="1"/>
  <c r="T413" i="1" s="1"/>
  <c r="Q413" i="1"/>
  <c r="O413" i="1"/>
  <c r="M413" i="1"/>
  <c r="L413" i="1"/>
  <c r="K413" i="1"/>
  <c r="H413" i="1"/>
  <c r="G413" i="1"/>
  <c r="F413" i="1"/>
  <c r="E413" i="1"/>
  <c r="I413" i="1" s="1"/>
  <c r="B413" i="1"/>
  <c r="AB412" i="1"/>
  <c r="R412" i="1"/>
  <c r="T412" i="1" s="1"/>
  <c r="Q412" i="1"/>
  <c r="O412" i="1"/>
  <c r="M412" i="1"/>
  <c r="L412" i="1"/>
  <c r="L408" i="1" s="1"/>
  <c r="H412" i="1"/>
  <c r="G412" i="1"/>
  <c r="F412" i="1"/>
  <c r="AF412" i="1" s="1"/>
  <c r="AG412" i="1" s="1"/>
  <c r="E412" i="1"/>
  <c r="I412" i="1" s="1"/>
  <c r="AF411" i="1"/>
  <c r="AG411" i="1" s="1"/>
  <c r="AB411" i="1"/>
  <c r="R411" i="1"/>
  <c r="T411" i="1" s="1"/>
  <c r="Q411" i="1"/>
  <c r="O411" i="1"/>
  <c r="M411" i="1"/>
  <c r="L411" i="1"/>
  <c r="H411" i="1"/>
  <c r="G411" i="1"/>
  <c r="F411" i="1"/>
  <c r="E411" i="1"/>
  <c r="B411" i="1"/>
  <c r="AB410" i="1"/>
  <c r="R410" i="1"/>
  <c r="T410" i="1" s="1"/>
  <c r="Q410" i="1"/>
  <c r="O410" i="1"/>
  <c r="M410" i="1"/>
  <c r="L410" i="1"/>
  <c r="K410" i="1"/>
  <c r="H410" i="1"/>
  <c r="G410" i="1"/>
  <c r="F410" i="1"/>
  <c r="E410" i="1"/>
  <c r="E408" i="1" s="1"/>
  <c r="X408" i="1" s="1"/>
  <c r="B410" i="1"/>
  <c r="AB409" i="1"/>
  <c r="R409" i="1"/>
  <c r="Q409" i="1"/>
  <c r="Q408" i="1" s="1"/>
  <c r="O409" i="1"/>
  <c r="M409" i="1"/>
  <c r="L409" i="1"/>
  <c r="H409" i="1"/>
  <c r="G409" i="1"/>
  <c r="G408" i="1" s="1"/>
  <c r="F409" i="1"/>
  <c r="E409" i="1"/>
  <c r="B409" i="1"/>
  <c r="R408" i="1"/>
  <c r="O408" i="1"/>
  <c r="H408" i="1"/>
  <c r="D408" i="1"/>
  <c r="C408" i="1"/>
  <c r="AB407" i="1"/>
  <c r="R407" i="1"/>
  <c r="T407" i="1" s="1"/>
  <c r="Q407" i="1"/>
  <c r="O407" i="1"/>
  <c r="M407" i="1"/>
  <c r="L407" i="1"/>
  <c r="L397" i="1" s="1"/>
  <c r="H407" i="1"/>
  <c r="G407" i="1"/>
  <c r="F407" i="1"/>
  <c r="E407" i="1"/>
  <c r="I407" i="1" s="1"/>
  <c r="B407" i="1"/>
  <c r="AF406" i="1"/>
  <c r="AG406" i="1" s="1"/>
  <c r="AB406" i="1"/>
  <c r="T406" i="1"/>
  <c r="R406" i="1"/>
  <c r="Q406" i="1"/>
  <c r="O406" i="1"/>
  <c r="M406" i="1"/>
  <c r="L406" i="1"/>
  <c r="H406" i="1"/>
  <c r="K406" i="1" s="1"/>
  <c r="G406" i="1"/>
  <c r="F406" i="1"/>
  <c r="E406" i="1"/>
  <c r="B406" i="1"/>
  <c r="AF405" i="1"/>
  <c r="AG405" i="1" s="1"/>
  <c r="AB405" i="1"/>
  <c r="R405" i="1"/>
  <c r="T405" i="1" s="1"/>
  <c r="Q405" i="1"/>
  <c r="O405" i="1"/>
  <c r="M405" i="1"/>
  <c r="L405" i="1"/>
  <c r="H405" i="1"/>
  <c r="G405" i="1"/>
  <c r="F405" i="1"/>
  <c r="E405" i="1"/>
  <c r="B405" i="1"/>
  <c r="AB404" i="1"/>
  <c r="R404" i="1"/>
  <c r="T404" i="1" s="1"/>
  <c r="Q404" i="1"/>
  <c r="O404" i="1"/>
  <c r="M404" i="1"/>
  <c r="L404" i="1"/>
  <c r="K404" i="1"/>
  <c r="H404" i="1"/>
  <c r="G404" i="1"/>
  <c r="F404" i="1"/>
  <c r="E404" i="1"/>
  <c r="I404" i="1" s="1"/>
  <c r="B404" i="1"/>
  <c r="AB403" i="1"/>
  <c r="R403" i="1"/>
  <c r="T403" i="1" s="1"/>
  <c r="Q403" i="1"/>
  <c r="O403" i="1"/>
  <c r="M403" i="1"/>
  <c r="L403" i="1"/>
  <c r="H403" i="1"/>
  <c r="G403" i="1"/>
  <c r="F403" i="1"/>
  <c r="E403" i="1"/>
  <c r="B403" i="1"/>
  <c r="AB402" i="1"/>
  <c r="T402" i="1"/>
  <c r="R402" i="1"/>
  <c r="Q402" i="1"/>
  <c r="O402" i="1"/>
  <c r="M402" i="1"/>
  <c r="L402" i="1"/>
  <c r="H402" i="1"/>
  <c r="G402" i="1"/>
  <c r="F402" i="1"/>
  <c r="J402" i="1" s="1"/>
  <c r="E402" i="1"/>
  <c r="B402" i="1"/>
  <c r="AF401" i="1"/>
  <c r="AG401" i="1" s="1"/>
  <c r="AB401" i="1"/>
  <c r="R401" i="1"/>
  <c r="T401" i="1" s="1"/>
  <c r="Q401" i="1"/>
  <c r="O401" i="1"/>
  <c r="M401" i="1"/>
  <c r="L401" i="1"/>
  <c r="H401" i="1"/>
  <c r="G401" i="1"/>
  <c r="F401" i="1"/>
  <c r="K401" i="1" s="1"/>
  <c r="E401" i="1"/>
  <c r="AB400" i="1"/>
  <c r="R400" i="1"/>
  <c r="T400" i="1" s="1"/>
  <c r="Q400" i="1"/>
  <c r="O400" i="1"/>
  <c r="M400" i="1"/>
  <c r="L400" i="1"/>
  <c r="H400" i="1"/>
  <c r="G400" i="1"/>
  <c r="F400" i="1"/>
  <c r="K400" i="1" s="1"/>
  <c r="E400" i="1"/>
  <c r="I400" i="1" s="1"/>
  <c r="B400" i="1"/>
  <c r="AB399" i="1"/>
  <c r="T399" i="1"/>
  <c r="R399" i="1"/>
  <c r="Q399" i="1"/>
  <c r="O399" i="1"/>
  <c r="M399" i="1"/>
  <c r="L399" i="1"/>
  <c r="H399" i="1"/>
  <c r="H397" i="1" s="1"/>
  <c r="G399" i="1"/>
  <c r="F399" i="1"/>
  <c r="J399" i="1" s="1"/>
  <c r="E399" i="1"/>
  <c r="B399" i="1"/>
  <c r="AB398" i="1"/>
  <c r="R398" i="1"/>
  <c r="Q398" i="1"/>
  <c r="O398" i="1"/>
  <c r="M398" i="1"/>
  <c r="L398" i="1"/>
  <c r="H398" i="1"/>
  <c r="G398" i="1"/>
  <c r="F398" i="1"/>
  <c r="K398" i="1" s="1"/>
  <c r="E398" i="1"/>
  <c r="I398" i="1" s="1"/>
  <c r="B398" i="1"/>
  <c r="R397" i="1"/>
  <c r="O397" i="1"/>
  <c r="D397" i="1"/>
  <c r="C397" i="1"/>
  <c r="AB396" i="1"/>
  <c r="R396" i="1"/>
  <c r="T396" i="1" s="1"/>
  <c r="Q396" i="1"/>
  <c r="O396" i="1"/>
  <c r="M396" i="1"/>
  <c r="L396" i="1"/>
  <c r="H396" i="1"/>
  <c r="G396" i="1"/>
  <c r="F396" i="1"/>
  <c r="K396" i="1" s="1"/>
  <c r="E396" i="1"/>
  <c r="B396" i="1"/>
  <c r="AB395" i="1"/>
  <c r="R395" i="1"/>
  <c r="T395" i="1" s="1"/>
  <c r="Q395" i="1"/>
  <c r="O395" i="1"/>
  <c r="M395" i="1"/>
  <c r="L395" i="1"/>
  <c r="H395" i="1"/>
  <c r="G395" i="1"/>
  <c r="F395" i="1"/>
  <c r="J395" i="1" s="1"/>
  <c r="E395" i="1"/>
  <c r="I395" i="1" s="1"/>
  <c r="B395" i="1"/>
  <c r="AB394" i="1"/>
  <c r="R394" i="1"/>
  <c r="T394" i="1" s="1"/>
  <c r="Q394" i="1"/>
  <c r="O394" i="1"/>
  <c r="M394" i="1"/>
  <c r="L394" i="1"/>
  <c r="H394" i="1"/>
  <c r="G394" i="1"/>
  <c r="F394" i="1"/>
  <c r="K394" i="1" s="1"/>
  <c r="E394" i="1"/>
  <c r="I394" i="1" s="1"/>
  <c r="B394" i="1"/>
  <c r="AB393" i="1"/>
  <c r="T393" i="1"/>
  <c r="R393" i="1"/>
  <c r="Q393" i="1"/>
  <c r="O393" i="1"/>
  <c r="M393" i="1"/>
  <c r="L393" i="1"/>
  <c r="H393" i="1"/>
  <c r="G393" i="1"/>
  <c r="F393" i="1"/>
  <c r="J393" i="1" s="1"/>
  <c r="E393" i="1"/>
  <c r="B393" i="1"/>
  <c r="AB392" i="1"/>
  <c r="R392" i="1"/>
  <c r="T392" i="1" s="1"/>
  <c r="Q392" i="1"/>
  <c r="O392" i="1"/>
  <c r="M392" i="1"/>
  <c r="L392" i="1"/>
  <c r="H392" i="1"/>
  <c r="G392" i="1"/>
  <c r="F392" i="1"/>
  <c r="K392" i="1" s="1"/>
  <c r="E392" i="1"/>
  <c r="I392" i="1" s="1"/>
  <c r="B392" i="1"/>
  <c r="AF391" i="1"/>
  <c r="AG391" i="1" s="1"/>
  <c r="AB391" i="1"/>
  <c r="R391" i="1"/>
  <c r="T391" i="1" s="1"/>
  <c r="Q391" i="1"/>
  <c r="O391" i="1"/>
  <c r="M391" i="1"/>
  <c r="L391" i="1"/>
  <c r="K391" i="1"/>
  <c r="H391" i="1"/>
  <c r="G391" i="1"/>
  <c r="F391" i="1"/>
  <c r="E391" i="1"/>
  <c r="I391" i="1" s="1"/>
  <c r="B391" i="1"/>
  <c r="AB390" i="1"/>
  <c r="R390" i="1"/>
  <c r="T390" i="1" s="1"/>
  <c r="Q390" i="1"/>
  <c r="O390" i="1"/>
  <c r="M390" i="1"/>
  <c r="L390" i="1"/>
  <c r="L386" i="1" s="1"/>
  <c r="H390" i="1"/>
  <c r="G390" i="1"/>
  <c r="F390" i="1"/>
  <c r="AF390" i="1" s="1"/>
  <c r="AG390" i="1" s="1"/>
  <c r="E390" i="1"/>
  <c r="I390" i="1" s="1"/>
  <c r="AF389" i="1"/>
  <c r="AG389" i="1" s="1"/>
  <c r="AB389" i="1"/>
  <c r="R389" i="1"/>
  <c r="T389" i="1" s="1"/>
  <c r="Q389" i="1"/>
  <c r="O389" i="1"/>
  <c r="M389" i="1"/>
  <c r="L389" i="1"/>
  <c r="H389" i="1"/>
  <c r="G389" i="1"/>
  <c r="F389" i="1"/>
  <c r="E389" i="1"/>
  <c r="B389" i="1"/>
  <c r="AB388" i="1"/>
  <c r="R388" i="1"/>
  <c r="T388" i="1" s="1"/>
  <c r="Q388" i="1"/>
  <c r="O388" i="1"/>
  <c r="M388" i="1"/>
  <c r="L388" i="1"/>
  <c r="K388" i="1"/>
  <c r="H388" i="1"/>
  <c r="G388" i="1"/>
  <c r="F388" i="1"/>
  <c r="E388" i="1"/>
  <c r="E386" i="1" s="1"/>
  <c r="B388" i="1"/>
  <c r="AB387" i="1"/>
  <c r="R387" i="1"/>
  <c r="Q387" i="1"/>
  <c r="Q386" i="1" s="1"/>
  <c r="O387" i="1"/>
  <c r="M387" i="1"/>
  <c r="L387" i="1"/>
  <c r="H387" i="1"/>
  <c r="G387" i="1"/>
  <c r="F387" i="1"/>
  <c r="E387" i="1"/>
  <c r="B387" i="1"/>
  <c r="R386" i="1"/>
  <c r="O386" i="1"/>
  <c r="H386" i="1"/>
  <c r="D386" i="1"/>
  <c r="C386" i="1"/>
  <c r="AB385" i="1"/>
  <c r="R385" i="1"/>
  <c r="T385" i="1" s="1"/>
  <c r="Q385" i="1"/>
  <c r="O385" i="1"/>
  <c r="M385" i="1"/>
  <c r="L385" i="1"/>
  <c r="H385" i="1"/>
  <c r="G385" i="1"/>
  <c r="F385" i="1"/>
  <c r="E385" i="1"/>
  <c r="I385" i="1" s="1"/>
  <c r="B385" i="1"/>
  <c r="AF384" i="1"/>
  <c r="AG384" i="1" s="1"/>
  <c r="AB384" i="1"/>
  <c r="T384" i="1"/>
  <c r="R384" i="1"/>
  <c r="Q384" i="1"/>
  <c r="O384" i="1"/>
  <c r="M384" i="1"/>
  <c r="L384" i="1"/>
  <c r="H384" i="1"/>
  <c r="K384" i="1" s="1"/>
  <c r="G384" i="1"/>
  <c r="F384" i="1"/>
  <c r="E384" i="1"/>
  <c r="B384" i="1"/>
  <c r="AF383" i="1"/>
  <c r="AG383" i="1" s="1"/>
  <c r="AB383" i="1"/>
  <c r="R383" i="1"/>
  <c r="T383" i="1" s="1"/>
  <c r="Q383" i="1"/>
  <c r="O383" i="1"/>
  <c r="M383" i="1"/>
  <c r="L383" i="1"/>
  <c r="H383" i="1"/>
  <c r="G383" i="1"/>
  <c r="F383" i="1"/>
  <c r="E383" i="1"/>
  <c r="B383" i="1"/>
  <c r="AB382" i="1"/>
  <c r="R382" i="1"/>
  <c r="T382" i="1" s="1"/>
  <c r="Q382" i="1"/>
  <c r="O382" i="1"/>
  <c r="M382" i="1"/>
  <c r="L382" i="1"/>
  <c r="K382" i="1"/>
  <c r="H382" i="1"/>
  <c r="G382" i="1"/>
  <c r="F382" i="1"/>
  <c r="E382" i="1"/>
  <c r="I382" i="1" s="1"/>
  <c r="B382" i="1"/>
  <c r="AB381" i="1"/>
  <c r="R381" i="1"/>
  <c r="T381" i="1" s="1"/>
  <c r="Q381" i="1"/>
  <c r="O381" i="1"/>
  <c r="M381" i="1"/>
  <c r="L381" i="1"/>
  <c r="H381" i="1"/>
  <c r="G381" i="1"/>
  <c r="F381" i="1"/>
  <c r="E381" i="1"/>
  <c r="B381" i="1"/>
  <c r="AB380" i="1"/>
  <c r="T380" i="1"/>
  <c r="R380" i="1"/>
  <c r="Q380" i="1"/>
  <c r="O380" i="1"/>
  <c r="M380" i="1"/>
  <c r="L380" i="1"/>
  <c r="H380" i="1"/>
  <c r="G380" i="1"/>
  <c r="F380" i="1"/>
  <c r="J380" i="1" s="1"/>
  <c r="E380" i="1"/>
  <c r="B380" i="1"/>
  <c r="AF379" i="1"/>
  <c r="AG379" i="1" s="1"/>
  <c r="AB379" i="1"/>
  <c r="R379" i="1"/>
  <c r="T379" i="1" s="1"/>
  <c r="Q379" i="1"/>
  <c r="O379" i="1"/>
  <c r="M379" i="1"/>
  <c r="L379" i="1"/>
  <c r="H379" i="1"/>
  <c r="G379" i="1"/>
  <c r="F379" i="1"/>
  <c r="K379" i="1" s="1"/>
  <c r="E379" i="1"/>
  <c r="AB378" i="1"/>
  <c r="R378" i="1"/>
  <c r="T378" i="1" s="1"/>
  <c r="Q378" i="1"/>
  <c r="O378" i="1"/>
  <c r="M378" i="1"/>
  <c r="L378" i="1"/>
  <c r="H378" i="1"/>
  <c r="G378" i="1"/>
  <c r="F378" i="1"/>
  <c r="K378" i="1" s="1"/>
  <c r="E378" i="1"/>
  <c r="I378" i="1" s="1"/>
  <c r="B378" i="1"/>
  <c r="AB377" i="1"/>
  <c r="T377" i="1"/>
  <c r="R377" i="1"/>
  <c r="Q377" i="1"/>
  <c r="O377" i="1"/>
  <c r="M377" i="1"/>
  <c r="L377" i="1"/>
  <c r="H377" i="1"/>
  <c r="H375" i="1" s="1"/>
  <c r="G377" i="1"/>
  <c r="F377" i="1"/>
  <c r="J377" i="1" s="1"/>
  <c r="E377" i="1"/>
  <c r="B377" i="1"/>
  <c r="AB376" i="1"/>
  <c r="R376" i="1"/>
  <c r="Q376" i="1"/>
  <c r="O376" i="1"/>
  <c r="M376" i="1"/>
  <c r="L376" i="1"/>
  <c r="H376" i="1"/>
  <c r="G376" i="1"/>
  <c r="F376" i="1"/>
  <c r="K376" i="1" s="1"/>
  <c r="E376" i="1"/>
  <c r="I376" i="1" s="1"/>
  <c r="B376" i="1"/>
  <c r="R375" i="1"/>
  <c r="O375" i="1"/>
  <c r="L375" i="1"/>
  <c r="D375" i="1"/>
  <c r="C375" i="1"/>
  <c r="AB374" i="1"/>
  <c r="R374" i="1"/>
  <c r="T374" i="1" s="1"/>
  <c r="Q374" i="1"/>
  <c r="O374" i="1"/>
  <c r="M374" i="1"/>
  <c r="L374" i="1"/>
  <c r="H374" i="1"/>
  <c r="G374" i="1"/>
  <c r="F374" i="1"/>
  <c r="K374" i="1" s="1"/>
  <c r="E374" i="1"/>
  <c r="B374" i="1"/>
  <c r="AB373" i="1"/>
  <c r="R373" i="1"/>
  <c r="T373" i="1" s="1"/>
  <c r="Q373" i="1"/>
  <c r="O373" i="1"/>
  <c r="M373" i="1"/>
  <c r="L373" i="1"/>
  <c r="H373" i="1"/>
  <c r="G373" i="1"/>
  <c r="F373" i="1"/>
  <c r="J373" i="1" s="1"/>
  <c r="E373" i="1"/>
  <c r="I373" i="1" s="1"/>
  <c r="B373" i="1"/>
  <c r="AB372" i="1"/>
  <c r="R372" i="1"/>
  <c r="T372" i="1" s="1"/>
  <c r="Q372" i="1"/>
  <c r="O372" i="1"/>
  <c r="M372" i="1"/>
  <c r="L372" i="1"/>
  <c r="H372" i="1"/>
  <c r="G372" i="1"/>
  <c r="F372" i="1"/>
  <c r="K372" i="1" s="1"/>
  <c r="E372" i="1"/>
  <c r="I372" i="1" s="1"/>
  <c r="B372" i="1"/>
  <c r="AB371" i="1"/>
  <c r="T371" i="1"/>
  <c r="R371" i="1"/>
  <c r="Q371" i="1"/>
  <c r="O371" i="1"/>
  <c r="M371" i="1"/>
  <c r="L371" i="1"/>
  <c r="H371" i="1"/>
  <c r="G371" i="1"/>
  <c r="F371" i="1"/>
  <c r="J371" i="1" s="1"/>
  <c r="E371" i="1"/>
  <c r="B371" i="1"/>
  <c r="AB370" i="1"/>
  <c r="R370" i="1"/>
  <c r="T370" i="1" s="1"/>
  <c r="Q370" i="1"/>
  <c r="O370" i="1"/>
  <c r="M370" i="1"/>
  <c r="L370" i="1"/>
  <c r="H370" i="1"/>
  <c r="G370" i="1"/>
  <c r="F370" i="1"/>
  <c r="K370" i="1" s="1"/>
  <c r="E370" i="1"/>
  <c r="I370" i="1" s="1"/>
  <c r="B370" i="1"/>
  <c r="AF369" i="1"/>
  <c r="AG369" i="1" s="1"/>
  <c r="AB369" i="1"/>
  <c r="R369" i="1"/>
  <c r="T369" i="1" s="1"/>
  <c r="Q369" i="1"/>
  <c r="O369" i="1"/>
  <c r="M369" i="1"/>
  <c r="L369" i="1"/>
  <c r="K369" i="1"/>
  <c r="H369" i="1"/>
  <c r="G369" i="1"/>
  <c r="F369" i="1"/>
  <c r="E369" i="1"/>
  <c r="I369" i="1" s="1"/>
  <c r="B369" i="1"/>
  <c r="AB368" i="1"/>
  <c r="R368" i="1"/>
  <c r="T368" i="1" s="1"/>
  <c r="Q368" i="1"/>
  <c r="O368" i="1"/>
  <c r="M368" i="1"/>
  <c r="L368" i="1"/>
  <c r="H368" i="1"/>
  <c r="G368" i="1"/>
  <c r="F368" i="1"/>
  <c r="AF368" i="1" s="1"/>
  <c r="AG368" i="1" s="1"/>
  <c r="E368" i="1"/>
  <c r="I368" i="1" s="1"/>
  <c r="AF367" i="1"/>
  <c r="AG367" i="1" s="1"/>
  <c r="AB367" i="1"/>
  <c r="R367" i="1"/>
  <c r="T367" i="1" s="1"/>
  <c r="Q367" i="1"/>
  <c r="O367" i="1"/>
  <c r="M367" i="1"/>
  <c r="L367" i="1"/>
  <c r="H367" i="1"/>
  <c r="G367" i="1"/>
  <c r="F367" i="1"/>
  <c r="E367" i="1"/>
  <c r="B367" i="1"/>
  <c r="AB366" i="1"/>
  <c r="R366" i="1"/>
  <c r="T366" i="1" s="1"/>
  <c r="Q366" i="1"/>
  <c r="O366" i="1"/>
  <c r="M366" i="1"/>
  <c r="L366" i="1"/>
  <c r="L364" i="1" s="1"/>
  <c r="H366" i="1"/>
  <c r="H364" i="1" s="1"/>
  <c r="G366" i="1"/>
  <c r="F366" i="1"/>
  <c r="E366" i="1"/>
  <c r="B366" i="1"/>
  <c r="AB365" i="1"/>
  <c r="R365" i="1"/>
  <c r="Q365" i="1"/>
  <c r="O365" i="1"/>
  <c r="M365" i="1"/>
  <c r="L365" i="1"/>
  <c r="H365" i="1"/>
  <c r="G365" i="1"/>
  <c r="G364" i="1" s="1"/>
  <c r="F365" i="1"/>
  <c r="K365" i="1" s="1"/>
  <c r="E365" i="1"/>
  <c r="B365" i="1"/>
  <c r="R364" i="1"/>
  <c r="O364" i="1"/>
  <c r="D364" i="1"/>
  <c r="C364" i="1"/>
  <c r="AB363" i="1"/>
  <c r="R363" i="1"/>
  <c r="T363" i="1" s="1"/>
  <c r="Q363" i="1"/>
  <c r="O363" i="1"/>
  <c r="M363" i="1"/>
  <c r="L363" i="1"/>
  <c r="H363" i="1"/>
  <c r="G363" i="1"/>
  <c r="F363" i="1"/>
  <c r="E363" i="1"/>
  <c r="B363" i="1"/>
  <c r="AB362" i="1"/>
  <c r="T362" i="1"/>
  <c r="R362" i="1"/>
  <c r="Q362" i="1"/>
  <c r="O362" i="1"/>
  <c r="M362" i="1"/>
  <c r="L362" i="1"/>
  <c r="H362" i="1"/>
  <c r="G362" i="1"/>
  <c r="F362" i="1"/>
  <c r="J362" i="1" s="1"/>
  <c r="E362" i="1"/>
  <c r="B362" i="1"/>
  <c r="AF361" i="1"/>
  <c r="AG361" i="1" s="1"/>
  <c r="AB361" i="1"/>
  <c r="R361" i="1"/>
  <c r="T361" i="1" s="1"/>
  <c r="Q361" i="1"/>
  <c r="O361" i="1"/>
  <c r="M361" i="1"/>
  <c r="L361" i="1"/>
  <c r="H361" i="1"/>
  <c r="G361" i="1"/>
  <c r="F361" i="1"/>
  <c r="K361" i="1" s="1"/>
  <c r="E361" i="1"/>
  <c r="B361" i="1"/>
  <c r="AB360" i="1"/>
  <c r="T360" i="1"/>
  <c r="R360" i="1"/>
  <c r="Q360" i="1"/>
  <c r="O360" i="1"/>
  <c r="M360" i="1"/>
  <c r="L360" i="1"/>
  <c r="H360" i="1"/>
  <c r="K360" i="1" s="1"/>
  <c r="G360" i="1"/>
  <c r="F360" i="1"/>
  <c r="E360" i="1"/>
  <c r="B360" i="1"/>
  <c r="AB359" i="1"/>
  <c r="R359" i="1"/>
  <c r="T359" i="1" s="1"/>
  <c r="Q359" i="1"/>
  <c r="O359" i="1"/>
  <c r="M359" i="1"/>
  <c r="L359" i="1"/>
  <c r="H359" i="1"/>
  <c r="G359" i="1"/>
  <c r="F359" i="1"/>
  <c r="K359" i="1" s="1"/>
  <c r="E359" i="1"/>
  <c r="B359" i="1"/>
  <c r="AB358" i="1"/>
  <c r="R358" i="1"/>
  <c r="T358" i="1" s="1"/>
  <c r="Q358" i="1"/>
  <c r="O358" i="1"/>
  <c r="M358" i="1"/>
  <c r="L358" i="1"/>
  <c r="H358" i="1"/>
  <c r="G358" i="1"/>
  <c r="F358" i="1"/>
  <c r="J358" i="1" s="1"/>
  <c r="E358" i="1"/>
  <c r="I358" i="1" s="1"/>
  <c r="B358" i="1"/>
  <c r="AB357" i="1"/>
  <c r="R357" i="1"/>
  <c r="T357" i="1" s="1"/>
  <c r="Q357" i="1"/>
  <c r="O357" i="1"/>
  <c r="M357" i="1"/>
  <c r="L357" i="1"/>
  <c r="H357" i="1"/>
  <c r="G357" i="1"/>
  <c r="F357" i="1"/>
  <c r="K357" i="1" s="1"/>
  <c r="E357" i="1"/>
  <c r="I357" i="1" s="1"/>
  <c r="AB356" i="1"/>
  <c r="R356" i="1"/>
  <c r="T356" i="1" s="1"/>
  <c r="Q356" i="1"/>
  <c r="O356" i="1"/>
  <c r="M356" i="1"/>
  <c r="L356" i="1"/>
  <c r="H356" i="1"/>
  <c r="G356" i="1"/>
  <c r="F356" i="1"/>
  <c r="AF356" i="1" s="1"/>
  <c r="AG356" i="1" s="1"/>
  <c r="E356" i="1"/>
  <c r="I356" i="1" s="1"/>
  <c r="B356" i="1"/>
  <c r="AB355" i="1"/>
  <c r="R355" i="1"/>
  <c r="T355" i="1" s="1"/>
  <c r="Q355" i="1"/>
  <c r="O355" i="1"/>
  <c r="M355" i="1"/>
  <c r="L355" i="1"/>
  <c r="L353" i="1" s="1"/>
  <c r="H355" i="1"/>
  <c r="G355" i="1"/>
  <c r="F355" i="1"/>
  <c r="E355" i="1"/>
  <c r="E353" i="1" s="1"/>
  <c r="B355" i="1"/>
  <c r="AB354" i="1"/>
  <c r="R354" i="1"/>
  <c r="Q354" i="1"/>
  <c r="Q353" i="1" s="1"/>
  <c r="O354" i="1"/>
  <c r="M354" i="1"/>
  <c r="L354" i="1"/>
  <c r="H354" i="1"/>
  <c r="G354" i="1"/>
  <c r="F354" i="1"/>
  <c r="E354" i="1"/>
  <c r="B354" i="1"/>
  <c r="R353" i="1"/>
  <c r="O353" i="1"/>
  <c r="H353" i="1"/>
  <c r="D353" i="1"/>
  <c r="C353" i="1"/>
  <c r="AB352" i="1"/>
  <c r="R352" i="1"/>
  <c r="T352" i="1" s="1"/>
  <c r="Q352" i="1"/>
  <c r="O352" i="1"/>
  <c r="M352" i="1"/>
  <c r="L352" i="1"/>
  <c r="H352" i="1"/>
  <c r="G352" i="1"/>
  <c r="F352" i="1"/>
  <c r="E352" i="1"/>
  <c r="I352" i="1" s="1"/>
  <c r="B352" i="1"/>
  <c r="AB351" i="1"/>
  <c r="R351" i="1"/>
  <c r="T351" i="1" s="1"/>
  <c r="Q351" i="1"/>
  <c r="O351" i="1"/>
  <c r="M351" i="1"/>
  <c r="L351" i="1"/>
  <c r="H351" i="1"/>
  <c r="G351" i="1"/>
  <c r="F351" i="1"/>
  <c r="J351" i="1" s="1"/>
  <c r="E351" i="1"/>
  <c r="I351" i="1" s="1"/>
  <c r="B351" i="1"/>
  <c r="AB350" i="1"/>
  <c r="R350" i="1"/>
  <c r="T350" i="1" s="1"/>
  <c r="Q350" i="1"/>
  <c r="O350" i="1"/>
  <c r="M350" i="1"/>
  <c r="L350" i="1"/>
  <c r="H350" i="1"/>
  <c r="G350" i="1"/>
  <c r="F350" i="1"/>
  <c r="K350" i="1" s="1"/>
  <c r="E350" i="1"/>
  <c r="I350" i="1" s="1"/>
  <c r="B350" i="1"/>
  <c r="AB349" i="1"/>
  <c r="T349" i="1"/>
  <c r="R349" i="1"/>
  <c r="Q349" i="1"/>
  <c r="O349" i="1"/>
  <c r="M349" i="1"/>
  <c r="L349" i="1"/>
  <c r="H349" i="1"/>
  <c r="G349" i="1"/>
  <c r="F349" i="1"/>
  <c r="J349" i="1" s="1"/>
  <c r="E349" i="1"/>
  <c r="I349" i="1" s="1"/>
  <c r="B349" i="1"/>
  <c r="AB348" i="1"/>
  <c r="R348" i="1"/>
  <c r="T348" i="1" s="1"/>
  <c r="Q348" i="1"/>
  <c r="O348" i="1"/>
  <c r="M348" i="1"/>
  <c r="L348" i="1"/>
  <c r="H348" i="1"/>
  <c r="G348" i="1"/>
  <c r="F348" i="1"/>
  <c r="E348" i="1"/>
  <c r="I348" i="1" s="1"/>
  <c r="B348" i="1"/>
  <c r="AB347" i="1"/>
  <c r="R347" i="1"/>
  <c r="T347" i="1" s="1"/>
  <c r="Q347" i="1"/>
  <c r="O347" i="1"/>
  <c r="M347" i="1"/>
  <c r="L347" i="1"/>
  <c r="H347" i="1"/>
  <c r="G347" i="1"/>
  <c r="F347" i="1"/>
  <c r="J347" i="1" s="1"/>
  <c r="E347" i="1"/>
  <c r="B347" i="1"/>
  <c r="AB346" i="1"/>
  <c r="R346" i="1"/>
  <c r="T346" i="1" s="1"/>
  <c r="Q346" i="1"/>
  <c r="O346" i="1"/>
  <c r="M346" i="1"/>
  <c r="L346" i="1"/>
  <c r="H346" i="1"/>
  <c r="G346" i="1"/>
  <c r="F346" i="1"/>
  <c r="AF346" i="1" s="1"/>
  <c r="AG346" i="1" s="1"/>
  <c r="E346" i="1"/>
  <c r="I346" i="1" s="1"/>
  <c r="AB345" i="1"/>
  <c r="R345" i="1"/>
  <c r="T345" i="1" s="1"/>
  <c r="Q345" i="1"/>
  <c r="O345" i="1"/>
  <c r="M345" i="1"/>
  <c r="L345" i="1"/>
  <c r="H345" i="1"/>
  <c r="G345" i="1"/>
  <c r="F345" i="1"/>
  <c r="AF345" i="1" s="1"/>
  <c r="AG345" i="1" s="1"/>
  <c r="E345" i="1"/>
  <c r="I345" i="1" s="1"/>
  <c r="B345" i="1"/>
  <c r="AB344" i="1"/>
  <c r="R344" i="1"/>
  <c r="T344" i="1" s="1"/>
  <c r="Q344" i="1"/>
  <c r="O344" i="1"/>
  <c r="M344" i="1"/>
  <c r="L344" i="1"/>
  <c r="H344" i="1"/>
  <c r="G344" i="1"/>
  <c r="F344" i="1"/>
  <c r="E344" i="1"/>
  <c r="E342" i="1" s="1"/>
  <c r="B344" i="1"/>
  <c r="AB343" i="1"/>
  <c r="R343" i="1"/>
  <c r="Q343" i="1"/>
  <c r="Q342" i="1" s="1"/>
  <c r="O343" i="1"/>
  <c r="M343" i="1"/>
  <c r="L343" i="1"/>
  <c r="H343" i="1"/>
  <c r="G343" i="1"/>
  <c r="G342" i="1" s="1"/>
  <c r="F343" i="1"/>
  <c r="E343" i="1"/>
  <c r="B343" i="1"/>
  <c r="R342" i="1"/>
  <c r="O342" i="1"/>
  <c r="D342" i="1"/>
  <c r="C342" i="1"/>
  <c r="AB341" i="1"/>
  <c r="R341" i="1"/>
  <c r="T341" i="1" s="1"/>
  <c r="Q341" i="1"/>
  <c r="O341" i="1"/>
  <c r="M341" i="1"/>
  <c r="L341" i="1"/>
  <c r="H341" i="1"/>
  <c r="J341" i="1" s="1"/>
  <c r="G341" i="1"/>
  <c r="F341" i="1"/>
  <c r="E341" i="1"/>
  <c r="B341" i="1"/>
  <c r="AF340" i="1"/>
  <c r="AG340" i="1" s="1"/>
  <c r="AB340" i="1"/>
  <c r="R340" i="1"/>
  <c r="T340" i="1" s="1"/>
  <c r="Q340" i="1"/>
  <c r="O340" i="1"/>
  <c r="M340" i="1"/>
  <c r="L340" i="1"/>
  <c r="K340" i="1"/>
  <c r="H340" i="1"/>
  <c r="G340" i="1"/>
  <c r="F340" i="1"/>
  <c r="E340" i="1"/>
  <c r="B340" i="1"/>
  <c r="AB339" i="1"/>
  <c r="R339" i="1"/>
  <c r="T339" i="1" s="1"/>
  <c r="Q339" i="1"/>
  <c r="O339" i="1"/>
  <c r="M339" i="1"/>
  <c r="L339" i="1"/>
  <c r="H339" i="1"/>
  <c r="G339" i="1"/>
  <c r="F339" i="1"/>
  <c r="AF339" i="1" s="1"/>
  <c r="AG339" i="1" s="1"/>
  <c r="E339" i="1"/>
  <c r="I339" i="1" s="1"/>
  <c r="B339" i="1"/>
  <c r="AB338" i="1"/>
  <c r="R338" i="1"/>
  <c r="T338" i="1" s="1"/>
  <c r="Q338" i="1"/>
  <c r="O338" i="1"/>
  <c r="M338" i="1"/>
  <c r="L338" i="1"/>
  <c r="H338" i="1"/>
  <c r="G338" i="1"/>
  <c r="F338" i="1"/>
  <c r="E338" i="1"/>
  <c r="I338" i="1" s="1"/>
  <c r="B338" i="1"/>
  <c r="AB337" i="1"/>
  <c r="R337" i="1"/>
  <c r="T337" i="1" s="1"/>
  <c r="Q337" i="1"/>
  <c r="O337" i="1"/>
  <c r="M337" i="1"/>
  <c r="L337" i="1"/>
  <c r="H337" i="1"/>
  <c r="G337" i="1"/>
  <c r="F337" i="1"/>
  <c r="E337" i="1"/>
  <c r="B337" i="1"/>
  <c r="AF336" i="1"/>
  <c r="AG336" i="1" s="1"/>
  <c r="AB336" i="1"/>
  <c r="R336" i="1"/>
  <c r="T336" i="1" s="1"/>
  <c r="Q336" i="1"/>
  <c r="O336" i="1"/>
  <c r="M336" i="1"/>
  <c r="L336" i="1"/>
  <c r="K336" i="1"/>
  <c r="H336" i="1"/>
  <c r="G336" i="1"/>
  <c r="F336" i="1"/>
  <c r="E336" i="1"/>
  <c r="B336" i="1"/>
  <c r="AB335" i="1"/>
  <c r="R335" i="1"/>
  <c r="T335" i="1" s="1"/>
  <c r="Q335" i="1"/>
  <c r="O335" i="1"/>
  <c r="M335" i="1"/>
  <c r="L335" i="1"/>
  <c r="H335" i="1"/>
  <c r="G335" i="1"/>
  <c r="F335" i="1"/>
  <c r="AF335" i="1" s="1"/>
  <c r="AG335" i="1" s="1"/>
  <c r="E335" i="1"/>
  <c r="I335" i="1" s="1"/>
  <c r="AF334" i="1"/>
  <c r="AG334" i="1" s="1"/>
  <c r="AB334" i="1"/>
  <c r="R334" i="1"/>
  <c r="T334" i="1" s="1"/>
  <c r="Q334" i="1"/>
  <c r="O334" i="1"/>
  <c r="M334" i="1"/>
  <c r="L334" i="1"/>
  <c r="H334" i="1"/>
  <c r="G334" i="1"/>
  <c r="F334" i="1"/>
  <c r="E334" i="1"/>
  <c r="B334" i="1"/>
  <c r="AB333" i="1"/>
  <c r="R333" i="1"/>
  <c r="T333" i="1" s="1"/>
  <c r="Q333" i="1"/>
  <c r="O333" i="1"/>
  <c r="M333" i="1"/>
  <c r="L333" i="1"/>
  <c r="H333" i="1"/>
  <c r="G333" i="1"/>
  <c r="F333" i="1"/>
  <c r="E333" i="1"/>
  <c r="B333" i="1"/>
  <c r="AB332" i="1"/>
  <c r="R332" i="1"/>
  <c r="Q332" i="1"/>
  <c r="O332" i="1"/>
  <c r="M332" i="1"/>
  <c r="L332" i="1"/>
  <c r="H332" i="1"/>
  <c r="G332" i="1"/>
  <c r="G331" i="1" s="1"/>
  <c r="F332" i="1"/>
  <c r="E332" i="1"/>
  <c r="B332" i="1"/>
  <c r="R331" i="1"/>
  <c r="O331" i="1"/>
  <c r="D331" i="1"/>
  <c r="C331" i="1"/>
  <c r="AB330" i="1"/>
  <c r="R330" i="1"/>
  <c r="T330" i="1" s="1"/>
  <c r="Q330" i="1"/>
  <c r="O330" i="1"/>
  <c r="M330" i="1"/>
  <c r="L330" i="1"/>
  <c r="H330" i="1"/>
  <c r="G330" i="1"/>
  <c r="F330" i="1"/>
  <c r="J330" i="1" s="1"/>
  <c r="E330" i="1"/>
  <c r="B330" i="1"/>
  <c r="AF329" i="1"/>
  <c r="AG329" i="1" s="1"/>
  <c r="AB329" i="1"/>
  <c r="R329" i="1"/>
  <c r="T329" i="1" s="1"/>
  <c r="Q329" i="1"/>
  <c r="O329" i="1"/>
  <c r="M329" i="1"/>
  <c r="L329" i="1"/>
  <c r="H329" i="1"/>
  <c r="K329" i="1" s="1"/>
  <c r="G329" i="1"/>
  <c r="F329" i="1"/>
  <c r="E329" i="1"/>
  <c r="B329" i="1"/>
  <c r="AF328" i="1"/>
  <c r="AG328" i="1" s="1"/>
  <c r="AB328" i="1"/>
  <c r="R328" i="1"/>
  <c r="T328" i="1" s="1"/>
  <c r="Q328" i="1"/>
  <c r="O328" i="1"/>
  <c r="M328" i="1"/>
  <c r="L328" i="1"/>
  <c r="H328" i="1"/>
  <c r="G328" i="1"/>
  <c r="F328" i="1"/>
  <c r="E328" i="1"/>
  <c r="B328" i="1"/>
  <c r="AB327" i="1"/>
  <c r="R327" i="1"/>
  <c r="T327" i="1" s="1"/>
  <c r="Q327" i="1"/>
  <c r="O327" i="1"/>
  <c r="M327" i="1"/>
  <c r="L327" i="1"/>
  <c r="H327" i="1"/>
  <c r="G327" i="1"/>
  <c r="F327" i="1"/>
  <c r="E327" i="1"/>
  <c r="B327" i="1"/>
  <c r="AB326" i="1"/>
  <c r="R326" i="1"/>
  <c r="T326" i="1" s="1"/>
  <c r="Q326" i="1"/>
  <c r="O326" i="1"/>
  <c r="M326" i="1"/>
  <c r="L326" i="1"/>
  <c r="H326" i="1"/>
  <c r="G326" i="1"/>
  <c r="F326" i="1"/>
  <c r="E326" i="1"/>
  <c r="B326" i="1"/>
  <c r="AF325" i="1"/>
  <c r="AG325" i="1" s="1"/>
  <c r="AB325" i="1"/>
  <c r="R325" i="1"/>
  <c r="T325" i="1" s="1"/>
  <c r="Q325" i="1"/>
  <c r="O325" i="1"/>
  <c r="M325" i="1"/>
  <c r="L325" i="1"/>
  <c r="H325" i="1"/>
  <c r="K325" i="1" s="1"/>
  <c r="G325" i="1"/>
  <c r="F325" i="1"/>
  <c r="E325" i="1"/>
  <c r="B325" i="1"/>
  <c r="AF324" i="1"/>
  <c r="AG324" i="1" s="1"/>
  <c r="AB324" i="1"/>
  <c r="R324" i="1"/>
  <c r="T324" i="1" s="1"/>
  <c r="Q324" i="1"/>
  <c r="O324" i="1"/>
  <c r="M324" i="1"/>
  <c r="L324" i="1"/>
  <c r="H324" i="1"/>
  <c r="G324" i="1"/>
  <c r="F324" i="1"/>
  <c r="E324" i="1"/>
  <c r="AF323" i="1"/>
  <c r="AG323" i="1" s="1"/>
  <c r="AB323" i="1"/>
  <c r="R323" i="1"/>
  <c r="T323" i="1" s="1"/>
  <c r="Q323" i="1"/>
  <c r="O323" i="1"/>
  <c r="M323" i="1"/>
  <c r="L323" i="1"/>
  <c r="H323" i="1"/>
  <c r="G323" i="1"/>
  <c r="F323" i="1"/>
  <c r="K323" i="1" s="1"/>
  <c r="E323" i="1"/>
  <c r="B323" i="1"/>
  <c r="AB322" i="1"/>
  <c r="T322" i="1"/>
  <c r="R322" i="1"/>
  <c r="Q322" i="1"/>
  <c r="O322" i="1"/>
  <c r="M322" i="1"/>
  <c r="L322" i="1"/>
  <c r="H322" i="1"/>
  <c r="H320" i="1" s="1"/>
  <c r="G322" i="1"/>
  <c r="F322" i="1"/>
  <c r="E322" i="1"/>
  <c r="B322" i="1"/>
  <c r="AB321" i="1"/>
  <c r="R321" i="1"/>
  <c r="Q321" i="1"/>
  <c r="O321" i="1"/>
  <c r="M321" i="1"/>
  <c r="L321" i="1"/>
  <c r="H321" i="1"/>
  <c r="G321" i="1"/>
  <c r="F321" i="1"/>
  <c r="E321" i="1"/>
  <c r="B321" i="1"/>
  <c r="R320" i="1"/>
  <c r="O320" i="1"/>
  <c r="L320" i="1"/>
  <c r="D320" i="1"/>
  <c r="C320" i="1"/>
  <c r="AB319" i="1"/>
  <c r="R319" i="1"/>
  <c r="T319" i="1" s="1"/>
  <c r="Q319" i="1"/>
  <c r="O319" i="1"/>
  <c r="M319" i="1"/>
  <c r="L319" i="1"/>
  <c r="H319" i="1"/>
  <c r="G319" i="1"/>
  <c r="F319" i="1"/>
  <c r="AF319" i="1" s="1"/>
  <c r="AG319" i="1" s="1"/>
  <c r="E319" i="1"/>
  <c r="B319" i="1"/>
  <c r="AF318" i="1"/>
  <c r="AG318" i="1" s="1"/>
  <c r="AB318" i="1"/>
  <c r="R318" i="1"/>
  <c r="T318" i="1" s="1"/>
  <c r="Q318" i="1"/>
  <c r="O318" i="1"/>
  <c r="M318" i="1"/>
  <c r="L318" i="1"/>
  <c r="H318" i="1"/>
  <c r="K318" i="1" s="1"/>
  <c r="G318" i="1"/>
  <c r="F318" i="1"/>
  <c r="E318" i="1"/>
  <c r="B318" i="1"/>
  <c r="AF317" i="1"/>
  <c r="AG317" i="1" s="1"/>
  <c r="AB317" i="1"/>
  <c r="R317" i="1"/>
  <c r="T317" i="1" s="1"/>
  <c r="Q317" i="1"/>
  <c r="O317" i="1"/>
  <c r="M317" i="1"/>
  <c r="L317" i="1"/>
  <c r="H317" i="1"/>
  <c r="G317" i="1"/>
  <c r="F317" i="1"/>
  <c r="E317" i="1"/>
  <c r="B317" i="1"/>
  <c r="AB316" i="1"/>
  <c r="R316" i="1"/>
  <c r="T316" i="1" s="1"/>
  <c r="Q316" i="1"/>
  <c r="O316" i="1"/>
  <c r="M316" i="1"/>
  <c r="L316" i="1"/>
  <c r="H316" i="1"/>
  <c r="G316" i="1"/>
  <c r="F316" i="1"/>
  <c r="E316" i="1"/>
  <c r="B316" i="1"/>
  <c r="AB315" i="1"/>
  <c r="R315" i="1"/>
  <c r="T315" i="1" s="1"/>
  <c r="Q315" i="1"/>
  <c r="O315" i="1"/>
  <c r="M315" i="1"/>
  <c r="L315" i="1"/>
  <c r="H315" i="1"/>
  <c r="G315" i="1"/>
  <c r="F315" i="1"/>
  <c r="AF315" i="1" s="1"/>
  <c r="AG315" i="1" s="1"/>
  <c r="E315" i="1"/>
  <c r="B315" i="1"/>
  <c r="AF314" i="1"/>
  <c r="AG314" i="1" s="1"/>
  <c r="AB314" i="1"/>
  <c r="R314" i="1"/>
  <c r="T314" i="1" s="1"/>
  <c r="Q314" i="1"/>
  <c r="O314" i="1"/>
  <c r="M314" i="1"/>
  <c r="L314" i="1"/>
  <c r="H314" i="1"/>
  <c r="K314" i="1" s="1"/>
  <c r="G314" i="1"/>
  <c r="F314" i="1"/>
  <c r="E314" i="1"/>
  <c r="B314" i="1"/>
  <c r="AF313" i="1"/>
  <c r="AG313" i="1" s="1"/>
  <c r="AB313" i="1"/>
  <c r="R313" i="1"/>
  <c r="T313" i="1" s="1"/>
  <c r="Q313" i="1"/>
  <c r="O313" i="1"/>
  <c r="M313" i="1"/>
  <c r="L313" i="1"/>
  <c r="H313" i="1"/>
  <c r="G313" i="1"/>
  <c r="F313" i="1"/>
  <c r="E313" i="1"/>
  <c r="AB312" i="1"/>
  <c r="R312" i="1"/>
  <c r="T312" i="1" s="1"/>
  <c r="Q312" i="1"/>
  <c r="O312" i="1"/>
  <c r="M312" i="1"/>
  <c r="L312" i="1"/>
  <c r="H312" i="1"/>
  <c r="G312" i="1"/>
  <c r="F312" i="1"/>
  <c r="K312" i="1" s="1"/>
  <c r="E312" i="1"/>
  <c r="B312" i="1"/>
  <c r="AG311" i="1"/>
  <c r="AB311" i="1"/>
  <c r="T311" i="1"/>
  <c r="R311" i="1"/>
  <c r="Q311" i="1"/>
  <c r="O311" i="1"/>
  <c r="M311" i="1"/>
  <c r="M309" i="1" s="1"/>
  <c r="L311" i="1"/>
  <c r="H311" i="1"/>
  <c r="K311" i="1" s="1"/>
  <c r="G311" i="1"/>
  <c r="F311" i="1"/>
  <c r="AF311" i="1" s="1"/>
  <c r="E311" i="1"/>
  <c r="B311" i="1"/>
  <c r="AB310" i="1"/>
  <c r="R310" i="1"/>
  <c r="Q310" i="1"/>
  <c r="O310" i="1"/>
  <c r="M310" i="1"/>
  <c r="L310" i="1"/>
  <c r="H310" i="1"/>
  <c r="G310" i="1"/>
  <c r="G309" i="1" s="1"/>
  <c r="F310" i="1"/>
  <c r="J310" i="1" s="1"/>
  <c r="E310" i="1"/>
  <c r="B310" i="1"/>
  <c r="R309" i="1"/>
  <c r="O309" i="1"/>
  <c r="D309" i="1"/>
  <c r="C309" i="1"/>
  <c r="AB308" i="1"/>
  <c r="R308" i="1"/>
  <c r="T308" i="1" s="1"/>
  <c r="Q308" i="1"/>
  <c r="O308" i="1"/>
  <c r="M308" i="1"/>
  <c r="L308" i="1"/>
  <c r="H308" i="1"/>
  <c r="J308" i="1" s="1"/>
  <c r="G308" i="1"/>
  <c r="F308" i="1"/>
  <c r="AF308" i="1" s="1"/>
  <c r="AG308" i="1" s="1"/>
  <c r="E308" i="1"/>
  <c r="B308" i="1"/>
  <c r="AB307" i="1"/>
  <c r="R307" i="1"/>
  <c r="T307" i="1" s="1"/>
  <c r="Q307" i="1"/>
  <c r="O307" i="1"/>
  <c r="M307" i="1"/>
  <c r="L307" i="1"/>
  <c r="K307" i="1"/>
  <c r="H307" i="1"/>
  <c r="G307" i="1"/>
  <c r="F307" i="1"/>
  <c r="J307" i="1" s="1"/>
  <c r="E307" i="1"/>
  <c r="I307" i="1" s="1"/>
  <c r="B307" i="1"/>
  <c r="AB306" i="1"/>
  <c r="R306" i="1"/>
  <c r="T306" i="1" s="1"/>
  <c r="Q306" i="1"/>
  <c r="O306" i="1"/>
  <c r="M306" i="1"/>
  <c r="L306" i="1"/>
  <c r="H306" i="1"/>
  <c r="G306" i="1"/>
  <c r="F306" i="1"/>
  <c r="E306" i="1"/>
  <c r="I306" i="1" s="1"/>
  <c r="B306" i="1"/>
  <c r="AB305" i="1"/>
  <c r="T305" i="1"/>
  <c r="R305" i="1"/>
  <c r="Q305" i="1"/>
  <c r="O305" i="1"/>
  <c r="M305" i="1"/>
  <c r="L305" i="1"/>
  <c r="H305" i="1"/>
  <c r="G305" i="1"/>
  <c r="F305" i="1"/>
  <c r="E305" i="1"/>
  <c r="B305" i="1"/>
  <c r="AB304" i="1"/>
  <c r="R304" i="1"/>
  <c r="T304" i="1" s="1"/>
  <c r="Q304" i="1"/>
  <c r="O304" i="1"/>
  <c r="M304" i="1"/>
  <c r="L304" i="1"/>
  <c r="H304" i="1"/>
  <c r="G304" i="1"/>
  <c r="F304" i="1"/>
  <c r="J304" i="1" s="1"/>
  <c r="E304" i="1"/>
  <c r="B304" i="1"/>
  <c r="AF303" i="1"/>
  <c r="AG303" i="1" s="1"/>
  <c r="AB303" i="1"/>
  <c r="R303" i="1"/>
  <c r="T303" i="1" s="1"/>
  <c r="Q303" i="1"/>
  <c r="O303" i="1"/>
  <c r="M303" i="1"/>
  <c r="L303" i="1"/>
  <c r="H303" i="1"/>
  <c r="G303" i="1"/>
  <c r="F303" i="1"/>
  <c r="E303" i="1"/>
  <c r="B303" i="1"/>
  <c r="AF302" i="1"/>
  <c r="AG302" i="1" s="1"/>
  <c r="AB302" i="1"/>
  <c r="R302" i="1"/>
  <c r="T302" i="1" s="1"/>
  <c r="Q302" i="1"/>
  <c r="O302" i="1"/>
  <c r="M302" i="1"/>
  <c r="L302" i="1"/>
  <c r="H302" i="1"/>
  <c r="G302" i="1"/>
  <c r="F302" i="1"/>
  <c r="E302" i="1"/>
  <c r="AF301" i="1"/>
  <c r="AG301" i="1" s="1"/>
  <c r="AB301" i="1"/>
  <c r="R301" i="1"/>
  <c r="T301" i="1" s="1"/>
  <c r="Q301" i="1"/>
  <c r="O301" i="1"/>
  <c r="M301" i="1"/>
  <c r="L301" i="1"/>
  <c r="H301" i="1"/>
  <c r="G301" i="1"/>
  <c r="F301" i="1"/>
  <c r="E301" i="1"/>
  <c r="B301" i="1"/>
  <c r="AB300" i="1"/>
  <c r="R300" i="1"/>
  <c r="T300" i="1" s="1"/>
  <c r="Q300" i="1"/>
  <c r="O300" i="1"/>
  <c r="M300" i="1"/>
  <c r="L300" i="1"/>
  <c r="H300" i="1"/>
  <c r="G300" i="1"/>
  <c r="F300" i="1"/>
  <c r="AF300" i="1" s="1"/>
  <c r="AG300" i="1" s="1"/>
  <c r="E300" i="1"/>
  <c r="B300" i="1"/>
  <c r="AB299" i="1"/>
  <c r="AB298" i="1" s="1"/>
  <c r="R299" i="1"/>
  <c r="Q299" i="1"/>
  <c r="O299" i="1"/>
  <c r="M299" i="1"/>
  <c r="M298" i="1" s="1"/>
  <c r="L299" i="1"/>
  <c r="H299" i="1"/>
  <c r="H298" i="1" s="1"/>
  <c r="G299" i="1"/>
  <c r="F299" i="1"/>
  <c r="AF299" i="1" s="1"/>
  <c r="AG299" i="1" s="1"/>
  <c r="E299" i="1"/>
  <c r="B299" i="1"/>
  <c r="R298" i="1"/>
  <c r="O298" i="1"/>
  <c r="D298" i="1"/>
  <c r="C298" i="1"/>
  <c r="AB297" i="1"/>
  <c r="R297" i="1"/>
  <c r="T297" i="1" s="1"/>
  <c r="Q297" i="1"/>
  <c r="O297" i="1"/>
  <c r="M297" i="1"/>
  <c r="L297" i="1"/>
  <c r="H297" i="1"/>
  <c r="G297" i="1"/>
  <c r="F297" i="1"/>
  <c r="E297" i="1"/>
  <c r="B297" i="1"/>
  <c r="AB296" i="1"/>
  <c r="R296" i="1"/>
  <c r="T296" i="1" s="1"/>
  <c r="Q296" i="1"/>
  <c r="O296" i="1"/>
  <c r="M296" i="1"/>
  <c r="L296" i="1"/>
  <c r="H296" i="1"/>
  <c r="G296" i="1"/>
  <c r="F296" i="1"/>
  <c r="AF296" i="1" s="1"/>
  <c r="AG296" i="1" s="1"/>
  <c r="E296" i="1"/>
  <c r="B296" i="1"/>
  <c r="AF295" i="1"/>
  <c r="AG295" i="1" s="1"/>
  <c r="AB295" i="1"/>
  <c r="T295" i="1"/>
  <c r="R295" i="1"/>
  <c r="Q295" i="1"/>
  <c r="O295" i="1"/>
  <c r="M295" i="1"/>
  <c r="L295" i="1"/>
  <c r="H295" i="1"/>
  <c r="G295" i="1"/>
  <c r="F295" i="1"/>
  <c r="E295" i="1"/>
  <c r="B295" i="1"/>
  <c r="AB294" i="1"/>
  <c r="T294" i="1"/>
  <c r="R294" i="1"/>
  <c r="Q294" i="1"/>
  <c r="O294" i="1"/>
  <c r="M294" i="1"/>
  <c r="L294" i="1"/>
  <c r="H294" i="1"/>
  <c r="G294" i="1"/>
  <c r="F294" i="1"/>
  <c r="AF294" i="1" s="1"/>
  <c r="AG294" i="1" s="1"/>
  <c r="E294" i="1"/>
  <c r="B294" i="1"/>
  <c r="AB293" i="1"/>
  <c r="R293" i="1"/>
  <c r="T293" i="1" s="1"/>
  <c r="Q293" i="1"/>
  <c r="O293" i="1"/>
  <c r="M293" i="1"/>
  <c r="L293" i="1"/>
  <c r="H293" i="1"/>
  <c r="G293" i="1"/>
  <c r="F293" i="1"/>
  <c r="AF293" i="1" s="1"/>
  <c r="AG293" i="1" s="1"/>
  <c r="E293" i="1"/>
  <c r="B293" i="1"/>
  <c r="AF292" i="1"/>
  <c r="AG292" i="1" s="1"/>
  <c r="AB292" i="1"/>
  <c r="T292" i="1"/>
  <c r="R292" i="1"/>
  <c r="Q292" i="1"/>
  <c r="O292" i="1"/>
  <c r="M292" i="1"/>
  <c r="L292" i="1"/>
  <c r="H292" i="1"/>
  <c r="K292" i="1" s="1"/>
  <c r="G292" i="1"/>
  <c r="F292" i="1"/>
  <c r="E292" i="1"/>
  <c r="I292" i="1" s="1"/>
  <c r="B292" i="1"/>
  <c r="AB291" i="1"/>
  <c r="R291" i="1"/>
  <c r="T291" i="1" s="1"/>
  <c r="Q291" i="1"/>
  <c r="O291" i="1"/>
  <c r="M291" i="1"/>
  <c r="L291" i="1"/>
  <c r="H291" i="1"/>
  <c r="G291" i="1"/>
  <c r="F291" i="1"/>
  <c r="E291" i="1"/>
  <c r="I291" i="1" s="1"/>
  <c r="AB290" i="1"/>
  <c r="R290" i="1"/>
  <c r="T290" i="1" s="1"/>
  <c r="Q290" i="1"/>
  <c r="O290" i="1"/>
  <c r="M290" i="1"/>
  <c r="L290" i="1"/>
  <c r="L287" i="1" s="1"/>
  <c r="H290" i="1"/>
  <c r="G290" i="1"/>
  <c r="F290" i="1"/>
  <c r="K290" i="1" s="1"/>
  <c r="E290" i="1"/>
  <c r="B290" i="1"/>
  <c r="AG289" i="1"/>
  <c r="AB289" i="1"/>
  <c r="T289" i="1"/>
  <c r="R289" i="1"/>
  <c r="Q289" i="1"/>
  <c r="O289" i="1"/>
  <c r="M289" i="1"/>
  <c r="L289" i="1"/>
  <c r="K289" i="1"/>
  <c r="H289" i="1"/>
  <c r="G289" i="1"/>
  <c r="F289" i="1"/>
  <c r="AF289" i="1" s="1"/>
  <c r="E289" i="1"/>
  <c r="I289" i="1" s="1"/>
  <c r="B289" i="1"/>
  <c r="AB288" i="1"/>
  <c r="R288" i="1"/>
  <c r="Q288" i="1"/>
  <c r="Q287" i="1" s="1"/>
  <c r="O288" i="1"/>
  <c r="M288" i="1"/>
  <c r="L288" i="1"/>
  <c r="H288" i="1"/>
  <c r="G288" i="1"/>
  <c r="F288" i="1"/>
  <c r="E288" i="1"/>
  <c r="B288" i="1"/>
  <c r="R287" i="1"/>
  <c r="O287" i="1"/>
  <c r="E287" i="1"/>
  <c r="D287" i="1"/>
  <c r="C287" i="1"/>
  <c r="AB286" i="1"/>
  <c r="R286" i="1"/>
  <c r="T286" i="1" s="1"/>
  <c r="Q286" i="1"/>
  <c r="O286" i="1"/>
  <c r="M286" i="1"/>
  <c r="L286" i="1"/>
  <c r="H286" i="1"/>
  <c r="J286" i="1" s="1"/>
  <c r="G286" i="1"/>
  <c r="F286" i="1"/>
  <c r="AF286" i="1" s="1"/>
  <c r="AG286" i="1" s="1"/>
  <c r="E286" i="1"/>
  <c r="I286" i="1" s="1"/>
  <c r="B286" i="1"/>
  <c r="AF285" i="1"/>
  <c r="AG285" i="1" s="1"/>
  <c r="AB285" i="1"/>
  <c r="T285" i="1"/>
  <c r="R285" i="1"/>
  <c r="Q285" i="1"/>
  <c r="O285" i="1"/>
  <c r="M285" i="1"/>
  <c r="L285" i="1"/>
  <c r="K285" i="1"/>
  <c r="H285" i="1"/>
  <c r="G285" i="1"/>
  <c r="F285" i="1"/>
  <c r="J285" i="1" s="1"/>
  <c r="E285" i="1"/>
  <c r="B285" i="1"/>
  <c r="AB284" i="1"/>
  <c r="R284" i="1"/>
  <c r="T284" i="1" s="1"/>
  <c r="Q284" i="1"/>
  <c r="O284" i="1"/>
  <c r="M284" i="1"/>
  <c r="L284" i="1"/>
  <c r="H284" i="1"/>
  <c r="G284" i="1"/>
  <c r="F284" i="1"/>
  <c r="K284" i="1" s="1"/>
  <c r="E284" i="1"/>
  <c r="I284" i="1" s="1"/>
  <c r="B284" i="1"/>
  <c r="AB283" i="1"/>
  <c r="R283" i="1"/>
  <c r="T283" i="1" s="1"/>
  <c r="Q283" i="1"/>
  <c r="O283" i="1"/>
  <c r="M283" i="1"/>
  <c r="L283" i="1"/>
  <c r="H283" i="1"/>
  <c r="G283" i="1"/>
  <c r="F283" i="1"/>
  <c r="AF283" i="1" s="1"/>
  <c r="AG283" i="1" s="1"/>
  <c r="E283" i="1"/>
  <c r="B283" i="1"/>
  <c r="AB282" i="1"/>
  <c r="R282" i="1"/>
  <c r="T282" i="1" s="1"/>
  <c r="Q282" i="1"/>
  <c r="O282" i="1"/>
  <c r="M282" i="1"/>
  <c r="L282" i="1"/>
  <c r="H282" i="1"/>
  <c r="G282" i="1"/>
  <c r="F282" i="1"/>
  <c r="J282" i="1" s="1"/>
  <c r="E282" i="1"/>
  <c r="B282" i="1"/>
  <c r="AB281" i="1"/>
  <c r="R281" i="1"/>
  <c r="T281" i="1" s="1"/>
  <c r="Q281" i="1"/>
  <c r="O281" i="1"/>
  <c r="M281" i="1"/>
  <c r="L281" i="1"/>
  <c r="H281" i="1"/>
  <c r="G281" i="1"/>
  <c r="F281" i="1"/>
  <c r="AF281" i="1" s="1"/>
  <c r="AG281" i="1" s="1"/>
  <c r="E281" i="1"/>
  <c r="I281" i="1" s="1"/>
  <c r="B281" i="1"/>
  <c r="AB280" i="1"/>
  <c r="R280" i="1"/>
  <c r="T280" i="1" s="1"/>
  <c r="Q280" i="1"/>
  <c r="O280" i="1"/>
  <c r="M280" i="1"/>
  <c r="L280" i="1"/>
  <c r="H280" i="1"/>
  <c r="H276" i="1" s="1"/>
  <c r="G280" i="1"/>
  <c r="F280" i="1"/>
  <c r="K280" i="1" s="1"/>
  <c r="E280" i="1"/>
  <c r="I280" i="1" s="1"/>
  <c r="AB279" i="1"/>
  <c r="R279" i="1"/>
  <c r="T279" i="1" s="1"/>
  <c r="Q279" i="1"/>
  <c r="O279" i="1"/>
  <c r="M279" i="1"/>
  <c r="L279" i="1"/>
  <c r="H279" i="1"/>
  <c r="G279" i="1"/>
  <c r="F279" i="1"/>
  <c r="J279" i="1" s="1"/>
  <c r="E279" i="1"/>
  <c r="B279" i="1"/>
  <c r="AB278" i="1"/>
  <c r="R278" i="1"/>
  <c r="T278" i="1" s="1"/>
  <c r="Q278" i="1"/>
  <c r="O278" i="1"/>
  <c r="M278" i="1"/>
  <c r="L278" i="1"/>
  <c r="H278" i="1"/>
  <c r="G278" i="1"/>
  <c r="F278" i="1"/>
  <c r="AF278" i="1" s="1"/>
  <c r="AG278" i="1" s="1"/>
  <c r="E278" i="1"/>
  <c r="B278" i="1"/>
  <c r="AB277" i="1"/>
  <c r="R277" i="1"/>
  <c r="Q277" i="1"/>
  <c r="Q276" i="1" s="1"/>
  <c r="O277" i="1"/>
  <c r="M277" i="1"/>
  <c r="M276" i="1" s="1"/>
  <c r="L277" i="1"/>
  <c r="K277" i="1"/>
  <c r="H277" i="1"/>
  <c r="G277" i="1"/>
  <c r="G276" i="1" s="1"/>
  <c r="F277" i="1"/>
  <c r="AF277" i="1" s="1"/>
  <c r="AG277" i="1" s="1"/>
  <c r="E277" i="1"/>
  <c r="B277" i="1"/>
  <c r="AB276" i="1"/>
  <c r="R276" i="1"/>
  <c r="O276" i="1"/>
  <c r="L276" i="1"/>
  <c r="D276" i="1"/>
  <c r="C276" i="1"/>
  <c r="AB275" i="1"/>
  <c r="T275" i="1"/>
  <c r="R275" i="1"/>
  <c r="Q275" i="1"/>
  <c r="O275" i="1"/>
  <c r="M275" i="1"/>
  <c r="L275" i="1"/>
  <c r="K275" i="1"/>
  <c r="H275" i="1"/>
  <c r="G275" i="1"/>
  <c r="F275" i="1"/>
  <c r="AF275" i="1" s="1"/>
  <c r="AG275" i="1" s="1"/>
  <c r="E275" i="1"/>
  <c r="I275" i="1" s="1"/>
  <c r="B275" i="1"/>
  <c r="AF274" i="1"/>
  <c r="AG274" i="1" s="1"/>
  <c r="AB274" i="1"/>
  <c r="R274" i="1"/>
  <c r="T274" i="1" s="1"/>
  <c r="Q274" i="1"/>
  <c r="O274" i="1"/>
  <c r="M274" i="1"/>
  <c r="L274" i="1"/>
  <c r="H274" i="1"/>
  <c r="K274" i="1" s="1"/>
  <c r="G274" i="1"/>
  <c r="F274" i="1"/>
  <c r="E274" i="1"/>
  <c r="I274" i="1" s="1"/>
  <c r="B274" i="1"/>
  <c r="AB273" i="1"/>
  <c r="R273" i="1"/>
  <c r="T273" i="1" s="1"/>
  <c r="Q273" i="1"/>
  <c r="O273" i="1"/>
  <c r="M273" i="1"/>
  <c r="L273" i="1"/>
  <c r="H273" i="1"/>
  <c r="G273" i="1"/>
  <c r="F273" i="1"/>
  <c r="E273" i="1"/>
  <c r="I273" i="1" s="1"/>
  <c r="B273" i="1"/>
  <c r="AB272" i="1"/>
  <c r="R272" i="1"/>
  <c r="T272" i="1" s="1"/>
  <c r="Q272" i="1"/>
  <c r="O272" i="1"/>
  <c r="M272" i="1"/>
  <c r="L272" i="1"/>
  <c r="H272" i="1"/>
  <c r="G272" i="1"/>
  <c r="F272" i="1"/>
  <c r="AF272" i="1" s="1"/>
  <c r="AG272" i="1" s="1"/>
  <c r="E272" i="1"/>
  <c r="I272" i="1" s="1"/>
  <c r="B272" i="1"/>
  <c r="AB271" i="1"/>
  <c r="AB265" i="1" s="1"/>
  <c r="R271" i="1"/>
  <c r="T271" i="1" s="1"/>
  <c r="Q271" i="1"/>
  <c r="O271" i="1"/>
  <c r="M271" i="1"/>
  <c r="L271" i="1"/>
  <c r="H271" i="1"/>
  <c r="G271" i="1"/>
  <c r="F271" i="1"/>
  <c r="J271" i="1" s="1"/>
  <c r="E271" i="1"/>
  <c r="I271" i="1" s="1"/>
  <c r="B271" i="1"/>
  <c r="AF270" i="1"/>
  <c r="AG270" i="1" s="1"/>
  <c r="AB270" i="1"/>
  <c r="T270" i="1"/>
  <c r="R270" i="1"/>
  <c r="Q270" i="1"/>
  <c r="O270" i="1"/>
  <c r="M270" i="1"/>
  <c r="L270" i="1"/>
  <c r="H270" i="1"/>
  <c r="K270" i="1" s="1"/>
  <c r="G270" i="1"/>
  <c r="F270" i="1"/>
  <c r="E270" i="1"/>
  <c r="B270" i="1"/>
  <c r="AB269" i="1"/>
  <c r="T269" i="1"/>
  <c r="R269" i="1"/>
  <c r="Q269" i="1"/>
  <c r="O269" i="1"/>
  <c r="M269" i="1"/>
  <c r="L269" i="1"/>
  <c r="H269" i="1"/>
  <c r="G269" i="1"/>
  <c r="F269" i="1"/>
  <c r="E269" i="1"/>
  <c r="AG268" i="1"/>
  <c r="AF268" i="1"/>
  <c r="AB268" i="1"/>
  <c r="R268" i="1"/>
  <c r="T268" i="1" s="1"/>
  <c r="Q268" i="1"/>
  <c r="O268" i="1"/>
  <c r="M268" i="1"/>
  <c r="L268" i="1"/>
  <c r="H268" i="1"/>
  <c r="G268" i="1"/>
  <c r="F268" i="1"/>
  <c r="E268" i="1"/>
  <c r="I268" i="1" s="1"/>
  <c r="B268" i="1"/>
  <c r="AB267" i="1"/>
  <c r="R267" i="1"/>
  <c r="T267" i="1" s="1"/>
  <c r="Q267" i="1"/>
  <c r="O267" i="1"/>
  <c r="M267" i="1"/>
  <c r="L267" i="1"/>
  <c r="L265" i="1" s="1"/>
  <c r="H267" i="1"/>
  <c r="G267" i="1"/>
  <c r="F267" i="1"/>
  <c r="AF267" i="1" s="1"/>
  <c r="AG267" i="1" s="1"/>
  <c r="E267" i="1"/>
  <c r="I267" i="1" s="1"/>
  <c r="B267" i="1"/>
  <c r="AB266" i="1"/>
  <c r="R266" i="1"/>
  <c r="Q266" i="1"/>
  <c r="Q265" i="1" s="1"/>
  <c r="O266" i="1"/>
  <c r="M266" i="1"/>
  <c r="M265" i="1" s="1"/>
  <c r="L266" i="1"/>
  <c r="K266" i="1"/>
  <c r="H266" i="1"/>
  <c r="H265" i="1" s="1"/>
  <c r="G266" i="1"/>
  <c r="G265" i="1" s="1"/>
  <c r="F266" i="1"/>
  <c r="AF266" i="1" s="1"/>
  <c r="AG266" i="1" s="1"/>
  <c r="E266" i="1"/>
  <c r="I266" i="1" s="1"/>
  <c r="B266" i="1"/>
  <c r="R265" i="1"/>
  <c r="O265" i="1"/>
  <c r="E265" i="1"/>
  <c r="D265" i="1"/>
  <c r="C265" i="1"/>
  <c r="AB264" i="1"/>
  <c r="R264" i="1"/>
  <c r="T264" i="1" s="1"/>
  <c r="Q264" i="1"/>
  <c r="O264" i="1"/>
  <c r="M264" i="1"/>
  <c r="L264" i="1"/>
  <c r="H264" i="1"/>
  <c r="G264" i="1"/>
  <c r="F264" i="1"/>
  <c r="AF264" i="1" s="1"/>
  <c r="AG264" i="1" s="1"/>
  <c r="E264" i="1"/>
  <c r="I264" i="1" s="1"/>
  <c r="B264" i="1"/>
  <c r="AB263" i="1"/>
  <c r="AB254" i="1" s="1"/>
  <c r="R263" i="1"/>
  <c r="T263" i="1" s="1"/>
  <c r="Q263" i="1"/>
  <c r="O263" i="1"/>
  <c r="M263" i="1"/>
  <c r="L263" i="1"/>
  <c r="H263" i="1"/>
  <c r="G263" i="1"/>
  <c r="F263" i="1"/>
  <c r="J263" i="1" s="1"/>
  <c r="E263" i="1"/>
  <c r="I263" i="1" s="1"/>
  <c r="B263" i="1"/>
  <c r="AF262" i="1"/>
  <c r="AG262" i="1" s="1"/>
  <c r="AB262" i="1"/>
  <c r="T262" i="1"/>
  <c r="R262" i="1"/>
  <c r="Q262" i="1"/>
  <c r="O262" i="1"/>
  <c r="M262" i="1"/>
  <c r="L262" i="1"/>
  <c r="H262" i="1"/>
  <c r="G262" i="1"/>
  <c r="F262" i="1"/>
  <c r="E262" i="1"/>
  <c r="B262" i="1"/>
  <c r="AB261" i="1"/>
  <c r="T261" i="1"/>
  <c r="R261" i="1"/>
  <c r="Q261" i="1"/>
  <c r="O261" i="1"/>
  <c r="M261" i="1"/>
  <c r="L261" i="1"/>
  <c r="H261" i="1"/>
  <c r="G261" i="1"/>
  <c r="F261" i="1"/>
  <c r="AF261" i="1" s="1"/>
  <c r="AG261" i="1" s="1"/>
  <c r="E261" i="1"/>
  <c r="B261" i="1"/>
  <c r="AB260" i="1"/>
  <c r="R260" i="1"/>
  <c r="T260" i="1" s="1"/>
  <c r="Q260" i="1"/>
  <c r="O260" i="1"/>
  <c r="M260" i="1"/>
  <c r="L260" i="1"/>
  <c r="H260" i="1"/>
  <c r="G260" i="1"/>
  <c r="F260" i="1"/>
  <c r="AF260" i="1" s="1"/>
  <c r="AG260" i="1" s="1"/>
  <c r="E260" i="1"/>
  <c r="B260" i="1"/>
  <c r="AB259" i="1"/>
  <c r="R259" i="1"/>
  <c r="T259" i="1" s="1"/>
  <c r="Q259" i="1"/>
  <c r="O259" i="1"/>
  <c r="M259" i="1"/>
  <c r="L259" i="1"/>
  <c r="H259" i="1"/>
  <c r="K259" i="1" s="1"/>
  <c r="G259" i="1"/>
  <c r="F259" i="1"/>
  <c r="AF259" i="1" s="1"/>
  <c r="AG259" i="1" s="1"/>
  <c r="E259" i="1"/>
  <c r="B259" i="1"/>
  <c r="AB258" i="1"/>
  <c r="T258" i="1"/>
  <c r="R258" i="1"/>
  <c r="Q258" i="1"/>
  <c r="O258" i="1"/>
  <c r="M258" i="1"/>
  <c r="L258" i="1"/>
  <c r="H258" i="1"/>
  <c r="H254" i="1" s="1"/>
  <c r="G258" i="1"/>
  <c r="F258" i="1"/>
  <c r="E258" i="1"/>
  <c r="I258" i="1" s="1"/>
  <c r="AB257" i="1"/>
  <c r="R257" i="1"/>
  <c r="T257" i="1" s="1"/>
  <c r="Q257" i="1"/>
  <c r="O257" i="1"/>
  <c r="M257" i="1"/>
  <c r="L257" i="1"/>
  <c r="H257" i="1"/>
  <c r="G257" i="1"/>
  <c r="F257" i="1"/>
  <c r="K257" i="1" s="1"/>
  <c r="E257" i="1"/>
  <c r="I257" i="1" s="1"/>
  <c r="B257" i="1"/>
  <c r="AB256" i="1"/>
  <c r="R256" i="1"/>
  <c r="T256" i="1" s="1"/>
  <c r="Q256" i="1"/>
  <c r="O256" i="1"/>
  <c r="M256" i="1"/>
  <c r="L256" i="1"/>
  <c r="L254" i="1" s="1"/>
  <c r="H256" i="1"/>
  <c r="G256" i="1"/>
  <c r="F256" i="1"/>
  <c r="AF256" i="1" s="1"/>
  <c r="AG256" i="1" s="1"/>
  <c r="E256" i="1"/>
  <c r="I256" i="1" s="1"/>
  <c r="B256" i="1"/>
  <c r="AB255" i="1"/>
  <c r="R255" i="1"/>
  <c r="Q255" i="1"/>
  <c r="Q254" i="1" s="1"/>
  <c r="O255" i="1"/>
  <c r="M255" i="1"/>
  <c r="M254" i="1" s="1"/>
  <c r="L255" i="1"/>
  <c r="K255" i="1"/>
  <c r="H255" i="1"/>
  <c r="G255" i="1"/>
  <c r="G254" i="1" s="1"/>
  <c r="F255" i="1"/>
  <c r="AF255" i="1" s="1"/>
  <c r="AG255" i="1" s="1"/>
  <c r="E255" i="1"/>
  <c r="I255" i="1" s="1"/>
  <c r="B255" i="1"/>
  <c r="R254" i="1"/>
  <c r="O254" i="1"/>
  <c r="E254" i="1"/>
  <c r="D254" i="1"/>
  <c r="C254" i="1"/>
  <c r="AB253" i="1"/>
  <c r="R253" i="1"/>
  <c r="T253" i="1" s="1"/>
  <c r="Q253" i="1"/>
  <c r="O253" i="1"/>
  <c r="M253" i="1"/>
  <c r="L253" i="1"/>
  <c r="H253" i="1"/>
  <c r="G253" i="1"/>
  <c r="F253" i="1"/>
  <c r="AF253" i="1" s="1"/>
  <c r="AG253" i="1" s="1"/>
  <c r="E253" i="1"/>
  <c r="B253" i="1"/>
  <c r="AB252" i="1"/>
  <c r="R252" i="1"/>
  <c r="T252" i="1" s="1"/>
  <c r="Q252" i="1"/>
  <c r="O252" i="1"/>
  <c r="M252" i="1"/>
  <c r="L252" i="1"/>
  <c r="H252" i="1"/>
  <c r="G252" i="1"/>
  <c r="F252" i="1"/>
  <c r="J252" i="1" s="1"/>
  <c r="E252" i="1"/>
  <c r="B252" i="1"/>
  <c r="AF251" i="1"/>
  <c r="AG251" i="1" s="1"/>
  <c r="AB251" i="1"/>
  <c r="T251" i="1"/>
  <c r="R251" i="1"/>
  <c r="Q251" i="1"/>
  <c r="O251" i="1"/>
  <c r="M251" i="1"/>
  <c r="L251" i="1"/>
  <c r="H251" i="1"/>
  <c r="G251" i="1"/>
  <c r="F251" i="1"/>
  <c r="E251" i="1"/>
  <c r="I251" i="1" s="1"/>
  <c r="B251" i="1"/>
  <c r="AB250" i="1"/>
  <c r="T250" i="1"/>
  <c r="R250" i="1"/>
  <c r="Q250" i="1"/>
  <c r="O250" i="1"/>
  <c r="M250" i="1"/>
  <c r="L250" i="1"/>
  <c r="H250" i="1"/>
  <c r="G250" i="1"/>
  <c r="F250" i="1"/>
  <c r="AF250" i="1" s="1"/>
  <c r="AG250" i="1" s="1"/>
  <c r="E250" i="1"/>
  <c r="I250" i="1" s="1"/>
  <c r="B250" i="1"/>
  <c r="AB249" i="1"/>
  <c r="R249" i="1"/>
  <c r="T249" i="1" s="1"/>
  <c r="Q249" i="1"/>
  <c r="O249" i="1"/>
  <c r="M249" i="1"/>
  <c r="L249" i="1"/>
  <c r="H249" i="1"/>
  <c r="G249" i="1"/>
  <c r="F249" i="1"/>
  <c r="AF249" i="1" s="1"/>
  <c r="AG249" i="1" s="1"/>
  <c r="E249" i="1"/>
  <c r="I249" i="1" s="1"/>
  <c r="B249" i="1"/>
  <c r="AB248" i="1"/>
  <c r="R248" i="1"/>
  <c r="T248" i="1" s="1"/>
  <c r="Q248" i="1"/>
  <c r="O248" i="1"/>
  <c r="M248" i="1"/>
  <c r="L248" i="1"/>
  <c r="H248" i="1"/>
  <c r="K248" i="1" s="1"/>
  <c r="G248" i="1"/>
  <c r="F248" i="1"/>
  <c r="AF248" i="1" s="1"/>
  <c r="AG248" i="1" s="1"/>
  <c r="E248" i="1"/>
  <c r="I248" i="1" s="1"/>
  <c r="B248" i="1"/>
  <c r="AB247" i="1"/>
  <c r="T247" i="1"/>
  <c r="R247" i="1"/>
  <c r="Q247" i="1"/>
  <c r="O247" i="1"/>
  <c r="M247" i="1"/>
  <c r="L247" i="1"/>
  <c r="H247" i="1"/>
  <c r="H243" i="1" s="1"/>
  <c r="G247" i="1"/>
  <c r="F247" i="1"/>
  <c r="K247" i="1" s="1"/>
  <c r="E247" i="1"/>
  <c r="I247" i="1" s="1"/>
  <c r="AB246" i="1"/>
  <c r="R246" i="1"/>
  <c r="T246" i="1" s="1"/>
  <c r="Q246" i="1"/>
  <c r="O246" i="1"/>
  <c r="M246" i="1"/>
  <c r="L246" i="1"/>
  <c r="H246" i="1"/>
  <c r="G246" i="1"/>
  <c r="F246" i="1"/>
  <c r="K246" i="1" s="1"/>
  <c r="E246" i="1"/>
  <c r="B246" i="1"/>
  <c r="AB245" i="1"/>
  <c r="R245" i="1"/>
  <c r="T245" i="1" s="1"/>
  <c r="Q245" i="1"/>
  <c r="O245" i="1"/>
  <c r="M245" i="1"/>
  <c r="L245" i="1"/>
  <c r="H245" i="1"/>
  <c r="G245" i="1"/>
  <c r="F245" i="1"/>
  <c r="AF245" i="1" s="1"/>
  <c r="AG245" i="1" s="1"/>
  <c r="E245" i="1"/>
  <c r="B245" i="1"/>
  <c r="AB244" i="1"/>
  <c r="R244" i="1"/>
  <c r="Q244" i="1"/>
  <c r="O244" i="1"/>
  <c r="M244" i="1"/>
  <c r="M243" i="1" s="1"/>
  <c r="L244" i="1"/>
  <c r="K244" i="1"/>
  <c r="H244" i="1"/>
  <c r="G244" i="1"/>
  <c r="G243" i="1" s="1"/>
  <c r="F244" i="1"/>
  <c r="AF244" i="1" s="1"/>
  <c r="AG244" i="1" s="1"/>
  <c r="E244" i="1"/>
  <c r="B244" i="1"/>
  <c r="AB243" i="1"/>
  <c r="R243" i="1"/>
  <c r="O243" i="1"/>
  <c r="L243" i="1"/>
  <c r="E243" i="1"/>
  <c r="D243" i="1"/>
  <c r="C243" i="1"/>
  <c r="AB242" i="1"/>
  <c r="R242" i="1"/>
  <c r="T242" i="1" s="1"/>
  <c r="Q242" i="1"/>
  <c r="O242" i="1"/>
  <c r="M242" i="1"/>
  <c r="L242" i="1"/>
  <c r="H242" i="1"/>
  <c r="G242" i="1"/>
  <c r="F242" i="1"/>
  <c r="AF242" i="1" s="1"/>
  <c r="AG242" i="1" s="1"/>
  <c r="E242" i="1"/>
  <c r="B242" i="1"/>
  <c r="AB241" i="1"/>
  <c r="R241" i="1"/>
  <c r="T241" i="1" s="1"/>
  <c r="Q241" i="1"/>
  <c r="O241" i="1"/>
  <c r="M241" i="1"/>
  <c r="L241" i="1"/>
  <c r="H241" i="1"/>
  <c r="K241" i="1" s="1"/>
  <c r="G241" i="1"/>
  <c r="F241" i="1"/>
  <c r="AF241" i="1" s="1"/>
  <c r="AG241" i="1" s="1"/>
  <c r="E241" i="1"/>
  <c r="B241" i="1"/>
  <c r="AB240" i="1"/>
  <c r="T240" i="1"/>
  <c r="R240" i="1"/>
  <c r="Q240" i="1"/>
  <c r="O240" i="1"/>
  <c r="M240" i="1"/>
  <c r="L240" i="1"/>
  <c r="H240" i="1"/>
  <c r="G240" i="1"/>
  <c r="F240" i="1"/>
  <c r="K240" i="1" s="1"/>
  <c r="E240" i="1"/>
  <c r="I240" i="1" s="1"/>
  <c r="B240" i="1"/>
  <c r="AB239" i="1"/>
  <c r="T239" i="1"/>
  <c r="R239" i="1"/>
  <c r="Q239" i="1"/>
  <c r="O239" i="1"/>
  <c r="M239" i="1"/>
  <c r="L239" i="1"/>
  <c r="H239" i="1"/>
  <c r="G239" i="1"/>
  <c r="F239" i="1"/>
  <c r="AF239" i="1" s="1"/>
  <c r="AG239" i="1" s="1"/>
  <c r="E239" i="1"/>
  <c r="I239" i="1" s="1"/>
  <c r="B239" i="1"/>
  <c r="AB238" i="1"/>
  <c r="R238" i="1"/>
  <c r="T238" i="1" s="1"/>
  <c r="Q238" i="1"/>
  <c r="O238" i="1"/>
  <c r="M238" i="1"/>
  <c r="L238" i="1"/>
  <c r="H238" i="1"/>
  <c r="G238" i="1"/>
  <c r="F238" i="1"/>
  <c r="AF238" i="1" s="1"/>
  <c r="AG238" i="1" s="1"/>
  <c r="E238" i="1"/>
  <c r="I238" i="1" s="1"/>
  <c r="B238" i="1"/>
  <c r="AB237" i="1"/>
  <c r="AB232" i="1" s="1"/>
  <c r="R237" i="1"/>
  <c r="T237" i="1" s="1"/>
  <c r="Q237" i="1"/>
  <c r="O237" i="1"/>
  <c r="M237" i="1"/>
  <c r="L237" i="1"/>
  <c r="H237" i="1"/>
  <c r="G237" i="1"/>
  <c r="F237" i="1"/>
  <c r="J237" i="1" s="1"/>
  <c r="E237" i="1"/>
  <c r="I237" i="1" s="1"/>
  <c r="B237" i="1"/>
  <c r="AF236" i="1"/>
  <c r="AG236" i="1" s="1"/>
  <c r="AB236" i="1"/>
  <c r="T236" i="1"/>
  <c r="R236" i="1"/>
  <c r="Q236" i="1"/>
  <c r="O236" i="1"/>
  <c r="M236" i="1"/>
  <c r="L236" i="1"/>
  <c r="H236" i="1"/>
  <c r="H232" i="1" s="1"/>
  <c r="G236" i="1"/>
  <c r="F236" i="1"/>
  <c r="E236" i="1"/>
  <c r="I236" i="1" s="1"/>
  <c r="AB235" i="1"/>
  <c r="R235" i="1"/>
  <c r="T235" i="1" s="1"/>
  <c r="Q235" i="1"/>
  <c r="O235" i="1"/>
  <c r="M235" i="1"/>
  <c r="L235" i="1"/>
  <c r="H235" i="1"/>
  <c r="G235" i="1"/>
  <c r="F235" i="1"/>
  <c r="K235" i="1" s="1"/>
  <c r="E235" i="1"/>
  <c r="I235" i="1" s="1"/>
  <c r="B235" i="1"/>
  <c r="AB234" i="1"/>
  <c r="R234" i="1"/>
  <c r="T234" i="1" s="1"/>
  <c r="Q234" i="1"/>
  <c r="O234" i="1"/>
  <c r="M234" i="1"/>
  <c r="L234" i="1"/>
  <c r="L232" i="1" s="1"/>
  <c r="H234" i="1"/>
  <c r="G234" i="1"/>
  <c r="F234" i="1"/>
  <c r="AF234" i="1" s="1"/>
  <c r="AG234" i="1" s="1"/>
  <c r="E234" i="1"/>
  <c r="I234" i="1" s="1"/>
  <c r="B234" i="1"/>
  <c r="AB233" i="1"/>
  <c r="R233" i="1"/>
  <c r="Q233" i="1"/>
  <c r="Q232" i="1" s="1"/>
  <c r="O233" i="1"/>
  <c r="M233" i="1"/>
  <c r="M232" i="1" s="1"/>
  <c r="L233" i="1"/>
  <c r="K233" i="1"/>
  <c r="H233" i="1"/>
  <c r="G233" i="1"/>
  <c r="G232" i="1" s="1"/>
  <c r="F233" i="1"/>
  <c r="AF233" i="1" s="1"/>
  <c r="AG233" i="1" s="1"/>
  <c r="E233" i="1"/>
  <c r="I233" i="1" s="1"/>
  <c r="B233" i="1"/>
  <c r="R232" i="1"/>
  <c r="O232" i="1"/>
  <c r="E232" i="1"/>
  <c r="D232" i="1"/>
  <c r="C232" i="1"/>
  <c r="AB231" i="1"/>
  <c r="R231" i="1"/>
  <c r="T231" i="1" s="1"/>
  <c r="Q231" i="1"/>
  <c r="O231" i="1"/>
  <c r="M231" i="1"/>
  <c r="L231" i="1"/>
  <c r="H231" i="1"/>
  <c r="G231" i="1"/>
  <c r="F231" i="1"/>
  <c r="AF231" i="1" s="1"/>
  <c r="AG231" i="1" s="1"/>
  <c r="E231" i="1"/>
  <c r="B231" i="1"/>
  <c r="AB230" i="1"/>
  <c r="R230" i="1"/>
  <c r="T230" i="1" s="1"/>
  <c r="Q230" i="1"/>
  <c r="O230" i="1"/>
  <c r="M230" i="1"/>
  <c r="L230" i="1"/>
  <c r="H230" i="1"/>
  <c r="G230" i="1"/>
  <c r="F230" i="1"/>
  <c r="J230" i="1" s="1"/>
  <c r="E230" i="1"/>
  <c r="B230" i="1"/>
  <c r="AF229" i="1"/>
  <c r="AG229" i="1" s="1"/>
  <c r="AB229" i="1"/>
  <c r="T229" i="1"/>
  <c r="R229" i="1"/>
  <c r="Q229" i="1"/>
  <c r="O229" i="1"/>
  <c r="M229" i="1"/>
  <c r="L229" i="1"/>
  <c r="H229" i="1"/>
  <c r="G229" i="1"/>
  <c r="F229" i="1"/>
  <c r="E229" i="1"/>
  <c r="I229" i="1" s="1"/>
  <c r="B229" i="1"/>
  <c r="AB228" i="1"/>
  <c r="T228" i="1"/>
  <c r="R228" i="1"/>
  <c r="Q228" i="1"/>
  <c r="O228" i="1"/>
  <c r="M228" i="1"/>
  <c r="L228" i="1"/>
  <c r="H228" i="1"/>
  <c r="G228" i="1"/>
  <c r="F228" i="1"/>
  <c r="AF228" i="1" s="1"/>
  <c r="AG228" i="1" s="1"/>
  <c r="E228" i="1"/>
  <c r="I228" i="1" s="1"/>
  <c r="B228" i="1"/>
  <c r="AB227" i="1"/>
  <c r="R227" i="1"/>
  <c r="T227" i="1" s="1"/>
  <c r="Q227" i="1"/>
  <c r="O227" i="1"/>
  <c r="M227" i="1"/>
  <c r="L227" i="1"/>
  <c r="H227" i="1"/>
  <c r="G227" i="1"/>
  <c r="F227" i="1"/>
  <c r="AF227" i="1" s="1"/>
  <c r="AG227" i="1" s="1"/>
  <c r="E227" i="1"/>
  <c r="I227" i="1" s="1"/>
  <c r="B227" i="1"/>
  <c r="AB226" i="1"/>
  <c r="R226" i="1"/>
  <c r="T226" i="1" s="1"/>
  <c r="Q226" i="1"/>
  <c r="O226" i="1"/>
  <c r="M226" i="1"/>
  <c r="L226" i="1"/>
  <c r="H226" i="1"/>
  <c r="K226" i="1" s="1"/>
  <c r="G226" i="1"/>
  <c r="F226" i="1"/>
  <c r="AF226" i="1" s="1"/>
  <c r="AG226" i="1" s="1"/>
  <c r="E226" i="1"/>
  <c r="I226" i="1" s="1"/>
  <c r="B226" i="1"/>
  <c r="AB225" i="1"/>
  <c r="T225" i="1"/>
  <c r="R225" i="1"/>
  <c r="Q225" i="1"/>
  <c r="O225" i="1"/>
  <c r="M225" i="1"/>
  <c r="L225" i="1"/>
  <c r="H225" i="1"/>
  <c r="H221" i="1" s="1"/>
  <c r="G225" i="1"/>
  <c r="F225" i="1"/>
  <c r="K225" i="1" s="1"/>
  <c r="E225" i="1"/>
  <c r="I225" i="1" s="1"/>
  <c r="AB224" i="1"/>
  <c r="R224" i="1"/>
  <c r="T224" i="1" s="1"/>
  <c r="Q224" i="1"/>
  <c r="O224" i="1"/>
  <c r="M224" i="1"/>
  <c r="L224" i="1"/>
  <c r="H224" i="1"/>
  <c r="G224" i="1"/>
  <c r="F224" i="1"/>
  <c r="K224" i="1" s="1"/>
  <c r="E224" i="1"/>
  <c r="B224" i="1"/>
  <c r="AB223" i="1"/>
  <c r="R223" i="1"/>
  <c r="T223" i="1" s="1"/>
  <c r="Q223" i="1"/>
  <c r="O223" i="1"/>
  <c r="M223" i="1"/>
  <c r="L223" i="1"/>
  <c r="H223" i="1"/>
  <c r="G223" i="1"/>
  <c r="F223" i="1"/>
  <c r="AF223" i="1" s="1"/>
  <c r="AG223" i="1" s="1"/>
  <c r="E223" i="1"/>
  <c r="B223" i="1"/>
  <c r="AB222" i="1"/>
  <c r="R222" i="1"/>
  <c r="Q222" i="1"/>
  <c r="O222" i="1"/>
  <c r="M222" i="1"/>
  <c r="M221" i="1" s="1"/>
  <c r="L222" i="1"/>
  <c r="K222" i="1"/>
  <c r="H222" i="1"/>
  <c r="G222" i="1"/>
  <c r="G221" i="1" s="1"/>
  <c r="F222" i="1"/>
  <c r="AF222" i="1" s="1"/>
  <c r="AG222" i="1" s="1"/>
  <c r="E222" i="1"/>
  <c r="B222" i="1"/>
  <c r="AB221" i="1"/>
  <c r="R221" i="1"/>
  <c r="O221" i="1"/>
  <c r="L221" i="1"/>
  <c r="E221" i="1"/>
  <c r="D221" i="1"/>
  <c r="C221" i="1"/>
  <c r="AB220" i="1"/>
  <c r="R220" i="1"/>
  <c r="T220" i="1" s="1"/>
  <c r="Q220" i="1"/>
  <c r="O220" i="1"/>
  <c r="M220" i="1"/>
  <c r="L220" i="1"/>
  <c r="H220" i="1"/>
  <c r="G220" i="1"/>
  <c r="F220" i="1"/>
  <c r="AF220" i="1" s="1"/>
  <c r="AG220" i="1" s="1"/>
  <c r="E220" i="1"/>
  <c r="B220" i="1"/>
  <c r="AB219" i="1"/>
  <c r="R219" i="1"/>
  <c r="T219" i="1" s="1"/>
  <c r="Q219" i="1"/>
  <c r="O219" i="1"/>
  <c r="M219" i="1"/>
  <c r="L219" i="1"/>
  <c r="H219" i="1"/>
  <c r="K219" i="1" s="1"/>
  <c r="G219" i="1"/>
  <c r="F219" i="1"/>
  <c r="AF219" i="1" s="1"/>
  <c r="AG219" i="1" s="1"/>
  <c r="E219" i="1"/>
  <c r="B219" i="1"/>
  <c r="AB218" i="1"/>
  <c r="T218" i="1"/>
  <c r="R218" i="1"/>
  <c r="Q218" i="1"/>
  <c r="O218" i="1"/>
  <c r="M218" i="1"/>
  <c r="L218" i="1"/>
  <c r="H218" i="1"/>
  <c r="G218" i="1"/>
  <c r="F218" i="1"/>
  <c r="K218" i="1" s="1"/>
  <c r="E218" i="1"/>
  <c r="I218" i="1" s="1"/>
  <c r="B218" i="1"/>
  <c r="AB217" i="1"/>
  <c r="T217" i="1"/>
  <c r="R217" i="1"/>
  <c r="Q217" i="1"/>
  <c r="O217" i="1"/>
  <c r="M217" i="1"/>
  <c r="L217" i="1"/>
  <c r="H217" i="1"/>
  <c r="G217" i="1"/>
  <c r="F217" i="1"/>
  <c r="AF217" i="1" s="1"/>
  <c r="AG217" i="1" s="1"/>
  <c r="E217" i="1"/>
  <c r="I217" i="1" s="1"/>
  <c r="B217" i="1"/>
  <c r="AB216" i="1"/>
  <c r="R216" i="1"/>
  <c r="T216" i="1" s="1"/>
  <c r="Q216" i="1"/>
  <c r="O216" i="1"/>
  <c r="M216" i="1"/>
  <c r="L216" i="1"/>
  <c r="H216" i="1"/>
  <c r="G216" i="1"/>
  <c r="F216" i="1"/>
  <c r="AF216" i="1" s="1"/>
  <c r="AG216" i="1" s="1"/>
  <c r="E216" i="1"/>
  <c r="I216" i="1" s="1"/>
  <c r="B216" i="1"/>
  <c r="AB215" i="1"/>
  <c r="AB210" i="1" s="1"/>
  <c r="R215" i="1"/>
  <c r="T215" i="1" s="1"/>
  <c r="Q215" i="1"/>
  <c r="O215" i="1"/>
  <c r="M215" i="1"/>
  <c r="L215" i="1"/>
  <c r="H215" i="1"/>
  <c r="G215" i="1"/>
  <c r="F215" i="1"/>
  <c r="J215" i="1" s="1"/>
  <c r="E215" i="1"/>
  <c r="I215" i="1" s="1"/>
  <c r="B215" i="1"/>
  <c r="AF214" i="1"/>
  <c r="AG214" i="1" s="1"/>
  <c r="AB214" i="1"/>
  <c r="T214" i="1"/>
  <c r="R214" i="1"/>
  <c r="Q214" i="1"/>
  <c r="O214" i="1"/>
  <c r="M214" i="1"/>
  <c r="L214" i="1"/>
  <c r="H214" i="1"/>
  <c r="H210" i="1" s="1"/>
  <c r="G214" i="1"/>
  <c r="F214" i="1"/>
  <c r="E214" i="1"/>
  <c r="I214" i="1" s="1"/>
  <c r="AB213" i="1"/>
  <c r="R213" i="1"/>
  <c r="T213" i="1" s="1"/>
  <c r="Q213" i="1"/>
  <c r="O213" i="1"/>
  <c r="M213" i="1"/>
  <c r="L213" i="1"/>
  <c r="H213" i="1"/>
  <c r="G213" i="1"/>
  <c r="F213" i="1"/>
  <c r="K213" i="1" s="1"/>
  <c r="E213" i="1"/>
  <c r="I213" i="1" s="1"/>
  <c r="B213" i="1"/>
  <c r="AB212" i="1"/>
  <c r="R212" i="1"/>
  <c r="T212" i="1" s="1"/>
  <c r="Q212" i="1"/>
  <c r="O212" i="1"/>
  <c r="M212" i="1"/>
  <c r="L212" i="1"/>
  <c r="L210" i="1" s="1"/>
  <c r="H212" i="1"/>
  <c r="G212" i="1"/>
  <c r="F212" i="1"/>
  <c r="AF212" i="1" s="1"/>
  <c r="AG212" i="1" s="1"/>
  <c r="E212" i="1"/>
  <c r="I212" i="1" s="1"/>
  <c r="B212" i="1"/>
  <c r="AB211" i="1"/>
  <c r="R211" i="1"/>
  <c r="Q211" i="1"/>
  <c r="Q210" i="1" s="1"/>
  <c r="O211" i="1"/>
  <c r="M211" i="1"/>
  <c r="M210" i="1" s="1"/>
  <c r="L211" i="1"/>
  <c r="K211" i="1"/>
  <c r="H211" i="1"/>
  <c r="G211" i="1"/>
  <c r="G210" i="1" s="1"/>
  <c r="F211" i="1"/>
  <c r="AF211" i="1" s="1"/>
  <c r="AG211" i="1" s="1"/>
  <c r="E211" i="1"/>
  <c r="I211" i="1" s="1"/>
  <c r="B211" i="1"/>
  <c r="R210" i="1"/>
  <c r="O210" i="1"/>
  <c r="E210" i="1"/>
  <c r="D210" i="1"/>
  <c r="C210" i="1"/>
  <c r="AB209" i="1"/>
  <c r="R209" i="1"/>
  <c r="T209" i="1" s="1"/>
  <c r="Q209" i="1"/>
  <c r="O209" i="1"/>
  <c r="M209" i="1"/>
  <c r="L209" i="1"/>
  <c r="H209" i="1"/>
  <c r="G209" i="1"/>
  <c r="F209" i="1"/>
  <c r="AF209" i="1" s="1"/>
  <c r="AG209" i="1" s="1"/>
  <c r="E209" i="1"/>
  <c r="B209" i="1"/>
  <c r="AB208" i="1"/>
  <c r="R208" i="1"/>
  <c r="T208" i="1" s="1"/>
  <c r="Q208" i="1"/>
  <c r="O208" i="1"/>
  <c r="M208" i="1"/>
  <c r="L208" i="1"/>
  <c r="H208" i="1"/>
  <c r="G208" i="1"/>
  <c r="F208" i="1"/>
  <c r="J208" i="1" s="1"/>
  <c r="E208" i="1"/>
  <c r="B208" i="1"/>
  <c r="AF207" i="1"/>
  <c r="AG207" i="1" s="1"/>
  <c r="AB207" i="1"/>
  <c r="T207" i="1"/>
  <c r="R207" i="1"/>
  <c r="Q207" i="1"/>
  <c r="O207" i="1"/>
  <c r="M207" i="1"/>
  <c r="L207" i="1"/>
  <c r="H207" i="1"/>
  <c r="G207" i="1"/>
  <c r="F207" i="1"/>
  <c r="E207" i="1"/>
  <c r="I207" i="1" s="1"/>
  <c r="B207" i="1"/>
  <c r="AB206" i="1"/>
  <c r="T206" i="1"/>
  <c r="R206" i="1"/>
  <c r="Q206" i="1"/>
  <c r="O206" i="1"/>
  <c r="M206" i="1"/>
  <c r="L206" i="1"/>
  <c r="H206" i="1"/>
  <c r="G206" i="1"/>
  <c r="F206" i="1"/>
  <c r="AF206" i="1" s="1"/>
  <c r="AG206" i="1" s="1"/>
  <c r="E206" i="1"/>
  <c r="I206" i="1" s="1"/>
  <c r="B206" i="1"/>
  <c r="AB205" i="1"/>
  <c r="R205" i="1"/>
  <c r="T205" i="1" s="1"/>
  <c r="Q205" i="1"/>
  <c r="O205" i="1"/>
  <c r="M205" i="1"/>
  <c r="L205" i="1"/>
  <c r="H205" i="1"/>
  <c r="G205" i="1"/>
  <c r="F205" i="1"/>
  <c r="AF205" i="1" s="1"/>
  <c r="AG205" i="1" s="1"/>
  <c r="E205" i="1"/>
  <c r="I205" i="1" s="1"/>
  <c r="B205" i="1"/>
  <c r="AB204" i="1"/>
  <c r="R204" i="1"/>
  <c r="T204" i="1" s="1"/>
  <c r="Q204" i="1"/>
  <c r="O204" i="1"/>
  <c r="M204" i="1"/>
  <c r="L204" i="1"/>
  <c r="H204" i="1"/>
  <c r="K204" i="1" s="1"/>
  <c r="G204" i="1"/>
  <c r="F204" i="1"/>
  <c r="AF204" i="1" s="1"/>
  <c r="AG204" i="1" s="1"/>
  <c r="E204" i="1"/>
  <c r="I204" i="1" s="1"/>
  <c r="B204" i="1"/>
  <c r="AB203" i="1"/>
  <c r="T203" i="1"/>
  <c r="R203" i="1"/>
  <c r="Q203" i="1"/>
  <c r="O203" i="1"/>
  <c r="M203" i="1"/>
  <c r="L203" i="1"/>
  <c r="H203" i="1"/>
  <c r="H199" i="1" s="1"/>
  <c r="G203" i="1"/>
  <c r="F203" i="1"/>
  <c r="K203" i="1" s="1"/>
  <c r="E203" i="1"/>
  <c r="I203" i="1" s="1"/>
  <c r="AB202" i="1"/>
  <c r="R202" i="1"/>
  <c r="T202" i="1" s="1"/>
  <c r="Q202" i="1"/>
  <c r="O202" i="1"/>
  <c r="M202" i="1"/>
  <c r="L202" i="1"/>
  <c r="H202" i="1"/>
  <c r="G202" i="1"/>
  <c r="F202" i="1"/>
  <c r="K202" i="1" s="1"/>
  <c r="E202" i="1"/>
  <c r="B202" i="1"/>
  <c r="AB201" i="1"/>
  <c r="R201" i="1"/>
  <c r="T201" i="1" s="1"/>
  <c r="Q201" i="1"/>
  <c r="O201" i="1"/>
  <c r="M201" i="1"/>
  <c r="L201" i="1"/>
  <c r="H201" i="1"/>
  <c r="G201" i="1"/>
  <c r="F201" i="1"/>
  <c r="AF201" i="1" s="1"/>
  <c r="AG201" i="1" s="1"/>
  <c r="E201" i="1"/>
  <c r="B201" i="1"/>
  <c r="AB200" i="1"/>
  <c r="R200" i="1"/>
  <c r="Q200" i="1"/>
  <c r="O200" i="1"/>
  <c r="M200" i="1"/>
  <c r="M199" i="1" s="1"/>
  <c r="L200" i="1"/>
  <c r="K200" i="1"/>
  <c r="H200" i="1"/>
  <c r="G200" i="1"/>
  <c r="G199" i="1" s="1"/>
  <c r="F200" i="1"/>
  <c r="AF200" i="1" s="1"/>
  <c r="AG200" i="1" s="1"/>
  <c r="E200" i="1"/>
  <c r="B200" i="1"/>
  <c r="AB199" i="1"/>
  <c r="R199" i="1"/>
  <c r="O199" i="1"/>
  <c r="L199" i="1"/>
  <c r="E199" i="1"/>
  <c r="D199" i="1"/>
  <c r="C199" i="1"/>
  <c r="AB198" i="1"/>
  <c r="R198" i="1"/>
  <c r="T198" i="1" s="1"/>
  <c r="Q198" i="1"/>
  <c r="O198" i="1"/>
  <c r="M198" i="1"/>
  <c r="L198" i="1"/>
  <c r="H198" i="1"/>
  <c r="G198" i="1"/>
  <c r="F198" i="1"/>
  <c r="AF198" i="1" s="1"/>
  <c r="AG198" i="1" s="1"/>
  <c r="E198" i="1"/>
  <c r="B198" i="1"/>
  <c r="AB197" i="1"/>
  <c r="R197" i="1"/>
  <c r="T197" i="1" s="1"/>
  <c r="Q197" i="1"/>
  <c r="O197" i="1"/>
  <c r="M197" i="1"/>
  <c r="L197" i="1"/>
  <c r="H197" i="1"/>
  <c r="K197" i="1" s="1"/>
  <c r="G197" i="1"/>
  <c r="F197" i="1"/>
  <c r="AF197" i="1" s="1"/>
  <c r="AG197" i="1" s="1"/>
  <c r="E197" i="1"/>
  <c r="B197" i="1"/>
  <c r="AB196" i="1"/>
  <c r="T196" i="1"/>
  <c r="R196" i="1"/>
  <c r="Q196" i="1"/>
  <c r="O196" i="1"/>
  <c r="M196" i="1"/>
  <c r="L196" i="1"/>
  <c r="H196" i="1"/>
  <c r="G196" i="1"/>
  <c r="F196" i="1"/>
  <c r="K196" i="1" s="1"/>
  <c r="E196" i="1"/>
  <c r="I196" i="1" s="1"/>
  <c r="B196" i="1"/>
  <c r="AB195" i="1"/>
  <c r="T195" i="1"/>
  <c r="R195" i="1"/>
  <c r="Q195" i="1"/>
  <c r="O195" i="1"/>
  <c r="M195" i="1"/>
  <c r="L195" i="1"/>
  <c r="H195" i="1"/>
  <c r="G195" i="1"/>
  <c r="F195" i="1"/>
  <c r="AF195" i="1" s="1"/>
  <c r="AG195" i="1" s="1"/>
  <c r="E195" i="1"/>
  <c r="I195" i="1" s="1"/>
  <c r="B195" i="1"/>
  <c r="AB194" i="1"/>
  <c r="R194" i="1"/>
  <c r="T194" i="1" s="1"/>
  <c r="Q194" i="1"/>
  <c r="O194" i="1"/>
  <c r="M194" i="1"/>
  <c r="L194" i="1"/>
  <c r="H194" i="1"/>
  <c r="G194" i="1"/>
  <c r="F194" i="1"/>
  <c r="AF194" i="1" s="1"/>
  <c r="AG194" i="1" s="1"/>
  <c r="E194" i="1"/>
  <c r="I194" i="1" s="1"/>
  <c r="B194" i="1"/>
  <c r="AB193" i="1"/>
  <c r="R193" i="1"/>
  <c r="T193" i="1" s="1"/>
  <c r="Q193" i="1"/>
  <c r="O193" i="1"/>
  <c r="M193" i="1"/>
  <c r="L193" i="1"/>
  <c r="H193" i="1"/>
  <c r="G193" i="1"/>
  <c r="F193" i="1"/>
  <c r="J193" i="1" s="1"/>
  <c r="E193" i="1"/>
  <c r="I193" i="1" s="1"/>
  <c r="B193" i="1"/>
  <c r="AF192" i="1"/>
  <c r="AG192" i="1" s="1"/>
  <c r="AB192" i="1"/>
  <c r="T192" i="1"/>
  <c r="R192" i="1"/>
  <c r="Q192" i="1"/>
  <c r="O192" i="1"/>
  <c r="M192" i="1"/>
  <c r="L192" i="1"/>
  <c r="H192" i="1"/>
  <c r="G192" i="1"/>
  <c r="F192" i="1"/>
  <c r="E192" i="1"/>
  <c r="I192" i="1" s="1"/>
  <c r="AB191" i="1"/>
  <c r="R191" i="1"/>
  <c r="T191" i="1" s="1"/>
  <c r="Q191" i="1"/>
  <c r="O191" i="1"/>
  <c r="M191" i="1"/>
  <c r="L191" i="1"/>
  <c r="H191" i="1"/>
  <c r="G191" i="1"/>
  <c r="F191" i="1"/>
  <c r="K191" i="1" s="1"/>
  <c r="E191" i="1"/>
  <c r="I191" i="1" s="1"/>
  <c r="B191" i="1"/>
  <c r="AB190" i="1"/>
  <c r="R190" i="1"/>
  <c r="T190" i="1" s="1"/>
  <c r="Q190" i="1"/>
  <c r="O190" i="1"/>
  <c r="M190" i="1"/>
  <c r="L190" i="1"/>
  <c r="H190" i="1"/>
  <c r="G190" i="1"/>
  <c r="F190" i="1"/>
  <c r="E190" i="1"/>
  <c r="I190" i="1" s="1"/>
  <c r="B190" i="1"/>
  <c r="AB189" i="1"/>
  <c r="R189" i="1"/>
  <c r="Q189" i="1"/>
  <c r="Q188" i="1" s="1"/>
  <c r="O189" i="1"/>
  <c r="M189" i="1"/>
  <c r="M188" i="1" s="1"/>
  <c r="L189" i="1"/>
  <c r="H189" i="1"/>
  <c r="H188" i="1" s="1"/>
  <c r="G189" i="1"/>
  <c r="F189" i="1"/>
  <c r="E189" i="1"/>
  <c r="B189" i="1"/>
  <c r="R188" i="1"/>
  <c r="O188" i="1"/>
  <c r="L188" i="1"/>
  <c r="D188" i="1"/>
  <c r="C188" i="1"/>
  <c r="AB187" i="1"/>
  <c r="R187" i="1"/>
  <c r="T187" i="1" s="1"/>
  <c r="Q187" i="1"/>
  <c r="O187" i="1"/>
  <c r="M187" i="1"/>
  <c r="L187" i="1"/>
  <c r="H187" i="1"/>
  <c r="H177" i="1" s="1"/>
  <c r="G187" i="1"/>
  <c r="F187" i="1"/>
  <c r="AF187" i="1" s="1"/>
  <c r="AG187" i="1" s="1"/>
  <c r="E187" i="1"/>
  <c r="I187" i="1" s="1"/>
  <c r="B187" i="1"/>
  <c r="AB186" i="1"/>
  <c r="R186" i="1"/>
  <c r="T186" i="1" s="1"/>
  <c r="Q186" i="1"/>
  <c r="O186" i="1"/>
  <c r="M186" i="1"/>
  <c r="L186" i="1"/>
  <c r="K186" i="1"/>
  <c r="H186" i="1"/>
  <c r="G186" i="1"/>
  <c r="F186" i="1"/>
  <c r="J186" i="1" s="1"/>
  <c r="E186" i="1"/>
  <c r="B186" i="1"/>
  <c r="AF185" i="1"/>
  <c r="AG185" i="1" s="1"/>
  <c r="AB185" i="1"/>
  <c r="R185" i="1"/>
  <c r="T185" i="1" s="1"/>
  <c r="Q185" i="1"/>
  <c r="O185" i="1"/>
  <c r="M185" i="1"/>
  <c r="L185" i="1"/>
  <c r="H185" i="1"/>
  <c r="G185" i="1"/>
  <c r="F185" i="1"/>
  <c r="E185" i="1"/>
  <c r="I185" i="1" s="1"/>
  <c r="B185" i="1"/>
  <c r="AB184" i="1"/>
  <c r="R184" i="1"/>
  <c r="T184" i="1" s="1"/>
  <c r="Q184" i="1"/>
  <c r="O184" i="1"/>
  <c r="M184" i="1"/>
  <c r="L184" i="1"/>
  <c r="H184" i="1"/>
  <c r="G184" i="1"/>
  <c r="F184" i="1"/>
  <c r="E184" i="1"/>
  <c r="I184" i="1" s="1"/>
  <c r="B184" i="1"/>
  <c r="AB183" i="1"/>
  <c r="R183" i="1"/>
  <c r="T183" i="1" s="1"/>
  <c r="Q183" i="1"/>
  <c r="O183" i="1"/>
  <c r="M183" i="1"/>
  <c r="L183" i="1"/>
  <c r="J183" i="1"/>
  <c r="H183" i="1"/>
  <c r="G183" i="1"/>
  <c r="F183" i="1"/>
  <c r="AF183" i="1" s="1"/>
  <c r="AG183" i="1" s="1"/>
  <c r="E183" i="1"/>
  <c r="I183" i="1" s="1"/>
  <c r="B183" i="1"/>
  <c r="AB182" i="1"/>
  <c r="R182" i="1"/>
  <c r="T182" i="1" s="1"/>
  <c r="Q182" i="1"/>
  <c r="O182" i="1"/>
  <c r="M182" i="1"/>
  <c r="L182" i="1"/>
  <c r="H182" i="1"/>
  <c r="G182" i="1"/>
  <c r="F182" i="1"/>
  <c r="J182" i="1" s="1"/>
  <c r="E182" i="1"/>
  <c r="B182" i="1"/>
  <c r="AB181" i="1"/>
  <c r="R181" i="1"/>
  <c r="T181" i="1" s="1"/>
  <c r="Q181" i="1"/>
  <c r="O181" i="1"/>
  <c r="M181" i="1"/>
  <c r="L181" i="1"/>
  <c r="H181" i="1"/>
  <c r="G181" i="1"/>
  <c r="F181" i="1"/>
  <c r="AF181" i="1" s="1"/>
  <c r="AG181" i="1" s="1"/>
  <c r="E181" i="1"/>
  <c r="I181" i="1" s="1"/>
  <c r="AF180" i="1"/>
  <c r="AG180" i="1" s="1"/>
  <c r="AB180" i="1"/>
  <c r="R180" i="1"/>
  <c r="T180" i="1" s="1"/>
  <c r="Q180" i="1"/>
  <c r="O180" i="1"/>
  <c r="M180" i="1"/>
  <c r="L180" i="1"/>
  <c r="H180" i="1"/>
  <c r="G180" i="1"/>
  <c r="F180" i="1"/>
  <c r="E180" i="1"/>
  <c r="I180" i="1" s="1"/>
  <c r="B180" i="1"/>
  <c r="AB179" i="1"/>
  <c r="R179" i="1"/>
  <c r="T179" i="1" s="1"/>
  <c r="Q179" i="1"/>
  <c r="O179" i="1"/>
  <c r="M179" i="1"/>
  <c r="L179" i="1"/>
  <c r="L177" i="1" s="1"/>
  <c r="H179" i="1"/>
  <c r="G179" i="1"/>
  <c r="F179" i="1"/>
  <c r="E179" i="1"/>
  <c r="I179" i="1" s="1"/>
  <c r="B179" i="1"/>
  <c r="AB178" i="1"/>
  <c r="R178" i="1"/>
  <c r="Q178" i="1"/>
  <c r="Q177" i="1" s="1"/>
  <c r="O178" i="1"/>
  <c r="M178" i="1"/>
  <c r="L178" i="1"/>
  <c r="J178" i="1"/>
  <c r="H178" i="1"/>
  <c r="G178" i="1"/>
  <c r="G177" i="1" s="1"/>
  <c r="F178" i="1"/>
  <c r="E178" i="1"/>
  <c r="I178" i="1" s="1"/>
  <c r="B178" i="1"/>
  <c r="R177" i="1"/>
  <c r="O177" i="1"/>
  <c r="D177" i="1"/>
  <c r="C177" i="1"/>
  <c r="AB176" i="1"/>
  <c r="R176" i="1"/>
  <c r="T176" i="1" s="1"/>
  <c r="Q176" i="1"/>
  <c r="O176" i="1"/>
  <c r="M176" i="1"/>
  <c r="L176" i="1"/>
  <c r="H176" i="1"/>
  <c r="G176" i="1"/>
  <c r="F176" i="1"/>
  <c r="AF176" i="1" s="1"/>
  <c r="AG176" i="1" s="1"/>
  <c r="E176" i="1"/>
  <c r="B176" i="1"/>
  <c r="AB175" i="1"/>
  <c r="R175" i="1"/>
  <c r="T175" i="1" s="1"/>
  <c r="Q175" i="1"/>
  <c r="O175" i="1"/>
  <c r="M175" i="1"/>
  <c r="L175" i="1"/>
  <c r="H175" i="1"/>
  <c r="K175" i="1" s="1"/>
  <c r="G175" i="1"/>
  <c r="F175" i="1"/>
  <c r="AF175" i="1" s="1"/>
  <c r="AG175" i="1" s="1"/>
  <c r="E175" i="1"/>
  <c r="I175" i="1" s="1"/>
  <c r="B175" i="1"/>
  <c r="AB174" i="1"/>
  <c r="T174" i="1"/>
  <c r="R174" i="1"/>
  <c r="Q174" i="1"/>
  <c r="O174" i="1"/>
  <c r="M174" i="1"/>
  <c r="L174" i="1"/>
  <c r="H174" i="1"/>
  <c r="G174" i="1"/>
  <c r="F174" i="1"/>
  <c r="K174" i="1" s="1"/>
  <c r="E174" i="1"/>
  <c r="B174" i="1"/>
  <c r="AB173" i="1"/>
  <c r="T173" i="1"/>
  <c r="R173" i="1"/>
  <c r="Q173" i="1"/>
  <c r="O173" i="1"/>
  <c r="M173" i="1"/>
  <c r="M166" i="1" s="1"/>
  <c r="L173" i="1"/>
  <c r="H173" i="1"/>
  <c r="G173" i="1"/>
  <c r="F173" i="1"/>
  <c r="E173" i="1"/>
  <c r="I173" i="1" s="1"/>
  <c r="B173" i="1"/>
  <c r="AB172" i="1"/>
  <c r="R172" i="1"/>
  <c r="T172" i="1" s="1"/>
  <c r="Q172" i="1"/>
  <c r="O172" i="1"/>
  <c r="M172" i="1"/>
  <c r="L172" i="1"/>
  <c r="H172" i="1"/>
  <c r="G172" i="1"/>
  <c r="F172" i="1"/>
  <c r="AF172" i="1" s="1"/>
  <c r="AG172" i="1" s="1"/>
  <c r="E172" i="1"/>
  <c r="B172" i="1"/>
  <c r="AF171" i="1"/>
  <c r="AG171" i="1" s="1"/>
  <c r="AB171" i="1"/>
  <c r="R171" i="1"/>
  <c r="T171" i="1" s="1"/>
  <c r="Q171" i="1"/>
  <c r="O171" i="1"/>
  <c r="M171" i="1"/>
  <c r="L171" i="1"/>
  <c r="H171" i="1"/>
  <c r="G171" i="1"/>
  <c r="F171" i="1"/>
  <c r="E171" i="1"/>
  <c r="I171" i="1" s="1"/>
  <c r="B171" i="1"/>
  <c r="AB170" i="1"/>
  <c r="R170" i="1"/>
  <c r="T170" i="1" s="1"/>
  <c r="Q170" i="1"/>
  <c r="O170" i="1"/>
  <c r="M170" i="1"/>
  <c r="L170" i="1"/>
  <c r="H170" i="1"/>
  <c r="G170" i="1"/>
  <c r="F170" i="1"/>
  <c r="K170" i="1" s="1"/>
  <c r="E170" i="1"/>
  <c r="AF169" i="1"/>
  <c r="AG169" i="1" s="1"/>
  <c r="AB169" i="1"/>
  <c r="T169" i="1"/>
  <c r="R169" i="1"/>
  <c r="Q169" i="1"/>
  <c r="O169" i="1"/>
  <c r="M169" i="1"/>
  <c r="L169" i="1"/>
  <c r="H169" i="1"/>
  <c r="G169" i="1"/>
  <c r="F169" i="1"/>
  <c r="E169" i="1"/>
  <c r="B169" i="1"/>
  <c r="AB168" i="1"/>
  <c r="T168" i="1"/>
  <c r="R168" i="1"/>
  <c r="Q168" i="1"/>
  <c r="O168" i="1"/>
  <c r="M168" i="1"/>
  <c r="L168" i="1"/>
  <c r="H168" i="1"/>
  <c r="G168" i="1"/>
  <c r="F168" i="1"/>
  <c r="E168" i="1"/>
  <c r="B168" i="1"/>
  <c r="AB167" i="1"/>
  <c r="R167" i="1"/>
  <c r="Q167" i="1"/>
  <c r="O167" i="1"/>
  <c r="M167" i="1"/>
  <c r="L167" i="1"/>
  <c r="L166" i="1" s="1"/>
  <c r="H167" i="1"/>
  <c r="G167" i="1"/>
  <c r="G166" i="1" s="1"/>
  <c r="F167" i="1"/>
  <c r="J167" i="1" s="1"/>
  <c r="E167" i="1"/>
  <c r="B167" i="1"/>
  <c r="R166" i="1"/>
  <c r="O166" i="1"/>
  <c r="H166" i="1"/>
  <c r="D166" i="1"/>
  <c r="C166" i="1"/>
  <c r="AB165" i="1"/>
  <c r="R165" i="1"/>
  <c r="T165" i="1" s="1"/>
  <c r="Q165" i="1"/>
  <c r="O165" i="1"/>
  <c r="M165" i="1"/>
  <c r="L165" i="1"/>
  <c r="H165" i="1"/>
  <c r="G165" i="1"/>
  <c r="F165" i="1"/>
  <c r="AF165" i="1" s="1"/>
  <c r="AG165" i="1" s="1"/>
  <c r="E165" i="1"/>
  <c r="B165" i="1"/>
  <c r="AB164" i="1"/>
  <c r="R164" i="1"/>
  <c r="T164" i="1" s="1"/>
  <c r="Q164" i="1"/>
  <c r="O164" i="1"/>
  <c r="M164" i="1"/>
  <c r="L164" i="1"/>
  <c r="K164" i="1"/>
  <c r="H164" i="1"/>
  <c r="G164" i="1"/>
  <c r="F164" i="1"/>
  <c r="J164" i="1" s="1"/>
  <c r="E164" i="1"/>
  <c r="B164" i="1"/>
  <c r="AF163" i="1"/>
  <c r="AG163" i="1" s="1"/>
  <c r="AB163" i="1"/>
  <c r="R163" i="1"/>
  <c r="T163" i="1" s="1"/>
  <c r="Q163" i="1"/>
  <c r="O163" i="1"/>
  <c r="M163" i="1"/>
  <c r="L163" i="1"/>
  <c r="H163" i="1"/>
  <c r="G163" i="1"/>
  <c r="F163" i="1"/>
  <c r="K163" i="1" s="1"/>
  <c r="E163" i="1"/>
  <c r="B163" i="1"/>
  <c r="AB162" i="1"/>
  <c r="R162" i="1"/>
  <c r="T162" i="1" s="1"/>
  <c r="Q162" i="1"/>
  <c r="O162" i="1"/>
  <c r="M162" i="1"/>
  <c r="L162" i="1"/>
  <c r="H162" i="1"/>
  <c r="G162" i="1"/>
  <c r="F162" i="1"/>
  <c r="E162" i="1"/>
  <c r="B162" i="1"/>
  <c r="AB161" i="1"/>
  <c r="R161" i="1"/>
  <c r="T161" i="1" s="1"/>
  <c r="Q161" i="1"/>
  <c r="O161" i="1"/>
  <c r="M161" i="1"/>
  <c r="L161" i="1"/>
  <c r="J161" i="1"/>
  <c r="H161" i="1"/>
  <c r="G161" i="1"/>
  <c r="F161" i="1"/>
  <c r="AF161" i="1" s="1"/>
  <c r="AG161" i="1" s="1"/>
  <c r="E161" i="1"/>
  <c r="B161" i="1"/>
  <c r="AF160" i="1"/>
  <c r="AG160" i="1" s="1"/>
  <c r="AB160" i="1"/>
  <c r="R160" i="1"/>
  <c r="T160" i="1" s="1"/>
  <c r="Q160" i="1"/>
  <c r="O160" i="1"/>
  <c r="M160" i="1"/>
  <c r="L160" i="1"/>
  <c r="H160" i="1"/>
  <c r="G160" i="1"/>
  <c r="F160" i="1"/>
  <c r="E160" i="1"/>
  <c r="B160" i="1"/>
  <c r="AB159" i="1"/>
  <c r="R159" i="1"/>
  <c r="T159" i="1" s="1"/>
  <c r="Q159" i="1"/>
  <c r="O159" i="1"/>
  <c r="M159" i="1"/>
  <c r="L159" i="1"/>
  <c r="H159" i="1"/>
  <c r="G159" i="1"/>
  <c r="F159" i="1"/>
  <c r="AF159" i="1" s="1"/>
  <c r="AG159" i="1" s="1"/>
  <c r="E159" i="1"/>
  <c r="AB158" i="1"/>
  <c r="T158" i="1"/>
  <c r="R158" i="1"/>
  <c r="Q158" i="1"/>
  <c r="O158" i="1"/>
  <c r="M158" i="1"/>
  <c r="L158" i="1"/>
  <c r="H158" i="1"/>
  <c r="G158" i="1"/>
  <c r="F158" i="1"/>
  <c r="AF158" i="1" s="1"/>
  <c r="AG158" i="1" s="1"/>
  <c r="E158" i="1"/>
  <c r="I158" i="1" s="1"/>
  <c r="B158" i="1"/>
  <c r="AB157" i="1"/>
  <c r="T157" i="1"/>
  <c r="R157" i="1"/>
  <c r="Q157" i="1"/>
  <c r="O157" i="1"/>
  <c r="M157" i="1"/>
  <c r="L157" i="1"/>
  <c r="H157" i="1"/>
  <c r="G157" i="1"/>
  <c r="F157" i="1"/>
  <c r="AF157" i="1" s="1"/>
  <c r="AG157" i="1" s="1"/>
  <c r="E157" i="1"/>
  <c r="I157" i="1" s="1"/>
  <c r="B157" i="1"/>
  <c r="AB156" i="1"/>
  <c r="R156" i="1"/>
  <c r="Q156" i="1"/>
  <c r="O156" i="1"/>
  <c r="M156" i="1"/>
  <c r="L156" i="1"/>
  <c r="L155" i="1" s="1"/>
  <c r="H156" i="1"/>
  <c r="G156" i="1"/>
  <c r="F156" i="1"/>
  <c r="AF156" i="1" s="1"/>
  <c r="AG156" i="1" s="1"/>
  <c r="E156" i="1"/>
  <c r="E155" i="1" s="1"/>
  <c r="B156" i="1"/>
  <c r="R155" i="1"/>
  <c r="O155" i="1"/>
  <c r="M155" i="1"/>
  <c r="H155" i="1"/>
  <c r="D155" i="1"/>
  <c r="C155" i="1"/>
  <c r="AB154" i="1"/>
  <c r="R154" i="1"/>
  <c r="T154" i="1" s="1"/>
  <c r="Q154" i="1"/>
  <c r="O154" i="1"/>
  <c r="M154" i="1"/>
  <c r="L154" i="1"/>
  <c r="H154" i="1"/>
  <c r="G154" i="1"/>
  <c r="F154" i="1"/>
  <c r="AF154" i="1" s="1"/>
  <c r="AG154" i="1" s="1"/>
  <c r="E154" i="1"/>
  <c r="B154" i="1"/>
  <c r="AB153" i="1"/>
  <c r="R153" i="1"/>
  <c r="T153" i="1" s="1"/>
  <c r="Q153" i="1"/>
  <c r="O153" i="1"/>
  <c r="M153" i="1"/>
  <c r="L153" i="1"/>
  <c r="H153" i="1"/>
  <c r="K153" i="1" s="1"/>
  <c r="G153" i="1"/>
  <c r="F153" i="1"/>
  <c r="AF153" i="1" s="1"/>
  <c r="AG153" i="1" s="1"/>
  <c r="E153" i="1"/>
  <c r="B153" i="1"/>
  <c r="AB152" i="1"/>
  <c r="T152" i="1"/>
  <c r="R152" i="1"/>
  <c r="Q152" i="1"/>
  <c r="O152" i="1"/>
  <c r="M152" i="1"/>
  <c r="L152" i="1"/>
  <c r="H152" i="1"/>
  <c r="G152" i="1"/>
  <c r="F152" i="1"/>
  <c r="AF152" i="1" s="1"/>
  <c r="AG152" i="1" s="1"/>
  <c r="E152" i="1"/>
  <c r="B152" i="1"/>
  <c r="AB151" i="1"/>
  <c r="T151" i="1"/>
  <c r="R151" i="1"/>
  <c r="Q151" i="1"/>
  <c r="O151" i="1"/>
  <c r="M151" i="1"/>
  <c r="L151" i="1"/>
  <c r="H151" i="1"/>
  <c r="G151" i="1"/>
  <c r="F151" i="1"/>
  <c r="AF151" i="1" s="1"/>
  <c r="AG151" i="1" s="1"/>
  <c r="E151" i="1"/>
  <c r="B151" i="1"/>
  <c r="AB150" i="1"/>
  <c r="R150" i="1"/>
  <c r="T150" i="1" s="1"/>
  <c r="Q150" i="1"/>
  <c r="O150" i="1"/>
  <c r="M150" i="1"/>
  <c r="L150" i="1"/>
  <c r="H150" i="1"/>
  <c r="G150" i="1"/>
  <c r="F150" i="1"/>
  <c r="AF150" i="1" s="1"/>
  <c r="AG150" i="1" s="1"/>
  <c r="E150" i="1"/>
  <c r="B150" i="1"/>
  <c r="AF149" i="1"/>
  <c r="AG149" i="1" s="1"/>
  <c r="AB149" i="1"/>
  <c r="R149" i="1"/>
  <c r="T149" i="1" s="1"/>
  <c r="Q149" i="1"/>
  <c r="O149" i="1"/>
  <c r="M149" i="1"/>
  <c r="L149" i="1"/>
  <c r="H149" i="1"/>
  <c r="G149" i="1"/>
  <c r="F149" i="1"/>
  <c r="E149" i="1"/>
  <c r="B149" i="1"/>
  <c r="AB148" i="1"/>
  <c r="R148" i="1"/>
  <c r="T148" i="1" s="1"/>
  <c r="Q148" i="1"/>
  <c r="O148" i="1"/>
  <c r="M148" i="1"/>
  <c r="L148" i="1"/>
  <c r="H148" i="1"/>
  <c r="G148" i="1"/>
  <c r="F148" i="1"/>
  <c r="K148" i="1" s="1"/>
  <c r="E148" i="1"/>
  <c r="AB147" i="1"/>
  <c r="T147" i="1"/>
  <c r="R147" i="1"/>
  <c r="Q147" i="1"/>
  <c r="O147" i="1"/>
  <c r="M147" i="1"/>
  <c r="L147" i="1"/>
  <c r="H147" i="1"/>
  <c r="G147" i="1"/>
  <c r="F147" i="1"/>
  <c r="K147" i="1" s="1"/>
  <c r="E147" i="1"/>
  <c r="I147" i="1" s="1"/>
  <c r="B147" i="1"/>
  <c r="AB146" i="1"/>
  <c r="T146" i="1"/>
  <c r="R146" i="1"/>
  <c r="Q146" i="1"/>
  <c r="O146" i="1"/>
  <c r="M146" i="1"/>
  <c r="L146" i="1"/>
  <c r="H146" i="1"/>
  <c r="G146" i="1"/>
  <c r="F146" i="1"/>
  <c r="AF146" i="1" s="1"/>
  <c r="AG146" i="1" s="1"/>
  <c r="E146" i="1"/>
  <c r="I146" i="1" s="1"/>
  <c r="B146" i="1"/>
  <c r="AB145" i="1"/>
  <c r="R145" i="1"/>
  <c r="Q145" i="1"/>
  <c r="O145" i="1"/>
  <c r="M145" i="1"/>
  <c r="L145" i="1"/>
  <c r="L144" i="1" s="1"/>
  <c r="H145" i="1"/>
  <c r="G145" i="1"/>
  <c r="F145" i="1"/>
  <c r="E145" i="1"/>
  <c r="E144" i="1" s="1"/>
  <c r="B145" i="1"/>
  <c r="R144" i="1"/>
  <c r="O144" i="1"/>
  <c r="M144" i="1"/>
  <c r="D144" i="1"/>
  <c r="C144" i="1"/>
  <c r="AF143" i="1"/>
  <c r="AG143" i="1" s="1"/>
  <c r="AB143" i="1"/>
  <c r="T143" i="1"/>
  <c r="R143" i="1"/>
  <c r="Q143" i="1"/>
  <c r="O143" i="1"/>
  <c r="M143" i="1"/>
  <c r="L143" i="1"/>
  <c r="K143" i="1"/>
  <c r="H143" i="1"/>
  <c r="G143" i="1"/>
  <c r="F143" i="1"/>
  <c r="J143" i="1" s="1"/>
  <c r="E143" i="1"/>
  <c r="B143" i="1"/>
  <c r="AF142" i="1"/>
  <c r="AG142" i="1" s="1"/>
  <c r="AB142" i="1"/>
  <c r="R142" i="1"/>
  <c r="T142" i="1" s="1"/>
  <c r="Q142" i="1"/>
  <c r="O142" i="1"/>
  <c r="M142" i="1"/>
  <c r="L142" i="1"/>
  <c r="H142" i="1"/>
  <c r="G142" i="1"/>
  <c r="F142" i="1"/>
  <c r="J142" i="1" s="1"/>
  <c r="E142" i="1"/>
  <c r="B142" i="1"/>
  <c r="AB141" i="1"/>
  <c r="R141" i="1"/>
  <c r="T141" i="1" s="1"/>
  <c r="Q141" i="1"/>
  <c r="O141" i="1"/>
  <c r="M141" i="1"/>
  <c r="L141" i="1"/>
  <c r="H141" i="1"/>
  <c r="G141" i="1"/>
  <c r="F141" i="1"/>
  <c r="K141" i="1" s="1"/>
  <c r="E141" i="1"/>
  <c r="B141" i="1"/>
  <c r="AB140" i="1"/>
  <c r="R140" i="1"/>
  <c r="T140" i="1" s="1"/>
  <c r="Q140" i="1"/>
  <c r="O140" i="1"/>
  <c r="M140" i="1"/>
  <c r="L140" i="1"/>
  <c r="H140" i="1"/>
  <c r="G140" i="1"/>
  <c r="F140" i="1"/>
  <c r="AF140" i="1" s="1"/>
  <c r="AG140" i="1" s="1"/>
  <c r="E140" i="1"/>
  <c r="B140" i="1"/>
  <c r="AB139" i="1"/>
  <c r="R139" i="1"/>
  <c r="T139" i="1" s="1"/>
  <c r="Q139" i="1"/>
  <c r="O139" i="1"/>
  <c r="M139" i="1"/>
  <c r="L139" i="1"/>
  <c r="H139" i="1"/>
  <c r="G139" i="1"/>
  <c r="F139" i="1"/>
  <c r="E139" i="1"/>
  <c r="I139" i="1" s="1"/>
  <c r="B139" i="1"/>
  <c r="AB138" i="1"/>
  <c r="R138" i="1"/>
  <c r="T138" i="1" s="1"/>
  <c r="Q138" i="1"/>
  <c r="O138" i="1"/>
  <c r="M138" i="1"/>
  <c r="L138" i="1"/>
  <c r="H138" i="1"/>
  <c r="G138" i="1"/>
  <c r="F138" i="1"/>
  <c r="E138" i="1"/>
  <c r="I138" i="1" s="1"/>
  <c r="B138" i="1"/>
  <c r="AB137" i="1"/>
  <c r="T137" i="1"/>
  <c r="R137" i="1"/>
  <c r="Q137" i="1"/>
  <c r="O137" i="1"/>
  <c r="M137" i="1"/>
  <c r="L137" i="1"/>
  <c r="H137" i="1"/>
  <c r="G137" i="1"/>
  <c r="F137" i="1"/>
  <c r="J137" i="1" s="1"/>
  <c r="E137" i="1"/>
  <c r="I137" i="1" s="1"/>
  <c r="AB136" i="1"/>
  <c r="R136" i="1"/>
  <c r="T136" i="1" s="1"/>
  <c r="Q136" i="1"/>
  <c r="O136" i="1"/>
  <c r="M136" i="1"/>
  <c r="L136" i="1"/>
  <c r="H136" i="1"/>
  <c r="G136" i="1"/>
  <c r="F136" i="1"/>
  <c r="AF136" i="1" s="1"/>
  <c r="AG136" i="1" s="1"/>
  <c r="E136" i="1"/>
  <c r="B136" i="1"/>
  <c r="AB135" i="1"/>
  <c r="R135" i="1"/>
  <c r="T135" i="1" s="1"/>
  <c r="Q135" i="1"/>
  <c r="O135" i="1"/>
  <c r="M135" i="1"/>
  <c r="L135" i="1"/>
  <c r="H135" i="1"/>
  <c r="G135" i="1"/>
  <c r="F135" i="1"/>
  <c r="AF135" i="1" s="1"/>
  <c r="AG135" i="1" s="1"/>
  <c r="E135" i="1"/>
  <c r="B135" i="1"/>
  <c r="AB134" i="1"/>
  <c r="R134" i="1"/>
  <c r="Q134" i="1"/>
  <c r="Q133" i="1" s="1"/>
  <c r="O134" i="1"/>
  <c r="M134" i="1"/>
  <c r="M133" i="1" s="1"/>
  <c r="L134" i="1"/>
  <c r="K134" i="1"/>
  <c r="H134" i="1"/>
  <c r="G134" i="1"/>
  <c r="G133" i="1" s="1"/>
  <c r="F134" i="1"/>
  <c r="AF134" i="1" s="1"/>
  <c r="AG134" i="1" s="1"/>
  <c r="E134" i="1"/>
  <c r="B134" i="1"/>
  <c r="AB133" i="1"/>
  <c r="R133" i="1"/>
  <c r="O133" i="1"/>
  <c r="E133" i="1"/>
  <c r="D133" i="1"/>
  <c r="C133" i="1"/>
  <c r="AB132" i="1"/>
  <c r="T132" i="1"/>
  <c r="R132" i="1"/>
  <c r="Q132" i="1"/>
  <c r="O132" i="1"/>
  <c r="M132" i="1"/>
  <c r="L132" i="1"/>
  <c r="K132" i="1"/>
  <c r="H132" i="1"/>
  <c r="G132" i="1"/>
  <c r="F132" i="1"/>
  <c r="AF132" i="1" s="1"/>
  <c r="AG132" i="1" s="1"/>
  <c r="E132" i="1"/>
  <c r="I132" i="1" s="1"/>
  <c r="B132" i="1"/>
  <c r="AF131" i="1"/>
  <c r="AG131" i="1" s="1"/>
  <c r="AB131" i="1"/>
  <c r="R131" i="1"/>
  <c r="T131" i="1" s="1"/>
  <c r="Q131" i="1"/>
  <c r="O131" i="1"/>
  <c r="M131" i="1"/>
  <c r="L131" i="1"/>
  <c r="H131" i="1"/>
  <c r="G131" i="1"/>
  <c r="F131" i="1"/>
  <c r="J131" i="1" s="1"/>
  <c r="E131" i="1"/>
  <c r="I131" i="1" s="1"/>
  <c r="B131" i="1"/>
  <c r="AB130" i="1"/>
  <c r="R130" i="1"/>
  <c r="T130" i="1" s="1"/>
  <c r="Q130" i="1"/>
  <c r="O130" i="1"/>
  <c r="M130" i="1"/>
  <c r="L130" i="1"/>
  <c r="H130" i="1"/>
  <c r="G130" i="1"/>
  <c r="F130" i="1"/>
  <c r="E130" i="1"/>
  <c r="I130" i="1" s="1"/>
  <c r="B130" i="1"/>
  <c r="AB129" i="1"/>
  <c r="R129" i="1"/>
  <c r="T129" i="1" s="1"/>
  <c r="Q129" i="1"/>
  <c r="O129" i="1"/>
  <c r="M129" i="1"/>
  <c r="L129" i="1"/>
  <c r="H129" i="1"/>
  <c r="G129" i="1"/>
  <c r="F129" i="1"/>
  <c r="AF129" i="1" s="1"/>
  <c r="AG129" i="1" s="1"/>
  <c r="E129" i="1"/>
  <c r="I129" i="1" s="1"/>
  <c r="B129" i="1"/>
  <c r="AB128" i="1"/>
  <c r="R128" i="1"/>
  <c r="T128" i="1" s="1"/>
  <c r="Q128" i="1"/>
  <c r="O128" i="1"/>
  <c r="M128" i="1"/>
  <c r="L128" i="1"/>
  <c r="H128" i="1"/>
  <c r="G128" i="1"/>
  <c r="F128" i="1"/>
  <c r="E128" i="1"/>
  <c r="I128" i="1" s="1"/>
  <c r="B128" i="1"/>
  <c r="AB127" i="1"/>
  <c r="R127" i="1"/>
  <c r="T127" i="1" s="1"/>
  <c r="Q127" i="1"/>
  <c r="O127" i="1"/>
  <c r="M127" i="1"/>
  <c r="L127" i="1"/>
  <c r="H127" i="1"/>
  <c r="G127" i="1"/>
  <c r="F127" i="1"/>
  <c r="E127" i="1"/>
  <c r="I127" i="1" s="1"/>
  <c r="B127" i="1"/>
  <c r="AB126" i="1"/>
  <c r="T126" i="1"/>
  <c r="R126" i="1"/>
  <c r="Q126" i="1"/>
  <c r="O126" i="1"/>
  <c r="M126" i="1"/>
  <c r="L126" i="1"/>
  <c r="H126" i="1"/>
  <c r="G126" i="1"/>
  <c r="F126" i="1"/>
  <c r="J126" i="1" s="1"/>
  <c r="E126" i="1"/>
  <c r="I126" i="1" s="1"/>
  <c r="AB125" i="1"/>
  <c r="R125" i="1"/>
  <c r="T125" i="1" s="1"/>
  <c r="Q125" i="1"/>
  <c r="O125" i="1"/>
  <c r="M125" i="1"/>
  <c r="L125" i="1"/>
  <c r="H125" i="1"/>
  <c r="G125" i="1"/>
  <c r="F125" i="1"/>
  <c r="J125" i="1" s="1"/>
  <c r="E125" i="1"/>
  <c r="I125" i="1" s="1"/>
  <c r="B125" i="1"/>
  <c r="AB124" i="1"/>
  <c r="AB122" i="1" s="1"/>
  <c r="R124" i="1"/>
  <c r="T124" i="1" s="1"/>
  <c r="Q124" i="1"/>
  <c r="O124" i="1"/>
  <c r="M124" i="1"/>
  <c r="L124" i="1"/>
  <c r="H124" i="1"/>
  <c r="G124" i="1"/>
  <c r="F124" i="1"/>
  <c r="AF124" i="1" s="1"/>
  <c r="AG124" i="1" s="1"/>
  <c r="E124" i="1"/>
  <c r="I124" i="1" s="1"/>
  <c r="B124" i="1"/>
  <c r="AB123" i="1"/>
  <c r="R123" i="1"/>
  <c r="Q123" i="1"/>
  <c r="Q122" i="1" s="1"/>
  <c r="O123" i="1"/>
  <c r="M123" i="1"/>
  <c r="L123" i="1"/>
  <c r="K123" i="1"/>
  <c r="H123" i="1"/>
  <c r="G123" i="1"/>
  <c r="F123" i="1"/>
  <c r="AF123" i="1" s="1"/>
  <c r="AG123" i="1" s="1"/>
  <c r="E123" i="1"/>
  <c r="I123" i="1" s="1"/>
  <c r="B123" i="1"/>
  <c r="R122" i="1"/>
  <c r="O122" i="1"/>
  <c r="L122" i="1"/>
  <c r="D122" i="1"/>
  <c r="C122" i="1"/>
  <c r="AB121" i="1"/>
  <c r="T121" i="1"/>
  <c r="R121" i="1"/>
  <c r="Q121" i="1"/>
  <c r="O121" i="1"/>
  <c r="M121" i="1"/>
  <c r="L121" i="1"/>
  <c r="K121" i="1"/>
  <c r="H121" i="1"/>
  <c r="G121" i="1"/>
  <c r="F121" i="1"/>
  <c r="AF121" i="1" s="1"/>
  <c r="AG121" i="1" s="1"/>
  <c r="E121" i="1"/>
  <c r="I121" i="1" s="1"/>
  <c r="B121" i="1"/>
  <c r="AF120" i="1"/>
  <c r="AG120" i="1" s="1"/>
  <c r="AB120" i="1"/>
  <c r="R120" i="1"/>
  <c r="T120" i="1" s="1"/>
  <c r="Q120" i="1"/>
  <c r="O120" i="1"/>
  <c r="M120" i="1"/>
  <c r="L120" i="1"/>
  <c r="H120" i="1"/>
  <c r="G120" i="1"/>
  <c r="F120" i="1"/>
  <c r="E120" i="1"/>
  <c r="I120" i="1" s="1"/>
  <c r="B120" i="1"/>
  <c r="AB119" i="1"/>
  <c r="R119" i="1"/>
  <c r="T119" i="1" s="1"/>
  <c r="Q119" i="1"/>
  <c r="O119" i="1"/>
  <c r="M119" i="1"/>
  <c r="L119" i="1"/>
  <c r="H119" i="1"/>
  <c r="G119" i="1"/>
  <c r="F119" i="1"/>
  <c r="J119" i="1" s="1"/>
  <c r="E119" i="1"/>
  <c r="I119" i="1" s="1"/>
  <c r="B119" i="1"/>
  <c r="AB118" i="1"/>
  <c r="R118" i="1"/>
  <c r="T118" i="1" s="1"/>
  <c r="Q118" i="1"/>
  <c r="O118" i="1"/>
  <c r="M118" i="1"/>
  <c r="L118" i="1"/>
  <c r="H118" i="1"/>
  <c r="G118" i="1"/>
  <c r="F118" i="1"/>
  <c r="AF118" i="1" s="1"/>
  <c r="AG118" i="1" s="1"/>
  <c r="E118" i="1"/>
  <c r="B118" i="1"/>
  <c r="AB117" i="1"/>
  <c r="R117" i="1"/>
  <c r="T117" i="1" s="1"/>
  <c r="Q117" i="1"/>
  <c r="O117" i="1"/>
  <c r="M117" i="1"/>
  <c r="L117" i="1"/>
  <c r="H117" i="1"/>
  <c r="G117" i="1"/>
  <c r="F117" i="1"/>
  <c r="E117" i="1"/>
  <c r="B117" i="1"/>
  <c r="AB116" i="1"/>
  <c r="R116" i="1"/>
  <c r="T116" i="1" s="1"/>
  <c r="Q116" i="1"/>
  <c r="O116" i="1"/>
  <c r="M116" i="1"/>
  <c r="L116" i="1"/>
  <c r="H116" i="1"/>
  <c r="G116" i="1"/>
  <c r="F116" i="1"/>
  <c r="E116" i="1"/>
  <c r="B116" i="1"/>
  <c r="AB115" i="1"/>
  <c r="T115" i="1"/>
  <c r="R115" i="1"/>
  <c r="Q115" i="1"/>
  <c r="O115" i="1"/>
  <c r="M115" i="1"/>
  <c r="L115" i="1"/>
  <c r="H115" i="1"/>
  <c r="G115" i="1"/>
  <c r="F115" i="1"/>
  <c r="J115" i="1" s="1"/>
  <c r="E115" i="1"/>
  <c r="I115" i="1" s="1"/>
  <c r="AB114" i="1"/>
  <c r="R114" i="1"/>
  <c r="T114" i="1" s="1"/>
  <c r="Q114" i="1"/>
  <c r="O114" i="1"/>
  <c r="M114" i="1"/>
  <c r="L114" i="1"/>
  <c r="H114" i="1"/>
  <c r="G114" i="1"/>
  <c r="F114" i="1"/>
  <c r="J114" i="1" s="1"/>
  <c r="E114" i="1"/>
  <c r="I114" i="1" s="1"/>
  <c r="B114" i="1"/>
  <c r="AB113" i="1"/>
  <c r="AB111" i="1" s="1"/>
  <c r="R113" i="1"/>
  <c r="T113" i="1" s="1"/>
  <c r="Q113" i="1"/>
  <c r="O113" i="1"/>
  <c r="M113" i="1"/>
  <c r="L113" i="1"/>
  <c r="H113" i="1"/>
  <c r="G113" i="1"/>
  <c r="F113" i="1"/>
  <c r="AF113" i="1" s="1"/>
  <c r="AG113" i="1" s="1"/>
  <c r="E113" i="1"/>
  <c r="I113" i="1" s="1"/>
  <c r="B113" i="1"/>
  <c r="AB112" i="1"/>
  <c r="R112" i="1"/>
  <c r="Q112" i="1"/>
  <c r="Q111" i="1" s="1"/>
  <c r="O112" i="1"/>
  <c r="M112" i="1"/>
  <c r="L112" i="1"/>
  <c r="K112" i="1"/>
  <c r="H112" i="1"/>
  <c r="G112" i="1"/>
  <c r="F112" i="1"/>
  <c r="AF112" i="1" s="1"/>
  <c r="AG112" i="1" s="1"/>
  <c r="E112" i="1"/>
  <c r="I112" i="1" s="1"/>
  <c r="B112" i="1"/>
  <c r="R111" i="1"/>
  <c r="O111" i="1"/>
  <c r="L111" i="1"/>
  <c r="D111" i="1"/>
  <c r="C111" i="1"/>
  <c r="AB110" i="1"/>
  <c r="T110" i="1"/>
  <c r="R110" i="1"/>
  <c r="Q110" i="1"/>
  <c r="O110" i="1"/>
  <c r="M110" i="1"/>
  <c r="L110" i="1"/>
  <c r="K110" i="1"/>
  <c r="H110" i="1"/>
  <c r="G110" i="1"/>
  <c r="F110" i="1"/>
  <c r="AF110" i="1" s="1"/>
  <c r="AG110" i="1" s="1"/>
  <c r="E110" i="1"/>
  <c r="I110" i="1" s="1"/>
  <c r="B110" i="1"/>
  <c r="AF109" i="1"/>
  <c r="AG109" i="1" s="1"/>
  <c r="AB109" i="1"/>
  <c r="R109" i="1"/>
  <c r="T109" i="1" s="1"/>
  <c r="Q109" i="1"/>
  <c r="O109" i="1"/>
  <c r="M109" i="1"/>
  <c r="L109" i="1"/>
  <c r="H109" i="1"/>
  <c r="K109" i="1" s="1"/>
  <c r="G109" i="1"/>
  <c r="F109" i="1"/>
  <c r="E109" i="1"/>
  <c r="I109" i="1" s="1"/>
  <c r="B109" i="1"/>
  <c r="AB108" i="1"/>
  <c r="R108" i="1"/>
  <c r="T108" i="1" s="1"/>
  <c r="Q108" i="1"/>
  <c r="O108" i="1"/>
  <c r="M108" i="1"/>
  <c r="L108" i="1"/>
  <c r="H108" i="1"/>
  <c r="G108" i="1"/>
  <c r="F108" i="1"/>
  <c r="J108" i="1" s="1"/>
  <c r="E108" i="1"/>
  <c r="I108" i="1" s="1"/>
  <c r="B108" i="1"/>
  <c r="AB107" i="1"/>
  <c r="R107" i="1"/>
  <c r="T107" i="1" s="1"/>
  <c r="Q107" i="1"/>
  <c r="O107" i="1"/>
  <c r="M107" i="1"/>
  <c r="L107" i="1"/>
  <c r="H107" i="1"/>
  <c r="G107" i="1"/>
  <c r="F107" i="1"/>
  <c r="AF107" i="1" s="1"/>
  <c r="AG107" i="1" s="1"/>
  <c r="E107" i="1"/>
  <c r="B107" i="1"/>
  <c r="AB106" i="1"/>
  <c r="R106" i="1"/>
  <c r="T106" i="1" s="1"/>
  <c r="Q106" i="1"/>
  <c r="O106" i="1"/>
  <c r="M106" i="1"/>
  <c r="L106" i="1"/>
  <c r="H106" i="1"/>
  <c r="G106" i="1"/>
  <c r="F106" i="1"/>
  <c r="E106" i="1"/>
  <c r="B106" i="1"/>
  <c r="AB105" i="1"/>
  <c r="R105" i="1"/>
  <c r="T105" i="1" s="1"/>
  <c r="Q105" i="1"/>
  <c r="O105" i="1"/>
  <c r="M105" i="1"/>
  <c r="L105" i="1"/>
  <c r="H105" i="1"/>
  <c r="G105" i="1"/>
  <c r="F105" i="1"/>
  <c r="E105" i="1"/>
  <c r="B105" i="1"/>
  <c r="AB104" i="1"/>
  <c r="T104" i="1"/>
  <c r="R104" i="1"/>
  <c r="Q104" i="1"/>
  <c r="O104" i="1"/>
  <c r="M104" i="1"/>
  <c r="L104" i="1"/>
  <c r="H104" i="1"/>
  <c r="G104" i="1"/>
  <c r="F104" i="1"/>
  <c r="J104" i="1" s="1"/>
  <c r="E104" i="1"/>
  <c r="I104" i="1" s="1"/>
  <c r="AB103" i="1"/>
  <c r="R103" i="1"/>
  <c r="T103" i="1" s="1"/>
  <c r="Q103" i="1"/>
  <c r="O103" i="1"/>
  <c r="M103" i="1"/>
  <c r="L103" i="1"/>
  <c r="H103" i="1"/>
  <c r="G103" i="1"/>
  <c r="F103" i="1"/>
  <c r="J103" i="1" s="1"/>
  <c r="E103" i="1"/>
  <c r="I103" i="1" s="1"/>
  <c r="B103" i="1"/>
  <c r="AB102" i="1"/>
  <c r="AB100" i="1" s="1"/>
  <c r="R102" i="1"/>
  <c r="T102" i="1" s="1"/>
  <c r="Q102" i="1"/>
  <c r="O102" i="1"/>
  <c r="M102" i="1"/>
  <c r="L102" i="1"/>
  <c r="H102" i="1"/>
  <c r="G102" i="1"/>
  <c r="F102" i="1"/>
  <c r="AF102" i="1" s="1"/>
  <c r="AG102" i="1" s="1"/>
  <c r="E102" i="1"/>
  <c r="I102" i="1" s="1"/>
  <c r="B102" i="1"/>
  <c r="AB101" i="1"/>
  <c r="R101" i="1"/>
  <c r="Q101" i="1"/>
  <c r="Q100" i="1" s="1"/>
  <c r="O101" i="1"/>
  <c r="M101" i="1"/>
  <c r="L101" i="1"/>
  <c r="K101" i="1"/>
  <c r="H101" i="1"/>
  <c r="G101" i="1"/>
  <c r="F101" i="1"/>
  <c r="AF101" i="1" s="1"/>
  <c r="AG101" i="1" s="1"/>
  <c r="E101" i="1"/>
  <c r="I101" i="1" s="1"/>
  <c r="B101" i="1"/>
  <c r="R100" i="1"/>
  <c r="O100" i="1"/>
  <c r="L100" i="1"/>
  <c r="D100" i="1"/>
  <c r="C100" i="1"/>
  <c r="AB99" i="1"/>
  <c r="T99" i="1"/>
  <c r="R99" i="1"/>
  <c r="Q99" i="1"/>
  <c r="O99" i="1"/>
  <c r="M99" i="1"/>
  <c r="L99" i="1"/>
  <c r="K99" i="1"/>
  <c r="H99" i="1"/>
  <c r="G99" i="1"/>
  <c r="F99" i="1"/>
  <c r="AF99" i="1" s="1"/>
  <c r="AG99" i="1" s="1"/>
  <c r="E99" i="1"/>
  <c r="I99" i="1" s="1"/>
  <c r="B99" i="1"/>
  <c r="AF98" i="1"/>
  <c r="AG98" i="1" s="1"/>
  <c r="AB98" i="1"/>
  <c r="R98" i="1"/>
  <c r="T98" i="1" s="1"/>
  <c r="Q98" i="1"/>
  <c r="O98" i="1"/>
  <c r="M98" i="1"/>
  <c r="L98" i="1"/>
  <c r="H98" i="1"/>
  <c r="K98" i="1" s="1"/>
  <c r="G98" i="1"/>
  <c r="F98" i="1"/>
  <c r="E98" i="1"/>
  <c r="I98" i="1" s="1"/>
  <c r="B98" i="1"/>
  <c r="AB97" i="1"/>
  <c r="R97" i="1"/>
  <c r="T97" i="1" s="1"/>
  <c r="Q97" i="1"/>
  <c r="O97" i="1"/>
  <c r="M97" i="1"/>
  <c r="L97" i="1"/>
  <c r="H97" i="1"/>
  <c r="G97" i="1"/>
  <c r="F97" i="1"/>
  <c r="J97" i="1" s="1"/>
  <c r="E97" i="1"/>
  <c r="I97" i="1" s="1"/>
  <c r="B97" i="1"/>
  <c r="AB96" i="1"/>
  <c r="R96" i="1"/>
  <c r="T96" i="1" s="1"/>
  <c r="Q96" i="1"/>
  <c r="O96" i="1"/>
  <c r="M96" i="1"/>
  <c r="L96" i="1"/>
  <c r="H96" i="1"/>
  <c r="G96" i="1"/>
  <c r="F96" i="1"/>
  <c r="AF96" i="1" s="1"/>
  <c r="AG96" i="1" s="1"/>
  <c r="E96" i="1"/>
  <c r="B96" i="1"/>
  <c r="AB95" i="1"/>
  <c r="R95" i="1"/>
  <c r="T95" i="1" s="1"/>
  <c r="Q95" i="1"/>
  <c r="O95" i="1"/>
  <c r="M95" i="1"/>
  <c r="L95" i="1"/>
  <c r="H95" i="1"/>
  <c r="G95" i="1"/>
  <c r="F95" i="1"/>
  <c r="E95" i="1"/>
  <c r="B95" i="1"/>
  <c r="AB94" i="1"/>
  <c r="R94" i="1"/>
  <c r="T94" i="1" s="1"/>
  <c r="Q94" i="1"/>
  <c r="O94" i="1"/>
  <c r="M94" i="1"/>
  <c r="L94" i="1"/>
  <c r="H94" i="1"/>
  <c r="G94" i="1"/>
  <c r="F94" i="1"/>
  <c r="E94" i="1"/>
  <c r="B94" i="1"/>
  <c r="AB93" i="1"/>
  <c r="T93" i="1"/>
  <c r="R93" i="1"/>
  <c r="Q93" i="1"/>
  <c r="O93" i="1"/>
  <c r="M93" i="1"/>
  <c r="L93" i="1"/>
  <c r="H93" i="1"/>
  <c r="G93" i="1"/>
  <c r="F93" i="1"/>
  <c r="J93" i="1" s="1"/>
  <c r="E93" i="1"/>
  <c r="I93" i="1" s="1"/>
  <c r="AB92" i="1"/>
  <c r="R92" i="1"/>
  <c r="T92" i="1" s="1"/>
  <c r="Q92" i="1"/>
  <c r="O92" i="1"/>
  <c r="M92" i="1"/>
  <c r="L92" i="1"/>
  <c r="H92" i="1"/>
  <c r="G92" i="1"/>
  <c r="F92" i="1"/>
  <c r="J92" i="1" s="1"/>
  <c r="E92" i="1"/>
  <c r="I92" i="1" s="1"/>
  <c r="B92" i="1"/>
  <c r="AB91" i="1"/>
  <c r="AB89" i="1" s="1"/>
  <c r="R91" i="1"/>
  <c r="T91" i="1" s="1"/>
  <c r="Q91" i="1"/>
  <c r="O91" i="1"/>
  <c r="M91" i="1"/>
  <c r="L91" i="1"/>
  <c r="H91" i="1"/>
  <c r="G91" i="1"/>
  <c r="F91" i="1"/>
  <c r="AF91" i="1" s="1"/>
  <c r="AG91" i="1" s="1"/>
  <c r="E91" i="1"/>
  <c r="I91" i="1" s="1"/>
  <c r="B91" i="1"/>
  <c r="AB90" i="1"/>
  <c r="R90" i="1"/>
  <c r="Q90" i="1"/>
  <c r="Q89" i="1" s="1"/>
  <c r="O90" i="1"/>
  <c r="M90" i="1"/>
  <c r="L90" i="1"/>
  <c r="K90" i="1"/>
  <c r="H90" i="1"/>
  <c r="G90" i="1"/>
  <c r="F90" i="1"/>
  <c r="AF90" i="1" s="1"/>
  <c r="AG90" i="1" s="1"/>
  <c r="E90" i="1"/>
  <c r="B90" i="1"/>
  <c r="R89" i="1"/>
  <c r="O89" i="1"/>
  <c r="L89" i="1"/>
  <c r="D89" i="1"/>
  <c r="C89" i="1"/>
  <c r="AB88" i="1"/>
  <c r="R88" i="1"/>
  <c r="T88" i="1" s="1"/>
  <c r="Q88" i="1"/>
  <c r="O88" i="1"/>
  <c r="M88" i="1"/>
  <c r="L88" i="1"/>
  <c r="H88" i="1"/>
  <c r="G88" i="1"/>
  <c r="F88" i="1"/>
  <c r="E88" i="1"/>
  <c r="B88" i="1"/>
  <c r="AB87" i="1"/>
  <c r="R87" i="1"/>
  <c r="T87" i="1" s="1"/>
  <c r="Q87" i="1"/>
  <c r="O87" i="1"/>
  <c r="M87" i="1"/>
  <c r="L87" i="1"/>
  <c r="H87" i="1"/>
  <c r="G87" i="1"/>
  <c r="F87" i="1"/>
  <c r="J87" i="1" s="1"/>
  <c r="E87" i="1"/>
  <c r="B87" i="1"/>
  <c r="AF86" i="1"/>
  <c r="AG86" i="1" s="1"/>
  <c r="AB86" i="1"/>
  <c r="R86" i="1"/>
  <c r="T86" i="1" s="1"/>
  <c r="Q86" i="1"/>
  <c r="O86" i="1"/>
  <c r="M86" i="1"/>
  <c r="L86" i="1"/>
  <c r="H86" i="1"/>
  <c r="K86" i="1" s="1"/>
  <c r="G86" i="1"/>
  <c r="F86" i="1"/>
  <c r="E86" i="1"/>
  <c r="I86" i="1" s="1"/>
  <c r="B86" i="1"/>
  <c r="AB85" i="1"/>
  <c r="R85" i="1"/>
  <c r="T85" i="1" s="1"/>
  <c r="Q85" i="1"/>
  <c r="O85" i="1"/>
  <c r="M85" i="1"/>
  <c r="L85" i="1"/>
  <c r="H85" i="1"/>
  <c r="G85" i="1"/>
  <c r="F85" i="1"/>
  <c r="AF85" i="1" s="1"/>
  <c r="AG85" i="1" s="1"/>
  <c r="E85" i="1"/>
  <c r="I85" i="1" s="1"/>
  <c r="B85" i="1"/>
  <c r="AB84" i="1"/>
  <c r="R84" i="1"/>
  <c r="T84" i="1" s="1"/>
  <c r="Q84" i="1"/>
  <c r="O84" i="1"/>
  <c r="M84" i="1"/>
  <c r="L84" i="1"/>
  <c r="H84" i="1"/>
  <c r="G84" i="1"/>
  <c r="F84" i="1"/>
  <c r="AF84" i="1" s="1"/>
  <c r="AG84" i="1" s="1"/>
  <c r="E84" i="1"/>
  <c r="I84" i="1" s="1"/>
  <c r="B84" i="1"/>
  <c r="AB83" i="1"/>
  <c r="R83" i="1"/>
  <c r="T83" i="1" s="1"/>
  <c r="Q83" i="1"/>
  <c r="O83" i="1"/>
  <c r="M83" i="1"/>
  <c r="L83" i="1"/>
  <c r="H83" i="1"/>
  <c r="G83" i="1"/>
  <c r="F83" i="1"/>
  <c r="J83" i="1" s="1"/>
  <c r="E83" i="1"/>
  <c r="I83" i="1" s="1"/>
  <c r="B83" i="1"/>
  <c r="AF82" i="1"/>
  <c r="AG82" i="1" s="1"/>
  <c r="AB82" i="1"/>
  <c r="AB78" i="1" s="1"/>
  <c r="R82" i="1"/>
  <c r="T82" i="1" s="1"/>
  <c r="Q82" i="1"/>
  <c r="O82" i="1"/>
  <c r="M82" i="1"/>
  <c r="L82" i="1"/>
  <c r="H82" i="1"/>
  <c r="K82" i="1" s="1"/>
  <c r="G82" i="1"/>
  <c r="F82" i="1"/>
  <c r="E82" i="1"/>
  <c r="I82" i="1" s="1"/>
  <c r="AB81" i="1"/>
  <c r="T81" i="1"/>
  <c r="R81" i="1"/>
  <c r="Q81" i="1"/>
  <c r="O81" i="1"/>
  <c r="M81" i="1"/>
  <c r="L81" i="1"/>
  <c r="H81" i="1"/>
  <c r="G81" i="1"/>
  <c r="F81" i="1"/>
  <c r="J81" i="1" s="1"/>
  <c r="E81" i="1"/>
  <c r="I81" i="1" s="1"/>
  <c r="B81" i="1"/>
  <c r="AB80" i="1"/>
  <c r="T80" i="1"/>
  <c r="R80" i="1"/>
  <c r="Q80" i="1"/>
  <c r="O80" i="1"/>
  <c r="M80" i="1"/>
  <c r="M78" i="1" s="1"/>
  <c r="L80" i="1"/>
  <c r="H80" i="1"/>
  <c r="G80" i="1"/>
  <c r="F80" i="1"/>
  <c r="AF80" i="1" s="1"/>
  <c r="AG80" i="1" s="1"/>
  <c r="E80" i="1"/>
  <c r="I80" i="1" s="1"/>
  <c r="B80" i="1"/>
  <c r="AB79" i="1"/>
  <c r="R79" i="1"/>
  <c r="Q79" i="1"/>
  <c r="O79" i="1"/>
  <c r="M79" i="1"/>
  <c r="L79" i="1"/>
  <c r="H79" i="1"/>
  <c r="G79" i="1"/>
  <c r="F79" i="1"/>
  <c r="AF79" i="1" s="1"/>
  <c r="AG79" i="1" s="1"/>
  <c r="E79" i="1"/>
  <c r="B79" i="1"/>
  <c r="R78" i="1"/>
  <c r="O78" i="1"/>
  <c r="D78" i="1"/>
  <c r="C78" i="1"/>
  <c r="AB77" i="1"/>
  <c r="R77" i="1"/>
  <c r="T77" i="1" s="1"/>
  <c r="Q77" i="1"/>
  <c r="O77" i="1"/>
  <c r="M77" i="1"/>
  <c r="L77" i="1"/>
  <c r="K77" i="1"/>
  <c r="H77" i="1"/>
  <c r="G77" i="1"/>
  <c r="F77" i="1"/>
  <c r="AF77" i="1" s="1"/>
  <c r="AG77" i="1" s="1"/>
  <c r="E77" i="1"/>
  <c r="I77" i="1" s="1"/>
  <c r="B77" i="1"/>
  <c r="AB76" i="1"/>
  <c r="R76" i="1"/>
  <c r="T76" i="1" s="1"/>
  <c r="Q76" i="1"/>
  <c r="O76" i="1"/>
  <c r="M76" i="1"/>
  <c r="L76" i="1"/>
  <c r="H76" i="1"/>
  <c r="G76" i="1"/>
  <c r="F76" i="1"/>
  <c r="E76" i="1"/>
  <c r="I76" i="1" s="1"/>
  <c r="B76" i="1"/>
  <c r="AF75" i="1"/>
  <c r="AG75" i="1" s="1"/>
  <c r="AB75" i="1"/>
  <c r="T75" i="1"/>
  <c r="R75" i="1"/>
  <c r="Q75" i="1"/>
  <c r="O75" i="1"/>
  <c r="M75" i="1"/>
  <c r="L75" i="1"/>
  <c r="H75" i="1"/>
  <c r="K75" i="1" s="1"/>
  <c r="G75" i="1"/>
  <c r="F75" i="1"/>
  <c r="E75" i="1"/>
  <c r="B75" i="1"/>
  <c r="AB74" i="1"/>
  <c r="T74" i="1"/>
  <c r="R74" i="1"/>
  <c r="Q74" i="1"/>
  <c r="O74" i="1"/>
  <c r="M74" i="1"/>
  <c r="L74" i="1"/>
  <c r="H74" i="1"/>
  <c r="G74" i="1"/>
  <c r="F74" i="1"/>
  <c r="AF74" i="1" s="1"/>
  <c r="AG74" i="1" s="1"/>
  <c r="E74" i="1"/>
  <c r="B74" i="1"/>
  <c r="AB73" i="1"/>
  <c r="T73" i="1"/>
  <c r="R73" i="1"/>
  <c r="Q73" i="1"/>
  <c r="O73" i="1"/>
  <c r="M73" i="1"/>
  <c r="L73" i="1"/>
  <c r="H73" i="1"/>
  <c r="K73" i="1" s="1"/>
  <c r="G73" i="1"/>
  <c r="F73" i="1"/>
  <c r="AF73" i="1" s="1"/>
  <c r="AG73" i="1" s="1"/>
  <c r="E73" i="1"/>
  <c r="I73" i="1" s="1"/>
  <c r="B73" i="1"/>
  <c r="AF72" i="1"/>
  <c r="AG72" i="1" s="1"/>
  <c r="AB72" i="1"/>
  <c r="R72" i="1"/>
  <c r="T72" i="1" s="1"/>
  <c r="Q72" i="1"/>
  <c r="O72" i="1"/>
  <c r="M72" i="1"/>
  <c r="L72" i="1"/>
  <c r="H72" i="1"/>
  <c r="K72" i="1" s="1"/>
  <c r="G72" i="1"/>
  <c r="F72" i="1"/>
  <c r="E72" i="1"/>
  <c r="I72" i="1" s="1"/>
  <c r="B72" i="1"/>
  <c r="AB71" i="1"/>
  <c r="R71" i="1"/>
  <c r="T71" i="1" s="1"/>
  <c r="Q71" i="1"/>
  <c r="O71" i="1"/>
  <c r="M71" i="1"/>
  <c r="L71" i="1"/>
  <c r="H71" i="1"/>
  <c r="G71" i="1"/>
  <c r="F71" i="1"/>
  <c r="E71" i="1"/>
  <c r="I71" i="1" s="1"/>
  <c r="AB70" i="1"/>
  <c r="T70" i="1"/>
  <c r="R70" i="1"/>
  <c r="Q70" i="1"/>
  <c r="O70" i="1"/>
  <c r="M70" i="1"/>
  <c r="L70" i="1"/>
  <c r="H70" i="1"/>
  <c r="G70" i="1"/>
  <c r="F70" i="1"/>
  <c r="J70" i="1" s="1"/>
  <c r="E70" i="1"/>
  <c r="B70" i="1"/>
  <c r="AB69" i="1"/>
  <c r="T69" i="1"/>
  <c r="R69" i="1"/>
  <c r="Q69" i="1"/>
  <c r="O69" i="1"/>
  <c r="M69" i="1"/>
  <c r="L69" i="1"/>
  <c r="H69" i="1"/>
  <c r="G69" i="1"/>
  <c r="F69" i="1"/>
  <c r="AF69" i="1" s="1"/>
  <c r="AG69" i="1" s="1"/>
  <c r="E69" i="1"/>
  <c r="B69" i="1"/>
  <c r="AB68" i="1"/>
  <c r="AB67" i="1" s="1"/>
  <c r="R68" i="1"/>
  <c r="Q68" i="1"/>
  <c r="O68" i="1"/>
  <c r="M68" i="1"/>
  <c r="L68" i="1"/>
  <c r="H68" i="1"/>
  <c r="G68" i="1"/>
  <c r="F68" i="1"/>
  <c r="E68" i="1"/>
  <c r="B68" i="1"/>
  <c r="R67" i="1"/>
  <c r="O67" i="1"/>
  <c r="M67" i="1"/>
  <c r="D67" i="1"/>
  <c r="C67" i="1"/>
  <c r="AB66" i="1"/>
  <c r="R66" i="1"/>
  <c r="T66" i="1" s="1"/>
  <c r="Q66" i="1"/>
  <c r="O66" i="1"/>
  <c r="M66" i="1"/>
  <c r="L66" i="1"/>
  <c r="H66" i="1"/>
  <c r="G66" i="1"/>
  <c r="F66" i="1"/>
  <c r="E66" i="1"/>
  <c r="B66" i="1"/>
  <c r="AF65" i="1"/>
  <c r="AG65" i="1" s="1"/>
  <c r="AB65" i="1"/>
  <c r="R65" i="1"/>
  <c r="T65" i="1" s="1"/>
  <c r="Q65" i="1"/>
  <c r="O65" i="1"/>
  <c r="M65" i="1"/>
  <c r="L65" i="1"/>
  <c r="H65" i="1"/>
  <c r="K65" i="1" s="1"/>
  <c r="G65" i="1"/>
  <c r="F65" i="1"/>
  <c r="E65" i="1"/>
  <c r="B65" i="1"/>
  <c r="AB64" i="1"/>
  <c r="R64" i="1"/>
  <c r="T64" i="1" s="1"/>
  <c r="Q64" i="1"/>
  <c r="O64" i="1"/>
  <c r="M64" i="1"/>
  <c r="L64" i="1"/>
  <c r="H64" i="1"/>
  <c r="G64" i="1"/>
  <c r="F64" i="1"/>
  <c r="J64" i="1" s="1"/>
  <c r="E64" i="1"/>
  <c r="I64" i="1" s="1"/>
  <c r="B64" i="1"/>
  <c r="AB63" i="1"/>
  <c r="R63" i="1"/>
  <c r="T63" i="1" s="1"/>
  <c r="Q63" i="1"/>
  <c r="O63" i="1"/>
  <c r="M63" i="1"/>
  <c r="L63" i="1"/>
  <c r="H63" i="1"/>
  <c r="G63" i="1"/>
  <c r="F63" i="1"/>
  <c r="AF63" i="1" s="1"/>
  <c r="AG63" i="1" s="1"/>
  <c r="E63" i="1"/>
  <c r="I63" i="1" s="1"/>
  <c r="B63" i="1"/>
  <c r="AB62" i="1"/>
  <c r="R62" i="1"/>
  <c r="T62" i="1" s="1"/>
  <c r="Q62" i="1"/>
  <c r="O62" i="1"/>
  <c r="M62" i="1"/>
  <c r="L62" i="1"/>
  <c r="H62" i="1"/>
  <c r="G62" i="1"/>
  <c r="F62" i="1"/>
  <c r="AF62" i="1" s="1"/>
  <c r="AG62" i="1" s="1"/>
  <c r="E62" i="1"/>
  <c r="B62" i="1"/>
  <c r="AB61" i="1"/>
  <c r="AB56" i="1" s="1"/>
  <c r="R61" i="1"/>
  <c r="T61" i="1" s="1"/>
  <c r="Q61" i="1"/>
  <c r="O61" i="1"/>
  <c r="M61" i="1"/>
  <c r="L61" i="1"/>
  <c r="H61" i="1"/>
  <c r="G61" i="1"/>
  <c r="F61" i="1"/>
  <c r="J61" i="1" s="1"/>
  <c r="E61" i="1"/>
  <c r="B61" i="1"/>
  <c r="AF60" i="1"/>
  <c r="AG60" i="1" s="1"/>
  <c r="AB60" i="1"/>
  <c r="R60" i="1"/>
  <c r="T60" i="1" s="1"/>
  <c r="Q60" i="1"/>
  <c r="O60" i="1"/>
  <c r="M60" i="1"/>
  <c r="L60" i="1"/>
  <c r="H60" i="1"/>
  <c r="G60" i="1"/>
  <c r="F60" i="1"/>
  <c r="E60" i="1"/>
  <c r="AF59" i="1"/>
  <c r="AG59" i="1" s="1"/>
  <c r="AB59" i="1"/>
  <c r="T59" i="1"/>
  <c r="R59" i="1"/>
  <c r="Q59" i="1"/>
  <c r="O59" i="1"/>
  <c r="M59" i="1"/>
  <c r="L59" i="1"/>
  <c r="H59" i="1"/>
  <c r="K59" i="1" s="1"/>
  <c r="G59" i="1"/>
  <c r="F59" i="1"/>
  <c r="E59" i="1"/>
  <c r="I59" i="1" s="1"/>
  <c r="B59" i="1"/>
  <c r="AB58" i="1"/>
  <c r="T58" i="1"/>
  <c r="R58" i="1"/>
  <c r="Q58" i="1"/>
  <c r="O58" i="1"/>
  <c r="M58" i="1"/>
  <c r="L58" i="1"/>
  <c r="H58" i="1"/>
  <c r="G58" i="1"/>
  <c r="F58" i="1"/>
  <c r="AF58" i="1" s="1"/>
  <c r="AG58" i="1" s="1"/>
  <c r="E58" i="1"/>
  <c r="I58" i="1" s="1"/>
  <c r="B58" i="1"/>
  <c r="AB57" i="1"/>
  <c r="R57" i="1"/>
  <c r="Q57" i="1"/>
  <c r="O57" i="1"/>
  <c r="M57" i="1"/>
  <c r="L57" i="1"/>
  <c r="H57" i="1"/>
  <c r="G57" i="1"/>
  <c r="F57" i="1"/>
  <c r="AF57" i="1" s="1"/>
  <c r="AG57" i="1" s="1"/>
  <c r="E57" i="1"/>
  <c r="I57" i="1" s="1"/>
  <c r="B57" i="1"/>
  <c r="R56" i="1"/>
  <c r="O56" i="1"/>
  <c r="M56" i="1"/>
  <c r="D56" i="1"/>
  <c r="C56" i="1"/>
  <c r="AB55" i="1"/>
  <c r="AB45" i="1" s="1"/>
  <c r="R55" i="1"/>
  <c r="T55" i="1" s="1"/>
  <c r="Q55" i="1"/>
  <c r="O55" i="1"/>
  <c r="M55" i="1"/>
  <c r="L55" i="1"/>
  <c r="H55" i="1"/>
  <c r="G55" i="1"/>
  <c r="F55" i="1"/>
  <c r="AF55" i="1" s="1"/>
  <c r="AG55" i="1" s="1"/>
  <c r="E55" i="1"/>
  <c r="I55" i="1" s="1"/>
  <c r="B55" i="1"/>
  <c r="AB54" i="1"/>
  <c r="R54" i="1"/>
  <c r="T54" i="1" s="1"/>
  <c r="Q54" i="1"/>
  <c r="O54" i="1"/>
  <c r="M54" i="1"/>
  <c r="L54" i="1"/>
  <c r="H54" i="1"/>
  <c r="K54" i="1" s="1"/>
  <c r="G54" i="1"/>
  <c r="F54" i="1"/>
  <c r="E54" i="1"/>
  <c r="I54" i="1" s="1"/>
  <c r="B54" i="1"/>
  <c r="AB53" i="1"/>
  <c r="T53" i="1"/>
  <c r="R53" i="1"/>
  <c r="Q53" i="1"/>
  <c r="O53" i="1"/>
  <c r="M53" i="1"/>
  <c r="L53" i="1"/>
  <c r="H53" i="1"/>
  <c r="G53" i="1"/>
  <c r="F53" i="1"/>
  <c r="J53" i="1" s="1"/>
  <c r="E53" i="1"/>
  <c r="B53" i="1"/>
  <c r="AB52" i="1"/>
  <c r="T52" i="1"/>
  <c r="R52" i="1"/>
  <c r="Q52" i="1"/>
  <c r="O52" i="1"/>
  <c r="M52" i="1"/>
  <c r="L52" i="1"/>
  <c r="H52" i="1"/>
  <c r="G52" i="1"/>
  <c r="F52" i="1"/>
  <c r="AF52" i="1" s="1"/>
  <c r="AG52" i="1" s="1"/>
  <c r="E52" i="1"/>
  <c r="B52" i="1"/>
  <c r="AB51" i="1"/>
  <c r="T51" i="1"/>
  <c r="R51" i="1"/>
  <c r="Q51" i="1"/>
  <c r="O51" i="1"/>
  <c r="M51" i="1"/>
  <c r="L51" i="1"/>
  <c r="K51" i="1"/>
  <c r="H51" i="1"/>
  <c r="G51" i="1"/>
  <c r="F51" i="1"/>
  <c r="AF51" i="1" s="1"/>
  <c r="AG51" i="1" s="1"/>
  <c r="E51" i="1"/>
  <c r="B51" i="1"/>
  <c r="AF50" i="1"/>
  <c r="AG50" i="1" s="1"/>
  <c r="AB50" i="1"/>
  <c r="R50" i="1"/>
  <c r="T50" i="1" s="1"/>
  <c r="Q50" i="1"/>
  <c r="O50" i="1"/>
  <c r="M50" i="1"/>
  <c r="L50" i="1"/>
  <c r="H50" i="1"/>
  <c r="K50" i="1" s="1"/>
  <c r="G50" i="1"/>
  <c r="F50" i="1"/>
  <c r="E50" i="1"/>
  <c r="B50" i="1"/>
  <c r="AB49" i="1"/>
  <c r="R49" i="1"/>
  <c r="T49" i="1" s="1"/>
  <c r="Q49" i="1"/>
  <c r="O49" i="1"/>
  <c r="M49" i="1"/>
  <c r="L49" i="1"/>
  <c r="H49" i="1"/>
  <c r="G49" i="1"/>
  <c r="F49" i="1"/>
  <c r="K49" i="1" s="1"/>
  <c r="E49" i="1"/>
  <c r="I49" i="1" s="1"/>
  <c r="AB48" i="1"/>
  <c r="T48" i="1"/>
  <c r="R48" i="1"/>
  <c r="Q48" i="1"/>
  <c r="O48" i="1"/>
  <c r="M48" i="1"/>
  <c r="L48" i="1"/>
  <c r="H48" i="1"/>
  <c r="G48" i="1"/>
  <c r="F48" i="1"/>
  <c r="J48" i="1" s="1"/>
  <c r="E48" i="1"/>
  <c r="B48" i="1"/>
  <c r="AB47" i="1"/>
  <c r="T47" i="1"/>
  <c r="R47" i="1"/>
  <c r="Q47" i="1"/>
  <c r="O47" i="1"/>
  <c r="M47" i="1"/>
  <c r="L47" i="1"/>
  <c r="H47" i="1"/>
  <c r="G47" i="1"/>
  <c r="F47" i="1"/>
  <c r="AF47" i="1" s="1"/>
  <c r="AG47" i="1" s="1"/>
  <c r="E47" i="1"/>
  <c r="B47" i="1"/>
  <c r="AB46" i="1"/>
  <c r="R46" i="1"/>
  <c r="Q46" i="1"/>
  <c r="O46" i="1"/>
  <c r="M46" i="1"/>
  <c r="L46" i="1"/>
  <c r="L45" i="1" s="1"/>
  <c r="H46" i="1"/>
  <c r="G46" i="1"/>
  <c r="F46" i="1"/>
  <c r="AF46" i="1" s="1"/>
  <c r="AG46" i="1" s="1"/>
  <c r="E46" i="1"/>
  <c r="B46" i="1"/>
  <c r="R45" i="1"/>
  <c r="O45" i="1"/>
  <c r="D45" i="1"/>
  <c r="C45" i="1"/>
  <c r="AB44" i="1"/>
  <c r="R44" i="1"/>
  <c r="T44" i="1" s="1"/>
  <c r="Q44" i="1"/>
  <c r="O44" i="1"/>
  <c r="M44" i="1"/>
  <c r="L44" i="1"/>
  <c r="H44" i="1"/>
  <c r="G44" i="1"/>
  <c r="F44" i="1"/>
  <c r="AF44" i="1" s="1"/>
  <c r="AG44" i="1" s="1"/>
  <c r="E44" i="1"/>
  <c r="B44" i="1"/>
  <c r="AB43" i="1"/>
  <c r="R43" i="1"/>
  <c r="T43" i="1" s="1"/>
  <c r="Q43" i="1"/>
  <c r="O43" i="1"/>
  <c r="M43" i="1"/>
  <c r="L43" i="1"/>
  <c r="H43" i="1"/>
  <c r="G43" i="1"/>
  <c r="F43" i="1"/>
  <c r="J43" i="1" s="1"/>
  <c r="E43" i="1"/>
  <c r="B43" i="1"/>
  <c r="AF42" i="1"/>
  <c r="AG42" i="1" s="1"/>
  <c r="AB42" i="1"/>
  <c r="R42" i="1"/>
  <c r="T42" i="1" s="1"/>
  <c r="Q42" i="1"/>
  <c r="O42" i="1"/>
  <c r="M42" i="1"/>
  <c r="L42" i="1"/>
  <c r="H42" i="1"/>
  <c r="K42" i="1" s="1"/>
  <c r="G42" i="1"/>
  <c r="F42" i="1"/>
  <c r="E42" i="1"/>
  <c r="I42" i="1" s="1"/>
  <c r="B42" i="1"/>
  <c r="AB41" i="1"/>
  <c r="R41" i="1"/>
  <c r="T41" i="1" s="1"/>
  <c r="Q41" i="1"/>
  <c r="O41" i="1"/>
  <c r="M41" i="1"/>
  <c r="L41" i="1"/>
  <c r="H41" i="1"/>
  <c r="G41" i="1"/>
  <c r="F41" i="1"/>
  <c r="AF41" i="1" s="1"/>
  <c r="AG41" i="1" s="1"/>
  <c r="E41" i="1"/>
  <c r="I41" i="1" s="1"/>
  <c r="B41" i="1"/>
  <c r="AB40" i="1"/>
  <c r="R40" i="1"/>
  <c r="T40" i="1" s="1"/>
  <c r="Q40" i="1"/>
  <c r="O40" i="1"/>
  <c r="M40" i="1"/>
  <c r="L40" i="1"/>
  <c r="K40" i="1"/>
  <c r="H40" i="1"/>
  <c r="G40" i="1"/>
  <c r="F40" i="1"/>
  <c r="AF40" i="1" s="1"/>
  <c r="AG40" i="1" s="1"/>
  <c r="E40" i="1"/>
  <c r="I40" i="1" s="1"/>
  <c r="B40" i="1"/>
  <c r="AB39" i="1"/>
  <c r="R39" i="1"/>
  <c r="T39" i="1" s="1"/>
  <c r="Q39" i="1"/>
  <c r="O39" i="1"/>
  <c r="M39" i="1"/>
  <c r="L39" i="1"/>
  <c r="H39" i="1"/>
  <c r="G39" i="1"/>
  <c r="F39" i="1"/>
  <c r="J39" i="1" s="1"/>
  <c r="E39" i="1"/>
  <c r="I39" i="1" s="1"/>
  <c r="B39" i="1"/>
  <c r="AF38" i="1"/>
  <c r="AG38" i="1" s="1"/>
  <c r="AB38" i="1"/>
  <c r="R38" i="1"/>
  <c r="T38" i="1" s="1"/>
  <c r="Q38" i="1"/>
  <c r="O38" i="1"/>
  <c r="M38" i="1"/>
  <c r="L38" i="1"/>
  <c r="H38" i="1"/>
  <c r="G38" i="1"/>
  <c r="F38" i="1"/>
  <c r="E38" i="1"/>
  <c r="AB37" i="1"/>
  <c r="R37" i="1"/>
  <c r="T37" i="1" s="1"/>
  <c r="Q37" i="1"/>
  <c r="O37" i="1"/>
  <c r="M37" i="1"/>
  <c r="L37" i="1"/>
  <c r="H37" i="1"/>
  <c r="G37" i="1"/>
  <c r="F37" i="1"/>
  <c r="J37" i="1" s="1"/>
  <c r="E37" i="1"/>
  <c r="B37" i="1"/>
  <c r="AB36" i="1"/>
  <c r="T36" i="1"/>
  <c r="R36" i="1"/>
  <c r="Q36" i="1"/>
  <c r="O36" i="1"/>
  <c r="M36" i="1"/>
  <c r="M34" i="1" s="1"/>
  <c r="L36" i="1"/>
  <c r="H36" i="1"/>
  <c r="H34" i="1" s="1"/>
  <c r="G36" i="1"/>
  <c r="F36" i="1"/>
  <c r="AF36" i="1" s="1"/>
  <c r="AG36" i="1" s="1"/>
  <c r="E36" i="1"/>
  <c r="B36" i="1"/>
  <c r="AB35" i="1"/>
  <c r="R35" i="1"/>
  <c r="Q35" i="1"/>
  <c r="O35" i="1"/>
  <c r="M35" i="1"/>
  <c r="L35" i="1"/>
  <c r="H35" i="1"/>
  <c r="G35" i="1"/>
  <c r="F35" i="1"/>
  <c r="AF35" i="1" s="1"/>
  <c r="AG35" i="1" s="1"/>
  <c r="E35" i="1"/>
  <c r="I35" i="1" s="1"/>
  <c r="B35" i="1"/>
  <c r="R34" i="1"/>
  <c r="O34" i="1"/>
  <c r="L34" i="1"/>
  <c r="D34" i="1"/>
  <c r="C34" i="1"/>
  <c r="AB33" i="1"/>
  <c r="R33" i="1"/>
  <c r="T33" i="1" s="1"/>
  <c r="Q33" i="1"/>
  <c r="O33" i="1"/>
  <c r="M33" i="1"/>
  <c r="L33" i="1"/>
  <c r="H33" i="1"/>
  <c r="G33" i="1"/>
  <c r="F33" i="1"/>
  <c r="AF33" i="1" s="1"/>
  <c r="AG33" i="1" s="1"/>
  <c r="E33" i="1"/>
  <c r="B33" i="1"/>
  <c r="AF32" i="1"/>
  <c r="AG32" i="1" s="1"/>
  <c r="AB32" i="1"/>
  <c r="R32" i="1"/>
  <c r="T32" i="1" s="1"/>
  <c r="Q32" i="1"/>
  <c r="O32" i="1"/>
  <c r="M32" i="1"/>
  <c r="L32" i="1"/>
  <c r="H32" i="1"/>
  <c r="K32" i="1" s="1"/>
  <c r="G32" i="1"/>
  <c r="F32" i="1"/>
  <c r="E32" i="1"/>
  <c r="I32" i="1" s="1"/>
  <c r="B32" i="1"/>
  <c r="AB31" i="1"/>
  <c r="R31" i="1"/>
  <c r="T31" i="1" s="1"/>
  <c r="Q31" i="1"/>
  <c r="O31" i="1"/>
  <c r="M31" i="1"/>
  <c r="L31" i="1"/>
  <c r="H31" i="1"/>
  <c r="K31" i="1" s="1"/>
  <c r="G31" i="1"/>
  <c r="F31" i="1"/>
  <c r="E31" i="1"/>
  <c r="I31" i="1" s="1"/>
  <c r="B31" i="1"/>
  <c r="AB30" i="1"/>
  <c r="R30" i="1"/>
  <c r="T30" i="1" s="1"/>
  <c r="Q30" i="1"/>
  <c r="O30" i="1"/>
  <c r="M30" i="1"/>
  <c r="L30" i="1"/>
  <c r="H30" i="1"/>
  <c r="G30" i="1"/>
  <c r="F30" i="1"/>
  <c r="AF30" i="1" s="1"/>
  <c r="AG30" i="1" s="1"/>
  <c r="E30" i="1"/>
  <c r="I30" i="1" s="1"/>
  <c r="B30" i="1"/>
  <c r="AB29" i="1"/>
  <c r="R29" i="1"/>
  <c r="T29" i="1" s="1"/>
  <c r="Q29" i="1"/>
  <c r="O29" i="1"/>
  <c r="M29" i="1"/>
  <c r="L29" i="1"/>
  <c r="H29" i="1"/>
  <c r="G29" i="1"/>
  <c r="F29" i="1"/>
  <c r="E29" i="1"/>
  <c r="I29" i="1" s="1"/>
  <c r="B29" i="1"/>
  <c r="AB28" i="1"/>
  <c r="R28" i="1"/>
  <c r="T28" i="1" s="1"/>
  <c r="Q28" i="1"/>
  <c r="O28" i="1"/>
  <c r="M28" i="1"/>
  <c r="L28" i="1"/>
  <c r="K28" i="1"/>
  <c r="H28" i="1"/>
  <c r="G28" i="1"/>
  <c r="F28" i="1"/>
  <c r="J28" i="1" s="1"/>
  <c r="E28" i="1"/>
  <c r="I28" i="1" s="1"/>
  <c r="B28" i="1"/>
  <c r="AB27" i="1"/>
  <c r="R27" i="1"/>
  <c r="T27" i="1" s="1"/>
  <c r="Q27" i="1"/>
  <c r="O27" i="1"/>
  <c r="M27" i="1"/>
  <c r="L27" i="1"/>
  <c r="H27" i="1"/>
  <c r="G27" i="1"/>
  <c r="F27" i="1"/>
  <c r="K27" i="1" s="1"/>
  <c r="E27" i="1"/>
  <c r="I27" i="1" s="1"/>
  <c r="AB26" i="1"/>
  <c r="R26" i="1"/>
  <c r="T26" i="1" s="1"/>
  <c r="Q26" i="1"/>
  <c r="O26" i="1"/>
  <c r="M26" i="1"/>
  <c r="L26" i="1"/>
  <c r="H26" i="1"/>
  <c r="K26" i="1" s="1"/>
  <c r="G26" i="1"/>
  <c r="F26" i="1"/>
  <c r="E26" i="1"/>
  <c r="I26" i="1" s="1"/>
  <c r="B26" i="1"/>
  <c r="AB25" i="1"/>
  <c r="R25" i="1"/>
  <c r="T25" i="1" s="1"/>
  <c r="Q25" i="1"/>
  <c r="O25" i="1"/>
  <c r="M25" i="1"/>
  <c r="L25" i="1"/>
  <c r="L23" i="1" s="1"/>
  <c r="H25" i="1"/>
  <c r="G25" i="1"/>
  <c r="F25" i="1"/>
  <c r="AF25" i="1" s="1"/>
  <c r="AG25" i="1" s="1"/>
  <c r="E25" i="1"/>
  <c r="I25" i="1" s="1"/>
  <c r="B25" i="1"/>
  <c r="AB24" i="1"/>
  <c r="R24" i="1"/>
  <c r="Q24" i="1"/>
  <c r="O24" i="1"/>
  <c r="M24" i="1"/>
  <c r="L24" i="1"/>
  <c r="H24" i="1"/>
  <c r="G24" i="1"/>
  <c r="G23" i="1" s="1"/>
  <c r="F24" i="1"/>
  <c r="AF24" i="1" s="1"/>
  <c r="AG24" i="1" s="1"/>
  <c r="E24" i="1"/>
  <c r="B24" i="1"/>
  <c r="R23" i="1"/>
  <c r="O23" i="1"/>
  <c r="D23" i="1"/>
  <c r="C23" i="1"/>
  <c r="AB22" i="1"/>
  <c r="R22" i="1"/>
  <c r="T22" i="1" s="1"/>
  <c r="Q22" i="1"/>
  <c r="O22" i="1"/>
  <c r="M22" i="1"/>
  <c r="L22" i="1"/>
  <c r="H22" i="1"/>
  <c r="G22" i="1"/>
  <c r="F22" i="1"/>
  <c r="AF22" i="1" s="1"/>
  <c r="AG22" i="1" s="1"/>
  <c r="E22" i="1"/>
  <c r="I22" i="1" s="1"/>
  <c r="B22" i="1"/>
  <c r="AB21" i="1"/>
  <c r="R21" i="1"/>
  <c r="T21" i="1" s="1"/>
  <c r="Q21" i="1"/>
  <c r="O21" i="1"/>
  <c r="M21" i="1"/>
  <c r="L21" i="1"/>
  <c r="K21" i="1"/>
  <c r="H21" i="1"/>
  <c r="G21" i="1"/>
  <c r="F21" i="1"/>
  <c r="J21" i="1" s="1"/>
  <c r="E21" i="1"/>
  <c r="I21" i="1" s="1"/>
  <c r="B21" i="1"/>
  <c r="AB20" i="1"/>
  <c r="R20" i="1"/>
  <c r="T20" i="1" s="1"/>
  <c r="Q20" i="1"/>
  <c r="O20" i="1"/>
  <c r="M20" i="1"/>
  <c r="L20" i="1"/>
  <c r="H20" i="1"/>
  <c r="G20" i="1"/>
  <c r="F20" i="1"/>
  <c r="J20" i="1" s="1"/>
  <c r="E20" i="1"/>
  <c r="I20" i="1" s="1"/>
  <c r="B20" i="1"/>
  <c r="AB19" i="1"/>
  <c r="R19" i="1"/>
  <c r="T19" i="1" s="1"/>
  <c r="Q19" i="1"/>
  <c r="O19" i="1"/>
  <c r="M19" i="1"/>
  <c r="L19" i="1"/>
  <c r="H19" i="1"/>
  <c r="G19" i="1"/>
  <c r="F19" i="1"/>
  <c r="AF19" i="1" s="1"/>
  <c r="AG19" i="1" s="1"/>
  <c r="E19" i="1"/>
  <c r="I19" i="1" s="1"/>
  <c r="B19" i="1"/>
  <c r="AB18" i="1"/>
  <c r="R18" i="1"/>
  <c r="T18" i="1" s="1"/>
  <c r="Q18" i="1"/>
  <c r="O18" i="1"/>
  <c r="M18" i="1"/>
  <c r="L18" i="1"/>
  <c r="H18" i="1"/>
  <c r="G18" i="1"/>
  <c r="F18" i="1"/>
  <c r="AF18" i="1" s="1"/>
  <c r="AG18" i="1" s="1"/>
  <c r="E18" i="1"/>
  <c r="I18" i="1" s="1"/>
  <c r="B18" i="1"/>
  <c r="AB17" i="1"/>
  <c r="R17" i="1"/>
  <c r="T17" i="1" s="1"/>
  <c r="Q17" i="1"/>
  <c r="O17" i="1"/>
  <c r="M17" i="1"/>
  <c r="L17" i="1"/>
  <c r="H17" i="1"/>
  <c r="G17" i="1"/>
  <c r="F17" i="1"/>
  <c r="J17" i="1" s="1"/>
  <c r="E17" i="1"/>
  <c r="B17" i="1"/>
  <c r="AB16" i="1"/>
  <c r="R16" i="1"/>
  <c r="T16" i="1" s="1"/>
  <c r="Q16" i="1"/>
  <c r="O16" i="1"/>
  <c r="M16" i="1"/>
  <c r="L16" i="1"/>
  <c r="H16" i="1"/>
  <c r="G16" i="1"/>
  <c r="F16" i="1"/>
  <c r="K16" i="1" s="1"/>
  <c r="E16" i="1"/>
  <c r="AB15" i="1"/>
  <c r="R15" i="1"/>
  <c r="T15" i="1" s="1"/>
  <c r="Q15" i="1"/>
  <c r="O15" i="1"/>
  <c r="M15" i="1"/>
  <c r="L15" i="1"/>
  <c r="H15" i="1"/>
  <c r="G15" i="1"/>
  <c r="F15" i="1"/>
  <c r="J15" i="1" s="1"/>
  <c r="E15" i="1"/>
  <c r="I15" i="1" s="1"/>
  <c r="B15" i="1"/>
  <c r="AB14" i="1"/>
  <c r="R14" i="1"/>
  <c r="T14" i="1" s="1"/>
  <c r="Q14" i="1"/>
  <c r="O14" i="1"/>
  <c r="M14" i="1"/>
  <c r="L14" i="1"/>
  <c r="H14" i="1"/>
  <c r="G14" i="1"/>
  <c r="F14" i="1"/>
  <c r="AF14" i="1" s="1"/>
  <c r="AG14" i="1" s="1"/>
  <c r="E14" i="1"/>
  <c r="E12" i="1" s="1"/>
  <c r="B14" i="1"/>
  <c r="AB13" i="1"/>
  <c r="R13" i="1"/>
  <c r="Q13" i="1"/>
  <c r="Q12" i="1" s="1"/>
  <c r="O13" i="1"/>
  <c r="M13" i="1"/>
  <c r="L13" i="1"/>
  <c r="H13" i="1"/>
  <c r="G13" i="1"/>
  <c r="F13" i="1"/>
  <c r="AF13" i="1" s="1"/>
  <c r="AG13" i="1" s="1"/>
  <c r="E13" i="1"/>
  <c r="I13" i="1" s="1"/>
  <c r="B13" i="1"/>
  <c r="R12" i="1"/>
  <c r="O12" i="1"/>
  <c r="D12" i="1"/>
  <c r="C12" i="1"/>
  <c r="V9" i="1"/>
  <c r="H12" i="1" l="1"/>
  <c r="AF17" i="1"/>
  <c r="AG17" i="1" s="1"/>
  <c r="AF20" i="1"/>
  <c r="AG20" i="1" s="1"/>
  <c r="I24" i="1"/>
  <c r="M23" i="1"/>
  <c r="J26" i="1"/>
  <c r="AF27" i="1"/>
  <c r="AG27" i="1" s="1"/>
  <c r="K29" i="1"/>
  <c r="J31" i="1"/>
  <c r="J32" i="1"/>
  <c r="I33" i="1"/>
  <c r="G34" i="1"/>
  <c r="K37" i="1"/>
  <c r="I38" i="1"/>
  <c r="AF39" i="1"/>
  <c r="AG39" i="1" s="1"/>
  <c r="J42" i="1"/>
  <c r="K43" i="1"/>
  <c r="K48" i="1"/>
  <c r="AF48" i="1"/>
  <c r="AG48" i="1" s="1"/>
  <c r="I50" i="1"/>
  <c r="I51" i="1"/>
  <c r="K53" i="1"/>
  <c r="AF53" i="1"/>
  <c r="AG53" i="1" s="1"/>
  <c r="J54" i="1"/>
  <c r="J59" i="1"/>
  <c r="I60" i="1"/>
  <c r="AF68" i="1"/>
  <c r="AG68" i="1" s="1"/>
  <c r="K68" i="1"/>
  <c r="K76" i="1"/>
  <c r="K81" i="1"/>
  <c r="AF81" i="1"/>
  <c r="AG81" i="1" s="1"/>
  <c r="AF87" i="1"/>
  <c r="AG87" i="1" s="1"/>
  <c r="K93" i="1"/>
  <c r="AF93" i="1"/>
  <c r="AG93" i="1" s="1"/>
  <c r="I96" i="1"/>
  <c r="K104" i="1"/>
  <c r="H100" i="1"/>
  <c r="AF104" i="1"/>
  <c r="AG104" i="1" s="1"/>
  <c r="I107" i="1"/>
  <c r="K115" i="1"/>
  <c r="H111" i="1"/>
  <c r="AF115" i="1"/>
  <c r="AG115" i="1" s="1"/>
  <c r="I118" i="1"/>
  <c r="K126" i="1"/>
  <c r="H122" i="1"/>
  <c r="X133" i="1"/>
  <c r="G144" i="1"/>
  <c r="AB12" i="1"/>
  <c r="AF15" i="1"/>
  <c r="AG15" i="1" s="1"/>
  <c r="G12" i="1"/>
  <c r="K15" i="1"/>
  <c r="I16" i="1"/>
  <c r="L12" i="1"/>
  <c r="I17" i="1"/>
  <c r="K17" i="1"/>
  <c r="K20" i="1"/>
  <c r="AF21" i="1"/>
  <c r="AG21" i="1" s="1"/>
  <c r="AB23" i="1"/>
  <c r="AF26" i="1"/>
  <c r="AG26" i="1" s="1"/>
  <c r="H23" i="1"/>
  <c r="AF28" i="1"/>
  <c r="AG28" i="1" s="1"/>
  <c r="AF31" i="1"/>
  <c r="AG31" i="1" s="1"/>
  <c r="Q34" i="1"/>
  <c r="E34" i="1"/>
  <c r="X34" i="1" s="1"/>
  <c r="I37" i="1"/>
  <c r="K38" i="1"/>
  <c r="K39" i="1"/>
  <c r="I43" i="1"/>
  <c r="I44" i="1"/>
  <c r="K44" i="1"/>
  <c r="I46" i="1"/>
  <c r="K46" i="1"/>
  <c r="Q45" i="1"/>
  <c r="I47" i="1"/>
  <c r="I48" i="1"/>
  <c r="AF49" i="1"/>
  <c r="AG49" i="1" s="1"/>
  <c r="J50" i="1"/>
  <c r="I52" i="1"/>
  <c r="I53" i="1"/>
  <c r="AF54" i="1"/>
  <c r="AG54" i="1" s="1"/>
  <c r="E56" i="1"/>
  <c r="I61" i="1"/>
  <c r="L56" i="1"/>
  <c r="I62" i="1"/>
  <c r="K62" i="1"/>
  <c r="K64" i="1"/>
  <c r="AF64" i="1"/>
  <c r="AG64" i="1" s="1"/>
  <c r="J65" i="1"/>
  <c r="AF66" i="1"/>
  <c r="AG66" i="1" s="1"/>
  <c r="K66" i="1"/>
  <c r="E67" i="1"/>
  <c r="X67" i="1" s="1"/>
  <c r="G67" i="1"/>
  <c r="K70" i="1"/>
  <c r="AF70" i="1"/>
  <c r="AG70" i="1" s="1"/>
  <c r="J75" i="1"/>
  <c r="I79" i="1"/>
  <c r="E78" i="1"/>
  <c r="K79" i="1"/>
  <c r="Q78" i="1"/>
  <c r="AF83" i="1"/>
  <c r="AG83" i="1" s="1"/>
  <c r="J86" i="1"/>
  <c r="K87" i="1"/>
  <c r="G89" i="1"/>
  <c r="M89" i="1"/>
  <c r="K94" i="1"/>
  <c r="E100" i="1"/>
  <c r="G100" i="1"/>
  <c r="M100" i="1"/>
  <c r="K105" i="1"/>
  <c r="E111" i="1"/>
  <c r="G111" i="1"/>
  <c r="M111" i="1"/>
  <c r="K116" i="1"/>
  <c r="E122" i="1"/>
  <c r="G122" i="1"/>
  <c r="M122" i="1"/>
  <c r="AF128" i="1"/>
  <c r="AG128" i="1" s="1"/>
  <c r="K128" i="1"/>
  <c r="I134" i="1"/>
  <c r="J76" i="1"/>
  <c r="AF76" i="1"/>
  <c r="AG76" i="1" s="1"/>
  <c r="AF95" i="1"/>
  <c r="AG95" i="1" s="1"/>
  <c r="K95" i="1"/>
  <c r="AF106" i="1"/>
  <c r="AG106" i="1" s="1"/>
  <c r="K106" i="1"/>
  <c r="AF117" i="1"/>
  <c r="AG117" i="1" s="1"/>
  <c r="K117" i="1"/>
  <c r="J127" i="1"/>
  <c r="AF127" i="1"/>
  <c r="AG127" i="1" s="1"/>
  <c r="J139" i="1"/>
  <c r="AF139" i="1"/>
  <c r="AG139" i="1" s="1"/>
  <c r="K139" i="1"/>
  <c r="X144" i="1"/>
  <c r="X12" i="1"/>
  <c r="M12" i="1"/>
  <c r="AF16" i="1"/>
  <c r="AG16" i="1" s="1"/>
  <c r="Q23" i="1"/>
  <c r="AB34" i="1"/>
  <c r="AF37" i="1"/>
  <c r="AG37" i="1" s="1"/>
  <c r="AF43" i="1"/>
  <c r="AG43" i="1" s="1"/>
  <c r="H45" i="1"/>
  <c r="G45" i="1"/>
  <c r="M45" i="1"/>
  <c r="K55" i="1"/>
  <c r="K57" i="1"/>
  <c r="Q56" i="1"/>
  <c r="AF61" i="1"/>
  <c r="AG61" i="1" s="1"/>
  <c r="J71" i="1"/>
  <c r="AF71" i="1"/>
  <c r="AG71" i="1" s="1"/>
  <c r="L67" i="1"/>
  <c r="L78" i="1"/>
  <c r="K84" i="1"/>
  <c r="AF88" i="1"/>
  <c r="AG88" i="1" s="1"/>
  <c r="K88" i="1"/>
  <c r="I90" i="1"/>
  <c r="E89" i="1"/>
  <c r="J94" i="1"/>
  <c r="AF94" i="1"/>
  <c r="AG94" i="1" s="1"/>
  <c r="J105" i="1"/>
  <c r="AF105" i="1"/>
  <c r="AG105" i="1" s="1"/>
  <c r="J116" i="1"/>
  <c r="AF116" i="1"/>
  <c r="AG116" i="1" s="1"/>
  <c r="I122" i="1"/>
  <c r="S122" i="1" s="1"/>
  <c r="J130" i="1"/>
  <c r="AF130" i="1"/>
  <c r="AG130" i="1" s="1"/>
  <c r="K130" i="1"/>
  <c r="J138" i="1"/>
  <c r="AF138" i="1"/>
  <c r="AG138" i="1" s="1"/>
  <c r="H144" i="1"/>
  <c r="Q144" i="1"/>
  <c r="Q155" i="1"/>
  <c r="J165" i="1"/>
  <c r="AB166" i="1"/>
  <c r="K171" i="1"/>
  <c r="I174" i="1"/>
  <c r="K182" i="1"/>
  <c r="AF186" i="1"/>
  <c r="AG186" i="1" s="1"/>
  <c r="G188" i="1"/>
  <c r="AF191" i="1"/>
  <c r="AG191" i="1" s="1"/>
  <c r="K194" i="1"/>
  <c r="I208" i="1"/>
  <c r="I209" i="1"/>
  <c r="K209" i="1"/>
  <c r="AF213" i="1"/>
  <c r="AG213" i="1" s="1"/>
  <c r="K216" i="1"/>
  <c r="I230" i="1"/>
  <c r="I231" i="1"/>
  <c r="K231" i="1"/>
  <c r="AF235" i="1"/>
  <c r="AG235" i="1" s="1"/>
  <c r="K238" i="1"/>
  <c r="I252" i="1"/>
  <c r="I253" i="1"/>
  <c r="K253" i="1"/>
  <c r="AF257" i="1"/>
  <c r="AG257" i="1" s="1"/>
  <c r="K264" i="1"/>
  <c r="K272" i="1"/>
  <c r="G287" i="1"/>
  <c r="AB287" i="1"/>
  <c r="AB309" i="1"/>
  <c r="AC155" i="1"/>
  <c r="X287" i="1"/>
  <c r="AF305" i="1"/>
  <c r="AG305" i="1" s="1"/>
  <c r="K305" i="1"/>
  <c r="G56" i="1"/>
  <c r="K60" i="1"/>
  <c r="K61" i="1"/>
  <c r="I65" i="1"/>
  <c r="I56" i="1" s="1"/>
  <c r="S56" i="1" s="1"/>
  <c r="I66" i="1"/>
  <c r="I68" i="1"/>
  <c r="Q67" i="1"/>
  <c r="I69" i="1"/>
  <c r="I70" i="1"/>
  <c r="K71" i="1"/>
  <c r="J72" i="1"/>
  <c r="I74" i="1"/>
  <c r="I75" i="1"/>
  <c r="G78" i="1"/>
  <c r="J82" i="1"/>
  <c r="K83" i="1"/>
  <c r="I87" i="1"/>
  <c r="I88" i="1"/>
  <c r="K92" i="1"/>
  <c r="AF92" i="1"/>
  <c r="AG92" i="1" s="1"/>
  <c r="I94" i="1"/>
  <c r="I95" i="1"/>
  <c r="K97" i="1"/>
  <c r="AF97" i="1"/>
  <c r="AG97" i="1" s="1"/>
  <c r="J98" i="1"/>
  <c r="K103" i="1"/>
  <c r="AF103" i="1"/>
  <c r="AG103" i="1" s="1"/>
  <c r="I105" i="1"/>
  <c r="I100" i="1" s="1"/>
  <c r="S100" i="1" s="1"/>
  <c r="I106" i="1"/>
  <c r="K108" i="1"/>
  <c r="AF108" i="1"/>
  <c r="AG108" i="1" s="1"/>
  <c r="J109" i="1"/>
  <c r="K114" i="1"/>
  <c r="AF114" i="1"/>
  <c r="AG114" i="1" s="1"/>
  <c r="I116" i="1"/>
  <c r="I111" i="1" s="1"/>
  <c r="S111" i="1" s="1"/>
  <c r="I117" i="1"/>
  <c r="K119" i="1"/>
  <c r="AF119" i="1"/>
  <c r="AG119" i="1" s="1"/>
  <c r="J120" i="1"/>
  <c r="K125" i="1"/>
  <c r="AF125" i="1"/>
  <c r="AG125" i="1" s="1"/>
  <c r="H133" i="1"/>
  <c r="I136" i="1"/>
  <c r="K136" i="1"/>
  <c r="I141" i="1"/>
  <c r="F144" i="1"/>
  <c r="AB144" i="1"/>
  <c r="K149" i="1"/>
  <c r="I151" i="1"/>
  <c r="I152" i="1"/>
  <c r="I153" i="1"/>
  <c r="AB155" i="1"/>
  <c r="K160" i="1"/>
  <c r="AF164" i="1"/>
  <c r="AG164" i="1" s="1"/>
  <c r="Q166" i="1"/>
  <c r="I168" i="1"/>
  <c r="E166" i="1"/>
  <c r="X166" i="1" s="1"/>
  <c r="AF170" i="1"/>
  <c r="AG170" i="1" s="1"/>
  <c r="E177" i="1"/>
  <c r="X177" i="1" s="1"/>
  <c r="M177" i="1"/>
  <c r="J187" i="1"/>
  <c r="AF193" i="1"/>
  <c r="AG193" i="1" s="1"/>
  <c r="I197" i="1"/>
  <c r="I198" i="1"/>
  <c r="K198" i="1"/>
  <c r="AF202" i="1"/>
  <c r="AG202" i="1" s="1"/>
  <c r="K205" i="1"/>
  <c r="AF208" i="1"/>
  <c r="AG208" i="1" s="1"/>
  <c r="AF215" i="1"/>
  <c r="AG215" i="1" s="1"/>
  <c r="I219" i="1"/>
  <c r="I220" i="1"/>
  <c r="K220" i="1"/>
  <c r="AF224" i="1"/>
  <c r="AG224" i="1" s="1"/>
  <c r="K227" i="1"/>
  <c r="AF230" i="1"/>
  <c r="AG230" i="1" s="1"/>
  <c r="AF237" i="1"/>
  <c r="AG237" i="1" s="1"/>
  <c r="I241" i="1"/>
  <c r="I242" i="1"/>
  <c r="K242" i="1"/>
  <c r="AF246" i="1"/>
  <c r="AG246" i="1" s="1"/>
  <c r="K249" i="1"/>
  <c r="AF252" i="1"/>
  <c r="AG252" i="1" s="1"/>
  <c r="I259" i="1"/>
  <c r="I260" i="1"/>
  <c r="K260" i="1"/>
  <c r="I261" i="1"/>
  <c r="I262" i="1"/>
  <c r="AF263" i="1"/>
  <c r="AG263" i="1" s="1"/>
  <c r="K268" i="1"/>
  <c r="I269" i="1"/>
  <c r="I270" i="1"/>
  <c r="AF271" i="1"/>
  <c r="AG271" i="1" s="1"/>
  <c r="K273" i="1"/>
  <c r="J274" i="1"/>
  <c r="K279" i="1"/>
  <c r="AF279" i="1"/>
  <c r="AG279" i="1" s="1"/>
  <c r="AF280" i="1"/>
  <c r="AG280" i="1" s="1"/>
  <c r="I283" i="1"/>
  <c r="K283" i="1"/>
  <c r="K291" i="1"/>
  <c r="I293" i="1"/>
  <c r="I296" i="1"/>
  <c r="AF307" i="1"/>
  <c r="AG307" i="1" s="1"/>
  <c r="H309" i="1"/>
  <c r="I135" i="1"/>
  <c r="L133" i="1"/>
  <c r="J136" i="1"/>
  <c r="K137" i="1"/>
  <c r="I140" i="1"/>
  <c r="J141" i="1"/>
  <c r="I142" i="1"/>
  <c r="I143" i="1"/>
  <c r="I148" i="1"/>
  <c r="I149" i="1"/>
  <c r="I150" i="1"/>
  <c r="G155" i="1"/>
  <c r="X155" i="1" s="1"/>
  <c r="I159" i="1"/>
  <c r="I160" i="1"/>
  <c r="I162" i="1"/>
  <c r="I163" i="1"/>
  <c r="I164" i="1"/>
  <c r="K169" i="1"/>
  <c r="I170" i="1"/>
  <c r="AF174" i="1"/>
  <c r="AG174" i="1" s="1"/>
  <c r="AB177" i="1"/>
  <c r="AF182" i="1"/>
  <c r="AG182" i="1" s="1"/>
  <c r="E188" i="1"/>
  <c r="X188" i="1" s="1"/>
  <c r="J189" i="1"/>
  <c r="AB188" i="1"/>
  <c r="K192" i="1"/>
  <c r="K193" i="1"/>
  <c r="AF196" i="1"/>
  <c r="AG196" i="1" s="1"/>
  <c r="J197" i="1"/>
  <c r="X199" i="1"/>
  <c r="I200" i="1"/>
  <c r="Q199" i="1"/>
  <c r="I201" i="1"/>
  <c r="I202" i="1"/>
  <c r="AF203" i="1"/>
  <c r="AG203" i="1" s="1"/>
  <c r="J204" i="1"/>
  <c r="K207" i="1"/>
  <c r="K208" i="1"/>
  <c r="K214" i="1"/>
  <c r="K215" i="1"/>
  <c r="AF218" i="1"/>
  <c r="AG218" i="1" s="1"/>
  <c r="J219" i="1"/>
  <c r="X221" i="1"/>
  <c r="I222" i="1"/>
  <c r="I221" i="1" s="1"/>
  <c r="S221" i="1" s="1"/>
  <c r="Q221" i="1"/>
  <c r="I223" i="1"/>
  <c r="I224" i="1"/>
  <c r="AF225" i="1"/>
  <c r="AG225" i="1" s="1"/>
  <c r="J226" i="1"/>
  <c r="K229" i="1"/>
  <c r="K230" i="1"/>
  <c r="K236" i="1"/>
  <c r="K237" i="1"/>
  <c r="AF240" i="1"/>
  <c r="AG240" i="1" s="1"/>
  <c r="J241" i="1"/>
  <c r="X243" i="1"/>
  <c r="I244" i="1"/>
  <c r="Q243" i="1"/>
  <c r="I245" i="1"/>
  <c r="I246" i="1"/>
  <c r="AF247" i="1"/>
  <c r="AG247" i="1" s="1"/>
  <c r="J248" i="1"/>
  <c r="K251" i="1"/>
  <c r="K252" i="1"/>
  <c r="K258" i="1"/>
  <c r="J259" i="1"/>
  <c r="K262" i="1"/>
  <c r="K263" i="1"/>
  <c r="K269" i="1"/>
  <c r="J270" i="1"/>
  <c r="K271" i="1"/>
  <c r="E276" i="1"/>
  <c r="X276" i="1" s="1"/>
  <c r="I277" i="1"/>
  <c r="I278" i="1"/>
  <c r="I279" i="1"/>
  <c r="I285" i="1"/>
  <c r="J288" i="1"/>
  <c r="M287" i="1"/>
  <c r="AC287" i="1" s="1"/>
  <c r="I290" i="1"/>
  <c r="J297" i="1"/>
  <c r="J299" i="1"/>
  <c r="I312" i="1"/>
  <c r="E309" i="1"/>
  <c r="X309" i="1" s="1"/>
  <c r="J292" i="1"/>
  <c r="H287" i="1"/>
  <c r="I294" i="1"/>
  <c r="I295" i="1"/>
  <c r="K296" i="1"/>
  <c r="I299" i="1"/>
  <c r="I303" i="1"/>
  <c r="L298" i="1"/>
  <c r="I305" i="1"/>
  <c r="K313" i="1"/>
  <c r="J314" i="1"/>
  <c r="K317" i="1"/>
  <c r="J318" i="1"/>
  <c r="Q320" i="1"/>
  <c r="I322" i="1"/>
  <c r="E320" i="1"/>
  <c r="K324" i="1"/>
  <c r="J325" i="1"/>
  <c r="I326" i="1"/>
  <c r="J327" i="1"/>
  <c r="K328" i="1"/>
  <c r="J329" i="1"/>
  <c r="I330" i="1"/>
  <c r="I332" i="1"/>
  <c r="J333" i="1"/>
  <c r="M331" i="1"/>
  <c r="K334" i="1"/>
  <c r="AB342" i="1"/>
  <c r="H342" i="1"/>
  <c r="AF347" i="1"/>
  <c r="AG347" i="1" s="1"/>
  <c r="AF351" i="1"/>
  <c r="AG351" i="1" s="1"/>
  <c r="K354" i="1"/>
  <c r="AB353" i="1"/>
  <c r="I359" i="1"/>
  <c r="J360" i="1"/>
  <c r="I361" i="1"/>
  <c r="I362" i="1"/>
  <c r="K362" i="1"/>
  <c r="AF362" i="1"/>
  <c r="AG362" i="1" s="1"/>
  <c r="K363" i="1"/>
  <c r="I365" i="1"/>
  <c r="J366" i="1"/>
  <c r="M364" i="1"/>
  <c r="K367" i="1"/>
  <c r="I371" i="1"/>
  <c r="K371" i="1"/>
  <c r="I374" i="1"/>
  <c r="Q375" i="1"/>
  <c r="E375" i="1"/>
  <c r="K377" i="1"/>
  <c r="I379" i="1"/>
  <c r="I380" i="1"/>
  <c r="K380" i="1"/>
  <c r="AF380" i="1"/>
  <c r="AG380" i="1" s="1"/>
  <c r="K381" i="1"/>
  <c r="K383" i="1"/>
  <c r="J384" i="1"/>
  <c r="K387" i="1"/>
  <c r="M386" i="1"/>
  <c r="K389" i="1"/>
  <c r="I393" i="1"/>
  <c r="K393" i="1"/>
  <c r="I396" i="1"/>
  <c r="Q397" i="1"/>
  <c r="E397" i="1"/>
  <c r="K399" i="1"/>
  <c r="I401" i="1"/>
  <c r="I402" i="1"/>
  <c r="K402" i="1"/>
  <c r="AF402" i="1"/>
  <c r="AG402" i="1" s="1"/>
  <c r="K403" i="1"/>
  <c r="K405" i="1"/>
  <c r="J406" i="1"/>
  <c r="K409" i="1"/>
  <c r="M408" i="1"/>
  <c r="K411" i="1"/>
  <c r="J417" i="1"/>
  <c r="J420" i="1"/>
  <c r="I421" i="1"/>
  <c r="K421" i="1"/>
  <c r="J424" i="1"/>
  <c r="I429" i="1"/>
  <c r="M430" i="1"/>
  <c r="K433" i="1"/>
  <c r="K438" i="1"/>
  <c r="J439" i="1"/>
  <c r="J440" i="1"/>
  <c r="Q441" i="1"/>
  <c r="I443" i="1"/>
  <c r="I444" i="1"/>
  <c r="AF445" i="1"/>
  <c r="AG445" i="1" s="1"/>
  <c r="I450" i="1"/>
  <c r="I456" i="1"/>
  <c r="I457" i="1"/>
  <c r="K457" i="1"/>
  <c r="AF461" i="1"/>
  <c r="AG461" i="1" s="1"/>
  <c r="G463" i="1"/>
  <c r="AB463" i="1"/>
  <c r="AF468" i="1"/>
  <c r="AG468" i="1" s="1"/>
  <c r="AF472" i="1"/>
  <c r="AG472" i="1" s="1"/>
  <c r="J475" i="1"/>
  <c r="AB474" i="1"/>
  <c r="AF479" i="1"/>
  <c r="AG479" i="1" s="1"/>
  <c r="AF483" i="1"/>
  <c r="AG483" i="1" s="1"/>
  <c r="J486" i="1"/>
  <c r="AB485" i="1"/>
  <c r="AF490" i="1"/>
  <c r="AG490" i="1" s="1"/>
  <c r="AF494" i="1"/>
  <c r="AG494" i="1" s="1"/>
  <c r="J497" i="1"/>
  <c r="AB496" i="1"/>
  <c r="AF501" i="1"/>
  <c r="AG501" i="1" s="1"/>
  <c r="Q507" i="1"/>
  <c r="I509" i="1"/>
  <c r="L507" i="1"/>
  <c r="AF512" i="1"/>
  <c r="AG512" i="1" s="1"/>
  <c r="K516" i="1"/>
  <c r="Q518" i="1"/>
  <c r="I520" i="1"/>
  <c r="L518" i="1"/>
  <c r="M320" i="1"/>
  <c r="AB320" i="1"/>
  <c r="AB331" i="1"/>
  <c r="H331" i="1"/>
  <c r="K347" i="1"/>
  <c r="K351" i="1"/>
  <c r="G353" i="1"/>
  <c r="K358" i="1"/>
  <c r="AF358" i="1"/>
  <c r="AG358" i="1" s="1"/>
  <c r="AB364" i="1"/>
  <c r="K373" i="1"/>
  <c r="AF373" i="1"/>
  <c r="AG373" i="1" s="1"/>
  <c r="G386" i="1"/>
  <c r="AB386" i="1"/>
  <c r="K395" i="1"/>
  <c r="AF395" i="1"/>
  <c r="AG395" i="1" s="1"/>
  <c r="AB408" i="1"/>
  <c r="J414" i="1"/>
  <c r="K415" i="1"/>
  <c r="H430" i="1"/>
  <c r="X430" i="1"/>
  <c r="I452" i="1"/>
  <c r="S452" i="1" s="1"/>
  <c r="K461" i="1"/>
  <c r="H463" i="1"/>
  <c r="K468" i="1"/>
  <c r="K472" i="1"/>
  <c r="K479" i="1"/>
  <c r="K483" i="1"/>
  <c r="K490" i="1"/>
  <c r="K494" i="1"/>
  <c r="I501" i="1"/>
  <c r="K501" i="1"/>
  <c r="J505" i="1"/>
  <c r="I506" i="1"/>
  <c r="AB507" i="1"/>
  <c r="K512" i="1"/>
  <c r="AB518" i="1"/>
  <c r="L342" i="1"/>
  <c r="X353" i="1"/>
  <c r="M375" i="1"/>
  <c r="X386" i="1"/>
  <c r="K397" i="1"/>
  <c r="M397" i="1"/>
  <c r="M419" i="1"/>
  <c r="Z419" i="1"/>
  <c r="AB441" i="1"/>
  <c r="E463" i="1"/>
  <c r="K504" i="1"/>
  <c r="AF504" i="1"/>
  <c r="AG504" i="1" s="1"/>
  <c r="K515" i="1"/>
  <c r="AF515" i="1"/>
  <c r="AG515" i="1" s="1"/>
  <c r="I300" i="1"/>
  <c r="I301" i="1"/>
  <c r="I302" i="1"/>
  <c r="K303" i="1"/>
  <c r="K306" i="1"/>
  <c r="I308" i="1"/>
  <c r="Q309" i="1"/>
  <c r="I311" i="1"/>
  <c r="I313" i="1"/>
  <c r="L309" i="1"/>
  <c r="I314" i="1"/>
  <c r="I316" i="1"/>
  <c r="I317" i="1"/>
  <c r="I318" i="1"/>
  <c r="G320" i="1"/>
  <c r="I324" i="1"/>
  <c r="I327" i="1"/>
  <c r="I328" i="1"/>
  <c r="Q331" i="1"/>
  <c r="E331" i="1"/>
  <c r="I334" i="1"/>
  <c r="L331" i="1"/>
  <c r="J336" i="1"/>
  <c r="I337" i="1"/>
  <c r="J338" i="1"/>
  <c r="K339" i="1"/>
  <c r="J340" i="1"/>
  <c r="I341" i="1"/>
  <c r="I343" i="1"/>
  <c r="J344" i="1"/>
  <c r="M342" i="1"/>
  <c r="K345" i="1"/>
  <c r="AF350" i="1"/>
  <c r="AG350" i="1" s="1"/>
  <c r="K352" i="1"/>
  <c r="I354" i="1"/>
  <c r="J355" i="1"/>
  <c r="M353" i="1"/>
  <c r="K356" i="1"/>
  <c r="AF357" i="1"/>
  <c r="AG357" i="1" s="1"/>
  <c r="I360" i="1"/>
  <c r="I363" i="1"/>
  <c r="Q364" i="1"/>
  <c r="E364" i="1"/>
  <c r="X364" i="1" s="1"/>
  <c r="I367" i="1"/>
  <c r="K368" i="1"/>
  <c r="J369" i="1"/>
  <c r="AF372" i="1"/>
  <c r="AG372" i="1" s="1"/>
  <c r="G375" i="1"/>
  <c r="AB375" i="1"/>
  <c r="AF378" i="1"/>
  <c r="AG378" i="1" s="1"/>
  <c r="I381" i="1"/>
  <c r="J382" i="1"/>
  <c r="I383" i="1"/>
  <c r="I384" i="1"/>
  <c r="K385" i="1"/>
  <c r="K375" i="1" s="1"/>
  <c r="AH375" i="1" s="1"/>
  <c r="I387" i="1"/>
  <c r="J388" i="1"/>
  <c r="I389" i="1"/>
  <c r="K390" i="1"/>
  <c r="J391" i="1"/>
  <c r="AF394" i="1"/>
  <c r="AG394" i="1" s="1"/>
  <c r="G397" i="1"/>
  <c r="AB397" i="1"/>
  <c r="AF400" i="1"/>
  <c r="AG400" i="1" s="1"/>
  <c r="I403" i="1"/>
  <c r="J404" i="1"/>
  <c r="I405" i="1"/>
  <c r="I406" i="1"/>
  <c r="K407" i="1"/>
  <c r="I409" i="1"/>
  <c r="J410" i="1"/>
  <c r="I411" i="1"/>
  <c r="K412" i="1"/>
  <c r="J413" i="1"/>
  <c r="I416" i="1"/>
  <c r="I417" i="1"/>
  <c r="F419" i="1"/>
  <c r="AB419" i="1"/>
  <c r="I425" i="1"/>
  <c r="K428" i="1"/>
  <c r="I432" i="1"/>
  <c r="I433" i="1"/>
  <c r="K434" i="1"/>
  <c r="J435" i="1"/>
  <c r="I437" i="1"/>
  <c r="I438" i="1"/>
  <c r="I439" i="1"/>
  <c r="G441" i="1"/>
  <c r="AF444" i="1"/>
  <c r="AG444" i="1" s="1"/>
  <c r="I446" i="1"/>
  <c r="L441" i="1"/>
  <c r="K449" i="1"/>
  <c r="K450" i="1"/>
  <c r="G452" i="1"/>
  <c r="AB452" i="1"/>
  <c r="AF457" i="1"/>
  <c r="AG457" i="1" s="1"/>
  <c r="J462" i="1"/>
  <c r="M463" i="1"/>
  <c r="AF467" i="1"/>
  <c r="AG467" i="1" s="1"/>
  <c r="J469" i="1"/>
  <c r="AF471" i="1"/>
  <c r="AG471" i="1" s="1"/>
  <c r="J473" i="1"/>
  <c r="I475" i="1"/>
  <c r="I474" i="1" s="1"/>
  <c r="S474" i="1" s="1"/>
  <c r="M474" i="1"/>
  <c r="K477" i="1"/>
  <c r="AF478" i="1"/>
  <c r="AG478" i="1" s="1"/>
  <c r="J480" i="1"/>
  <c r="AF482" i="1"/>
  <c r="AG482" i="1" s="1"/>
  <c r="J484" i="1"/>
  <c r="I486" i="1"/>
  <c r="I485" i="1" s="1"/>
  <c r="S485" i="1" s="1"/>
  <c r="M485" i="1"/>
  <c r="K488" i="1"/>
  <c r="AF489" i="1"/>
  <c r="AG489" i="1" s="1"/>
  <c r="J491" i="1"/>
  <c r="AF493" i="1"/>
  <c r="AG493" i="1" s="1"/>
  <c r="J495" i="1"/>
  <c r="I497" i="1"/>
  <c r="I496" i="1" s="1"/>
  <c r="S496" i="1" s="1"/>
  <c r="M496" i="1"/>
  <c r="K499" i="1"/>
  <c r="AF500" i="1"/>
  <c r="AG500" i="1" s="1"/>
  <c r="G507" i="1"/>
  <c r="K511" i="1"/>
  <c r="AF511" i="1"/>
  <c r="AG511" i="1" s="1"/>
  <c r="AF516" i="1"/>
  <c r="AG516" i="1" s="1"/>
  <c r="G518" i="1"/>
  <c r="I521" i="1"/>
  <c r="K522" i="1"/>
  <c r="AF522" i="1"/>
  <c r="AG522" i="1" s="1"/>
  <c r="AB529" i="1"/>
  <c r="AC595" i="1"/>
  <c r="J502" i="1"/>
  <c r="J506" i="1"/>
  <c r="I508" i="1"/>
  <c r="I507" i="1" s="1"/>
  <c r="S507" i="1" s="1"/>
  <c r="M507" i="1"/>
  <c r="K510" i="1"/>
  <c r="J513" i="1"/>
  <c r="J517" i="1"/>
  <c r="I519" i="1"/>
  <c r="M518" i="1"/>
  <c r="K521" i="1"/>
  <c r="J524" i="1"/>
  <c r="J528" i="1"/>
  <c r="I530" i="1"/>
  <c r="M529" i="1"/>
  <c r="K532" i="1"/>
  <c r="J535" i="1"/>
  <c r="J539" i="1"/>
  <c r="I541" i="1"/>
  <c r="M540" i="1"/>
  <c r="K543" i="1"/>
  <c r="J546" i="1"/>
  <c r="J550" i="1"/>
  <c r="I552" i="1"/>
  <c r="M551" i="1"/>
  <c r="K554" i="1"/>
  <c r="J557" i="1"/>
  <c r="J561" i="1"/>
  <c r="I563" i="1"/>
  <c r="M562" i="1"/>
  <c r="K565" i="1"/>
  <c r="I568" i="1"/>
  <c r="I570" i="1"/>
  <c r="I571" i="1"/>
  <c r="K571" i="1"/>
  <c r="AF571" i="1"/>
  <c r="AG571" i="1" s="1"/>
  <c r="J572" i="1"/>
  <c r="I574" i="1"/>
  <c r="I576" i="1"/>
  <c r="J579" i="1"/>
  <c r="J580" i="1"/>
  <c r="H584" i="1"/>
  <c r="K587" i="1"/>
  <c r="I588" i="1"/>
  <c r="I589" i="1"/>
  <c r="I590" i="1"/>
  <c r="K590" i="1"/>
  <c r="I592" i="1"/>
  <c r="K592" i="1"/>
  <c r="AF592" i="1"/>
  <c r="AG592" i="1" s="1"/>
  <c r="J593" i="1"/>
  <c r="I598" i="1"/>
  <c r="I602" i="1"/>
  <c r="J603" i="1"/>
  <c r="I604" i="1"/>
  <c r="I605" i="1"/>
  <c r="K605" i="1"/>
  <c r="AF605" i="1"/>
  <c r="AG605" i="1" s="1"/>
  <c r="E606" i="1"/>
  <c r="X606" i="1" s="1"/>
  <c r="G606" i="1"/>
  <c r="I608" i="1"/>
  <c r="J609" i="1"/>
  <c r="K610" i="1"/>
  <c r="J611" i="1"/>
  <c r="J612" i="1"/>
  <c r="J618" i="1"/>
  <c r="M617" i="1"/>
  <c r="AB617" i="1"/>
  <c r="I619" i="1"/>
  <c r="I620" i="1"/>
  <c r="K620" i="1"/>
  <c r="I621" i="1"/>
  <c r="I622" i="1"/>
  <c r="I623" i="1"/>
  <c r="J626" i="1"/>
  <c r="J627" i="1"/>
  <c r="I629" i="1"/>
  <c r="L628" i="1"/>
  <c r="K630" i="1"/>
  <c r="K634" i="1"/>
  <c r="AF634" i="1"/>
  <c r="AG634" i="1" s="1"/>
  <c r="J635" i="1"/>
  <c r="J636" i="1"/>
  <c r="I637" i="1"/>
  <c r="I638" i="1"/>
  <c r="K640" i="1"/>
  <c r="I644" i="1"/>
  <c r="J644" i="1"/>
  <c r="I645" i="1"/>
  <c r="K645" i="1"/>
  <c r="Q650" i="1"/>
  <c r="I652" i="1"/>
  <c r="K653" i="1"/>
  <c r="K654" i="1"/>
  <c r="K657" i="1"/>
  <c r="H672" i="1"/>
  <c r="K675" i="1"/>
  <c r="K677" i="1"/>
  <c r="H683" i="1"/>
  <c r="AB683" i="1"/>
  <c r="K688" i="1"/>
  <c r="K692" i="1"/>
  <c r="I696" i="1"/>
  <c r="I697" i="1"/>
  <c r="J699" i="1"/>
  <c r="I700" i="1"/>
  <c r="I701" i="1"/>
  <c r="I702" i="1"/>
  <c r="K703" i="1"/>
  <c r="J707" i="1"/>
  <c r="M705" i="1"/>
  <c r="M716" i="1"/>
  <c r="AB540" i="1"/>
  <c r="AB551" i="1"/>
  <c r="AB562" i="1"/>
  <c r="M573" i="1"/>
  <c r="L672" i="1"/>
  <c r="AB705" i="1"/>
  <c r="AB716" i="1"/>
  <c r="G540" i="1"/>
  <c r="G551" i="1"/>
  <c r="G562" i="1"/>
  <c r="AF570" i="1"/>
  <c r="AG570" i="1" s="1"/>
  <c r="G573" i="1"/>
  <c r="AB573" i="1"/>
  <c r="AF576" i="1"/>
  <c r="AG576" i="1" s="1"/>
  <c r="M584" i="1"/>
  <c r="AF604" i="1"/>
  <c r="AG604" i="1" s="1"/>
  <c r="K607" i="1"/>
  <c r="AF619" i="1"/>
  <c r="AG619" i="1" s="1"/>
  <c r="F628" i="1"/>
  <c r="AF629" i="1"/>
  <c r="AG629" i="1" s="1"/>
  <c r="AB639" i="1"/>
  <c r="AB650" i="1"/>
  <c r="Q683" i="1"/>
  <c r="AF697" i="1"/>
  <c r="AG697" i="1" s="1"/>
  <c r="J710" i="1"/>
  <c r="AF710" i="1"/>
  <c r="AG710" i="1" s="1"/>
  <c r="J523" i="1"/>
  <c r="I524" i="1"/>
  <c r="K526" i="1"/>
  <c r="J527" i="1"/>
  <c r="I528" i="1"/>
  <c r="Q529" i="1"/>
  <c r="I531" i="1"/>
  <c r="I532" i="1"/>
  <c r="K533" i="1"/>
  <c r="J534" i="1"/>
  <c r="I535" i="1"/>
  <c r="K537" i="1"/>
  <c r="J538" i="1"/>
  <c r="I539" i="1"/>
  <c r="Q540" i="1"/>
  <c r="I542" i="1"/>
  <c r="I543" i="1"/>
  <c r="K544" i="1"/>
  <c r="J545" i="1"/>
  <c r="I546" i="1"/>
  <c r="K548" i="1"/>
  <c r="J549" i="1"/>
  <c r="I550" i="1"/>
  <c r="Q551" i="1"/>
  <c r="I553" i="1"/>
  <c r="I554" i="1"/>
  <c r="K555" i="1"/>
  <c r="J556" i="1"/>
  <c r="I557" i="1"/>
  <c r="K559" i="1"/>
  <c r="J560" i="1"/>
  <c r="I561" i="1"/>
  <c r="Q562" i="1"/>
  <c r="I564" i="1"/>
  <c r="I565" i="1"/>
  <c r="I569" i="1"/>
  <c r="K569" i="1"/>
  <c r="I572" i="1"/>
  <c r="Q573" i="1"/>
  <c r="I575" i="1"/>
  <c r="K575" i="1"/>
  <c r="I577" i="1"/>
  <c r="J578" i="1"/>
  <c r="I579" i="1"/>
  <c r="I580" i="1"/>
  <c r="AB584" i="1"/>
  <c r="I593" i="1"/>
  <c r="I594" i="1"/>
  <c r="G595" i="1"/>
  <c r="X595" i="1" s="1"/>
  <c r="K598" i="1"/>
  <c r="AF598" i="1"/>
  <c r="AG598" i="1" s="1"/>
  <c r="AF600" i="1"/>
  <c r="AG600" i="1" s="1"/>
  <c r="I603" i="1"/>
  <c r="I595" i="1" s="1"/>
  <c r="S595" i="1" s="1"/>
  <c r="J607" i="1"/>
  <c r="L606" i="1"/>
  <c r="I609" i="1"/>
  <c r="I610" i="1"/>
  <c r="I611" i="1"/>
  <c r="I612" i="1"/>
  <c r="AF613" i="1"/>
  <c r="AG613" i="1" s="1"/>
  <c r="J615" i="1"/>
  <c r="J616" i="1"/>
  <c r="I618" i="1"/>
  <c r="L617" i="1"/>
  <c r="K623" i="1"/>
  <c r="AF623" i="1"/>
  <c r="AG623" i="1" s="1"/>
  <c r="J624" i="1"/>
  <c r="J625" i="1"/>
  <c r="I626" i="1"/>
  <c r="I627" i="1"/>
  <c r="K629" i="1"/>
  <c r="AF630" i="1"/>
  <c r="AG630" i="1" s="1"/>
  <c r="I635" i="1"/>
  <c r="I636" i="1"/>
  <c r="K638" i="1"/>
  <c r="AF638" i="1"/>
  <c r="AG638" i="1" s="1"/>
  <c r="F639" i="1"/>
  <c r="AF640" i="1"/>
  <c r="AG640" i="1" s="1"/>
  <c r="J641" i="1"/>
  <c r="J642" i="1"/>
  <c r="J643" i="1"/>
  <c r="K646" i="1"/>
  <c r="I647" i="1"/>
  <c r="I649" i="1"/>
  <c r="I657" i="1"/>
  <c r="H661" i="1"/>
  <c r="G661" i="1"/>
  <c r="J669" i="1"/>
  <c r="E672" i="1"/>
  <c r="X672" i="1" s="1"/>
  <c r="G672" i="1"/>
  <c r="AB672" i="1"/>
  <c r="AF677" i="1"/>
  <c r="AG677" i="1" s="1"/>
  <c r="J680" i="1"/>
  <c r="J681" i="1"/>
  <c r="I687" i="1"/>
  <c r="AF692" i="1"/>
  <c r="AG692" i="1" s="1"/>
  <c r="G694" i="1"/>
  <c r="X694" i="1" s="1"/>
  <c r="K697" i="1"/>
  <c r="I698" i="1"/>
  <c r="K699" i="1"/>
  <c r="K702" i="1"/>
  <c r="AF703" i="1"/>
  <c r="AG703" i="1" s="1"/>
  <c r="I706" i="1"/>
  <c r="Q705" i="1"/>
  <c r="E705" i="1"/>
  <c r="I708" i="1"/>
  <c r="J709" i="1"/>
  <c r="AF709" i="1"/>
  <c r="AG709" i="1" s="1"/>
  <c r="AC771" i="1"/>
  <c r="K732" i="1"/>
  <c r="K743" i="1"/>
  <c r="Q738" i="1"/>
  <c r="M749" i="1"/>
  <c r="M760" i="1"/>
  <c r="F771" i="1"/>
  <c r="AJ771" i="1" s="1"/>
  <c r="J777" i="1"/>
  <c r="J807" i="1"/>
  <c r="AF807" i="1"/>
  <c r="AG807" i="1" s="1"/>
  <c r="AB749" i="1"/>
  <c r="AF752" i="1"/>
  <c r="AG752" i="1" s="1"/>
  <c r="AB760" i="1"/>
  <c r="Z771" i="1"/>
  <c r="J802" i="1"/>
  <c r="K802" i="1"/>
  <c r="M815" i="1"/>
  <c r="J818" i="1"/>
  <c r="AF818" i="1"/>
  <c r="AG818" i="1" s="1"/>
  <c r="H826" i="1"/>
  <c r="AC936" i="1"/>
  <c r="AD942" i="1" s="1"/>
  <c r="I712" i="1"/>
  <c r="I713" i="1"/>
  <c r="I714" i="1"/>
  <c r="G716" i="1"/>
  <c r="K719" i="1"/>
  <c r="I720" i="1"/>
  <c r="K724" i="1"/>
  <c r="AF725" i="1"/>
  <c r="AG725" i="1" s="1"/>
  <c r="I728" i="1"/>
  <c r="J729" i="1"/>
  <c r="M727" i="1"/>
  <c r="J730" i="1"/>
  <c r="AF731" i="1"/>
  <c r="AG731" i="1" s="1"/>
  <c r="I735" i="1"/>
  <c r="I736" i="1"/>
  <c r="I737" i="1"/>
  <c r="AF740" i="1"/>
  <c r="AG740" i="1" s="1"/>
  <c r="J741" i="1"/>
  <c r="AF742" i="1"/>
  <c r="AG742" i="1" s="1"/>
  <c r="G738" i="1"/>
  <c r="X738" i="1" s="1"/>
  <c r="K744" i="1"/>
  <c r="J745" i="1"/>
  <c r="J746" i="1"/>
  <c r="J747" i="1"/>
  <c r="I748" i="1"/>
  <c r="G749" i="1"/>
  <c r="K752" i="1"/>
  <c r="I753" i="1"/>
  <c r="I754" i="1"/>
  <c r="I756" i="1"/>
  <c r="I757" i="1"/>
  <c r="I758" i="1"/>
  <c r="G760" i="1"/>
  <c r="I764" i="1"/>
  <c r="I765" i="1"/>
  <c r="K770" i="1"/>
  <c r="G771" i="1"/>
  <c r="K780" i="1"/>
  <c r="G782" i="1"/>
  <c r="X782" i="1" s="1"/>
  <c r="K785" i="1"/>
  <c r="AF785" i="1"/>
  <c r="AG785" i="1" s="1"/>
  <c r="I789" i="1"/>
  <c r="I790" i="1"/>
  <c r="I791" i="1"/>
  <c r="I794" i="1"/>
  <c r="Q793" i="1"/>
  <c r="I795" i="1"/>
  <c r="I796" i="1"/>
  <c r="J798" i="1"/>
  <c r="AF798" i="1"/>
  <c r="AG798" i="1" s="1"/>
  <c r="J799" i="1"/>
  <c r="J801" i="1"/>
  <c r="AF801" i="1"/>
  <c r="AG801" i="1" s="1"/>
  <c r="AF802" i="1"/>
  <c r="AG802" i="1" s="1"/>
  <c r="G804" i="1"/>
  <c r="H804" i="1"/>
  <c r="K807" i="1"/>
  <c r="J813" i="1"/>
  <c r="K813" i="1"/>
  <c r="J824" i="1"/>
  <c r="K824" i="1"/>
  <c r="AF824" i="1"/>
  <c r="AG824" i="1" s="1"/>
  <c r="K709" i="1"/>
  <c r="J712" i="1"/>
  <c r="J713" i="1"/>
  <c r="J714" i="1"/>
  <c r="I715" i="1"/>
  <c r="Q716" i="1"/>
  <c r="E716" i="1"/>
  <c r="I719" i="1"/>
  <c r="L716" i="1"/>
  <c r="J721" i="1"/>
  <c r="I722" i="1"/>
  <c r="I723" i="1"/>
  <c r="I724" i="1"/>
  <c r="I725" i="1"/>
  <c r="K725" i="1"/>
  <c r="K728" i="1"/>
  <c r="AB727" i="1"/>
  <c r="AF730" i="1"/>
  <c r="AG730" i="1" s="1"/>
  <c r="K731" i="1"/>
  <c r="AF734" i="1"/>
  <c r="AG734" i="1" s="1"/>
  <c r="J735" i="1"/>
  <c r="K737" i="1"/>
  <c r="I740" i="1"/>
  <c r="AF741" i="1"/>
  <c r="AG741" i="1" s="1"/>
  <c r="K742" i="1"/>
  <c r="AF743" i="1"/>
  <c r="AG743" i="1" s="1"/>
  <c r="AF746" i="1"/>
  <c r="AG746" i="1" s="1"/>
  <c r="K748" i="1"/>
  <c r="Q749" i="1"/>
  <c r="E749" i="1"/>
  <c r="I752" i="1"/>
  <c r="K753" i="1"/>
  <c r="J754" i="1"/>
  <c r="I755" i="1"/>
  <c r="J756" i="1"/>
  <c r="K757" i="1"/>
  <c r="J758" i="1"/>
  <c r="I759" i="1"/>
  <c r="Q760" i="1"/>
  <c r="E760" i="1"/>
  <c r="X760" i="1" s="1"/>
  <c r="I763" i="1"/>
  <c r="K765" i="1"/>
  <c r="K766" i="1"/>
  <c r="I767" i="1"/>
  <c r="I768" i="1"/>
  <c r="I769" i="1"/>
  <c r="I770" i="1"/>
  <c r="E771" i="1"/>
  <c r="K772" i="1"/>
  <c r="Q771" i="1"/>
  <c r="I773" i="1"/>
  <c r="K774" i="1"/>
  <c r="K776" i="1"/>
  <c r="I781" i="1"/>
  <c r="Q782" i="1"/>
  <c r="I784" i="1"/>
  <c r="I785" i="1"/>
  <c r="J790" i="1"/>
  <c r="J791" i="1"/>
  <c r="J792" i="1"/>
  <c r="AF797" i="1"/>
  <c r="AG797" i="1" s="1"/>
  <c r="J810" i="1"/>
  <c r="J812" i="1"/>
  <c r="AF812" i="1"/>
  <c r="AG812" i="1" s="1"/>
  <c r="G815" i="1"/>
  <c r="J823" i="1"/>
  <c r="AF823" i="1"/>
  <c r="AG823" i="1" s="1"/>
  <c r="J803" i="1"/>
  <c r="Q804" i="1"/>
  <c r="I806" i="1"/>
  <c r="I807" i="1"/>
  <c r="K808" i="1"/>
  <c r="J809" i="1"/>
  <c r="I810" i="1"/>
  <c r="I811" i="1"/>
  <c r="I812" i="1"/>
  <c r="I813" i="1"/>
  <c r="J816" i="1"/>
  <c r="AB815" i="1"/>
  <c r="AF820" i="1"/>
  <c r="AG820" i="1" s="1"/>
  <c r="J825" i="1"/>
  <c r="Q826" i="1"/>
  <c r="I828" i="1"/>
  <c r="I829" i="1"/>
  <c r="K830" i="1"/>
  <c r="J831" i="1"/>
  <c r="I832" i="1"/>
  <c r="I833" i="1"/>
  <c r="I834" i="1"/>
  <c r="I835" i="1"/>
  <c r="I838" i="1"/>
  <c r="M837" i="1"/>
  <c r="J840" i="1"/>
  <c r="K845" i="1"/>
  <c r="G848" i="1"/>
  <c r="K851" i="1"/>
  <c r="I852" i="1"/>
  <c r="J853" i="1"/>
  <c r="K856" i="1"/>
  <c r="AF858" i="1"/>
  <c r="AG858" i="1" s="1"/>
  <c r="I860" i="1"/>
  <c r="Q859" i="1"/>
  <c r="AB859" i="1"/>
  <c r="I868" i="1"/>
  <c r="AF871" i="1"/>
  <c r="AG871" i="1" s="1"/>
  <c r="G870" i="1"/>
  <c r="J876" i="1"/>
  <c r="J877" i="1"/>
  <c r="AF880" i="1"/>
  <c r="AG880" i="1" s="1"/>
  <c r="J882" i="1"/>
  <c r="M881" i="1"/>
  <c r="AB881" i="1"/>
  <c r="J883" i="1"/>
  <c r="I885" i="1"/>
  <c r="J886" i="1"/>
  <c r="I887" i="1"/>
  <c r="I888" i="1"/>
  <c r="K888" i="1"/>
  <c r="J891" i="1"/>
  <c r="I893" i="1"/>
  <c r="L892" i="1"/>
  <c r="I894" i="1"/>
  <c r="K894" i="1"/>
  <c r="Q892" i="1"/>
  <c r="I897" i="1"/>
  <c r="K899" i="1"/>
  <c r="AF899" i="1"/>
  <c r="AG899" i="1" s="1"/>
  <c r="J900" i="1"/>
  <c r="J901" i="1"/>
  <c r="I902" i="1"/>
  <c r="I904" i="1"/>
  <c r="I903" i="1" s="1"/>
  <c r="S903" i="1" s="1"/>
  <c r="J905" i="1"/>
  <c r="K906" i="1"/>
  <c r="I907" i="1"/>
  <c r="K908" i="1"/>
  <c r="J909" i="1"/>
  <c r="J910" i="1"/>
  <c r="K912" i="1"/>
  <c r="J913" i="1"/>
  <c r="I916" i="1"/>
  <c r="L914" i="1"/>
  <c r="I917" i="1"/>
  <c r="K917" i="1"/>
  <c r="I921" i="1"/>
  <c r="I922" i="1"/>
  <c r="K922" i="1"/>
  <c r="I923" i="1"/>
  <c r="I924" i="1"/>
  <c r="H925" i="1"/>
  <c r="Z925" i="1" s="1"/>
  <c r="AF927" i="1"/>
  <c r="AG927" i="1" s="1"/>
  <c r="I930" i="1"/>
  <c r="J930" i="1"/>
  <c r="I931" i="1"/>
  <c r="K931" i="1"/>
  <c r="AF932" i="1"/>
  <c r="AG932" i="1" s="1"/>
  <c r="K940" i="1"/>
  <c r="AF943" i="1"/>
  <c r="AG943" i="1" s="1"/>
  <c r="J944" i="1"/>
  <c r="AF949" i="1"/>
  <c r="AG949" i="1" s="1"/>
  <c r="J950" i="1"/>
  <c r="I956" i="1"/>
  <c r="J959" i="1"/>
  <c r="AB958" i="1"/>
  <c r="K963" i="1"/>
  <c r="J966" i="1"/>
  <c r="K967" i="1"/>
  <c r="J970" i="1"/>
  <c r="I972" i="1"/>
  <c r="K973" i="1"/>
  <c r="AF973" i="1"/>
  <c r="AG973" i="1" s="1"/>
  <c r="J975" i="1"/>
  <c r="I976" i="1"/>
  <c r="Q980" i="1"/>
  <c r="I983" i="1"/>
  <c r="J988" i="1"/>
  <c r="M991" i="1"/>
  <c r="K996" i="1"/>
  <c r="AF996" i="1"/>
  <c r="AG996" i="1" s="1"/>
  <c r="J1001" i="1"/>
  <c r="L1035" i="1"/>
  <c r="J1041" i="1"/>
  <c r="K1041" i="1"/>
  <c r="K818" i="1"/>
  <c r="I819" i="1"/>
  <c r="I820" i="1"/>
  <c r="K823" i="1"/>
  <c r="I827" i="1"/>
  <c r="J829" i="1"/>
  <c r="J832" i="1"/>
  <c r="J834" i="1"/>
  <c r="J835" i="1"/>
  <c r="I836" i="1"/>
  <c r="J838" i="1"/>
  <c r="I842" i="1"/>
  <c r="I843" i="1"/>
  <c r="I844" i="1"/>
  <c r="I845" i="1"/>
  <c r="I846" i="1"/>
  <c r="I847" i="1"/>
  <c r="Q848" i="1"/>
  <c r="I850" i="1"/>
  <c r="I851" i="1"/>
  <c r="I855" i="1"/>
  <c r="I858" i="1"/>
  <c r="AF862" i="1"/>
  <c r="AG862" i="1" s="1"/>
  <c r="I864" i="1"/>
  <c r="I867" i="1"/>
  <c r="J868" i="1"/>
  <c r="I869" i="1"/>
  <c r="I873" i="1"/>
  <c r="I879" i="1"/>
  <c r="G881" i="1"/>
  <c r="J887" i="1"/>
  <c r="J888" i="1"/>
  <c r="J893" i="1"/>
  <c r="AB892" i="1"/>
  <c r="J894" i="1"/>
  <c r="I896" i="1"/>
  <c r="J897" i="1"/>
  <c r="I898" i="1"/>
  <c r="I899" i="1"/>
  <c r="J902" i="1"/>
  <c r="J904" i="1"/>
  <c r="I906" i="1"/>
  <c r="I915" i="1"/>
  <c r="I914" i="1" s="1"/>
  <c r="S914" i="1" s="1"/>
  <c r="J916" i="1"/>
  <c r="AF920" i="1"/>
  <c r="AG920" i="1" s="1"/>
  <c r="J921" i="1"/>
  <c r="K923" i="1"/>
  <c r="J924" i="1"/>
  <c r="I926" i="1"/>
  <c r="L925" i="1"/>
  <c r="K927" i="1"/>
  <c r="I929" i="1"/>
  <c r="K933" i="1"/>
  <c r="I938" i="1"/>
  <c r="K939" i="1"/>
  <c r="I940" i="1"/>
  <c r="I942" i="1"/>
  <c r="I943" i="1"/>
  <c r="I949" i="1"/>
  <c r="K951" i="1"/>
  <c r="K955" i="1"/>
  <c r="AF955" i="1"/>
  <c r="AG955" i="1" s="1"/>
  <c r="J956" i="1"/>
  <c r="G958" i="1"/>
  <c r="K961" i="1"/>
  <c r="I964" i="1"/>
  <c r="I967" i="1"/>
  <c r="G969" i="1"/>
  <c r="J972" i="1"/>
  <c r="I973" i="1"/>
  <c r="I977" i="1"/>
  <c r="J981" i="1"/>
  <c r="J984" i="1"/>
  <c r="L980" i="1"/>
  <c r="J986" i="1"/>
  <c r="I989" i="1"/>
  <c r="I990" i="1"/>
  <c r="K990" i="1"/>
  <c r="J992" i="1"/>
  <c r="K992" i="1"/>
  <c r="K1000" i="1"/>
  <c r="AF1000" i="1"/>
  <c r="AG1000" i="1" s="1"/>
  <c r="J1003" i="1"/>
  <c r="K1003" i="1"/>
  <c r="M1002" i="1"/>
  <c r="Q1013" i="1"/>
  <c r="J1016" i="1"/>
  <c r="K1016" i="1"/>
  <c r="AF1016" i="1"/>
  <c r="AG1016" i="1" s="1"/>
  <c r="H1035" i="1"/>
  <c r="X1046" i="1"/>
  <c r="J1055" i="1"/>
  <c r="AF1055" i="1"/>
  <c r="AG1055" i="1" s="1"/>
  <c r="K1055" i="1"/>
  <c r="AB804" i="1"/>
  <c r="Q815" i="1"/>
  <c r="AB826" i="1"/>
  <c r="AF829" i="1"/>
  <c r="AG829" i="1" s="1"/>
  <c r="AF834" i="1"/>
  <c r="AG834" i="1" s="1"/>
  <c r="G837" i="1"/>
  <c r="E848" i="1"/>
  <c r="K857" i="1"/>
  <c r="AF857" i="1"/>
  <c r="AG857" i="1" s="1"/>
  <c r="G859" i="1"/>
  <c r="K866" i="1"/>
  <c r="AF866" i="1"/>
  <c r="AG866" i="1" s="1"/>
  <c r="F870" i="1"/>
  <c r="Z870" i="1" s="1"/>
  <c r="L870" i="1"/>
  <c r="K872" i="1"/>
  <c r="Q870" i="1"/>
  <c r="AF872" i="1"/>
  <c r="AG872" i="1" s="1"/>
  <c r="K875" i="1"/>
  <c r="H881" i="1"/>
  <c r="Z881" i="1" s="1"/>
  <c r="AF887" i="1"/>
  <c r="AG887" i="1" s="1"/>
  <c r="K890" i="1"/>
  <c r="AF893" i="1"/>
  <c r="AG893" i="1" s="1"/>
  <c r="G892" i="1"/>
  <c r="M914" i="1"/>
  <c r="AB914" i="1"/>
  <c r="AF916" i="1"/>
  <c r="AG916" i="1" s="1"/>
  <c r="AF921" i="1"/>
  <c r="AG921" i="1" s="1"/>
  <c r="M925" i="1"/>
  <c r="AB925" i="1"/>
  <c r="K928" i="1"/>
  <c r="E947" i="1"/>
  <c r="X947" i="1" s="1"/>
  <c r="AF956" i="1"/>
  <c r="AG956" i="1" s="1"/>
  <c r="Q958" i="1"/>
  <c r="AB969" i="1"/>
  <c r="J977" i="1"/>
  <c r="AF977" i="1"/>
  <c r="AG977" i="1" s="1"/>
  <c r="AB980" i="1"/>
  <c r="AF988" i="1"/>
  <c r="AG988" i="1" s="1"/>
  <c r="I994" i="1"/>
  <c r="H991" i="1"/>
  <c r="K997" i="1"/>
  <c r="G1002" i="1"/>
  <c r="M1024" i="1"/>
  <c r="AB1024" i="1"/>
  <c r="G1024" i="1"/>
  <c r="J1043" i="1"/>
  <c r="AF1043" i="1"/>
  <c r="AG1043" i="1" s="1"/>
  <c r="K1043" i="1"/>
  <c r="J1053" i="1"/>
  <c r="AF1053" i="1"/>
  <c r="AG1053" i="1" s="1"/>
  <c r="K1053" i="1"/>
  <c r="I881" i="1"/>
  <c r="S881" i="1" s="1"/>
  <c r="Z892" i="1"/>
  <c r="L1002" i="1"/>
  <c r="J1017" i="1"/>
  <c r="K1017" i="1"/>
  <c r="J1051" i="1"/>
  <c r="AF1051" i="1"/>
  <c r="AG1051" i="1" s="1"/>
  <c r="K1051" i="1"/>
  <c r="K977" i="1"/>
  <c r="J978" i="1"/>
  <c r="J979" i="1"/>
  <c r="J983" i="1"/>
  <c r="I984" i="1"/>
  <c r="J987" i="1"/>
  <c r="I992" i="1"/>
  <c r="Q991" i="1"/>
  <c r="I993" i="1"/>
  <c r="J994" i="1"/>
  <c r="K995" i="1"/>
  <c r="J999" i="1"/>
  <c r="H1002" i="1"/>
  <c r="K1006" i="1"/>
  <c r="AF1010" i="1"/>
  <c r="AG1010" i="1" s="1"/>
  <c r="M1013" i="1"/>
  <c r="G1013" i="1"/>
  <c r="J1020" i="1"/>
  <c r="J1021" i="1"/>
  <c r="I1022" i="1"/>
  <c r="I1023" i="1"/>
  <c r="K1026" i="1"/>
  <c r="AF1027" i="1"/>
  <c r="AG1027" i="1" s="1"/>
  <c r="K1031" i="1"/>
  <c r="E1035" i="1"/>
  <c r="X1035" i="1" s="1"/>
  <c r="K1036" i="1"/>
  <c r="K1035" i="1" s="1"/>
  <c r="AH1035" i="1" s="1"/>
  <c r="I1038" i="1"/>
  <c r="I1039" i="1"/>
  <c r="K1039" i="1"/>
  <c r="K1040" i="1"/>
  <c r="K1042" i="1"/>
  <c r="J1049" i="1"/>
  <c r="I1050" i="1"/>
  <c r="K1050" i="1"/>
  <c r="I1052" i="1"/>
  <c r="K1052" i="1"/>
  <c r="I1054" i="1"/>
  <c r="K1054" i="1"/>
  <c r="I1056" i="1"/>
  <c r="K1056" i="1"/>
  <c r="E1057" i="1"/>
  <c r="J1059" i="1"/>
  <c r="I1063" i="1"/>
  <c r="K1066" i="1"/>
  <c r="Q1068" i="1"/>
  <c r="J1080" i="1"/>
  <c r="AF1080" i="1"/>
  <c r="AG1080" i="1" s="1"/>
  <c r="M1079" i="1"/>
  <c r="AC1134" i="1"/>
  <c r="AD1134" i="1" s="1"/>
  <c r="I1004" i="1"/>
  <c r="K1005" i="1"/>
  <c r="I1006" i="1"/>
  <c r="I1008" i="1"/>
  <c r="I1009" i="1"/>
  <c r="K1010" i="1"/>
  <c r="I1012" i="1"/>
  <c r="H1013" i="1"/>
  <c r="J1022" i="1"/>
  <c r="I1026" i="1"/>
  <c r="L1024" i="1"/>
  <c r="I1027" i="1"/>
  <c r="K1027" i="1"/>
  <c r="I1028" i="1"/>
  <c r="K1028" i="1"/>
  <c r="I1029" i="1"/>
  <c r="I1030" i="1"/>
  <c r="I1031" i="1"/>
  <c r="I1032" i="1"/>
  <c r="K1032" i="1"/>
  <c r="I1033" i="1"/>
  <c r="I1034" i="1"/>
  <c r="I1037" i="1"/>
  <c r="J1038" i="1"/>
  <c r="J1039" i="1"/>
  <c r="I1044" i="1"/>
  <c r="J1044" i="1"/>
  <c r="I1045" i="1"/>
  <c r="K1045" i="1"/>
  <c r="I1048" i="1"/>
  <c r="I1049" i="1"/>
  <c r="J1050" i="1"/>
  <c r="J1052" i="1"/>
  <c r="J1054" i="1"/>
  <c r="J1056" i="1"/>
  <c r="AF1064" i="1"/>
  <c r="AG1064" i="1" s="1"/>
  <c r="J1088" i="1"/>
  <c r="AF1088" i="1"/>
  <c r="AG1088" i="1" s="1"/>
  <c r="L1013" i="1"/>
  <c r="I1024" i="1"/>
  <c r="S1024" i="1" s="1"/>
  <c r="M1035" i="1"/>
  <c r="AB1035" i="1"/>
  <c r="L1046" i="1"/>
  <c r="M1046" i="1"/>
  <c r="G1057" i="1"/>
  <c r="M1057" i="1"/>
  <c r="AC1057" i="1" s="1"/>
  <c r="K1062" i="1"/>
  <c r="AF1062" i="1"/>
  <c r="AG1062" i="1" s="1"/>
  <c r="K1064" i="1"/>
  <c r="AF1073" i="1"/>
  <c r="AG1073" i="1" s="1"/>
  <c r="J1073" i="1"/>
  <c r="X1079" i="1"/>
  <c r="I1067" i="1"/>
  <c r="J1069" i="1"/>
  <c r="AB1068" i="1"/>
  <c r="G1068" i="1"/>
  <c r="J1074" i="1"/>
  <c r="M1068" i="1"/>
  <c r="G1079" i="1"/>
  <c r="AB1079" i="1"/>
  <c r="K1092" i="1"/>
  <c r="K1093" i="1"/>
  <c r="K1097" i="1"/>
  <c r="I1098" i="1"/>
  <c r="I1099" i="1"/>
  <c r="J1100" i="1"/>
  <c r="J1102" i="1"/>
  <c r="AB1101" i="1"/>
  <c r="I1105" i="1"/>
  <c r="I1106" i="1"/>
  <c r="I1107" i="1"/>
  <c r="J1107" i="1"/>
  <c r="AF1108" i="1"/>
  <c r="AG1108" i="1" s="1"/>
  <c r="J1111" i="1"/>
  <c r="E1112" i="1"/>
  <c r="K1116" i="1"/>
  <c r="AF1116" i="1"/>
  <c r="AG1116" i="1" s="1"/>
  <c r="J1118" i="1"/>
  <c r="I1119" i="1"/>
  <c r="K1120" i="1"/>
  <c r="AF1120" i="1"/>
  <c r="AG1120" i="1" s="1"/>
  <c r="J1122" i="1"/>
  <c r="F1123" i="1"/>
  <c r="J1124" i="1"/>
  <c r="M1123" i="1"/>
  <c r="I1126" i="1"/>
  <c r="I1133" i="1"/>
  <c r="I1135" i="1"/>
  <c r="AF1137" i="1"/>
  <c r="AG1137" i="1" s="1"/>
  <c r="I1139" i="1"/>
  <c r="I1140" i="1"/>
  <c r="K1141" i="1"/>
  <c r="AF1143" i="1"/>
  <c r="AG1143" i="1" s="1"/>
  <c r="I1147" i="1"/>
  <c r="I1149" i="1"/>
  <c r="K1149" i="1"/>
  <c r="I1151" i="1"/>
  <c r="I1145" i="1" s="1"/>
  <c r="S1145" i="1" s="1"/>
  <c r="K1151" i="1"/>
  <c r="I1153" i="1"/>
  <c r="K1153" i="1"/>
  <c r="I1155" i="1"/>
  <c r="K1155" i="1"/>
  <c r="J1061" i="1"/>
  <c r="J1063" i="1"/>
  <c r="J1065" i="1"/>
  <c r="J1067" i="1"/>
  <c r="I1071" i="1"/>
  <c r="H1079" i="1"/>
  <c r="Q1079" i="1"/>
  <c r="K1082" i="1"/>
  <c r="I1087" i="1"/>
  <c r="K1088" i="1"/>
  <c r="E1090" i="1"/>
  <c r="X1090" i="1" s="1"/>
  <c r="I1092" i="1"/>
  <c r="L1090" i="1"/>
  <c r="K1095" i="1"/>
  <c r="I1096" i="1"/>
  <c r="I1097" i="1"/>
  <c r="J1098" i="1"/>
  <c r="J1099" i="1"/>
  <c r="K1108" i="1"/>
  <c r="K1113" i="1"/>
  <c r="M1112" i="1"/>
  <c r="AB1112" i="1"/>
  <c r="I1116" i="1"/>
  <c r="J1119" i="1"/>
  <c r="I1120" i="1"/>
  <c r="G1123" i="1"/>
  <c r="AF1124" i="1"/>
  <c r="AG1124" i="1" s="1"/>
  <c r="K1126" i="1"/>
  <c r="I1131" i="1"/>
  <c r="I1132" i="1"/>
  <c r="F1134" i="1"/>
  <c r="AJ1134" i="1" s="1"/>
  <c r="J1135" i="1"/>
  <c r="K1136" i="1"/>
  <c r="I1137" i="1"/>
  <c r="I1138" i="1"/>
  <c r="K1139" i="1"/>
  <c r="E1145" i="1"/>
  <c r="X1145" i="1" s="1"/>
  <c r="J1149" i="1"/>
  <c r="J1151" i="1"/>
  <c r="J1153" i="1"/>
  <c r="J1155" i="1"/>
  <c r="L1068" i="1"/>
  <c r="L1079" i="1"/>
  <c r="K1117" i="1"/>
  <c r="K1121" i="1"/>
  <c r="H1123" i="1"/>
  <c r="Z1123" i="1" s="1"/>
  <c r="AF1126" i="1"/>
  <c r="AG1126" i="1" s="1"/>
  <c r="J1128" i="1"/>
  <c r="K1150" i="1"/>
  <c r="AF1150" i="1"/>
  <c r="AG1150" i="1" s="1"/>
  <c r="K1152" i="1"/>
  <c r="AF1152" i="1"/>
  <c r="AG1152" i="1" s="1"/>
  <c r="K1154" i="1"/>
  <c r="AF1154" i="1"/>
  <c r="AG1154" i="1" s="1"/>
  <c r="AC12" i="1"/>
  <c r="Y42" i="1"/>
  <c r="Y38" i="1"/>
  <c r="Y37" i="1"/>
  <c r="Y40" i="1"/>
  <c r="Y41" i="1"/>
  <c r="Y36" i="1"/>
  <c r="Y34" i="1"/>
  <c r="Y44" i="1"/>
  <c r="Y35" i="1"/>
  <c r="Y43" i="1"/>
  <c r="Y39" i="1"/>
  <c r="I45" i="1"/>
  <c r="S45" i="1" s="1"/>
  <c r="I67" i="1"/>
  <c r="S67" i="1" s="1"/>
  <c r="Y174" i="1"/>
  <c r="Y170" i="1"/>
  <c r="Y169" i="1"/>
  <c r="Y173" i="1"/>
  <c r="Y168" i="1"/>
  <c r="Y166" i="1"/>
  <c r="Y176" i="1"/>
  <c r="Y175" i="1"/>
  <c r="Y172" i="1"/>
  <c r="Y171" i="1"/>
  <c r="Y167" i="1"/>
  <c r="AC56" i="1"/>
  <c r="AC78" i="1"/>
  <c r="T123" i="1"/>
  <c r="T122" i="1"/>
  <c r="AC133" i="1"/>
  <c r="Y152" i="1"/>
  <c r="Y148" i="1"/>
  <c r="Y147" i="1"/>
  <c r="Y153" i="1"/>
  <c r="Y151" i="1"/>
  <c r="Y150" i="1"/>
  <c r="Y144" i="1"/>
  <c r="Y149" i="1"/>
  <c r="Y154" i="1"/>
  <c r="Y146" i="1"/>
  <c r="Y145" i="1"/>
  <c r="Y196" i="1"/>
  <c r="Y192" i="1"/>
  <c r="Y191" i="1"/>
  <c r="Y195" i="1"/>
  <c r="Y190" i="1"/>
  <c r="Y188" i="1"/>
  <c r="Y198" i="1"/>
  <c r="Y194" i="1"/>
  <c r="Y197" i="1"/>
  <c r="Y193" i="1"/>
  <c r="Y189" i="1"/>
  <c r="Y75" i="1"/>
  <c r="Y71" i="1"/>
  <c r="Y70" i="1"/>
  <c r="Y74" i="1"/>
  <c r="Y69" i="1"/>
  <c r="Y67" i="1"/>
  <c r="Y77" i="1"/>
  <c r="Y73" i="1"/>
  <c r="Y68" i="1"/>
  <c r="Y76" i="1"/>
  <c r="Y72" i="1"/>
  <c r="Y20" i="1"/>
  <c r="Y16" i="1"/>
  <c r="Y15" i="1"/>
  <c r="Y18" i="1"/>
  <c r="Y21" i="1"/>
  <c r="Y17" i="1"/>
  <c r="Y19" i="1"/>
  <c r="Y14" i="1"/>
  <c r="Y12" i="1"/>
  <c r="Y22" i="1"/>
  <c r="Y13" i="1"/>
  <c r="I23" i="1"/>
  <c r="S23" i="1" s="1"/>
  <c r="AC67" i="1"/>
  <c r="Y141" i="1"/>
  <c r="Y137" i="1"/>
  <c r="Y136" i="1"/>
  <c r="Y140" i="1"/>
  <c r="Y135" i="1"/>
  <c r="Y133" i="1"/>
  <c r="Y143" i="1"/>
  <c r="Y139" i="1"/>
  <c r="Y134" i="1"/>
  <c r="Y142" i="1"/>
  <c r="Y138" i="1"/>
  <c r="AJ144" i="1"/>
  <c r="AC144" i="1"/>
  <c r="AD164" i="1"/>
  <c r="AD160" i="1"/>
  <c r="AD155" i="1"/>
  <c r="AD163" i="1"/>
  <c r="AD165" i="1"/>
  <c r="AD161" i="1"/>
  <c r="AD159" i="1"/>
  <c r="AD158" i="1"/>
  <c r="AD156" i="1"/>
  <c r="AD162" i="1"/>
  <c r="AD157" i="1"/>
  <c r="J13" i="1"/>
  <c r="I14" i="1"/>
  <c r="I12" i="1" s="1"/>
  <c r="S12" i="1" s="1"/>
  <c r="J29" i="1"/>
  <c r="J33" i="1"/>
  <c r="J35" i="1"/>
  <c r="I36" i="1"/>
  <c r="I34" i="1" s="1"/>
  <c r="S34" i="1" s="1"/>
  <c r="J40" i="1"/>
  <c r="J44" i="1"/>
  <c r="J46" i="1"/>
  <c r="J51" i="1"/>
  <c r="J55" i="1"/>
  <c r="H56" i="1"/>
  <c r="J57" i="1"/>
  <c r="J62" i="1"/>
  <c r="J66" i="1"/>
  <c r="H67" i="1"/>
  <c r="J68" i="1"/>
  <c r="J73" i="1"/>
  <c r="J77" i="1"/>
  <c r="H78" i="1"/>
  <c r="J79" i="1"/>
  <c r="J84" i="1"/>
  <c r="J88" i="1"/>
  <c r="H89" i="1"/>
  <c r="J90" i="1"/>
  <c r="J95" i="1"/>
  <c r="J99" i="1"/>
  <c r="J101" i="1"/>
  <c r="J106" i="1"/>
  <c r="J110" i="1"/>
  <c r="J112" i="1"/>
  <c r="J117" i="1"/>
  <c r="K120" i="1"/>
  <c r="J121" i="1"/>
  <c r="J123" i="1"/>
  <c r="AF126" i="1"/>
  <c r="AG126" i="1" s="1"/>
  <c r="K127" i="1"/>
  <c r="J128" i="1"/>
  <c r="K131" i="1"/>
  <c r="J132" i="1"/>
  <c r="J134" i="1"/>
  <c r="AF137" i="1"/>
  <c r="AG137" i="1" s="1"/>
  <c r="K138" i="1"/>
  <c r="AF141" i="1"/>
  <c r="AG141" i="1" s="1"/>
  <c r="K142" i="1"/>
  <c r="I145" i="1"/>
  <c r="I144" i="1" s="1"/>
  <c r="S144" i="1" s="1"/>
  <c r="J145" i="1"/>
  <c r="K146" i="1"/>
  <c r="AF147" i="1"/>
  <c r="AG147" i="1" s="1"/>
  <c r="AF148" i="1"/>
  <c r="AG148" i="1" s="1"/>
  <c r="J153" i="1"/>
  <c r="I154" i="1"/>
  <c r="J154" i="1"/>
  <c r="F155" i="1"/>
  <c r="AJ155" i="1" s="1"/>
  <c r="J160" i="1"/>
  <c r="K161" i="1"/>
  <c r="K165" i="1"/>
  <c r="I167" i="1"/>
  <c r="AF168" i="1"/>
  <c r="AG168" i="1" s="1"/>
  <c r="K168" i="1"/>
  <c r="J168" i="1"/>
  <c r="I172" i="1"/>
  <c r="J172" i="1"/>
  <c r="AF173" i="1"/>
  <c r="AG173" i="1" s="1"/>
  <c r="K173" i="1"/>
  <c r="J173" i="1"/>
  <c r="I176" i="1"/>
  <c r="J176" i="1"/>
  <c r="AC188" i="1"/>
  <c r="J18" i="1"/>
  <c r="J22" i="1"/>
  <c r="J24" i="1"/>
  <c r="K13" i="1"/>
  <c r="J14" i="1"/>
  <c r="K18" i="1"/>
  <c r="J19" i="1"/>
  <c r="K22" i="1"/>
  <c r="E23" i="1"/>
  <c r="X23" i="1" s="1"/>
  <c r="K24" i="1"/>
  <c r="J25" i="1"/>
  <c r="J30" i="1"/>
  <c r="K33" i="1"/>
  <c r="K35" i="1"/>
  <c r="J36" i="1"/>
  <c r="E45" i="1"/>
  <c r="X45" i="1" s="1"/>
  <c r="J47" i="1"/>
  <c r="J63" i="1"/>
  <c r="J69" i="1"/>
  <c r="J74" i="1"/>
  <c r="J80" i="1"/>
  <c r="J85" i="1"/>
  <c r="J91" i="1"/>
  <c r="J96" i="1"/>
  <c r="J102" i="1"/>
  <c r="J107" i="1"/>
  <c r="J113" i="1"/>
  <c r="J118" i="1"/>
  <c r="J124" i="1"/>
  <c r="J129" i="1"/>
  <c r="J135" i="1"/>
  <c r="J140" i="1"/>
  <c r="K145" i="1"/>
  <c r="AF145" i="1"/>
  <c r="AG145" i="1" s="1"/>
  <c r="J147" i="1"/>
  <c r="J148" i="1"/>
  <c r="J151" i="1"/>
  <c r="K154" i="1"/>
  <c r="J157" i="1"/>
  <c r="AF167" i="1"/>
  <c r="AG167" i="1" s="1"/>
  <c r="F166" i="1"/>
  <c r="Z166" i="1" s="1"/>
  <c r="K167" i="1"/>
  <c r="I169" i="1"/>
  <c r="K172" i="1"/>
  <c r="K176" i="1"/>
  <c r="Y185" i="1"/>
  <c r="Y181" i="1"/>
  <c r="Y180" i="1"/>
  <c r="Y184" i="1"/>
  <c r="Y179" i="1"/>
  <c r="Y177" i="1"/>
  <c r="Y178" i="1"/>
  <c r="AF179" i="1"/>
  <c r="AG179" i="1" s="1"/>
  <c r="K179" i="1"/>
  <c r="J179" i="1"/>
  <c r="Y182" i="1"/>
  <c r="Y183" i="1"/>
  <c r="AF184" i="1"/>
  <c r="AG184" i="1" s="1"/>
  <c r="K184" i="1"/>
  <c r="J184" i="1"/>
  <c r="Y186" i="1"/>
  <c r="Y187" i="1"/>
  <c r="Y207" i="1"/>
  <c r="Y203" i="1"/>
  <c r="Y202" i="1"/>
  <c r="Y206" i="1"/>
  <c r="Y201" i="1"/>
  <c r="Y199" i="1"/>
  <c r="Y209" i="1"/>
  <c r="Y205" i="1"/>
  <c r="Y200" i="1"/>
  <c r="Y208" i="1"/>
  <c r="Y204" i="1"/>
  <c r="Y229" i="1"/>
  <c r="Y225" i="1"/>
  <c r="Y224" i="1"/>
  <c r="Y228" i="1"/>
  <c r="Y223" i="1"/>
  <c r="Y221" i="1"/>
  <c r="Y231" i="1"/>
  <c r="Y227" i="1"/>
  <c r="Y222" i="1"/>
  <c r="Y230" i="1"/>
  <c r="Y226" i="1"/>
  <c r="T222" i="1"/>
  <c r="T221" i="1"/>
  <c r="Y251" i="1"/>
  <c r="Y247" i="1"/>
  <c r="Y246" i="1"/>
  <c r="Y250" i="1"/>
  <c r="Y245" i="1"/>
  <c r="Y243" i="1"/>
  <c r="Y253" i="1"/>
  <c r="Y249" i="1"/>
  <c r="Y244" i="1"/>
  <c r="Y252" i="1"/>
  <c r="Y248" i="1"/>
  <c r="Y284" i="1"/>
  <c r="Y283" i="1"/>
  <c r="Y282" i="1"/>
  <c r="Y280" i="1"/>
  <c r="Y279" i="1"/>
  <c r="Y281" i="1"/>
  <c r="Y278" i="1"/>
  <c r="Y276" i="1"/>
  <c r="Y286" i="1"/>
  <c r="Y277" i="1"/>
  <c r="Y285" i="1"/>
  <c r="AD296" i="1"/>
  <c r="AD292" i="1"/>
  <c r="AD287" i="1"/>
  <c r="AD294" i="1"/>
  <c r="AD297" i="1"/>
  <c r="AD291" i="1"/>
  <c r="AD290" i="1"/>
  <c r="AD288" i="1"/>
  <c r="AD289" i="1"/>
  <c r="AD295" i="1"/>
  <c r="AD293" i="1"/>
  <c r="AC342" i="1"/>
  <c r="J52" i="1"/>
  <c r="J58" i="1"/>
  <c r="F12" i="1"/>
  <c r="AJ12" i="1" s="1"/>
  <c r="K14" i="1"/>
  <c r="J16" i="1"/>
  <c r="K19" i="1"/>
  <c r="F23" i="1"/>
  <c r="Z23" i="1" s="1"/>
  <c r="AC23" i="1"/>
  <c r="K25" i="1"/>
  <c r="J27" i="1"/>
  <c r="AF29" i="1"/>
  <c r="AG29" i="1" s="1"/>
  <c r="K30" i="1"/>
  <c r="F34" i="1"/>
  <c r="AJ34" i="1" s="1"/>
  <c r="AC34" i="1"/>
  <c r="K36" i="1"/>
  <c r="J38" i="1"/>
  <c r="K41" i="1"/>
  <c r="F45" i="1"/>
  <c r="Z45" i="1" s="1"/>
  <c r="AC45" i="1"/>
  <c r="K47" i="1"/>
  <c r="K45" i="1" s="1"/>
  <c r="AH45" i="1" s="1"/>
  <c r="J49" i="1"/>
  <c r="K52" i="1"/>
  <c r="F56" i="1"/>
  <c r="AJ56" i="1" s="1"/>
  <c r="K58" i="1"/>
  <c r="K56" i="1" s="1"/>
  <c r="AH56" i="1" s="1"/>
  <c r="J60" i="1"/>
  <c r="K63" i="1"/>
  <c r="F67" i="1"/>
  <c r="AJ67" i="1" s="1"/>
  <c r="K69" i="1"/>
  <c r="K67" i="1" s="1"/>
  <c r="AH67" i="1" s="1"/>
  <c r="K74" i="1"/>
  <c r="F78" i="1"/>
  <c r="AJ78" i="1" s="1"/>
  <c r="K80" i="1"/>
  <c r="K78" i="1" s="1"/>
  <c r="AH78" i="1" s="1"/>
  <c r="K85" i="1"/>
  <c r="F89" i="1"/>
  <c r="AJ89" i="1" s="1"/>
  <c r="AC89" i="1"/>
  <c r="K91" i="1"/>
  <c r="K89" i="1" s="1"/>
  <c r="AH89" i="1" s="1"/>
  <c r="K96" i="1"/>
  <c r="F100" i="1"/>
  <c r="Z100" i="1" s="1"/>
  <c r="AC100" i="1"/>
  <c r="K102" i="1"/>
  <c r="K100" i="1" s="1"/>
  <c r="AH100" i="1" s="1"/>
  <c r="K107" i="1"/>
  <c r="F111" i="1"/>
  <c r="AJ111" i="1" s="1"/>
  <c r="AC111" i="1"/>
  <c r="K113" i="1"/>
  <c r="K111" i="1" s="1"/>
  <c r="AH111" i="1" s="1"/>
  <c r="K118" i="1"/>
  <c r="F122" i="1"/>
  <c r="Z122" i="1" s="1"/>
  <c r="AC122" i="1"/>
  <c r="K124" i="1"/>
  <c r="K122" i="1" s="1"/>
  <c r="AH122" i="1" s="1"/>
  <c r="K129" i="1"/>
  <c r="F133" i="1"/>
  <c r="AJ133" i="1" s="1"/>
  <c r="K135" i="1"/>
  <c r="K140" i="1"/>
  <c r="J149" i="1"/>
  <c r="J150" i="1"/>
  <c r="K151" i="1"/>
  <c r="I156" i="1"/>
  <c r="J156" i="1"/>
  <c r="K157" i="1"/>
  <c r="AJ166" i="1"/>
  <c r="AC166" i="1"/>
  <c r="AF178" i="1"/>
  <c r="AG178" i="1" s="1"/>
  <c r="F177" i="1"/>
  <c r="Z177" i="1" s="1"/>
  <c r="K178" i="1"/>
  <c r="K183" i="1"/>
  <c r="K187" i="1"/>
  <c r="I189" i="1"/>
  <c r="I188" i="1" s="1"/>
  <c r="S188" i="1" s="1"/>
  <c r="AF190" i="1"/>
  <c r="AG190" i="1" s="1"/>
  <c r="K190" i="1"/>
  <c r="J190" i="1"/>
  <c r="Y317" i="1"/>
  <c r="Y313" i="1"/>
  <c r="Y312" i="1"/>
  <c r="Y316" i="1"/>
  <c r="Y311" i="1"/>
  <c r="Y310" i="1"/>
  <c r="Y319" i="1"/>
  <c r="Y318" i="1"/>
  <c r="Y315" i="1"/>
  <c r="Y314" i="1"/>
  <c r="Y309" i="1"/>
  <c r="AC309" i="1"/>
  <c r="AC331" i="1"/>
  <c r="J41" i="1"/>
  <c r="J146" i="1"/>
  <c r="K150" i="1"/>
  <c r="K152" i="1"/>
  <c r="J152" i="1"/>
  <c r="K156" i="1"/>
  <c r="K158" i="1"/>
  <c r="J158" i="1"/>
  <c r="K159" i="1"/>
  <c r="J159" i="1"/>
  <c r="I161" i="1"/>
  <c r="AF162" i="1"/>
  <c r="AG162" i="1" s="1"/>
  <c r="K162" i="1"/>
  <c r="J162" i="1"/>
  <c r="I165" i="1"/>
  <c r="J171" i="1"/>
  <c r="J175" i="1"/>
  <c r="AJ177" i="1"/>
  <c r="AC177" i="1"/>
  <c r="K180" i="1"/>
  <c r="K181" i="1"/>
  <c r="I182" i="1"/>
  <c r="I177" i="1" s="1"/>
  <c r="S177" i="1" s="1"/>
  <c r="K185" i="1"/>
  <c r="I186" i="1"/>
  <c r="AF189" i="1"/>
  <c r="AG189" i="1" s="1"/>
  <c r="F188" i="1"/>
  <c r="AJ188" i="1" s="1"/>
  <c r="K189" i="1"/>
  <c r="X210" i="1"/>
  <c r="I210" i="1"/>
  <c r="S210" i="1" s="1"/>
  <c r="X232" i="1"/>
  <c r="I232" i="1"/>
  <c r="S232" i="1" s="1"/>
  <c r="X254" i="1"/>
  <c r="I254" i="1"/>
  <c r="S254" i="1" s="1"/>
  <c r="X265" i="1"/>
  <c r="I265" i="1"/>
  <c r="S265" i="1" s="1"/>
  <c r="Y295" i="1"/>
  <c r="Y291" i="1"/>
  <c r="Y290" i="1"/>
  <c r="Y297" i="1"/>
  <c r="Y289" i="1"/>
  <c r="Y288" i="1"/>
  <c r="Y296" i="1"/>
  <c r="Y294" i="1"/>
  <c r="Y293" i="1"/>
  <c r="Y287" i="1"/>
  <c r="Y292" i="1"/>
  <c r="AC298" i="1"/>
  <c r="J194" i="1"/>
  <c r="J198" i="1"/>
  <c r="J200" i="1"/>
  <c r="J205" i="1"/>
  <c r="J209" i="1"/>
  <c r="J211" i="1"/>
  <c r="J216" i="1"/>
  <c r="J220" i="1"/>
  <c r="J222" i="1"/>
  <c r="J227" i="1"/>
  <c r="J231" i="1"/>
  <c r="J233" i="1"/>
  <c r="J238" i="1"/>
  <c r="J242" i="1"/>
  <c r="J244" i="1"/>
  <c r="J249" i="1"/>
  <c r="J253" i="1"/>
  <c r="J255" i="1"/>
  <c r="AF258" i="1"/>
  <c r="AG258" i="1" s="1"/>
  <c r="J260" i="1"/>
  <c r="J264" i="1"/>
  <c r="J266" i="1"/>
  <c r="AF269" i="1"/>
  <c r="AG269" i="1" s="1"/>
  <c r="AF273" i="1"/>
  <c r="AG273" i="1" s="1"/>
  <c r="J275" i="1"/>
  <c r="J277" i="1"/>
  <c r="K282" i="1"/>
  <c r="AF282" i="1"/>
  <c r="AG282" i="1" s="1"/>
  <c r="J284" i="1"/>
  <c r="K288" i="1"/>
  <c r="AF288" i="1"/>
  <c r="AG288" i="1" s="1"/>
  <c r="J290" i="1"/>
  <c r="J291" i="1"/>
  <c r="J294" i="1"/>
  <c r="K297" i="1"/>
  <c r="AF297" i="1"/>
  <c r="AG297" i="1" s="1"/>
  <c r="J300" i="1"/>
  <c r="K304" i="1"/>
  <c r="AF304" i="1"/>
  <c r="AG304" i="1" s="1"/>
  <c r="J306" i="1"/>
  <c r="K310" i="1"/>
  <c r="AF310" i="1"/>
  <c r="AG310" i="1" s="1"/>
  <c r="J312" i="1"/>
  <c r="AF321" i="1"/>
  <c r="AG321" i="1" s="1"/>
  <c r="F320" i="1"/>
  <c r="K321" i="1"/>
  <c r="I323" i="1"/>
  <c r="K326" i="1"/>
  <c r="AF326" i="1"/>
  <c r="AG326" i="1" s="1"/>
  <c r="K332" i="1"/>
  <c r="AF332" i="1"/>
  <c r="AG332" i="1" s="1"/>
  <c r="F331" i="1"/>
  <c r="AJ331" i="1" s="1"/>
  <c r="K337" i="1"/>
  <c r="AF337" i="1"/>
  <c r="AG337" i="1" s="1"/>
  <c r="K343" i="1"/>
  <c r="AF343" i="1"/>
  <c r="AG343" i="1" s="1"/>
  <c r="F342" i="1"/>
  <c r="AJ342" i="1" s="1"/>
  <c r="K348" i="1"/>
  <c r="AF348" i="1"/>
  <c r="AG348" i="1" s="1"/>
  <c r="AH397" i="1"/>
  <c r="Y438" i="1"/>
  <c r="Y434" i="1"/>
  <c r="Y433" i="1"/>
  <c r="Y437" i="1"/>
  <c r="Y432" i="1"/>
  <c r="Y430" i="1"/>
  <c r="Y440" i="1"/>
  <c r="Y439" i="1"/>
  <c r="Y436" i="1"/>
  <c r="Y435" i="1"/>
  <c r="Y431" i="1"/>
  <c r="T453" i="1"/>
  <c r="T452" i="1"/>
  <c r="J195" i="1"/>
  <c r="J201" i="1"/>
  <c r="J206" i="1"/>
  <c r="J212" i="1"/>
  <c r="J217" i="1"/>
  <c r="J223" i="1"/>
  <c r="J228" i="1"/>
  <c r="J234" i="1"/>
  <c r="J239" i="1"/>
  <c r="J245" i="1"/>
  <c r="J250" i="1"/>
  <c r="J256" i="1"/>
  <c r="J261" i="1"/>
  <c r="J267" i="1"/>
  <c r="J272" i="1"/>
  <c r="J278" i="1"/>
  <c r="F287" i="1"/>
  <c r="Z287" i="1" s="1"/>
  <c r="AJ287" i="1"/>
  <c r="J293" i="1"/>
  <c r="K294" i="1"/>
  <c r="K300" i="1"/>
  <c r="F309" i="1"/>
  <c r="AJ309" i="1" s="1"/>
  <c r="AJ320" i="1"/>
  <c r="AC320" i="1"/>
  <c r="Y363" i="1"/>
  <c r="Y359" i="1"/>
  <c r="Y354" i="1"/>
  <c r="Y362" i="1"/>
  <c r="Y358" i="1"/>
  <c r="Y361" i="1"/>
  <c r="Y357" i="1"/>
  <c r="Y356" i="1"/>
  <c r="Y360" i="1"/>
  <c r="Y355" i="1"/>
  <c r="Y353" i="1"/>
  <c r="Y396" i="1"/>
  <c r="Y392" i="1"/>
  <c r="Y387" i="1"/>
  <c r="Y395" i="1"/>
  <c r="Y391" i="1"/>
  <c r="Y394" i="1"/>
  <c r="Y390" i="1"/>
  <c r="Y389" i="1"/>
  <c r="Y393" i="1"/>
  <c r="Y388" i="1"/>
  <c r="Y386" i="1"/>
  <c r="Y416" i="1"/>
  <c r="Y409" i="1"/>
  <c r="Y418" i="1"/>
  <c r="Y413" i="1"/>
  <c r="Y417" i="1"/>
  <c r="Y412" i="1"/>
  <c r="Y411" i="1"/>
  <c r="Y415" i="1"/>
  <c r="Y414" i="1"/>
  <c r="Y410" i="1"/>
  <c r="Y408" i="1"/>
  <c r="AA426" i="1"/>
  <c r="AA421" i="1"/>
  <c r="AA429" i="1"/>
  <c r="AA425" i="1"/>
  <c r="AA427" i="1"/>
  <c r="AA423" i="1"/>
  <c r="AA419" i="1"/>
  <c r="AA422" i="1"/>
  <c r="AA420" i="1"/>
  <c r="AA428" i="1"/>
  <c r="AA424" i="1"/>
  <c r="J163" i="1"/>
  <c r="J169" i="1"/>
  <c r="J170" i="1"/>
  <c r="J174" i="1"/>
  <c r="J180" i="1"/>
  <c r="J181" i="1"/>
  <c r="J185" i="1"/>
  <c r="J191" i="1"/>
  <c r="J192" i="1"/>
  <c r="K195" i="1"/>
  <c r="J196" i="1"/>
  <c r="F199" i="1"/>
  <c r="AJ199" i="1" s="1"/>
  <c r="AC199" i="1"/>
  <c r="K201" i="1"/>
  <c r="K199" i="1" s="1"/>
  <c r="AH199" i="1" s="1"/>
  <c r="J202" i="1"/>
  <c r="J203" i="1"/>
  <c r="K206" i="1"/>
  <c r="J207" i="1"/>
  <c r="F210" i="1"/>
  <c r="Z210" i="1" s="1"/>
  <c r="AC210" i="1"/>
  <c r="K212" i="1"/>
  <c r="J213" i="1"/>
  <c r="J214" i="1"/>
  <c r="K217" i="1"/>
  <c r="J218" i="1"/>
  <c r="F221" i="1"/>
  <c r="AJ221" i="1" s="1"/>
  <c r="AC221" i="1"/>
  <c r="K223" i="1"/>
  <c r="J224" i="1"/>
  <c r="J225" i="1"/>
  <c r="K228" i="1"/>
  <c r="J229" i="1"/>
  <c r="F232" i="1"/>
  <c r="AJ232" i="1" s="1"/>
  <c r="AC232" i="1"/>
  <c r="K234" i="1"/>
  <c r="J235" i="1"/>
  <c r="J236" i="1"/>
  <c r="K239" i="1"/>
  <c r="J240" i="1"/>
  <c r="F243" i="1"/>
  <c r="AJ243" i="1" s="1"/>
  <c r="AC243" i="1"/>
  <c r="K245" i="1"/>
  <c r="K243" i="1" s="1"/>
  <c r="AH243" i="1" s="1"/>
  <c r="J246" i="1"/>
  <c r="J247" i="1"/>
  <c r="K250" i="1"/>
  <c r="J251" i="1"/>
  <c r="F254" i="1"/>
  <c r="AJ254" i="1" s="1"/>
  <c r="AC254" i="1"/>
  <c r="K256" i="1"/>
  <c r="J257" i="1"/>
  <c r="J258" i="1"/>
  <c r="K261" i="1"/>
  <c r="J262" i="1"/>
  <c r="F265" i="1"/>
  <c r="AJ265" i="1" s="1"/>
  <c r="AC265" i="1"/>
  <c r="K267" i="1"/>
  <c r="K265" i="1" s="1"/>
  <c r="AH265" i="1" s="1"/>
  <c r="J268" i="1"/>
  <c r="J269" i="1"/>
  <c r="J273" i="1"/>
  <c r="F276" i="1"/>
  <c r="Z276" i="1" s="1"/>
  <c r="AC276" i="1"/>
  <c r="K278" i="1"/>
  <c r="J280" i="1"/>
  <c r="J283" i="1"/>
  <c r="K286" i="1"/>
  <c r="J289" i="1"/>
  <c r="J287" i="1" s="1"/>
  <c r="U287" i="1" s="1"/>
  <c r="K293" i="1"/>
  <c r="K295" i="1"/>
  <c r="J295" i="1"/>
  <c r="E298" i="1"/>
  <c r="K299" i="1"/>
  <c r="Q298" i="1"/>
  <c r="K301" i="1"/>
  <c r="J301" i="1"/>
  <c r="K302" i="1"/>
  <c r="J302" i="1"/>
  <c r="J305" i="1"/>
  <c r="K308" i="1"/>
  <c r="Z309" i="1"/>
  <c r="J311" i="1"/>
  <c r="I315" i="1"/>
  <c r="J315" i="1"/>
  <c r="AF316" i="1"/>
  <c r="AG316" i="1" s="1"/>
  <c r="K316" i="1"/>
  <c r="J316" i="1"/>
  <c r="I319" i="1"/>
  <c r="J319" i="1"/>
  <c r="I329" i="1"/>
  <c r="X331" i="1"/>
  <c r="I333" i="1"/>
  <c r="I331" i="1" s="1"/>
  <c r="S331" i="1" s="1"/>
  <c r="K335" i="1"/>
  <c r="I340" i="1"/>
  <c r="X342" i="1"/>
  <c r="I344" i="1"/>
  <c r="K346" i="1"/>
  <c r="Y374" i="1"/>
  <c r="Y370" i="1"/>
  <c r="Y365" i="1"/>
  <c r="Y373" i="1"/>
  <c r="Y369" i="1"/>
  <c r="Y372" i="1"/>
  <c r="Y368" i="1"/>
  <c r="Y367" i="1"/>
  <c r="Y371" i="1"/>
  <c r="Y366" i="1"/>
  <c r="Y364" i="1"/>
  <c r="AC441" i="1"/>
  <c r="J281" i="1"/>
  <c r="K281" i="1"/>
  <c r="I282" i="1"/>
  <c r="I276" i="1" s="1"/>
  <c r="S276" i="1" s="1"/>
  <c r="AF284" i="1"/>
  <c r="AG284" i="1" s="1"/>
  <c r="I288" i="1"/>
  <c r="AF290" i="1"/>
  <c r="AG290" i="1" s="1"/>
  <c r="AF291" i="1"/>
  <c r="AG291" i="1" s="1"/>
  <c r="J296" i="1"/>
  <c r="I297" i="1"/>
  <c r="F298" i="1"/>
  <c r="AJ298" i="1" s="1"/>
  <c r="G298" i="1"/>
  <c r="J303" i="1"/>
  <c r="I304" i="1"/>
  <c r="I298" i="1" s="1"/>
  <c r="S298" i="1" s="1"/>
  <c r="AF306" i="1"/>
  <c r="AG306" i="1" s="1"/>
  <c r="I310" i="1"/>
  <c r="I309" i="1" s="1"/>
  <c r="S309" i="1" s="1"/>
  <c r="AF312" i="1"/>
  <c r="AG312" i="1" s="1"/>
  <c r="K315" i="1"/>
  <c r="K319" i="1"/>
  <c r="Z320" i="1"/>
  <c r="I321" i="1"/>
  <c r="J321" i="1"/>
  <c r="AF322" i="1"/>
  <c r="AG322" i="1" s="1"/>
  <c r="K322" i="1"/>
  <c r="J322" i="1"/>
  <c r="I325" i="1"/>
  <c r="J326" i="1"/>
  <c r="K330" i="1"/>
  <c r="AF330" i="1"/>
  <c r="AG330" i="1" s="1"/>
  <c r="J332" i="1"/>
  <c r="I336" i="1"/>
  <c r="J337" i="1"/>
  <c r="K341" i="1"/>
  <c r="AF341" i="1"/>
  <c r="AG341" i="1" s="1"/>
  <c r="J343" i="1"/>
  <c r="I347" i="1"/>
  <c r="J348" i="1"/>
  <c r="X375" i="1"/>
  <c r="K386" i="1"/>
  <c r="AH386" i="1" s="1"/>
  <c r="X397" i="1"/>
  <c r="AC419" i="1"/>
  <c r="J313" i="1"/>
  <c r="J317" i="1"/>
  <c r="J323" i="1"/>
  <c r="J324" i="1"/>
  <c r="K327" i="1"/>
  <c r="J328" i="1"/>
  <c r="K333" i="1"/>
  <c r="J334" i="1"/>
  <c r="J335" i="1"/>
  <c r="K338" i="1"/>
  <c r="J339" i="1"/>
  <c r="K344" i="1"/>
  <c r="J345" i="1"/>
  <c r="J346" i="1"/>
  <c r="K349" i="1"/>
  <c r="J350" i="1"/>
  <c r="AF352" i="1"/>
  <c r="AG352" i="1" s="1"/>
  <c r="F353" i="1"/>
  <c r="Z353" i="1" s="1"/>
  <c r="AC353" i="1"/>
  <c r="AF354" i="1"/>
  <c r="AG354" i="1" s="1"/>
  <c r="K355" i="1"/>
  <c r="K353" i="1" s="1"/>
  <c r="AH353" i="1" s="1"/>
  <c r="J356" i="1"/>
  <c r="J357" i="1"/>
  <c r="AF359" i="1"/>
  <c r="AG359" i="1" s="1"/>
  <c r="J361" i="1"/>
  <c r="AF363" i="1"/>
  <c r="AG363" i="1" s="1"/>
  <c r="F364" i="1"/>
  <c r="Z364" i="1" s="1"/>
  <c r="AC364" i="1"/>
  <c r="AF365" i="1"/>
  <c r="AG365" i="1" s="1"/>
  <c r="K366" i="1"/>
  <c r="K364" i="1" s="1"/>
  <c r="AH364" i="1" s="1"/>
  <c r="J367" i="1"/>
  <c r="J368" i="1"/>
  <c r="AF370" i="1"/>
  <c r="AG370" i="1" s="1"/>
  <c r="J372" i="1"/>
  <c r="AF374" i="1"/>
  <c r="AG374" i="1" s="1"/>
  <c r="F375" i="1"/>
  <c r="Z375" i="1" s="1"/>
  <c r="AC375" i="1"/>
  <c r="AF376" i="1"/>
  <c r="AG376" i="1" s="1"/>
  <c r="J378" i="1"/>
  <c r="J379" i="1"/>
  <c r="AF381" i="1"/>
  <c r="AG381" i="1" s="1"/>
  <c r="J383" i="1"/>
  <c r="AF385" i="1"/>
  <c r="AG385" i="1" s="1"/>
  <c r="F386" i="1"/>
  <c r="Z386" i="1" s="1"/>
  <c r="AC386" i="1"/>
  <c r="AF387" i="1"/>
  <c r="AG387" i="1" s="1"/>
  <c r="J389" i="1"/>
  <c r="J390" i="1"/>
  <c r="AF392" i="1"/>
  <c r="AG392" i="1" s="1"/>
  <c r="J394" i="1"/>
  <c r="AF396" i="1"/>
  <c r="AG396" i="1" s="1"/>
  <c r="F397" i="1"/>
  <c r="Z397" i="1" s="1"/>
  <c r="AC397" i="1"/>
  <c r="AF398" i="1"/>
  <c r="AG398" i="1" s="1"/>
  <c r="J400" i="1"/>
  <c r="J401" i="1"/>
  <c r="AF403" i="1"/>
  <c r="AG403" i="1" s="1"/>
  <c r="J405" i="1"/>
  <c r="AF407" i="1"/>
  <c r="AG407" i="1" s="1"/>
  <c r="F408" i="1"/>
  <c r="Z408" i="1" s="1"/>
  <c r="AC408" i="1"/>
  <c r="AF409" i="1"/>
  <c r="AG409" i="1" s="1"/>
  <c r="J411" i="1"/>
  <c r="J412" i="1"/>
  <c r="I414" i="1"/>
  <c r="I420" i="1"/>
  <c r="K425" i="1"/>
  <c r="K429" i="1"/>
  <c r="I431" i="1"/>
  <c r="AF432" i="1"/>
  <c r="AG432" i="1" s="1"/>
  <c r="K432" i="1"/>
  <c r="J432" i="1"/>
  <c r="I436" i="1"/>
  <c r="AF437" i="1"/>
  <c r="AG437" i="1" s="1"/>
  <c r="K437" i="1"/>
  <c r="J437" i="1"/>
  <c r="I440" i="1"/>
  <c r="E441" i="1"/>
  <c r="X441" i="1" s="1"/>
  <c r="J446" i="1"/>
  <c r="J450" i="1"/>
  <c r="AC452" i="1"/>
  <c r="K455" i="1"/>
  <c r="K456" i="1"/>
  <c r="K460" i="1"/>
  <c r="K466" i="1"/>
  <c r="I584" i="1"/>
  <c r="S584" i="1" s="1"/>
  <c r="AF327" i="1"/>
  <c r="AG327" i="1" s="1"/>
  <c r="AF333" i="1"/>
  <c r="AG333" i="1" s="1"/>
  <c r="AF338" i="1"/>
  <c r="AG338" i="1" s="1"/>
  <c r="AF344" i="1"/>
  <c r="AG344" i="1" s="1"/>
  <c r="AF349" i="1"/>
  <c r="AG349" i="1" s="1"/>
  <c r="AF355" i="1"/>
  <c r="AG355" i="1" s="1"/>
  <c r="AF360" i="1"/>
  <c r="AG360" i="1" s="1"/>
  <c r="AJ364" i="1"/>
  <c r="AF366" i="1"/>
  <c r="AG366" i="1" s="1"/>
  <c r="AF371" i="1"/>
  <c r="AG371" i="1" s="1"/>
  <c r="AJ375" i="1"/>
  <c r="AF377" i="1"/>
  <c r="AG377" i="1" s="1"/>
  <c r="AF382" i="1"/>
  <c r="AG382" i="1" s="1"/>
  <c r="AF388" i="1"/>
  <c r="AG388" i="1" s="1"/>
  <c r="AF393" i="1"/>
  <c r="AG393" i="1" s="1"/>
  <c r="AJ397" i="1"/>
  <c r="AF399" i="1"/>
  <c r="AG399" i="1" s="1"/>
  <c r="AF404" i="1"/>
  <c r="AG404" i="1" s="1"/>
  <c r="AJ408" i="1"/>
  <c r="AF410" i="1"/>
  <c r="AG410" i="1" s="1"/>
  <c r="K414" i="1"/>
  <c r="K416" i="1"/>
  <c r="J416" i="1"/>
  <c r="E419" i="1"/>
  <c r="X419" i="1" s="1"/>
  <c r="K420" i="1"/>
  <c r="Q419" i="1"/>
  <c r="K422" i="1"/>
  <c r="J422" i="1"/>
  <c r="K423" i="1"/>
  <c r="I424" i="1"/>
  <c r="K424" i="1"/>
  <c r="K427" i="1"/>
  <c r="I428" i="1"/>
  <c r="AF431" i="1"/>
  <c r="AG431" i="1" s="1"/>
  <c r="F430" i="1"/>
  <c r="AJ430" i="1" s="1"/>
  <c r="K431" i="1"/>
  <c r="Q430" i="1"/>
  <c r="K436" i="1"/>
  <c r="K440" i="1"/>
  <c r="H441" i="1"/>
  <c r="I442" i="1"/>
  <c r="AF443" i="1"/>
  <c r="AG443" i="1" s="1"/>
  <c r="K443" i="1"/>
  <c r="J443" i="1"/>
  <c r="I447" i="1"/>
  <c r="J447" i="1"/>
  <c r="AF448" i="1"/>
  <c r="AG448" i="1" s="1"/>
  <c r="K448" i="1"/>
  <c r="J448" i="1"/>
  <c r="I451" i="1"/>
  <c r="J451" i="1"/>
  <c r="E452" i="1"/>
  <c r="X452" i="1" s="1"/>
  <c r="X463" i="1"/>
  <c r="I465" i="1"/>
  <c r="I463" i="1" s="1"/>
  <c r="S463" i="1" s="1"/>
  <c r="J352" i="1"/>
  <c r="J354" i="1"/>
  <c r="I355" i="1"/>
  <c r="I353" i="1" s="1"/>
  <c r="S353" i="1" s="1"/>
  <c r="J359" i="1"/>
  <c r="J363" i="1"/>
  <c r="J365" i="1"/>
  <c r="I366" i="1"/>
  <c r="I364" i="1" s="1"/>
  <c r="S364" i="1" s="1"/>
  <c r="J370" i="1"/>
  <c r="J374" i="1"/>
  <c r="J376" i="1"/>
  <c r="I377" i="1"/>
  <c r="I375" i="1" s="1"/>
  <c r="S375" i="1" s="1"/>
  <c r="J381" i="1"/>
  <c r="J385" i="1"/>
  <c r="J387" i="1"/>
  <c r="I388" i="1"/>
  <c r="I386" i="1" s="1"/>
  <c r="S386" i="1" s="1"/>
  <c r="J392" i="1"/>
  <c r="J396" i="1"/>
  <c r="J398" i="1"/>
  <c r="I399" i="1"/>
  <c r="I397" i="1" s="1"/>
  <c r="S397" i="1" s="1"/>
  <c r="J403" i="1"/>
  <c r="J407" i="1"/>
  <c r="J409" i="1"/>
  <c r="I410" i="1"/>
  <c r="AJ419" i="1"/>
  <c r="AC430" i="1"/>
  <c r="AF442" i="1"/>
  <c r="AG442" i="1" s="1"/>
  <c r="F441" i="1"/>
  <c r="AJ441" i="1" s="1"/>
  <c r="K442" i="1"/>
  <c r="K441" i="1" s="1"/>
  <c r="AH441" i="1" s="1"/>
  <c r="K447" i="1"/>
  <c r="K451" i="1"/>
  <c r="AF454" i="1"/>
  <c r="AG454" i="1" s="1"/>
  <c r="K454" i="1"/>
  <c r="J454" i="1"/>
  <c r="AF462" i="1"/>
  <c r="AG462" i="1" s="1"/>
  <c r="K462" i="1"/>
  <c r="AC463" i="1"/>
  <c r="T475" i="1"/>
  <c r="T474" i="1"/>
  <c r="T486" i="1"/>
  <c r="T485" i="1"/>
  <c r="T497" i="1"/>
  <c r="T496" i="1"/>
  <c r="T508" i="1"/>
  <c r="T507" i="1"/>
  <c r="J415" i="1"/>
  <c r="K418" i="1"/>
  <c r="J421" i="1"/>
  <c r="J425" i="1"/>
  <c r="AF426" i="1"/>
  <c r="AG426" i="1" s="1"/>
  <c r="K426" i="1"/>
  <c r="J426" i="1"/>
  <c r="J429" i="1"/>
  <c r="AF453" i="1"/>
  <c r="AG453" i="1" s="1"/>
  <c r="F452" i="1"/>
  <c r="AJ452" i="1" s="1"/>
  <c r="K453" i="1"/>
  <c r="Q452" i="1"/>
  <c r="AF458" i="1"/>
  <c r="AG458" i="1" s="1"/>
  <c r="K458" i="1"/>
  <c r="AF464" i="1"/>
  <c r="AG464" i="1" s="1"/>
  <c r="F463" i="1"/>
  <c r="Z463" i="1" s="1"/>
  <c r="K464" i="1"/>
  <c r="J459" i="1"/>
  <c r="J465" i="1"/>
  <c r="K469" i="1"/>
  <c r="J470" i="1"/>
  <c r="K473" i="1"/>
  <c r="E474" i="1"/>
  <c r="X474" i="1" s="1"/>
  <c r="K475" i="1"/>
  <c r="J476" i="1"/>
  <c r="K480" i="1"/>
  <c r="J481" i="1"/>
  <c r="K484" i="1"/>
  <c r="E485" i="1"/>
  <c r="X485" i="1" s="1"/>
  <c r="K486" i="1"/>
  <c r="J487" i="1"/>
  <c r="K491" i="1"/>
  <c r="J492" i="1"/>
  <c r="K495" i="1"/>
  <c r="E496" i="1"/>
  <c r="X496" i="1" s="1"/>
  <c r="K497" i="1"/>
  <c r="J498" i="1"/>
  <c r="K502" i="1"/>
  <c r="J503" i="1"/>
  <c r="K506" i="1"/>
  <c r="E507" i="1"/>
  <c r="X507" i="1" s="1"/>
  <c r="K508" i="1"/>
  <c r="J509" i="1"/>
  <c r="K513" i="1"/>
  <c r="J514" i="1"/>
  <c r="K517" i="1"/>
  <c r="E518" i="1"/>
  <c r="X518" i="1" s="1"/>
  <c r="K519" i="1"/>
  <c r="J520" i="1"/>
  <c r="K524" i="1"/>
  <c r="J525" i="1"/>
  <c r="K528" i="1"/>
  <c r="E529" i="1"/>
  <c r="X529" i="1" s="1"/>
  <c r="K530" i="1"/>
  <c r="J531" i="1"/>
  <c r="K535" i="1"/>
  <c r="J536" i="1"/>
  <c r="K539" i="1"/>
  <c r="E540" i="1"/>
  <c r="X540" i="1" s="1"/>
  <c r="K541" i="1"/>
  <c r="J542" i="1"/>
  <c r="K546" i="1"/>
  <c r="J547" i="1"/>
  <c r="K550" i="1"/>
  <c r="E551" i="1"/>
  <c r="X551" i="1" s="1"/>
  <c r="K552" i="1"/>
  <c r="J553" i="1"/>
  <c r="K557" i="1"/>
  <c r="J558" i="1"/>
  <c r="K561" i="1"/>
  <c r="E562" i="1"/>
  <c r="X562" i="1" s="1"/>
  <c r="K563" i="1"/>
  <c r="J564" i="1"/>
  <c r="K568" i="1"/>
  <c r="J569" i="1"/>
  <c r="K572" i="1"/>
  <c r="E573" i="1"/>
  <c r="X573" i="1" s="1"/>
  <c r="K574" i="1"/>
  <c r="J575" i="1"/>
  <c r="AF578" i="1"/>
  <c r="AG578" i="1" s="1"/>
  <c r="K579" i="1"/>
  <c r="AF582" i="1"/>
  <c r="AG582" i="1" s="1"/>
  <c r="E584" i="1"/>
  <c r="X584" i="1" s="1"/>
  <c r="J587" i="1"/>
  <c r="I606" i="1"/>
  <c r="S606" i="1" s="1"/>
  <c r="J423" i="1"/>
  <c r="J427" i="1"/>
  <c r="J433" i="1"/>
  <c r="J434" i="1"/>
  <c r="J438" i="1"/>
  <c r="J444" i="1"/>
  <c r="J445" i="1"/>
  <c r="J449" i="1"/>
  <c r="J455" i="1"/>
  <c r="J456" i="1"/>
  <c r="K459" i="1"/>
  <c r="J460" i="1"/>
  <c r="K465" i="1"/>
  <c r="J466" i="1"/>
  <c r="J467" i="1"/>
  <c r="AF469" i="1"/>
  <c r="AG469" i="1" s="1"/>
  <c r="K470" i="1"/>
  <c r="J471" i="1"/>
  <c r="AF473" i="1"/>
  <c r="AG473" i="1" s="1"/>
  <c r="F474" i="1"/>
  <c r="Z474" i="1" s="1"/>
  <c r="AC474" i="1"/>
  <c r="AF475" i="1"/>
  <c r="AG475" i="1" s="1"/>
  <c r="K476" i="1"/>
  <c r="J477" i="1"/>
  <c r="J478" i="1"/>
  <c r="AF480" i="1"/>
  <c r="AG480" i="1" s="1"/>
  <c r="K481" i="1"/>
  <c r="J482" i="1"/>
  <c r="AF484" i="1"/>
  <c r="AG484" i="1" s="1"/>
  <c r="F485" i="1"/>
  <c r="Z485" i="1" s="1"/>
  <c r="AC485" i="1"/>
  <c r="AF486" i="1"/>
  <c r="AG486" i="1" s="1"/>
  <c r="K487" i="1"/>
  <c r="J488" i="1"/>
  <c r="J489" i="1"/>
  <c r="AF491" i="1"/>
  <c r="AG491" i="1" s="1"/>
  <c r="K492" i="1"/>
  <c r="J493" i="1"/>
  <c r="AF495" i="1"/>
  <c r="AG495" i="1" s="1"/>
  <c r="F496" i="1"/>
  <c r="Z496" i="1" s="1"/>
  <c r="AC496" i="1"/>
  <c r="AF497" i="1"/>
  <c r="AG497" i="1" s="1"/>
  <c r="K498" i="1"/>
  <c r="J499" i="1"/>
  <c r="J500" i="1"/>
  <c r="AF502" i="1"/>
  <c r="AG502" i="1" s="1"/>
  <c r="K503" i="1"/>
  <c r="J504" i="1"/>
  <c r="AF506" i="1"/>
  <c r="AG506" i="1" s="1"/>
  <c r="F507" i="1"/>
  <c r="Z507" i="1" s="1"/>
  <c r="AC507" i="1"/>
  <c r="AF508" i="1"/>
  <c r="AG508" i="1" s="1"/>
  <c r="K509" i="1"/>
  <c r="J510" i="1"/>
  <c r="J511" i="1"/>
  <c r="AF513" i="1"/>
  <c r="AG513" i="1" s="1"/>
  <c r="K514" i="1"/>
  <c r="J515" i="1"/>
  <c r="AF517" i="1"/>
  <c r="AG517" i="1" s="1"/>
  <c r="F518" i="1"/>
  <c r="Z518" i="1" s="1"/>
  <c r="AC518" i="1"/>
  <c r="AF519" i="1"/>
  <c r="AG519" i="1" s="1"/>
  <c r="K520" i="1"/>
  <c r="J521" i="1"/>
  <c r="J522" i="1"/>
  <c r="AF524" i="1"/>
  <c r="AG524" i="1" s="1"/>
  <c r="K525" i="1"/>
  <c r="J526" i="1"/>
  <c r="AF528" i="1"/>
  <c r="AG528" i="1" s="1"/>
  <c r="F529" i="1"/>
  <c r="Z529" i="1" s="1"/>
  <c r="AC529" i="1"/>
  <c r="AF530" i="1"/>
  <c r="AG530" i="1" s="1"/>
  <c r="K531" i="1"/>
  <c r="J532" i="1"/>
  <c r="J533" i="1"/>
  <c r="AF535" i="1"/>
  <c r="AG535" i="1" s="1"/>
  <c r="K536" i="1"/>
  <c r="J537" i="1"/>
  <c r="AF539" i="1"/>
  <c r="AG539" i="1" s="1"/>
  <c r="F540" i="1"/>
  <c r="Z540" i="1" s="1"/>
  <c r="AC540" i="1"/>
  <c r="AF541" i="1"/>
  <c r="AG541" i="1" s="1"/>
  <c r="K542" i="1"/>
  <c r="J543" i="1"/>
  <c r="J544" i="1"/>
  <c r="AF546" i="1"/>
  <c r="AG546" i="1" s="1"/>
  <c r="K547" i="1"/>
  <c r="J548" i="1"/>
  <c r="AF550" i="1"/>
  <c r="AG550" i="1" s="1"/>
  <c r="F551" i="1"/>
  <c r="Z551" i="1" s="1"/>
  <c r="AC551" i="1"/>
  <c r="AF552" i="1"/>
  <c r="AG552" i="1" s="1"/>
  <c r="K553" i="1"/>
  <c r="J554" i="1"/>
  <c r="J555" i="1"/>
  <c r="AF557" i="1"/>
  <c r="AG557" i="1" s="1"/>
  <c r="K558" i="1"/>
  <c r="J559" i="1"/>
  <c r="AF561" i="1"/>
  <c r="AG561" i="1" s="1"/>
  <c r="F562" i="1"/>
  <c r="Z562" i="1" s="1"/>
  <c r="AC562" i="1"/>
  <c r="AF563" i="1"/>
  <c r="AG563" i="1" s="1"/>
  <c r="K564" i="1"/>
  <c r="J565" i="1"/>
  <c r="J566" i="1"/>
  <c r="AF568" i="1"/>
  <c r="AG568" i="1" s="1"/>
  <c r="J570" i="1"/>
  <c r="AF572" i="1"/>
  <c r="AG572" i="1" s="1"/>
  <c r="F573" i="1"/>
  <c r="AJ573" i="1" s="1"/>
  <c r="AC573" i="1"/>
  <c r="AF574" i="1"/>
  <c r="AG574" i="1" s="1"/>
  <c r="J576" i="1"/>
  <c r="J577" i="1"/>
  <c r="J581" i="1"/>
  <c r="AC584" i="1"/>
  <c r="AF585" i="1"/>
  <c r="AG585" i="1" s="1"/>
  <c r="F584" i="1"/>
  <c r="AJ584" i="1" s="1"/>
  <c r="J585" i="1"/>
  <c r="AD604" i="1"/>
  <c r="AD600" i="1"/>
  <c r="AD595" i="1"/>
  <c r="AD603" i="1"/>
  <c r="AD599" i="1"/>
  <c r="AD598" i="1"/>
  <c r="AD602" i="1"/>
  <c r="AD597" i="1"/>
  <c r="AD605" i="1"/>
  <c r="AD601" i="1"/>
  <c r="AD596" i="1"/>
  <c r="AC606" i="1"/>
  <c r="I617" i="1"/>
  <c r="S617" i="1" s="1"/>
  <c r="AJ617" i="1"/>
  <c r="AC617" i="1"/>
  <c r="Y680" i="1"/>
  <c r="Y676" i="1"/>
  <c r="Y675" i="1"/>
  <c r="Y679" i="1"/>
  <c r="Y674" i="1"/>
  <c r="Y672" i="1"/>
  <c r="Y677" i="1"/>
  <c r="Y673" i="1"/>
  <c r="Y682" i="1"/>
  <c r="Y681" i="1"/>
  <c r="Y678" i="1"/>
  <c r="Y704" i="1"/>
  <c r="Y700" i="1"/>
  <c r="Y702" i="1"/>
  <c r="Y698" i="1"/>
  <c r="Y697" i="1"/>
  <c r="Y701" i="1"/>
  <c r="Y696" i="1"/>
  <c r="Y694" i="1"/>
  <c r="Y703" i="1"/>
  <c r="Y699" i="1"/>
  <c r="Y695" i="1"/>
  <c r="K566" i="1"/>
  <c r="K577" i="1"/>
  <c r="K581" i="1"/>
  <c r="J583" i="1"/>
  <c r="K585" i="1"/>
  <c r="J589" i="1"/>
  <c r="Y614" i="1"/>
  <c r="Y610" i="1"/>
  <c r="Y609" i="1"/>
  <c r="Y613" i="1"/>
  <c r="Y608" i="1"/>
  <c r="Y606" i="1"/>
  <c r="Y616" i="1"/>
  <c r="Y612" i="1"/>
  <c r="Y607" i="1"/>
  <c r="Y615" i="1"/>
  <c r="Y611" i="1"/>
  <c r="I628" i="1"/>
  <c r="S628" i="1" s="1"/>
  <c r="AJ628" i="1"/>
  <c r="AC628" i="1"/>
  <c r="K586" i="1"/>
  <c r="J586" i="1"/>
  <c r="AJ639" i="1"/>
  <c r="AC639" i="1"/>
  <c r="AC672" i="1"/>
  <c r="AC716" i="1"/>
  <c r="AF588" i="1"/>
  <c r="AG588" i="1" s="1"/>
  <c r="K589" i="1"/>
  <c r="J590" i="1"/>
  <c r="K593" i="1"/>
  <c r="J594" i="1"/>
  <c r="J596" i="1"/>
  <c r="AF599" i="1"/>
  <c r="AG599" i="1" s="1"/>
  <c r="K600" i="1"/>
  <c r="AF603" i="1"/>
  <c r="AG603" i="1" s="1"/>
  <c r="K604" i="1"/>
  <c r="AF609" i="1"/>
  <c r="AG609" i="1" s="1"/>
  <c r="AF610" i="1"/>
  <c r="AG610" i="1" s="1"/>
  <c r="K611" i="1"/>
  <c r="AF614" i="1"/>
  <c r="AG614" i="1" s="1"/>
  <c r="K615" i="1"/>
  <c r="H617" i="1"/>
  <c r="Z617" i="1" s="1"/>
  <c r="AF620" i="1"/>
  <c r="AG620" i="1" s="1"/>
  <c r="AF621" i="1"/>
  <c r="AG621" i="1" s="1"/>
  <c r="K622" i="1"/>
  <c r="AF625" i="1"/>
  <c r="AG625" i="1" s="1"/>
  <c r="K626" i="1"/>
  <c r="H628" i="1"/>
  <c r="Z628" i="1" s="1"/>
  <c r="AF631" i="1"/>
  <c r="AG631" i="1" s="1"/>
  <c r="AF632" i="1"/>
  <c r="AG632" i="1" s="1"/>
  <c r="K633" i="1"/>
  <c r="K628" i="1" s="1"/>
  <c r="AH628" i="1" s="1"/>
  <c r="AF636" i="1"/>
  <c r="AG636" i="1" s="1"/>
  <c r="K637" i="1"/>
  <c r="H639" i="1"/>
  <c r="Z639" i="1" s="1"/>
  <c r="AF642" i="1"/>
  <c r="AG642" i="1" s="1"/>
  <c r="J647" i="1"/>
  <c r="I648" i="1"/>
  <c r="I639" i="1" s="1"/>
  <c r="S639" i="1" s="1"/>
  <c r="J648" i="1"/>
  <c r="K649" i="1"/>
  <c r="K652" i="1"/>
  <c r="J652" i="1"/>
  <c r="J656" i="1"/>
  <c r="K659" i="1"/>
  <c r="E661" i="1"/>
  <c r="X661" i="1" s="1"/>
  <c r="J664" i="1"/>
  <c r="J665" i="1"/>
  <c r="I666" i="1"/>
  <c r="J666" i="1"/>
  <c r="K667" i="1"/>
  <c r="J670" i="1"/>
  <c r="AF673" i="1"/>
  <c r="AG673" i="1" s="1"/>
  <c r="F672" i="1"/>
  <c r="AJ672" i="1" s="1"/>
  <c r="K673" i="1"/>
  <c r="K678" i="1"/>
  <c r="AF679" i="1"/>
  <c r="AG679" i="1" s="1"/>
  <c r="K679" i="1"/>
  <c r="J679" i="1"/>
  <c r="I682" i="1"/>
  <c r="J682" i="1"/>
  <c r="AC683" i="1"/>
  <c r="G683" i="1"/>
  <c r="J686" i="1"/>
  <c r="J687" i="1"/>
  <c r="I688" i="1"/>
  <c r="K693" i="1"/>
  <c r="J698" i="1"/>
  <c r="J702" i="1"/>
  <c r="K706" i="1"/>
  <c r="AF706" i="1"/>
  <c r="AG706" i="1" s="1"/>
  <c r="F705" i="1"/>
  <c r="K711" i="1"/>
  <c r="AF711" i="1"/>
  <c r="AG711" i="1" s="1"/>
  <c r="K715" i="1"/>
  <c r="AF715" i="1"/>
  <c r="AG715" i="1" s="1"/>
  <c r="H716" i="1"/>
  <c r="X716" i="1"/>
  <c r="I718" i="1"/>
  <c r="J720" i="1"/>
  <c r="J591" i="1"/>
  <c r="J597" i="1"/>
  <c r="J602" i="1"/>
  <c r="J608" i="1"/>
  <c r="AF611" i="1"/>
  <c r="AG611" i="1" s="1"/>
  <c r="J613" i="1"/>
  <c r="AF615" i="1"/>
  <c r="AG615" i="1" s="1"/>
  <c r="E617" i="1"/>
  <c r="X617" i="1" s="1"/>
  <c r="J619" i="1"/>
  <c r="AF622" i="1"/>
  <c r="AG622" i="1" s="1"/>
  <c r="AF626" i="1"/>
  <c r="AG626" i="1" s="1"/>
  <c r="E628" i="1"/>
  <c r="X628" i="1" s="1"/>
  <c r="AF633" i="1"/>
  <c r="AG633" i="1" s="1"/>
  <c r="AF637" i="1"/>
  <c r="AG637" i="1" s="1"/>
  <c r="E639" i="1"/>
  <c r="X639" i="1" s="1"/>
  <c r="J645" i="1"/>
  <c r="K648" i="1"/>
  <c r="E650" i="1"/>
  <c r="X650" i="1" s="1"/>
  <c r="J653" i="1"/>
  <c r="J654" i="1"/>
  <c r="J655" i="1"/>
  <c r="AF657" i="1"/>
  <c r="AG657" i="1" s="1"/>
  <c r="AC661" i="1"/>
  <c r="AF662" i="1"/>
  <c r="AG662" i="1" s="1"/>
  <c r="F661" i="1"/>
  <c r="AJ661" i="1" s="1"/>
  <c r="J662" i="1"/>
  <c r="K666" i="1"/>
  <c r="AF668" i="1"/>
  <c r="AG668" i="1" s="1"/>
  <c r="K668" i="1"/>
  <c r="J668" i="1"/>
  <c r="I671" i="1"/>
  <c r="I661" i="1" s="1"/>
  <c r="S661" i="1" s="1"/>
  <c r="J671" i="1"/>
  <c r="J675" i="1"/>
  <c r="J676" i="1"/>
  <c r="I677" i="1"/>
  <c r="I672" i="1" s="1"/>
  <c r="S672" i="1" s="1"/>
  <c r="K682" i="1"/>
  <c r="E683" i="1"/>
  <c r="X683" i="1" s="1"/>
  <c r="J688" i="1"/>
  <c r="J691" i="1"/>
  <c r="I692" i="1"/>
  <c r="H694" i="1"/>
  <c r="I695" i="1"/>
  <c r="J696" i="1"/>
  <c r="J694" i="1" s="1"/>
  <c r="U694" i="1" s="1"/>
  <c r="AF696" i="1"/>
  <c r="AG696" i="1" s="1"/>
  <c r="K696" i="1"/>
  <c r="I699" i="1"/>
  <c r="I703" i="1"/>
  <c r="J708" i="1"/>
  <c r="J705" i="1" s="1"/>
  <c r="U705" i="1" s="1"/>
  <c r="I721" i="1"/>
  <c r="I716" i="1" s="1"/>
  <c r="S716" i="1" s="1"/>
  <c r="Y737" i="1"/>
  <c r="Y733" i="1"/>
  <c r="Y728" i="1"/>
  <c r="Y736" i="1"/>
  <c r="Y732" i="1"/>
  <c r="Y735" i="1"/>
  <c r="Y731" i="1"/>
  <c r="Y730" i="1"/>
  <c r="Y734" i="1"/>
  <c r="Y729" i="1"/>
  <c r="Y727" i="1"/>
  <c r="AA778" i="1"/>
  <c r="AA781" i="1"/>
  <c r="AA777" i="1"/>
  <c r="AA772" i="1"/>
  <c r="AA775" i="1"/>
  <c r="AA771" i="1"/>
  <c r="AA780" i="1"/>
  <c r="AA774" i="1"/>
  <c r="AA779" i="1"/>
  <c r="AA776" i="1"/>
  <c r="AA773" i="1"/>
  <c r="J588" i="1"/>
  <c r="K591" i="1"/>
  <c r="F595" i="1"/>
  <c r="K597" i="1"/>
  <c r="K595" i="1" s="1"/>
  <c r="AH595" i="1" s="1"/>
  <c r="J599" i="1"/>
  <c r="K602" i="1"/>
  <c r="F606" i="1"/>
  <c r="AJ606" i="1" s="1"/>
  <c r="K608" i="1"/>
  <c r="K606" i="1" s="1"/>
  <c r="AH606" i="1" s="1"/>
  <c r="J610" i="1"/>
  <c r="J621" i="1"/>
  <c r="J632" i="1"/>
  <c r="J628" i="1" s="1"/>
  <c r="U628" i="1" s="1"/>
  <c r="AC650" i="1"/>
  <c r="AF651" i="1"/>
  <c r="AG651" i="1" s="1"/>
  <c r="F650" i="1"/>
  <c r="Z650" i="1" s="1"/>
  <c r="J651" i="1"/>
  <c r="K655" i="1"/>
  <c r="J657" i="1"/>
  <c r="J660" i="1"/>
  <c r="K671" i="1"/>
  <c r="Z683" i="1"/>
  <c r="AF685" i="1"/>
  <c r="AG685" i="1" s="1"/>
  <c r="K685" i="1"/>
  <c r="J685" i="1"/>
  <c r="AF695" i="1"/>
  <c r="AG695" i="1" s="1"/>
  <c r="F694" i="1"/>
  <c r="K695" i="1"/>
  <c r="K700" i="1"/>
  <c r="AF700" i="1"/>
  <c r="AG700" i="1" s="1"/>
  <c r="K704" i="1"/>
  <c r="AF704" i="1"/>
  <c r="AG704" i="1" s="1"/>
  <c r="Z705" i="1"/>
  <c r="X705" i="1"/>
  <c r="I707" i="1"/>
  <c r="K717" i="1"/>
  <c r="AF717" i="1"/>
  <c r="AG717" i="1" s="1"/>
  <c r="F716" i="1"/>
  <c r="AJ716" i="1" s="1"/>
  <c r="K722" i="1"/>
  <c r="AF722" i="1"/>
  <c r="AG722" i="1" s="1"/>
  <c r="K644" i="1"/>
  <c r="K639" i="1" s="1"/>
  <c r="AH639" i="1" s="1"/>
  <c r="J646" i="1"/>
  <c r="J649" i="1"/>
  <c r="K651" i="1"/>
  <c r="J658" i="1"/>
  <c r="I659" i="1"/>
  <c r="I650" i="1" s="1"/>
  <c r="S650" i="1" s="1"/>
  <c r="K660" i="1"/>
  <c r="K663" i="1"/>
  <c r="J663" i="1"/>
  <c r="J667" i="1"/>
  <c r="AF674" i="1"/>
  <c r="AG674" i="1" s="1"/>
  <c r="K674" i="1"/>
  <c r="J674" i="1"/>
  <c r="J672" i="1" s="1"/>
  <c r="U672" i="1" s="1"/>
  <c r="AF684" i="1"/>
  <c r="AG684" i="1" s="1"/>
  <c r="F683" i="1"/>
  <c r="AJ683" i="1" s="1"/>
  <c r="K684" i="1"/>
  <c r="K683" i="1" s="1"/>
  <c r="AH683" i="1" s="1"/>
  <c r="K689" i="1"/>
  <c r="AF690" i="1"/>
  <c r="AG690" i="1" s="1"/>
  <c r="K690" i="1"/>
  <c r="J690" i="1"/>
  <c r="AJ694" i="1"/>
  <c r="AC694" i="1"/>
  <c r="AJ705" i="1"/>
  <c r="AC705" i="1"/>
  <c r="I705" i="1"/>
  <c r="S705" i="1" s="1"/>
  <c r="Z749" i="1"/>
  <c r="Y770" i="1"/>
  <c r="Y766" i="1"/>
  <c r="Y761" i="1"/>
  <c r="Y769" i="1"/>
  <c r="Y765" i="1"/>
  <c r="Y768" i="1"/>
  <c r="Y764" i="1"/>
  <c r="Y763" i="1"/>
  <c r="Y767" i="1"/>
  <c r="Y762" i="1"/>
  <c r="Y760" i="1"/>
  <c r="X771" i="1"/>
  <c r="AD780" i="1"/>
  <c r="AD776" i="1"/>
  <c r="AD779" i="1"/>
  <c r="AD775" i="1"/>
  <c r="AD774" i="1"/>
  <c r="AD781" i="1"/>
  <c r="AD777" i="1"/>
  <c r="AD773" i="1"/>
  <c r="AD778" i="1"/>
  <c r="AD772" i="1"/>
  <c r="AD771" i="1"/>
  <c r="K701" i="1"/>
  <c r="K707" i="1"/>
  <c r="K712" i="1"/>
  <c r="K718" i="1"/>
  <c r="K723" i="1"/>
  <c r="AF726" i="1"/>
  <c r="AG726" i="1" s="1"/>
  <c r="F727" i="1"/>
  <c r="Z727" i="1" s="1"/>
  <c r="AC727" i="1"/>
  <c r="AF728" i="1"/>
  <c r="AG728" i="1" s="1"/>
  <c r="K729" i="1"/>
  <c r="AF733" i="1"/>
  <c r="AG733" i="1" s="1"/>
  <c r="K734" i="1"/>
  <c r="AF737" i="1"/>
  <c r="AG737" i="1" s="1"/>
  <c r="F738" i="1"/>
  <c r="AJ738" i="1" s="1"/>
  <c r="AC738" i="1"/>
  <c r="AF739" i="1"/>
  <c r="AG739" i="1" s="1"/>
  <c r="K740" i="1"/>
  <c r="AF744" i="1"/>
  <c r="AG744" i="1" s="1"/>
  <c r="K745" i="1"/>
  <c r="AF748" i="1"/>
  <c r="AG748" i="1" s="1"/>
  <c r="F749" i="1"/>
  <c r="AC749" i="1"/>
  <c r="AF750" i="1"/>
  <c r="AG750" i="1" s="1"/>
  <c r="K751" i="1"/>
  <c r="J753" i="1"/>
  <c r="AF755" i="1"/>
  <c r="AG755" i="1" s="1"/>
  <c r="K756" i="1"/>
  <c r="J757" i="1"/>
  <c r="AF759" i="1"/>
  <c r="AG759" i="1" s="1"/>
  <c r="F760" i="1"/>
  <c r="Z760" i="1" s="1"/>
  <c r="AC760" i="1"/>
  <c r="AF761" i="1"/>
  <c r="AG761" i="1" s="1"/>
  <c r="K762" i="1"/>
  <c r="J763" i="1"/>
  <c r="J764" i="1"/>
  <c r="AF766" i="1"/>
  <c r="AG766" i="1" s="1"/>
  <c r="K767" i="1"/>
  <c r="J768" i="1"/>
  <c r="AF770" i="1"/>
  <c r="AG770" i="1" s="1"/>
  <c r="K773" i="1"/>
  <c r="J773" i="1"/>
  <c r="K777" i="1"/>
  <c r="AF778" i="1"/>
  <c r="AG778" i="1" s="1"/>
  <c r="K778" i="1"/>
  <c r="J778" i="1"/>
  <c r="J781" i="1"/>
  <c r="AC782" i="1"/>
  <c r="K786" i="1"/>
  <c r="I787" i="1"/>
  <c r="K792" i="1"/>
  <c r="I837" i="1"/>
  <c r="S837" i="1" s="1"/>
  <c r="AD869" i="1"/>
  <c r="AD865" i="1"/>
  <c r="AD868" i="1"/>
  <c r="AD864" i="1"/>
  <c r="AD859" i="1"/>
  <c r="AD867" i="1"/>
  <c r="AD866" i="1"/>
  <c r="AD861" i="1"/>
  <c r="AD863" i="1"/>
  <c r="AD862" i="1"/>
  <c r="AD860" i="1"/>
  <c r="AF701" i="1"/>
  <c r="AG701" i="1" s="1"/>
  <c r="AF707" i="1"/>
  <c r="AG707" i="1" s="1"/>
  <c r="AF712" i="1"/>
  <c r="AG712" i="1" s="1"/>
  <c r="AF718" i="1"/>
  <c r="AG718" i="1" s="1"/>
  <c r="AF723" i="1"/>
  <c r="AG723" i="1" s="1"/>
  <c r="AF729" i="1"/>
  <c r="AG729" i="1" s="1"/>
  <c r="J732" i="1"/>
  <c r="J736" i="1"/>
  <c r="I739" i="1"/>
  <c r="I738" i="1" s="1"/>
  <c r="S738" i="1" s="1"/>
  <c r="AF745" i="1"/>
  <c r="AG745" i="1" s="1"/>
  <c r="AJ749" i="1"/>
  <c r="AF751" i="1"/>
  <c r="AG751" i="1" s="1"/>
  <c r="AF756" i="1"/>
  <c r="AG756" i="1" s="1"/>
  <c r="AJ760" i="1"/>
  <c r="AF762" i="1"/>
  <c r="AG762" i="1" s="1"/>
  <c r="K764" i="1"/>
  <c r="J765" i="1"/>
  <c r="AF767" i="1"/>
  <c r="AG767" i="1" s="1"/>
  <c r="K768" i="1"/>
  <c r="J769" i="1"/>
  <c r="J774" i="1"/>
  <c r="K775" i="1"/>
  <c r="I776" i="1"/>
  <c r="I771" i="1" s="1"/>
  <c r="S771" i="1" s="1"/>
  <c r="K781" i="1"/>
  <c r="J787" i="1"/>
  <c r="Y802" i="1"/>
  <c r="Y798" i="1"/>
  <c r="Y801" i="1"/>
  <c r="Y797" i="1"/>
  <c r="Y796" i="1"/>
  <c r="Y800" i="1"/>
  <c r="Y795" i="1"/>
  <c r="Y793" i="1"/>
  <c r="Y803" i="1"/>
  <c r="Y799" i="1"/>
  <c r="Y794" i="1"/>
  <c r="AF795" i="1"/>
  <c r="AG795" i="1" s="1"/>
  <c r="K795" i="1"/>
  <c r="J795" i="1"/>
  <c r="I804" i="1"/>
  <c r="S804" i="1" s="1"/>
  <c r="I826" i="1"/>
  <c r="S826" i="1" s="1"/>
  <c r="J726" i="1"/>
  <c r="J728" i="1"/>
  <c r="I729" i="1"/>
  <c r="I727" i="1" s="1"/>
  <c r="S727" i="1" s="1"/>
  <c r="J733" i="1"/>
  <c r="J737" i="1"/>
  <c r="J739" i="1"/>
  <c r="J744" i="1"/>
  <c r="J748" i="1"/>
  <c r="J750" i="1"/>
  <c r="I751" i="1"/>
  <c r="I749" i="1" s="1"/>
  <c r="S749" i="1" s="1"/>
  <c r="J755" i="1"/>
  <c r="J759" i="1"/>
  <c r="J761" i="1"/>
  <c r="J760" i="1" s="1"/>
  <c r="U760" i="1" s="1"/>
  <c r="I762" i="1"/>
  <c r="I760" i="1" s="1"/>
  <c r="S760" i="1" s="1"/>
  <c r="K769" i="1"/>
  <c r="J772" i="1"/>
  <c r="J776" i="1"/>
  <c r="J779" i="1"/>
  <c r="I780" i="1"/>
  <c r="I783" i="1"/>
  <c r="AF784" i="1"/>
  <c r="AG784" i="1" s="1"/>
  <c r="K784" i="1"/>
  <c r="J784" i="1"/>
  <c r="I788" i="1"/>
  <c r="J788" i="1"/>
  <c r="AF794" i="1"/>
  <c r="AG794" i="1" s="1"/>
  <c r="F793" i="1"/>
  <c r="Z793" i="1" s="1"/>
  <c r="K794" i="1"/>
  <c r="X848" i="1"/>
  <c r="I848" i="1"/>
  <c r="S848" i="1" s="1"/>
  <c r="J780" i="1"/>
  <c r="AF783" i="1"/>
  <c r="AG783" i="1" s="1"/>
  <c r="F782" i="1"/>
  <c r="Z782" i="1" s="1"/>
  <c r="K783" i="1"/>
  <c r="K788" i="1"/>
  <c r="AF789" i="1"/>
  <c r="AG789" i="1" s="1"/>
  <c r="K789" i="1"/>
  <c r="J789" i="1"/>
  <c r="I792" i="1"/>
  <c r="AJ793" i="1"/>
  <c r="AC793" i="1"/>
  <c r="J796" i="1"/>
  <c r="I815" i="1"/>
  <c r="S815" i="1" s="1"/>
  <c r="K799" i="1"/>
  <c r="J800" i="1"/>
  <c r="K803" i="1"/>
  <c r="E804" i="1"/>
  <c r="X804" i="1" s="1"/>
  <c r="K805" i="1"/>
  <c r="J806" i="1"/>
  <c r="K810" i="1"/>
  <c r="J811" i="1"/>
  <c r="K814" i="1"/>
  <c r="E815" i="1"/>
  <c r="X815" i="1" s="1"/>
  <c r="K816" i="1"/>
  <c r="J817" i="1"/>
  <c r="K821" i="1"/>
  <c r="J822" i="1"/>
  <c r="K825" i="1"/>
  <c r="E826" i="1"/>
  <c r="X826" i="1" s="1"/>
  <c r="K827" i="1"/>
  <c r="J828" i="1"/>
  <c r="K832" i="1"/>
  <c r="J833" i="1"/>
  <c r="K836" i="1"/>
  <c r="E837" i="1"/>
  <c r="X837" i="1" s="1"/>
  <c r="K838" i="1"/>
  <c r="J839" i="1"/>
  <c r="AF842" i="1"/>
  <c r="AG842" i="1" s="1"/>
  <c r="K843" i="1"/>
  <c r="J844" i="1"/>
  <c r="AF846" i="1"/>
  <c r="AG846" i="1" s="1"/>
  <c r="K847" i="1"/>
  <c r="K849" i="1"/>
  <c r="J850" i="1"/>
  <c r="X859" i="1"/>
  <c r="I861" i="1"/>
  <c r="AF863" i="1"/>
  <c r="AG863" i="1" s="1"/>
  <c r="K863" i="1"/>
  <c r="I892" i="1"/>
  <c r="S892" i="1" s="1"/>
  <c r="AJ892" i="1"/>
  <c r="AC892" i="1"/>
  <c r="T904" i="1"/>
  <c r="T903" i="1"/>
  <c r="AC914" i="1"/>
  <c r="AA935" i="1"/>
  <c r="AA931" i="1"/>
  <c r="AA933" i="1"/>
  <c r="AA928" i="1"/>
  <c r="AA925" i="1"/>
  <c r="AA932" i="1"/>
  <c r="AA930" i="1"/>
  <c r="AA927" i="1"/>
  <c r="AA929" i="1"/>
  <c r="AA926" i="1"/>
  <c r="AA934" i="1"/>
  <c r="J775" i="1"/>
  <c r="J786" i="1"/>
  <c r="J797" i="1"/>
  <c r="AF799" i="1"/>
  <c r="AG799" i="1" s="1"/>
  <c r="K800" i="1"/>
  <c r="AF803" i="1"/>
  <c r="AG803" i="1" s="1"/>
  <c r="F804" i="1"/>
  <c r="Z804" i="1" s="1"/>
  <c r="AC804" i="1"/>
  <c r="AF805" i="1"/>
  <c r="AG805" i="1" s="1"/>
  <c r="K806" i="1"/>
  <c r="J808" i="1"/>
  <c r="AF810" i="1"/>
  <c r="AG810" i="1" s="1"/>
  <c r="K811" i="1"/>
  <c r="AF814" i="1"/>
  <c r="AG814" i="1" s="1"/>
  <c r="F815" i="1"/>
  <c r="AJ815" i="1" s="1"/>
  <c r="AC815" i="1"/>
  <c r="AF816" i="1"/>
  <c r="AG816" i="1" s="1"/>
  <c r="K817" i="1"/>
  <c r="J819" i="1"/>
  <c r="AF821" i="1"/>
  <c r="AG821" i="1" s="1"/>
  <c r="K822" i="1"/>
  <c r="AF825" i="1"/>
  <c r="AG825" i="1" s="1"/>
  <c r="F826" i="1"/>
  <c r="Z826" i="1" s="1"/>
  <c r="AC826" i="1"/>
  <c r="AF827" i="1"/>
  <c r="AG827" i="1" s="1"/>
  <c r="K828" i="1"/>
  <c r="J830" i="1"/>
  <c r="AF832" i="1"/>
  <c r="AG832" i="1" s="1"/>
  <c r="K833" i="1"/>
  <c r="AF836" i="1"/>
  <c r="AG836" i="1" s="1"/>
  <c r="F837" i="1"/>
  <c r="AJ837" i="1" s="1"/>
  <c r="AC837" i="1"/>
  <c r="AF838" i="1"/>
  <c r="AG838" i="1" s="1"/>
  <c r="K839" i="1"/>
  <c r="J841" i="1"/>
  <c r="AF843" i="1"/>
  <c r="AG843" i="1" s="1"/>
  <c r="K844" i="1"/>
  <c r="AF847" i="1"/>
  <c r="AG847" i="1" s="1"/>
  <c r="F848" i="1"/>
  <c r="Z848" i="1" s="1"/>
  <c r="AC848" i="1"/>
  <c r="AF849" i="1"/>
  <c r="AG849" i="1" s="1"/>
  <c r="K850" i="1"/>
  <c r="K852" i="1"/>
  <c r="J852" i="1"/>
  <c r="AF854" i="1"/>
  <c r="AG854" i="1" s="1"/>
  <c r="AF856" i="1"/>
  <c r="AG856" i="1" s="1"/>
  <c r="T915" i="1"/>
  <c r="T914" i="1"/>
  <c r="AJ925" i="1"/>
  <c r="AC925" i="1"/>
  <c r="K841" i="1"/>
  <c r="I859" i="1"/>
  <c r="S859" i="1" s="1"/>
  <c r="J865" i="1"/>
  <c r="I870" i="1"/>
  <c r="S870" i="1" s="1"/>
  <c r="AJ870" i="1"/>
  <c r="AC870" i="1"/>
  <c r="AA889" i="1"/>
  <c r="AA885" i="1"/>
  <c r="AA884" i="1"/>
  <c r="AA881" i="1"/>
  <c r="AA888" i="1"/>
  <c r="AA883" i="1"/>
  <c r="AA891" i="1"/>
  <c r="AA887" i="1"/>
  <c r="AA882" i="1"/>
  <c r="AA890" i="1"/>
  <c r="AA886" i="1"/>
  <c r="J854" i="1"/>
  <c r="J856" i="1"/>
  <c r="F859" i="1"/>
  <c r="Z859" i="1" s="1"/>
  <c r="K860" i="1"/>
  <c r="K862" i="1"/>
  <c r="J863" i="1"/>
  <c r="T882" i="1"/>
  <c r="T881" i="1"/>
  <c r="AJ881" i="1"/>
  <c r="AC881" i="1"/>
  <c r="AA900" i="1"/>
  <c r="AA896" i="1"/>
  <c r="AA895" i="1"/>
  <c r="AA892" i="1"/>
  <c r="AA899" i="1"/>
  <c r="AA894" i="1"/>
  <c r="AA902" i="1"/>
  <c r="AA898" i="1"/>
  <c r="AA893" i="1"/>
  <c r="AA901" i="1"/>
  <c r="AA897" i="1"/>
  <c r="J855" i="1"/>
  <c r="J861" i="1"/>
  <c r="AF864" i="1"/>
  <c r="AG864" i="1" s="1"/>
  <c r="K865" i="1"/>
  <c r="AF868" i="1"/>
  <c r="AG868" i="1" s="1"/>
  <c r="K869" i="1"/>
  <c r="E870" i="1"/>
  <c r="X870" i="1" s="1"/>
  <c r="K871" i="1"/>
  <c r="AF875" i="1"/>
  <c r="AG875" i="1" s="1"/>
  <c r="K876" i="1"/>
  <c r="AF879" i="1"/>
  <c r="AG879" i="1" s="1"/>
  <c r="K880" i="1"/>
  <c r="E881" i="1"/>
  <c r="X881" i="1" s="1"/>
  <c r="K882" i="1"/>
  <c r="AF886" i="1"/>
  <c r="AG886" i="1" s="1"/>
  <c r="K887" i="1"/>
  <c r="AF890" i="1"/>
  <c r="AG890" i="1" s="1"/>
  <c r="K891" i="1"/>
  <c r="E892" i="1"/>
  <c r="X892" i="1" s="1"/>
  <c r="K893" i="1"/>
  <c r="AF897" i="1"/>
  <c r="AG897" i="1" s="1"/>
  <c r="K898" i="1"/>
  <c r="AF901" i="1"/>
  <c r="AG901" i="1" s="1"/>
  <c r="K902" i="1"/>
  <c r="E903" i="1"/>
  <c r="X903" i="1" s="1"/>
  <c r="K904" i="1"/>
  <c r="AF908" i="1"/>
  <c r="AG908" i="1" s="1"/>
  <c r="K909" i="1"/>
  <c r="AF912" i="1"/>
  <c r="AG912" i="1" s="1"/>
  <c r="K913" i="1"/>
  <c r="E914" i="1"/>
  <c r="X914" i="1" s="1"/>
  <c r="K915" i="1"/>
  <c r="AF919" i="1"/>
  <c r="AG919" i="1" s="1"/>
  <c r="K920" i="1"/>
  <c r="AF923" i="1"/>
  <c r="AG923" i="1" s="1"/>
  <c r="K924" i="1"/>
  <c r="E925" i="1"/>
  <c r="X925" i="1" s="1"/>
  <c r="K926" i="1"/>
  <c r="AF929" i="1"/>
  <c r="AG929" i="1" s="1"/>
  <c r="J931" i="1"/>
  <c r="K934" i="1"/>
  <c r="E936" i="1"/>
  <c r="X936" i="1" s="1"/>
  <c r="AD937" i="1"/>
  <c r="J939" i="1"/>
  <c r="J940" i="1"/>
  <c r="K941" i="1"/>
  <c r="J867" i="1"/>
  <c r="J873" i="1"/>
  <c r="J874" i="1"/>
  <c r="J878" i="1"/>
  <c r="J884" i="1"/>
  <c r="J881" i="1" s="1"/>
  <c r="U881" i="1" s="1"/>
  <c r="J885" i="1"/>
  <c r="J889" i="1"/>
  <c r="J895" i="1"/>
  <c r="J896" i="1"/>
  <c r="AF898" i="1"/>
  <c r="AG898" i="1" s="1"/>
  <c r="AF902" i="1"/>
  <c r="AG902" i="1" s="1"/>
  <c r="F903" i="1"/>
  <c r="Z903" i="1" s="1"/>
  <c r="AC903" i="1"/>
  <c r="AF904" i="1"/>
  <c r="AG904" i="1" s="1"/>
  <c r="J907" i="1"/>
  <c r="AF909" i="1"/>
  <c r="AG909" i="1" s="1"/>
  <c r="J911" i="1"/>
  <c r="AF913" i="1"/>
  <c r="AG913" i="1" s="1"/>
  <c r="F914" i="1"/>
  <c r="AJ914" i="1" s="1"/>
  <c r="AF915" i="1"/>
  <c r="AG915" i="1" s="1"/>
  <c r="K916" i="1"/>
  <c r="J917" i="1"/>
  <c r="J918" i="1"/>
  <c r="J922" i="1"/>
  <c r="J928" i="1"/>
  <c r="K929" i="1"/>
  <c r="AD943" i="1"/>
  <c r="AD946" i="1"/>
  <c r="AD945" i="1"/>
  <c r="AD944" i="1"/>
  <c r="AD940" i="1"/>
  <c r="AD939" i="1"/>
  <c r="AD936" i="1"/>
  <c r="AF937" i="1"/>
  <c r="AG937" i="1" s="1"/>
  <c r="F936" i="1"/>
  <c r="Z936" i="1" s="1"/>
  <c r="J937" i="1"/>
  <c r="AD938" i="1"/>
  <c r="AD941" i="1"/>
  <c r="K867" i="1"/>
  <c r="K873" i="1"/>
  <c r="K874" i="1"/>
  <c r="K878" i="1"/>
  <c r="K884" i="1"/>
  <c r="K885" i="1"/>
  <c r="K889" i="1"/>
  <c r="K895" i="1"/>
  <c r="K896" i="1"/>
  <c r="K907" i="1"/>
  <c r="J908" i="1"/>
  <c r="J912" i="1"/>
  <c r="K918" i="1"/>
  <c r="J919" i="1"/>
  <c r="J923" i="1"/>
  <c r="K930" i="1"/>
  <c r="J932" i="1"/>
  <c r="J935" i="1"/>
  <c r="K937" i="1"/>
  <c r="Y955" i="1"/>
  <c r="Y954" i="1"/>
  <c r="Y951" i="1"/>
  <c r="Y948" i="1"/>
  <c r="Y957" i="1"/>
  <c r="Y950" i="1"/>
  <c r="Y956" i="1"/>
  <c r="Y953" i="1"/>
  <c r="Y952" i="1"/>
  <c r="Y949" i="1"/>
  <c r="Y947" i="1"/>
  <c r="I958" i="1"/>
  <c r="S958" i="1" s="1"/>
  <c r="J933" i="1"/>
  <c r="I934" i="1"/>
  <c r="I925" i="1" s="1"/>
  <c r="S925" i="1" s="1"/>
  <c r="K935" i="1"/>
  <c r="K938" i="1"/>
  <c r="J938" i="1"/>
  <c r="I941" i="1"/>
  <c r="I936" i="1" s="1"/>
  <c r="S936" i="1" s="1"/>
  <c r="K942" i="1"/>
  <c r="AF942" i="1"/>
  <c r="AG942" i="1" s="1"/>
  <c r="J942" i="1"/>
  <c r="K943" i="1"/>
  <c r="AF946" i="1"/>
  <c r="AG946" i="1" s="1"/>
  <c r="F947" i="1"/>
  <c r="Z947" i="1" s="1"/>
  <c r="AC947" i="1"/>
  <c r="AF948" i="1"/>
  <c r="AG948" i="1" s="1"/>
  <c r="K949" i="1"/>
  <c r="J951" i="1"/>
  <c r="I952" i="1"/>
  <c r="J952" i="1"/>
  <c r="K953" i="1"/>
  <c r="I957" i="1"/>
  <c r="J957" i="1"/>
  <c r="AC958" i="1"/>
  <c r="J961" i="1"/>
  <c r="J962" i="1"/>
  <c r="I963" i="1"/>
  <c r="AF965" i="1"/>
  <c r="AG965" i="1" s="1"/>
  <c r="K965" i="1"/>
  <c r="I968" i="1"/>
  <c r="I970" i="1"/>
  <c r="I969" i="1" s="1"/>
  <c r="S969" i="1" s="1"/>
  <c r="Q969" i="1"/>
  <c r="AF971" i="1"/>
  <c r="AG971" i="1" s="1"/>
  <c r="K971" i="1"/>
  <c r="AC969" i="1"/>
  <c r="E980" i="1"/>
  <c r="K985" i="1"/>
  <c r="G991" i="1"/>
  <c r="X991" i="1" s="1"/>
  <c r="AF998" i="1"/>
  <c r="AG998" i="1" s="1"/>
  <c r="K998" i="1"/>
  <c r="I1001" i="1"/>
  <c r="I991" i="1" s="1"/>
  <c r="S991" i="1" s="1"/>
  <c r="I1003" i="1"/>
  <c r="Q1002" i="1"/>
  <c r="K1004" i="1"/>
  <c r="AF1004" i="1"/>
  <c r="AG1004" i="1" s="1"/>
  <c r="J945" i="1"/>
  <c r="AJ947" i="1"/>
  <c r="I948" i="1"/>
  <c r="K952" i="1"/>
  <c r="K954" i="1"/>
  <c r="K947" i="1" s="1"/>
  <c r="AH947" i="1" s="1"/>
  <c r="J954" i="1"/>
  <c r="K957" i="1"/>
  <c r="E958" i="1"/>
  <c r="X958" i="1" s="1"/>
  <c r="J963" i="1"/>
  <c r="E969" i="1"/>
  <c r="X969" i="1" s="1"/>
  <c r="J974" i="1"/>
  <c r="J969" i="1" s="1"/>
  <c r="U969" i="1" s="1"/>
  <c r="G980" i="1"/>
  <c r="I986" i="1"/>
  <c r="I980" i="1" s="1"/>
  <c r="S980" i="1" s="1"/>
  <c r="K989" i="1"/>
  <c r="L991" i="1"/>
  <c r="E1002" i="1"/>
  <c r="X1002" i="1" s="1"/>
  <c r="K945" i="1"/>
  <c r="J946" i="1"/>
  <c r="J948" i="1"/>
  <c r="AF960" i="1"/>
  <c r="AG960" i="1" s="1"/>
  <c r="K960" i="1"/>
  <c r="J960" i="1"/>
  <c r="H980" i="1"/>
  <c r="AF987" i="1"/>
  <c r="AG987" i="1" s="1"/>
  <c r="K987" i="1"/>
  <c r="AF993" i="1"/>
  <c r="AG993" i="1" s="1"/>
  <c r="K993" i="1"/>
  <c r="K991" i="1" s="1"/>
  <c r="J953" i="1"/>
  <c r="AF959" i="1"/>
  <c r="AG959" i="1" s="1"/>
  <c r="F958" i="1"/>
  <c r="AJ958" i="1" s="1"/>
  <c r="K959" i="1"/>
  <c r="K958" i="1" s="1"/>
  <c r="AH958" i="1" s="1"/>
  <c r="K974" i="1"/>
  <c r="H969" i="1"/>
  <c r="AF976" i="1"/>
  <c r="AG976" i="1" s="1"/>
  <c r="K976" i="1"/>
  <c r="K969" i="1" s="1"/>
  <c r="AH969" i="1" s="1"/>
  <c r="AF982" i="1"/>
  <c r="AG982" i="1" s="1"/>
  <c r="K982" i="1"/>
  <c r="AC980" i="1"/>
  <c r="AC1002" i="1"/>
  <c r="AF1007" i="1"/>
  <c r="AG1007" i="1" s="1"/>
  <c r="J1007" i="1"/>
  <c r="AF1011" i="1"/>
  <c r="AG1011" i="1" s="1"/>
  <c r="K1011" i="1"/>
  <c r="J1011" i="1"/>
  <c r="Y1044" i="1"/>
  <c r="Y1040" i="1"/>
  <c r="Y1042" i="1"/>
  <c r="Y1037" i="1"/>
  <c r="Y1035" i="1"/>
  <c r="Y1039" i="1"/>
  <c r="Y1038" i="1"/>
  <c r="Y1036" i="1"/>
  <c r="Y1045" i="1"/>
  <c r="Y1043" i="1"/>
  <c r="Y1041" i="1"/>
  <c r="AF964" i="1"/>
  <c r="AG964" i="1" s="1"/>
  <c r="AF968" i="1"/>
  <c r="AG968" i="1" s="1"/>
  <c r="F969" i="1"/>
  <c r="AJ969" i="1" s="1"/>
  <c r="AF970" i="1"/>
  <c r="AG970" i="1" s="1"/>
  <c r="AF975" i="1"/>
  <c r="AG975" i="1" s="1"/>
  <c r="AF979" i="1"/>
  <c r="AG979" i="1" s="1"/>
  <c r="F980" i="1"/>
  <c r="AJ980" i="1" s="1"/>
  <c r="AF981" i="1"/>
  <c r="AG981" i="1" s="1"/>
  <c r="AF986" i="1"/>
  <c r="AG986" i="1" s="1"/>
  <c r="AF990" i="1"/>
  <c r="AG990" i="1" s="1"/>
  <c r="F991" i="1"/>
  <c r="Z991" i="1" s="1"/>
  <c r="AF992" i="1"/>
  <c r="AG992" i="1" s="1"/>
  <c r="J995" i="1"/>
  <c r="AF997" i="1"/>
  <c r="AG997" i="1" s="1"/>
  <c r="AF1001" i="1"/>
  <c r="AG1001" i="1" s="1"/>
  <c r="F1002" i="1"/>
  <c r="AJ1002" i="1" s="1"/>
  <c r="AF1003" i="1"/>
  <c r="AG1003" i="1" s="1"/>
  <c r="J1005" i="1"/>
  <c r="J1006" i="1"/>
  <c r="AC1013" i="1"/>
  <c r="AC1024" i="1"/>
  <c r="I1046" i="1"/>
  <c r="S1046" i="1" s="1"/>
  <c r="J985" i="1"/>
  <c r="J989" i="1"/>
  <c r="J996" i="1"/>
  <c r="J1000" i="1"/>
  <c r="AB1013" i="1"/>
  <c r="K1015" i="1"/>
  <c r="I1017" i="1"/>
  <c r="AF1018" i="1"/>
  <c r="AG1018" i="1" s="1"/>
  <c r="K1018" i="1"/>
  <c r="T1025" i="1"/>
  <c r="T1024" i="1"/>
  <c r="AC1068" i="1"/>
  <c r="I1007" i="1"/>
  <c r="AF1008" i="1"/>
  <c r="AG1008" i="1" s="1"/>
  <c r="K1008" i="1"/>
  <c r="J1008" i="1"/>
  <c r="I1010" i="1"/>
  <c r="E1013" i="1"/>
  <c r="X1013" i="1" s="1"/>
  <c r="I1014" i="1"/>
  <c r="I1016" i="1"/>
  <c r="AC1035" i="1"/>
  <c r="J1046" i="1"/>
  <c r="U1046" i="1" s="1"/>
  <c r="J1012" i="1"/>
  <c r="J1014" i="1"/>
  <c r="AF1017" i="1"/>
  <c r="AG1017" i="1" s="1"/>
  <c r="J1019" i="1"/>
  <c r="K1022" i="1"/>
  <c r="J1023" i="1"/>
  <c r="H1024" i="1"/>
  <c r="J1025" i="1"/>
  <c r="AF1028" i="1"/>
  <c r="AG1028" i="1" s="1"/>
  <c r="K1029" i="1"/>
  <c r="J1030" i="1"/>
  <c r="AF1032" i="1"/>
  <c r="AG1032" i="1" s="1"/>
  <c r="K1033" i="1"/>
  <c r="J1034" i="1"/>
  <c r="I1036" i="1"/>
  <c r="I1035" i="1" s="1"/>
  <c r="S1035" i="1" s="1"/>
  <c r="AF1040" i="1"/>
  <c r="AG1040" i="1" s="1"/>
  <c r="AF1042" i="1"/>
  <c r="AG1042" i="1" s="1"/>
  <c r="Y1056" i="1"/>
  <c r="Y1054" i="1"/>
  <c r="Y1052" i="1"/>
  <c r="Y1050" i="1"/>
  <c r="Y1055" i="1"/>
  <c r="Y1053" i="1"/>
  <c r="Y1051" i="1"/>
  <c r="K1048" i="1"/>
  <c r="AF1048" i="1"/>
  <c r="AG1048" i="1" s="1"/>
  <c r="AJ1057" i="1"/>
  <c r="X1057" i="1"/>
  <c r="J1009" i="1"/>
  <c r="K1012" i="1"/>
  <c r="K1014" i="1"/>
  <c r="J1015" i="1"/>
  <c r="K1019" i="1"/>
  <c r="AF1022" i="1"/>
  <c r="AG1022" i="1" s="1"/>
  <c r="K1023" i="1"/>
  <c r="E1024" i="1"/>
  <c r="X1024" i="1" s="1"/>
  <c r="K1025" i="1"/>
  <c r="AF1029" i="1"/>
  <c r="AG1029" i="1" s="1"/>
  <c r="K1030" i="1"/>
  <c r="AF1033" i="1"/>
  <c r="AG1033" i="1" s="1"/>
  <c r="K1034" i="1"/>
  <c r="J1036" i="1"/>
  <c r="AF1044" i="1"/>
  <c r="AG1044" i="1" s="1"/>
  <c r="H1046" i="1"/>
  <c r="Y1047" i="1"/>
  <c r="AF1049" i="1"/>
  <c r="AG1049" i="1" s="1"/>
  <c r="K1049" i="1"/>
  <c r="F1057" i="1"/>
  <c r="Z1057" i="1" s="1"/>
  <c r="K1058" i="1"/>
  <c r="K1060" i="1"/>
  <c r="I1061" i="1"/>
  <c r="Q1057" i="1"/>
  <c r="I1065" i="1"/>
  <c r="Y1089" i="1"/>
  <c r="Y1087" i="1"/>
  <c r="Y1081" i="1"/>
  <c r="Y1082" i="1"/>
  <c r="Y1080" i="1"/>
  <c r="Y1088" i="1"/>
  <c r="Y1079" i="1"/>
  <c r="AC1090" i="1"/>
  <c r="F1013" i="1"/>
  <c r="AJ1013" i="1" s="1"/>
  <c r="F1024" i="1"/>
  <c r="AJ1024" i="1" s="1"/>
  <c r="F1035" i="1"/>
  <c r="AJ1035" i="1" s="1"/>
  <c r="AF1037" i="1"/>
  <c r="AG1037" i="1" s="1"/>
  <c r="J1040" i="1"/>
  <c r="J1042" i="1"/>
  <c r="AB1046" i="1"/>
  <c r="Y1048" i="1"/>
  <c r="AB1057" i="1"/>
  <c r="J1037" i="1"/>
  <c r="AF1047" i="1"/>
  <c r="AG1047" i="1" s="1"/>
  <c r="K1047" i="1"/>
  <c r="K1046" i="1" s="1"/>
  <c r="AH1046" i="1" s="1"/>
  <c r="F1046" i="1"/>
  <c r="AJ1046" i="1" s="1"/>
  <c r="AF1059" i="1"/>
  <c r="AG1059" i="1" s="1"/>
  <c r="K1059" i="1"/>
  <c r="AF1069" i="1"/>
  <c r="AG1069" i="1" s="1"/>
  <c r="F1068" i="1"/>
  <c r="Z1068" i="1" s="1"/>
  <c r="K1069" i="1"/>
  <c r="AF1071" i="1"/>
  <c r="AG1071" i="1" s="1"/>
  <c r="K1071" i="1"/>
  <c r="K1075" i="1"/>
  <c r="Y1099" i="1"/>
  <c r="Y1097" i="1"/>
  <c r="Y1095" i="1"/>
  <c r="Y1100" i="1"/>
  <c r="Y1098" i="1"/>
  <c r="Y1096" i="1"/>
  <c r="Y1094" i="1"/>
  <c r="Y1093" i="1"/>
  <c r="Y1091" i="1"/>
  <c r="Y1090" i="1"/>
  <c r="AF1041" i="1"/>
  <c r="AG1041" i="1" s="1"/>
  <c r="AF1045" i="1"/>
  <c r="AG1045" i="1" s="1"/>
  <c r="I1058" i="1"/>
  <c r="AF1058" i="1"/>
  <c r="AG1058" i="1" s="1"/>
  <c r="AF1060" i="1"/>
  <c r="AG1060" i="1" s="1"/>
  <c r="E1068" i="1"/>
  <c r="X1068" i="1" s="1"/>
  <c r="AF1070" i="1"/>
  <c r="AG1070" i="1" s="1"/>
  <c r="K1072" i="1"/>
  <c r="J1072" i="1"/>
  <c r="AF1072" i="1"/>
  <c r="AG1072" i="1" s="1"/>
  <c r="K1077" i="1"/>
  <c r="K1087" i="1"/>
  <c r="AF1087" i="1"/>
  <c r="AG1087" i="1" s="1"/>
  <c r="K1091" i="1"/>
  <c r="AF1091" i="1"/>
  <c r="AG1091" i="1" s="1"/>
  <c r="F1090" i="1"/>
  <c r="Z1090" i="1" s="1"/>
  <c r="J1058" i="1"/>
  <c r="J1060" i="1"/>
  <c r="J1070" i="1"/>
  <c r="I1073" i="1"/>
  <c r="I1068" i="1" s="1"/>
  <c r="S1068" i="1" s="1"/>
  <c r="J1076" i="1"/>
  <c r="AC1079" i="1"/>
  <c r="K1073" i="1"/>
  <c r="I1075" i="1"/>
  <c r="J1075" i="1"/>
  <c r="J1078" i="1"/>
  <c r="F1079" i="1"/>
  <c r="Z1079" i="1" s="1"/>
  <c r="I1080" i="1"/>
  <c r="I1079" i="1" s="1"/>
  <c r="S1079" i="1" s="1"/>
  <c r="K1080" i="1"/>
  <c r="K1081" i="1"/>
  <c r="AF1081" i="1"/>
  <c r="AG1081" i="1" s="1"/>
  <c r="J1081" i="1"/>
  <c r="J1082" i="1"/>
  <c r="J1079" i="1" s="1"/>
  <c r="U1079" i="1" s="1"/>
  <c r="K1089" i="1"/>
  <c r="AF1089" i="1"/>
  <c r="AG1089" i="1" s="1"/>
  <c r="Y1092" i="1"/>
  <c r="K1074" i="1"/>
  <c r="K1076" i="1"/>
  <c r="K1078" i="1"/>
  <c r="J1092" i="1"/>
  <c r="K1094" i="1"/>
  <c r="AF1095" i="1"/>
  <c r="AG1095" i="1" s="1"/>
  <c r="K1096" i="1"/>
  <c r="AF1097" i="1"/>
  <c r="AG1097" i="1" s="1"/>
  <c r="K1098" i="1"/>
  <c r="AF1099" i="1"/>
  <c r="AG1099" i="1" s="1"/>
  <c r="K1100" i="1"/>
  <c r="E1101" i="1"/>
  <c r="X1101" i="1" s="1"/>
  <c r="K1102" i="1"/>
  <c r="K1105" i="1"/>
  <c r="X1112" i="1"/>
  <c r="I1091" i="1"/>
  <c r="I1090" i="1" s="1"/>
  <c r="S1090" i="1" s="1"/>
  <c r="AF1093" i="1"/>
  <c r="AG1093" i="1" s="1"/>
  <c r="F1101" i="1"/>
  <c r="AJ1101" i="1" s="1"/>
  <c r="AC1101" i="1"/>
  <c r="K1103" i="1"/>
  <c r="J1103" i="1"/>
  <c r="AF1103" i="1"/>
  <c r="AG1103" i="1" s="1"/>
  <c r="K1111" i="1"/>
  <c r="AF1111" i="1"/>
  <c r="AG1111" i="1" s="1"/>
  <c r="AK1136" i="1"/>
  <c r="AK1134" i="1"/>
  <c r="AK1144" i="1"/>
  <c r="AK1142" i="1"/>
  <c r="AK1140" i="1"/>
  <c r="AK1138" i="1"/>
  <c r="AK1137" i="1"/>
  <c r="AK1135" i="1"/>
  <c r="AK1143" i="1"/>
  <c r="AK1141" i="1"/>
  <c r="AK1139" i="1"/>
  <c r="J1093" i="1"/>
  <c r="AF1094" i="1"/>
  <c r="AG1094" i="1" s="1"/>
  <c r="AF1096" i="1"/>
  <c r="AG1096" i="1" s="1"/>
  <c r="AF1098" i="1"/>
  <c r="AG1098" i="1" s="1"/>
  <c r="AF1100" i="1"/>
  <c r="AG1100" i="1" s="1"/>
  <c r="AF1102" i="1"/>
  <c r="AG1102" i="1" s="1"/>
  <c r="I1104" i="1"/>
  <c r="I1101" i="1" s="1"/>
  <c r="S1101" i="1" s="1"/>
  <c r="J1104" i="1"/>
  <c r="K1107" i="1"/>
  <c r="J1110" i="1"/>
  <c r="AA1132" i="1"/>
  <c r="AA1130" i="1"/>
  <c r="AA1128" i="1"/>
  <c r="AA1129" i="1"/>
  <c r="AA1125" i="1"/>
  <c r="AA1123" i="1"/>
  <c r="AA1133" i="1"/>
  <c r="AA1124" i="1"/>
  <c r="AA1131" i="1"/>
  <c r="AA1126" i="1"/>
  <c r="AA1127" i="1"/>
  <c r="K1104" i="1"/>
  <c r="J1105" i="1"/>
  <c r="J1106" i="1"/>
  <c r="K1109" i="1"/>
  <c r="AF1109" i="1"/>
  <c r="AG1109" i="1" s="1"/>
  <c r="AJ1123" i="1"/>
  <c r="AC1123" i="1"/>
  <c r="F1112" i="1"/>
  <c r="AC1112" i="1"/>
  <c r="J1114" i="1"/>
  <c r="AF1117" i="1"/>
  <c r="AG1117" i="1" s="1"/>
  <c r="AF1119" i="1"/>
  <c r="AG1119" i="1" s="1"/>
  <c r="AF1121" i="1"/>
  <c r="AG1121" i="1" s="1"/>
  <c r="E1123" i="1"/>
  <c r="X1123" i="1" s="1"/>
  <c r="K1124" i="1"/>
  <c r="J1125" i="1"/>
  <c r="J1123" i="1" s="1"/>
  <c r="U1123" i="1" s="1"/>
  <c r="K1130" i="1"/>
  <c r="J1132" i="1"/>
  <c r="I1113" i="1"/>
  <c r="I1112" i="1" s="1"/>
  <c r="S1112" i="1" s="1"/>
  <c r="AF1113" i="1"/>
  <c r="AG1113" i="1" s="1"/>
  <c r="AF1115" i="1"/>
  <c r="AG1115" i="1" s="1"/>
  <c r="K1125" i="1"/>
  <c r="K1128" i="1"/>
  <c r="K1132" i="1"/>
  <c r="Z1134" i="1"/>
  <c r="J1113" i="1"/>
  <c r="J1115" i="1"/>
  <c r="J1126" i="1"/>
  <c r="K1129" i="1"/>
  <c r="J1129" i="1"/>
  <c r="AF1129" i="1"/>
  <c r="AG1129" i="1" s="1"/>
  <c r="K1127" i="1"/>
  <c r="J1127" i="1"/>
  <c r="AF1127" i="1"/>
  <c r="AG1127" i="1" s="1"/>
  <c r="I1130" i="1"/>
  <c r="I1123" i="1" s="1"/>
  <c r="S1123" i="1" s="1"/>
  <c r="J1130" i="1"/>
  <c r="J1133" i="1"/>
  <c r="AD1143" i="1"/>
  <c r="AD1141" i="1"/>
  <c r="AD1139" i="1"/>
  <c r="AD1136" i="1"/>
  <c r="AD1144" i="1"/>
  <c r="AD1142" i="1"/>
  <c r="AD1140" i="1"/>
  <c r="AD1138" i="1"/>
  <c r="AD1137" i="1"/>
  <c r="AD1135" i="1"/>
  <c r="K1131" i="1"/>
  <c r="K1133" i="1"/>
  <c r="E1134" i="1"/>
  <c r="X1134" i="1" s="1"/>
  <c r="K1135" i="1"/>
  <c r="AF1136" i="1"/>
  <c r="AG1136" i="1" s="1"/>
  <c r="K1137" i="1"/>
  <c r="J1138" i="1"/>
  <c r="J1140" i="1"/>
  <c r="J1142" i="1"/>
  <c r="J1144" i="1"/>
  <c r="AC1145" i="1"/>
  <c r="K1146" i="1"/>
  <c r="AF1146" i="1"/>
  <c r="AG1146" i="1" s="1"/>
  <c r="J1146" i="1"/>
  <c r="K1138" i="1"/>
  <c r="K1140" i="1"/>
  <c r="K1142" i="1"/>
  <c r="K1144" i="1"/>
  <c r="Y1154" i="1"/>
  <c r="Y1152" i="1"/>
  <c r="Y1150" i="1"/>
  <c r="Y1155" i="1"/>
  <c r="Y1153" i="1"/>
  <c r="Y1151" i="1"/>
  <c r="Y1149" i="1"/>
  <c r="Y1148" i="1"/>
  <c r="Y1145" i="1"/>
  <c r="AF1135" i="1"/>
  <c r="AG1135" i="1" s="1"/>
  <c r="J1139" i="1"/>
  <c r="J1141" i="1"/>
  <c r="J1143" i="1"/>
  <c r="F1145" i="1"/>
  <c r="AJ1145" i="1" s="1"/>
  <c r="Y1147" i="1"/>
  <c r="Y1146" i="1"/>
  <c r="J1147" i="1"/>
  <c r="K1147" i="1"/>
  <c r="AF1148" i="1"/>
  <c r="AG1148" i="1" s="1"/>
  <c r="J1148" i="1"/>
  <c r="AD1065" i="1" l="1"/>
  <c r="AD1058" i="1"/>
  <c r="AD1059" i="1"/>
  <c r="AD1061" i="1"/>
  <c r="AD1064" i="1"/>
  <c r="AD1063" i="1"/>
  <c r="AD1066" i="1"/>
  <c r="AD1057" i="1"/>
  <c r="AD1067" i="1"/>
  <c r="AD1060" i="1"/>
  <c r="AD1062" i="1"/>
  <c r="Y739" i="1"/>
  <c r="Y742" i="1"/>
  <c r="Y738" i="1"/>
  <c r="Y747" i="1"/>
  <c r="Y741" i="1"/>
  <c r="Y748" i="1"/>
  <c r="Y743" i="1"/>
  <c r="Y745" i="1"/>
  <c r="Y744" i="1"/>
  <c r="Y746" i="1"/>
  <c r="Y740" i="1"/>
  <c r="T596" i="1"/>
  <c r="T595" i="1"/>
  <c r="Y602" i="1"/>
  <c r="Y601" i="1"/>
  <c r="Y603" i="1"/>
  <c r="Y597" i="1"/>
  <c r="Y596" i="1"/>
  <c r="Y599" i="1"/>
  <c r="Y595" i="1"/>
  <c r="Y604" i="1"/>
  <c r="Y598" i="1"/>
  <c r="Y605" i="1"/>
  <c r="Y600" i="1"/>
  <c r="T1145" i="1"/>
  <c r="T1146" i="1"/>
  <c r="AA874" i="1"/>
  <c r="AA872" i="1"/>
  <c r="AA879" i="1"/>
  <c r="AA873" i="1"/>
  <c r="AA880" i="1"/>
  <c r="AA875" i="1"/>
  <c r="AA870" i="1"/>
  <c r="AA876" i="1"/>
  <c r="AA878" i="1"/>
  <c r="AA877" i="1"/>
  <c r="AA871" i="1"/>
  <c r="Y789" i="1"/>
  <c r="Y788" i="1"/>
  <c r="Y790" i="1"/>
  <c r="Y784" i="1"/>
  <c r="Y787" i="1"/>
  <c r="Y786" i="1"/>
  <c r="Y782" i="1"/>
  <c r="Y783" i="1"/>
  <c r="Y785" i="1"/>
  <c r="Y791" i="1"/>
  <c r="Y792" i="1"/>
  <c r="Y158" i="1"/>
  <c r="Y161" i="1"/>
  <c r="Y155" i="1"/>
  <c r="Y162" i="1"/>
  <c r="Y160" i="1"/>
  <c r="Y163" i="1"/>
  <c r="Y165" i="1"/>
  <c r="Y157" i="1"/>
  <c r="Y159" i="1"/>
  <c r="Y164" i="1"/>
  <c r="Y156" i="1"/>
  <c r="T100" i="1"/>
  <c r="T101" i="1"/>
  <c r="T57" i="1"/>
  <c r="T56" i="1"/>
  <c r="AK773" i="1"/>
  <c r="AK780" i="1"/>
  <c r="AK779" i="1"/>
  <c r="AK781" i="1"/>
  <c r="AK777" i="1"/>
  <c r="AK775" i="1"/>
  <c r="AK774" i="1"/>
  <c r="AK772" i="1"/>
  <c r="AK778" i="1"/>
  <c r="AK771" i="1"/>
  <c r="AK776" i="1"/>
  <c r="T112" i="1"/>
  <c r="T111" i="1"/>
  <c r="AJ1090" i="1"/>
  <c r="J925" i="1"/>
  <c r="U925" i="1" s="1"/>
  <c r="J848" i="1"/>
  <c r="U848" i="1" s="1"/>
  <c r="J793" i="1"/>
  <c r="U793" i="1" s="1"/>
  <c r="J639" i="1"/>
  <c r="U639" i="1" s="1"/>
  <c r="J606" i="1"/>
  <c r="U606" i="1" s="1"/>
  <c r="I683" i="1"/>
  <c r="S683" i="1" s="1"/>
  <c r="J540" i="1"/>
  <c r="U540" i="1" s="1"/>
  <c r="J496" i="1"/>
  <c r="U496" i="1" s="1"/>
  <c r="J562" i="1"/>
  <c r="U562" i="1" s="1"/>
  <c r="J518" i="1"/>
  <c r="U518" i="1" s="1"/>
  <c r="J474" i="1"/>
  <c r="U474" i="1" s="1"/>
  <c r="J452" i="1"/>
  <c r="U452" i="1" s="1"/>
  <c r="K232" i="1"/>
  <c r="AH232" i="1" s="1"/>
  <c r="J298" i="1"/>
  <c r="U298" i="1" s="1"/>
  <c r="J188" i="1"/>
  <c r="U188" i="1" s="1"/>
  <c r="I573" i="1"/>
  <c r="S573" i="1" s="1"/>
  <c r="I529" i="1"/>
  <c r="S529" i="1" s="1"/>
  <c r="I243" i="1"/>
  <c r="S243" i="1" s="1"/>
  <c r="I78" i="1"/>
  <c r="S78" i="1" s="1"/>
  <c r="J892" i="1"/>
  <c r="U892" i="1" s="1"/>
  <c r="J859" i="1"/>
  <c r="U859" i="1" s="1"/>
  <c r="J826" i="1"/>
  <c r="U826" i="1" s="1"/>
  <c r="J804" i="1"/>
  <c r="U804" i="1" s="1"/>
  <c r="I430" i="1"/>
  <c r="S430" i="1" s="1"/>
  <c r="K276" i="1"/>
  <c r="AH276" i="1" s="1"/>
  <c r="J177" i="1"/>
  <c r="U177" i="1" s="1"/>
  <c r="J166" i="1"/>
  <c r="U166" i="1" s="1"/>
  <c r="I1134" i="1"/>
  <c r="S1134" i="1" s="1"/>
  <c r="Y1049" i="1"/>
  <c r="Y1046" i="1"/>
  <c r="I562" i="1"/>
  <c r="S562" i="1" s="1"/>
  <c r="I518" i="1"/>
  <c r="S518" i="1" s="1"/>
  <c r="I133" i="1"/>
  <c r="S133" i="1" s="1"/>
  <c r="J1068" i="1"/>
  <c r="U1068" i="1" s="1"/>
  <c r="J980" i="1"/>
  <c r="U980" i="1" s="1"/>
  <c r="Z1002" i="1"/>
  <c r="Z1145" i="1"/>
  <c r="J1090" i="1"/>
  <c r="U1090" i="1" s="1"/>
  <c r="J1002" i="1"/>
  <c r="U1002" i="1" s="1"/>
  <c r="Z958" i="1"/>
  <c r="J903" i="1"/>
  <c r="U903" i="1" s="1"/>
  <c r="K760" i="1"/>
  <c r="AH760" i="1" s="1"/>
  <c r="K738" i="1"/>
  <c r="AH738" i="1" s="1"/>
  <c r="Z738" i="1"/>
  <c r="K661" i="1"/>
  <c r="AH661" i="1" s="1"/>
  <c r="K650" i="1"/>
  <c r="AH650" i="1" s="1"/>
  <c r="J683" i="1"/>
  <c r="U683" i="1" s="1"/>
  <c r="J716" i="1"/>
  <c r="U716" i="1" s="1"/>
  <c r="J529" i="1"/>
  <c r="U529" i="1" s="1"/>
  <c r="J485" i="1"/>
  <c r="U485" i="1" s="1"/>
  <c r="J573" i="1"/>
  <c r="U573" i="1" s="1"/>
  <c r="J551" i="1"/>
  <c r="U551" i="1" s="1"/>
  <c r="J507" i="1"/>
  <c r="U507" i="1" s="1"/>
  <c r="J463" i="1"/>
  <c r="U463" i="1" s="1"/>
  <c r="J419" i="1"/>
  <c r="U419" i="1" s="1"/>
  <c r="I408" i="1"/>
  <c r="S408" i="1" s="1"/>
  <c r="K408" i="1"/>
  <c r="AH408" i="1" s="1"/>
  <c r="AJ353" i="1"/>
  <c r="J430" i="1"/>
  <c r="U430" i="1" s="1"/>
  <c r="K254" i="1"/>
  <c r="AH254" i="1" s="1"/>
  <c r="K210" i="1"/>
  <c r="AH210" i="1" s="1"/>
  <c r="K133" i="1"/>
  <c r="AH133" i="1" s="1"/>
  <c r="K166" i="1"/>
  <c r="AH166" i="1" s="1"/>
  <c r="Z155" i="1"/>
  <c r="AC1046" i="1"/>
  <c r="X749" i="1"/>
  <c r="I551" i="1"/>
  <c r="S551" i="1" s="1"/>
  <c r="X320" i="1"/>
  <c r="I199" i="1"/>
  <c r="S199" i="1" s="1"/>
  <c r="X89" i="1"/>
  <c r="X122" i="1"/>
  <c r="X111" i="1"/>
  <c r="X100" i="1"/>
  <c r="J1101" i="1"/>
  <c r="U1101" i="1" s="1"/>
  <c r="I1057" i="1"/>
  <c r="S1057" i="1" s="1"/>
  <c r="J1134" i="1"/>
  <c r="U1134" i="1" s="1"/>
  <c r="J1112" i="1"/>
  <c r="U1112" i="1" s="1"/>
  <c r="J1024" i="1"/>
  <c r="U1024" i="1" s="1"/>
  <c r="J991" i="1"/>
  <c r="U991" i="1" s="1"/>
  <c r="K980" i="1"/>
  <c r="AH980" i="1" s="1"/>
  <c r="J958" i="1"/>
  <c r="U958" i="1" s="1"/>
  <c r="J947" i="1"/>
  <c r="U947" i="1" s="1"/>
  <c r="K1002" i="1"/>
  <c r="AH1002" i="1" s="1"/>
  <c r="J914" i="1"/>
  <c r="U914" i="1" s="1"/>
  <c r="J870" i="1"/>
  <c r="U870" i="1" s="1"/>
  <c r="AJ903" i="1"/>
  <c r="J837" i="1"/>
  <c r="U837" i="1" s="1"/>
  <c r="J815" i="1"/>
  <c r="U815" i="1" s="1"/>
  <c r="J782" i="1"/>
  <c r="U782" i="1" s="1"/>
  <c r="AJ727" i="1"/>
  <c r="K771" i="1"/>
  <c r="AH771" i="1" s="1"/>
  <c r="K749" i="1"/>
  <c r="AH749" i="1" s="1"/>
  <c r="K727" i="1"/>
  <c r="AH727" i="1" s="1"/>
  <c r="Z672" i="1"/>
  <c r="Z694" i="1"/>
  <c r="J617" i="1"/>
  <c r="U617" i="1" s="1"/>
  <c r="K617" i="1"/>
  <c r="AH617" i="1" s="1"/>
  <c r="J441" i="1"/>
  <c r="U441" i="1" s="1"/>
  <c r="I342" i="1"/>
  <c r="S342" i="1" s="1"/>
  <c r="J309" i="1"/>
  <c r="U309" i="1" s="1"/>
  <c r="K221" i="1"/>
  <c r="AH221" i="1" s="1"/>
  <c r="K1112" i="1"/>
  <c r="AH1112" i="1" s="1"/>
  <c r="I793" i="1"/>
  <c r="S793" i="1" s="1"/>
  <c r="I540" i="1"/>
  <c r="S540" i="1" s="1"/>
  <c r="Z144" i="1"/>
  <c r="I89" i="1"/>
  <c r="S89" i="1" s="1"/>
  <c r="X78" i="1"/>
  <c r="X56" i="1"/>
  <c r="V968" i="1"/>
  <c r="V964" i="1"/>
  <c r="V967" i="1"/>
  <c r="V963" i="1"/>
  <c r="V966" i="1"/>
  <c r="V962" i="1"/>
  <c r="V961" i="1"/>
  <c r="V965" i="1"/>
  <c r="V960" i="1"/>
  <c r="V959" i="1"/>
  <c r="V958" i="1"/>
  <c r="AI1010" i="1"/>
  <c r="AI1006" i="1"/>
  <c r="AI1005" i="1"/>
  <c r="AI1009" i="1"/>
  <c r="AI1012" i="1"/>
  <c r="AI1007" i="1"/>
  <c r="AI1003" i="1"/>
  <c r="AI1008" i="1"/>
  <c r="AI1004" i="1"/>
  <c r="AI1002" i="1"/>
  <c r="AI1011" i="1"/>
  <c r="V924" i="1"/>
  <c r="V920" i="1"/>
  <c r="V915" i="1"/>
  <c r="V914" i="1"/>
  <c r="V923" i="1"/>
  <c r="V919" i="1"/>
  <c r="V922" i="1"/>
  <c r="V918" i="1"/>
  <c r="V917" i="1"/>
  <c r="V921" i="1"/>
  <c r="V916" i="1"/>
  <c r="AK1154" i="1"/>
  <c r="AK1152" i="1"/>
  <c r="AK1150" i="1"/>
  <c r="AK1155" i="1"/>
  <c r="AK1153" i="1"/>
  <c r="AK1151" i="1"/>
  <c r="AK1149" i="1"/>
  <c r="AK1148" i="1"/>
  <c r="AK1146" i="1"/>
  <c r="AK1147" i="1"/>
  <c r="AK1145" i="1"/>
  <c r="AA1088" i="1"/>
  <c r="AA1082" i="1"/>
  <c r="AA1080" i="1"/>
  <c r="AA1089" i="1"/>
  <c r="AA1087" i="1"/>
  <c r="AA1081" i="1"/>
  <c r="AA1079" i="1"/>
  <c r="AK1044" i="1"/>
  <c r="AK1040" i="1"/>
  <c r="AK1042" i="1"/>
  <c r="AK1037" i="1"/>
  <c r="AK1045" i="1"/>
  <c r="AK1043" i="1"/>
  <c r="AK1038" i="1"/>
  <c r="AK1035" i="1"/>
  <c r="AK1041" i="1"/>
  <c r="AK1039" i="1"/>
  <c r="AK1036" i="1"/>
  <c r="V891" i="1"/>
  <c r="V887" i="1"/>
  <c r="V882" i="1"/>
  <c r="V881" i="1"/>
  <c r="V890" i="1"/>
  <c r="V886" i="1"/>
  <c r="V889" i="1"/>
  <c r="V885" i="1"/>
  <c r="V884" i="1"/>
  <c r="V888" i="1"/>
  <c r="V883" i="1"/>
  <c r="AA855" i="1"/>
  <c r="AA857" i="1"/>
  <c r="AA853" i="1"/>
  <c r="AA858" i="1"/>
  <c r="AA851" i="1"/>
  <c r="AA848" i="1"/>
  <c r="AA856" i="1"/>
  <c r="AA854" i="1"/>
  <c r="AA850" i="1"/>
  <c r="AA852" i="1"/>
  <c r="AA849" i="1"/>
  <c r="AK846" i="1"/>
  <c r="AK842" i="1"/>
  <c r="AK837" i="1"/>
  <c r="AK845" i="1"/>
  <c r="AK841" i="1"/>
  <c r="AK840" i="1"/>
  <c r="AK844" i="1"/>
  <c r="AK839" i="1"/>
  <c r="AK847" i="1"/>
  <c r="AK843" i="1"/>
  <c r="AK838" i="1"/>
  <c r="AK824" i="1"/>
  <c r="AK820" i="1"/>
  <c r="AK815" i="1"/>
  <c r="AK823" i="1"/>
  <c r="AK819" i="1"/>
  <c r="AK818" i="1"/>
  <c r="AK822" i="1"/>
  <c r="AK817" i="1"/>
  <c r="AK825" i="1"/>
  <c r="AK821" i="1"/>
  <c r="AK816" i="1"/>
  <c r="AA812" i="1"/>
  <c r="AA808" i="1"/>
  <c r="AA807" i="1"/>
  <c r="AA804" i="1"/>
  <c r="AA811" i="1"/>
  <c r="AA806" i="1"/>
  <c r="AA814" i="1"/>
  <c r="AA810" i="1"/>
  <c r="AA805" i="1"/>
  <c r="AA813" i="1"/>
  <c r="AA809" i="1"/>
  <c r="T750" i="1"/>
  <c r="T749" i="1"/>
  <c r="V803" i="1"/>
  <c r="V799" i="1"/>
  <c r="V802" i="1"/>
  <c r="V798" i="1"/>
  <c r="V801" i="1"/>
  <c r="V797" i="1"/>
  <c r="V796" i="1"/>
  <c r="V800" i="1"/>
  <c r="V795" i="1"/>
  <c r="V794" i="1"/>
  <c r="V793" i="1"/>
  <c r="V1100" i="1"/>
  <c r="V1098" i="1"/>
  <c r="V1096" i="1"/>
  <c r="V1094" i="1"/>
  <c r="V1093" i="1"/>
  <c r="V1099" i="1"/>
  <c r="V1097" i="1"/>
  <c r="V1095" i="1"/>
  <c r="V1092" i="1"/>
  <c r="V1090" i="1"/>
  <c r="W1091" i="1" s="1"/>
  <c r="V1091" i="1"/>
  <c r="W1092" i="1" s="1"/>
  <c r="V1088" i="1"/>
  <c r="V1082" i="1"/>
  <c r="V1080" i="1"/>
  <c r="W1081" i="1" s="1"/>
  <c r="V1079" i="1"/>
  <c r="W1080" i="1" s="1"/>
  <c r="V1087" i="1"/>
  <c r="V1081" i="1"/>
  <c r="V1089" i="1"/>
  <c r="AA1077" i="1"/>
  <c r="AA1075" i="1"/>
  <c r="AA1073" i="1"/>
  <c r="AA1071" i="1"/>
  <c r="AA1069" i="1"/>
  <c r="AA1078" i="1"/>
  <c r="AA1072" i="1"/>
  <c r="AA1076" i="1"/>
  <c r="AA1070" i="1"/>
  <c r="AA1074" i="1"/>
  <c r="AA1068" i="1"/>
  <c r="AI1048" i="1"/>
  <c r="AI1049" i="1"/>
  <c r="AI1047" i="1"/>
  <c r="AI1046" i="1"/>
  <c r="AI1056" i="1"/>
  <c r="AI1055" i="1"/>
  <c r="AI1054" i="1"/>
  <c r="AI1053" i="1"/>
  <c r="AI1052" i="1"/>
  <c r="AI1051" i="1"/>
  <c r="AI1050" i="1"/>
  <c r="V1010" i="1"/>
  <c r="V1006" i="1"/>
  <c r="V1005" i="1"/>
  <c r="V1009" i="1"/>
  <c r="V1012" i="1"/>
  <c r="V1004" i="1"/>
  <c r="V1003" i="1"/>
  <c r="V1002" i="1"/>
  <c r="V1008" i="1"/>
  <c r="V1007" i="1"/>
  <c r="V1011" i="1"/>
  <c r="AK967" i="1"/>
  <c r="AK963" i="1"/>
  <c r="AK966" i="1"/>
  <c r="AK962" i="1"/>
  <c r="AK961" i="1"/>
  <c r="AK965" i="1"/>
  <c r="AK960" i="1"/>
  <c r="AK959" i="1"/>
  <c r="AK958" i="1"/>
  <c r="AK968" i="1"/>
  <c r="AK964" i="1"/>
  <c r="T992" i="1"/>
  <c r="T991" i="1"/>
  <c r="T936" i="1"/>
  <c r="T937" i="1"/>
  <c r="T926" i="1"/>
  <c r="T925" i="1"/>
  <c r="AA945" i="1"/>
  <c r="AA941" i="1"/>
  <c r="AA944" i="1"/>
  <c r="AA943" i="1"/>
  <c r="AA946" i="1"/>
  <c r="AA942" i="1"/>
  <c r="AA937" i="1"/>
  <c r="AA938" i="1"/>
  <c r="AA936" i="1"/>
  <c r="AA940" i="1"/>
  <c r="AA939" i="1"/>
  <c r="AK923" i="1"/>
  <c r="AK919" i="1"/>
  <c r="AK914" i="1"/>
  <c r="AK922" i="1"/>
  <c r="AK918" i="1"/>
  <c r="AK917" i="1"/>
  <c r="AK921" i="1"/>
  <c r="AK916" i="1"/>
  <c r="AK924" i="1"/>
  <c r="AK920" i="1"/>
  <c r="AK915" i="1"/>
  <c r="V913" i="1"/>
  <c r="V909" i="1"/>
  <c r="V904" i="1"/>
  <c r="V903" i="1"/>
  <c r="V912" i="1"/>
  <c r="V908" i="1"/>
  <c r="V911" i="1"/>
  <c r="V907" i="1"/>
  <c r="V906" i="1"/>
  <c r="V910" i="1"/>
  <c r="V905" i="1"/>
  <c r="AA867" i="1"/>
  <c r="AA863" i="1"/>
  <c r="AA866" i="1"/>
  <c r="AA861" i="1"/>
  <c r="AA869" i="1"/>
  <c r="AA868" i="1"/>
  <c r="AA864" i="1"/>
  <c r="AA865" i="1"/>
  <c r="AA862" i="1"/>
  <c r="AA860" i="1"/>
  <c r="AA859" i="1"/>
  <c r="AI767" i="1"/>
  <c r="AI762" i="1"/>
  <c r="AI770" i="1"/>
  <c r="AI766" i="1"/>
  <c r="AI761" i="1"/>
  <c r="AI769" i="1"/>
  <c r="AI765" i="1"/>
  <c r="AI768" i="1"/>
  <c r="AI764" i="1"/>
  <c r="AI763" i="1"/>
  <c r="AI760" i="1"/>
  <c r="AI745" i="1"/>
  <c r="AI740" i="1"/>
  <c r="AI748" i="1"/>
  <c r="AI744" i="1"/>
  <c r="AI739" i="1"/>
  <c r="AI747" i="1"/>
  <c r="AI743" i="1"/>
  <c r="AI746" i="1"/>
  <c r="AI742" i="1"/>
  <c r="AI741" i="1"/>
  <c r="AI738" i="1"/>
  <c r="AK691" i="1"/>
  <c r="AK687" i="1"/>
  <c r="AK686" i="1"/>
  <c r="AK690" i="1"/>
  <c r="AK685" i="1"/>
  <c r="AK688" i="1"/>
  <c r="AK684" i="1"/>
  <c r="AK683" i="1"/>
  <c r="AK693" i="1"/>
  <c r="AK692" i="1"/>
  <c r="AK689" i="1"/>
  <c r="AI670" i="1"/>
  <c r="AI669" i="1"/>
  <c r="AI665" i="1"/>
  <c r="AI664" i="1"/>
  <c r="AI661" i="1"/>
  <c r="AI662" i="1"/>
  <c r="AI671" i="1"/>
  <c r="AI666" i="1"/>
  <c r="AI667" i="1"/>
  <c r="AI668" i="1"/>
  <c r="AI663" i="1"/>
  <c r="AI658" i="1"/>
  <c r="AI654" i="1"/>
  <c r="AI653" i="1"/>
  <c r="AI650" i="1"/>
  <c r="AI657" i="1"/>
  <c r="AI655" i="1"/>
  <c r="AI656" i="1"/>
  <c r="AI659" i="1"/>
  <c r="AI652" i="1"/>
  <c r="AI660" i="1"/>
  <c r="AI651" i="1"/>
  <c r="V692" i="1"/>
  <c r="V688" i="1"/>
  <c r="V691" i="1"/>
  <c r="V687" i="1"/>
  <c r="V686" i="1"/>
  <c r="V693" i="1"/>
  <c r="V690" i="1"/>
  <c r="V689" i="1"/>
  <c r="V685" i="1"/>
  <c r="V684" i="1"/>
  <c r="V683" i="1"/>
  <c r="V637" i="1"/>
  <c r="V633" i="1"/>
  <c r="V636" i="1"/>
  <c r="V632" i="1"/>
  <c r="V631" i="1"/>
  <c r="V635" i="1"/>
  <c r="V630" i="1"/>
  <c r="V638" i="1"/>
  <c r="V634" i="1"/>
  <c r="V629" i="1"/>
  <c r="V628" i="1"/>
  <c r="AK614" i="1"/>
  <c r="AK610" i="1"/>
  <c r="AK609" i="1"/>
  <c r="AK613" i="1"/>
  <c r="AK608" i="1"/>
  <c r="AK616" i="1"/>
  <c r="AK612" i="1"/>
  <c r="AK607" i="1"/>
  <c r="AK615" i="1"/>
  <c r="AK611" i="1"/>
  <c r="AK606" i="1"/>
  <c r="V723" i="1"/>
  <c r="V718" i="1"/>
  <c r="V726" i="1"/>
  <c r="V725" i="1"/>
  <c r="V721" i="1"/>
  <c r="V724" i="1"/>
  <c r="V720" i="1"/>
  <c r="V719" i="1"/>
  <c r="V717" i="1"/>
  <c r="V722" i="1"/>
  <c r="V716" i="1"/>
  <c r="AA559" i="1"/>
  <c r="AA555" i="1"/>
  <c r="AA554" i="1"/>
  <c r="AA551" i="1"/>
  <c r="AA558" i="1"/>
  <c r="AA553" i="1"/>
  <c r="AA561" i="1"/>
  <c r="AA557" i="1"/>
  <c r="AA552" i="1"/>
  <c r="AA560" i="1"/>
  <c r="AA556" i="1"/>
  <c r="V539" i="1"/>
  <c r="V535" i="1"/>
  <c r="V530" i="1"/>
  <c r="V529" i="1"/>
  <c r="V538" i="1"/>
  <c r="V534" i="1"/>
  <c r="V537" i="1"/>
  <c r="V533" i="1"/>
  <c r="V532" i="1"/>
  <c r="V536" i="1"/>
  <c r="V531" i="1"/>
  <c r="AA537" i="1"/>
  <c r="AA533" i="1"/>
  <c r="AA532" i="1"/>
  <c r="AA529" i="1"/>
  <c r="AA536" i="1"/>
  <c r="AA531" i="1"/>
  <c r="AA539" i="1"/>
  <c r="AA535" i="1"/>
  <c r="AA530" i="1"/>
  <c r="AA538" i="1"/>
  <c r="AA534" i="1"/>
  <c r="AA515" i="1"/>
  <c r="AA511" i="1"/>
  <c r="AA510" i="1"/>
  <c r="AA507" i="1"/>
  <c r="AA514" i="1"/>
  <c r="AA509" i="1"/>
  <c r="AA517" i="1"/>
  <c r="AA513" i="1"/>
  <c r="AA508" i="1"/>
  <c r="AA516" i="1"/>
  <c r="AA512" i="1"/>
  <c r="V495" i="1"/>
  <c r="V491" i="1"/>
  <c r="V486" i="1"/>
  <c r="V485" i="1"/>
  <c r="V494" i="1"/>
  <c r="V490" i="1"/>
  <c r="V493" i="1"/>
  <c r="V489" i="1"/>
  <c r="V488" i="1"/>
  <c r="V492" i="1"/>
  <c r="V487" i="1"/>
  <c r="AA493" i="1"/>
  <c r="AA489" i="1"/>
  <c r="AA488" i="1"/>
  <c r="AA485" i="1"/>
  <c r="AA492" i="1"/>
  <c r="AA487" i="1"/>
  <c r="AA495" i="1"/>
  <c r="AA491" i="1"/>
  <c r="AA486" i="1"/>
  <c r="AA494" i="1"/>
  <c r="AA490" i="1"/>
  <c r="V579" i="1"/>
  <c r="V574" i="1"/>
  <c r="V573" i="1"/>
  <c r="V583" i="1"/>
  <c r="V582" i="1"/>
  <c r="V578" i="1"/>
  <c r="V581" i="1"/>
  <c r="V577" i="1"/>
  <c r="V576" i="1"/>
  <c r="V580" i="1"/>
  <c r="V575" i="1"/>
  <c r="V561" i="1"/>
  <c r="V557" i="1"/>
  <c r="V552" i="1"/>
  <c r="V551" i="1"/>
  <c r="V560" i="1"/>
  <c r="V556" i="1"/>
  <c r="V559" i="1"/>
  <c r="V555" i="1"/>
  <c r="V554" i="1"/>
  <c r="V558" i="1"/>
  <c r="V553" i="1"/>
  <c r="V517" i="1"/>
  <c r="V513" i="1"/>
  <c r="V508" i="1"/>
  <c r="V507" i="1"/>
  <c r="V516" i="1"/>
  <c r="V512" i="1"/>
  <c r="V515" i="1"/>
  <c r="V511" i="1"/>
  <c r="V510" i="1"/>
  <c r="V514" i="1"/>
  <c r="V509" i="1"/>
  <c r="V473" i="1"/>
  <c r="V469" i="1"/>
  <c r="V472" i="1"/>
  <c r="V468" i="1"/>
  <c r="V471" i="1"/>
  <c r="V467" i="1"/>
  <c r="V466" i="1"/>
  <c r="V470" i="1"/>
  <c r="V465" i="1"/>
  <c r="V463" i="1"/>
  <c r="V464" i="1"/>
  <c r="V428" i="1"/>
  <c r="V424" i="1"/>
  <c r="V427" i="1"/>
  <c r="V423" i="1"/>
  <c r="V421" i="1"/>
  <c r="V420" i="1"/>
  <c r="V429" i="1"/>
  <c r="V426" i="1"/>
  <c r="V425" i="1"/>
  <c r="V422" i="1"/>
  <c r="V419" i="1"/>
  <c r="AK449" i="1"/>
  <c r="AK445" i="1"/>
  <c r="AK444" i="1"/>
  <c r="AK448" i="1"/>
  <c r="AK443" i="1"/>
  <c r="AK451" i="1"/>
  <c r="AK450" i="1"/>
  <c r="AK447" i="1"/>
  <c r="AK446" i="1"/>
  <c r="AK442" i="1"/>
  <c r="AK441" i="1"/>
  <c r="T409" i="1"/>
  <c r="T408" i="1"/>
  <c r="T398" i="1"/>
  <c r="T397" i="1"/>
  <c r="T387" i="1"/>
  <c r="T386" i="1"/>
  <c r="T376" i="1"/>
  <c r="T375" i="1"/>
  <c r="T365" i="1"/>
  <c r="T364" i="1"/>
  <c r="T354" i="1"/>
  <c r="T353" i="1"/>
  <c r="AI417" i="1"/>
  <c r="AI413" i="1"/>
  <c r="AI410" i="1"/>
  <c r="AI416" i="1"/>
  <c r="AI414" i="1"/>
  <c r="AI409" i="1"/>
  <c r="AI415" i="1"/>
  <c r="AI418" i="1"/>
  <c r="AI412" i="1"/>
  <c r="AI411" i="1"/>
  <c r="AI408" i="1"/>
  <c r="V439" i="1"/>
  <c r="V435" i="1"/>
  <c r="V438" i="1"/>
  <c r="V434" i="1"/>
  <c r="V433" i="1"/>
  <c r="V440" i="1"/>
  <c r="V437" i="1"/>
  <c r="V436" i="1"/>
  <c r="V432" i="1"/>
  <c r="V431" i="1"/>
  <c r="V430" i="1"/>
  <c r="AA415" i="1"/>
  <c r="AA418" i="1"/>
  <c r="AA413" i="1"/>
  <c r="AA417" i="1"/>
  <c r="AA412" i="1"/>
  <c r="AA411" i="1"/>
  <c r="AA408" i="1"/>
  <c r="AA416" i="1"/>
  <c r="AA414" i="1"/>
  <c r="AA410" i="1"/>
  <c r="AA409" i="1"/>
  <c r="AA406" i="1"/>
  <c r="AA402" i="1"/>
  <c r="AA405" i="1"/>
  <c r="AA401" i="1"/>
  <c r="AA400" i="1"/>
  <c r="AA397" i="1"/>
  <c r="AA404" i="1"/>
  <c r="AA399" i="1"/>
  <c r="AA407" i="1"/>
  <c r="AA403" i="1"/>
  <c r="AA398" i="1"/>
  <c r="AA395" i="1"/>
  <c r="AA391" i="1"/>
  <c r="AA394" i="1"/>
  <c r="AA390" i="1"/>
  <c r="AA389" i="1"/>
  <c r="AA386" i="1"/>
  <c r="AA393" i="1"/>
  <c r="AA388" i="1"/>
  <c r="AA396" i="1"/>
  <c r="AA392" i="1"/>
  <c r="AA387" i="1"/>
  <c r="AA384" i="1"/>
  <c r="AA380" i="1"/>
  <c r="AA383" i="1"/>
  <c r="AA379" i="1"/>
  <c r="AA378" i="1"/>
  <c r="AA375" i="1"/>
  <c r="AA382" i="1"/>
  <c r="AA377" i="1"/>
  <c r="AA385" i="1"/>
  <c r="AA381" i="1"/>
  <c r="AA376" i="1"/>
  <c r="T299" i="1"/>
  <c r="T298" i="1"/>
  <c r="AI263" i="1"/>
  <c r="AI259" i="1"/>
  <c r="AI262" i="1"/>
  <c r="AI258" i="1"/>
  <c r="AI257" i="1"/>
  <c r="AI254" i="1"/>
  <c r="AI261" i="1"/>
  <c r="AI256" i="1"/>
  <c r="AI264" i="1"/>
  <c r="AI260" i="1"/>
  <c r="AI255" i="1"/>
  <c r="AK240" i="1"/>
  <c r="AK236" i="1"/>
  <c r="AK235" i="1"/>
  <c r="AK239" i="1"/>
  <c r="AK234" i="1"/>
  <c r="AK242" i="1"/>
  <c r="AK238" i="1"/>
  <c r="AK233" i="1"/>
  <c r="AK241" i="1"/>
  <c r="AK237" i="1"/>
  <c r="AK232" i="1"/>
  <c r="AI219" i="1"/>
  <c r="AI215" i="1"/>
  <c r="AI218" i="1"/>
  <c r="AI214" i="1"/>
  <c r="AI213" i="1"/>
  <c r="AI210" i="1"/>
  <c r="AI217" i="1"/>
  <c r="AI212" i="1"/>
  <c r="AI220" i="1"/>
  <c r="AI216" i="1"/>
  <c r="AI211" i="1"/>
  <c r="AA294" i="1"/>
  <c r="AA289" i="1"/>
  <c r="AA296" i="1"/>
  <c r="AA295" i="1"/>
  <c r="AA293" i="1"/>
  <c r="AA287" i="1"/>
  <c r="AA292" i="1"/>
  <c r="AA297" i="1"/>
  <c r="AA291" i="1"/>
  <c r="AA290" i="1"/>
  <c r="AA288" i="1"/>
  <c r="AI142" i="1"/>
  <c r="AI138" i="1"/>
  <c r="AI141" i="1"/>
  <c r="AI137" i="1"/>
  <c r="AI136" i="1"/>
  <c r="AI133" i="1"/>
  <c r="AI140" i="1"/>
  <c r="AI135" i="1"/>
  <c r="AI143" i="1"/>
  <c r="AI139" i="1"/>
  <c r="AI134" i="1"/>
  <c r="AK86" i="1"/>
  <c r="AK82" i="1"/>
  <c r="AK81" i="1"/>
  <c r="AK85" i="1"/>
  <c r="AK80" i="1"/>
  <c r="AK88" i="1"/>
  <c r="AK84" i="1"/>
  <c r="AK79" i="1"/>
  <c r="AK87" i="1"/>
  <c r="AK83" i="1"/>
  <c r="AK78" i="1"/>
  <c r="AA52" i="1"/>
  <c r="AA47" i="1"/>
  <c r="AA55" i="1"/>
  <c r="AA51" i="1"/>
  <c r="AA46" i="1"/>
  <c r="AA50" i="1"/>
  <c r="AA54" i="1"/>
  <c r="AA53" i="1"/>
  <c r="AA49" i="1"/>
  <c r="AA48" i="1"/>
  <c r="AA45" i="1"/>
  <c r="AI175" i="1"/>
  <c r="AI171" i="1"/>
  <c r="AI174" i="1"/>
  <c r="AI170" i="1"/>
  <c r="AI169" i="1"/>
  <c r="AI166" i="1"/>
  <c r="AI173" i="1"/>
  <c r="AI168" i="1"/>
  <c r="AI176" i="1"/>
  <c r="AI172" i="1"/>
  <c r="AI167" i="1"/>
  <c r="V1137" i="1"/>
  <c r="V1135" i="1"/>
  <c r="V1134" i="1"/>
  <c r="W1135" i="1" s="1"/>
  <c r="V1143" i="1"/>
  <c r="V1141" i="1"/>
  <c r="V1139" i="1"/>
  <c r="V1136" i="1"/>
  <c r="V1144" i="1"/>
  <c r="V1142" i="1"/>
  <c r="V1140" i="1"/>
  <c r="V1138" i="1"/>
  <c r="V847" i="1"/>
  <c r="V843" i="1"/>
  <c r="V838" i="1"/>
  <c r="V837" i="1"/>
  <c r="V846" i="1"/>
  <c r="V842" i="1"/>
  <c r="V845" i="1"/>
  <c r="V841" i="1"/>
  <c r="V840" i="1"/>
  <c r="V844" i="1"/>
  <c r="V839" i="1"/>
  <c r="V825" i="1"/>
  <c r="V821" i="1"/>
  <c r="V816" i="1"/>
  <c r="V815" i="1"/>
  <c r="V824" i="1"/>
  <c r="V820" i="1"/>
  <c r="V823" i="1"/>
  <c r="V819" i="1"/>
  <c r="V818" i="1"/>
  <c r="V822" i="1"/>
  <c r="V817" i="1"/>
  <c r="AA801" i="1"/>
  <c r="AA797" i="1"/>
  <c r="AA800" i="1"/>
  <c r="AA795" i="1"/>
  <c r="AA803" i="1"/>
  <c r="AA799" i="1"/>
  <c r="AA794" i="1"/>
  <c r="AA802" i="1"/>
  <c r="AA798" i="1"/>
  <c r="AA793" i="1"/>
  <c r="AA796" i="1"/>
  <c r="V791" i="1"/>
  <c r="V787" i="1"/>
  <c r="V790" i="1"/>
  <c r="V786" i="1"/>
  <c r="V785" i="1"/>
  <c r="V792" i="1"/>
  <c r="V789" i="1"/>
  <c r="V788" i="1"/>
  <c r="V784" i="1"/>
  <c r="V783" i="1"/>
  <c r="V782" i="1"/>
  <c r="T728" i="1"/>
  <c r="T727" i="1"/>
  <c r="AI780" i="1"/>
  <c r="AL780" i="1" s="1"/>
  <c r="AI776" i="1"/>
  <c r="AL776" i="1" s="1"/>
  <c r="AI779" i="1"/>
  <c r="AL779" i="1" s="1"/>
  <c r="AI775" i="1"/>
  <c r="AL775" i="1" s="1"/>
  <c r="AI774" i="1"/>
  <c r="AL774" i="1" s="1"/>
  <c r="AI778" i="1"/>
  <c r="AL778" i="1" s="1"/>
  <c r="AI781" i="1"/>
  <c r="AL781" i="1" s="1"/>
  <c r="AI773" i="1"/>
  <c r="AL773" i="1" s="1"/>
  <c r="AI777" i="1"/>
  <c r="AL777" i="1" s="1"/>
  <c r="AI772" i="1"/>
  <c r="AL772" i="1" s="1"/>
  <c r="AI771" i="1"/>
  <c r="AL771" i="1" s="1"/>
  <c r="AI756" i="1"/>
  <c r="AI751" i="1"/>
  <c r="AI759" i="1"/>
  <c r="AI755" i="1"/>
  <c r="AI750" i="1"/>
  <c r="AI758" i="1"/>
  <c r="AI754" i="1"/>
  <c r="AI757" i="1"/>
  <c r="AI753" i="1"/>
  <c r="AI752" i="1"/>
  <c r="AI749" i="1"/>
  <c r="AI734" i="1"/>
  <c r="AI729" i="1"/>
  <c r="AI737" i="1"/>
  <c r="AI733" i="1"/>
  <c r="AI728" i="1"/>
  <c r="AI736" i="1"/>
  <c r="AI732" i="1"/>
  <c r="AI735" i="1"/>
  <c r="AI731" i="1"/>
  <c r="AI730" i="1"/>
  <c r="AI727" i="1"/>
  <c r="AA660" i="1"/>
  <c r="AA656" i="1"/>
  <c r="AA651" i="1"/>
  <c r="AA658" i="1"/>
  <c r="AA657" i="1"/>
  <c r="AA655" i="1"/>
  <c r="AA654" i="1"/>
  <c r="AA653" i="1"/>
  <c r="AA659" i="1"/>
  <c r="AA652" i="1"/>
  <c r="AA650" i="1"/>
  <c r="T717" i="1"/>
  <c r="T716" i="1"/>
  <c r="AK669" i="1"/>
  <c r="AK668" i="1"/>
  <c r="AK663" i="1"/>
  <c r="AK671" i="1"/>
  <c r="AK666" i="1"/>
  <c r="AK670" i="1"/>
  <c r="AK667" i="1"/>
  <c r="AK665" i="1"/>
  <c r="AK664" i="1"/>
  <c r="AK661" i="1"/>
  <c r="AK662" i="1"/>
  <c r="V626" i="1"/>
  <c r="V622" i="1"/>
  <c r="V625" i="1"/>
  <c r="V621" i="1"/>
  <c r="V620" i="1"/>
  <c r="V624" i="1"/>
  <c r="V619" i="1"/>
  <c r="V627" i="1"/>
  <c r="V623" i="1"/>
  <c r="V618" i="1"/>
  <c r="V617" i="1"/>
  <c r="T640" i="1"/>
  <c r="T639" i="1"/>
  <c r="AI626" i="1"/>
  <c r="AI622" i="1"/>
  <c r="AI625" i="1"/>
  <c r="AI621" i="1"/>
  <c r="AI620" i="1"/>
  <c r="AI617" i="1"/>
  <c r="AI624" i="1"/>
  <c r="AI619" i="1"/>
  <c r="AI627" i="1"/>
  <c r="AI623" i="1"/>
  <c r="AI618" i="1"/>
  <c r="AK592" i="1"/>
  <c r="AK588" i="1"/>
  <c r="AK591" i="1"/>
  <c r="AK586" i="1"/>
  <c r="AK594" i="1"/>
  <c r="AK593" i="1"/>
  <c r="AK589" i="1"/>
  <c r="AK590" i="1"/>
  <c r="AK587" i="1"/>
  <c r="AK584" i="1"/>
  <c r="AK585" i="1"/>
  <c r="AK578" i="1"/>
  <c r="AK573" i="1"/>
  <c r="AK582" i="1"/>
  <c r="AK581" i="1"/>
  <c r="AK577" i="1"/>
  <c r="AK576" i="1"/>
  <c r="AK583" i="1"/>
  <c r="AK580" i="1"/>
  <c r="AK575" i="1"/>
  <c r="AK579" i="1"/>
  <c r="AK574" i="1"/>
  <c r="AK460" i="1"/>
  <c r="AK456" i="1"/>
  <c r="AK455" i="1"/>
  <c r="AK459" i="1"/>
  <c r="AK454" i="1"/>
  <c r="AK462" i="1"/>
  <c r="AK458" i="1"/>
  <c r="AK461" i="1"/>
  <c r="AK453" i="1"/>
  <c r="AK452" i="1"/>
  <c r="AK457" i="1"/>
  <c r="V450" i="1"/>
  <c r="V446" i="1"/>
  <c r="V449" i="1"/>
  <c r="V445" i="1"/>
  <c r="V444" i="1"/>
  <c r="V451" i="1"/>
  <c r="V448" i="1"/>
  <c r="V447" i="1"/>
  <c r="V443" i="1"/>
  <c r="V442" i="1"/>
  <c r="V441" i="1"/>
  <c r="AA373" i="1"/>
  <c r="AA369" i="1"/>
  <c r="AA372" i="1"/>
  <c r="AA368" i="1"/>
  <c r="AA367" i="1"/>
  <c r="AA364" i="1"/>
  <c r="AA371" i="1"/>
  <c r="AA366" i="1"/>
  <c r="AA374" i="1"/>
  <c r="AA370" i="1"/>
  <c r="AA365" i="1"/>
  <c r="T343" i="1"/>
  <c r="T342" i="1"/>
  <c r="V318" i="1"/>
  <c r="V314" i="1"/>
  <c r="V317" i="1"/>
  <c r="V313" i="1"/>
  <c r="V312" i="1"/>
  <c r="V309" i="1"/>
  <c r="V311" i="1"/>
  <c r="V310" i="1"/>
  <c r="V319" i="1"/>
  <c r="V316" i="1"/>
  <c r="V315" i="1"/>
  <c r="AA283" i="1"/>
  <c r="AA281" i="1"/>
  <c r="AA278" i="1"/>
  <c r="AA286" i="1"/>
  <c r="AA277" i="1"/>
  <c r="AA285" i="1"/>
  <c r="AA284" i="1"/>
  <c r="AA282" i="1"/>
  <c r="AA280" i="1"/>
  <c r="AA279" i="1"/>
  <c r="AA276" i="1"/>
  <c r="AI274" i="1"/>
  <c r="AI270" i="1"/>
  <c r="AI273" i="1"/>
  <c r="AI269" i="1"/>
  <c r="AI268" i="1"/>
  <c r="AI265" i="1"/>
  <c r="AI272" i="1"/>
  <c r="AI267" i="1"/>
  <c r="AI275" i="1"/>
  <c r="AI271" i="1"/>
  <c r="AI266" i="1"/>
  <c r="AK251" i="1"/>
  <c r="AK247" i="1"/>
  <c r="AK246" i="1"/>
  <c r="AK250" i="1"/>
  <c r="AK245" i="1"/>
  <c r="AK253" i="1"/>
  <c r="AK249" i="1"/>
  <c r="AK244" i="1"/>
  <c r="AK252" i="1"/>
  <c r="AK248" i="1"/>
  <c r="AK243" i="1"/>
  <c r="AI230" i="1"/>
  <c r="AI226" i="1"/>
  <c r="AI229" i="1"/>
  <c r="AI225" i="1"/>
  <c r="AI224" i="1"/>
  <c r="AI221" i="1"/>
  <c r="AI228" i="1"/>
  <c r="AI223" i="1"/>
  <c r="AI231" i="1"/>
  <c r="AI227" i="1"/>
  <c r="AI222" i="1"/>
  <c r="AK207" i="1"/>
  <c r="AK203" i="1"/>
  <c r="AK202" i="1"/>
  <c r="AK206" i="1"/>
  <c r="AK201" i="1"/>
  <c r="AK209" i="1"/>
  <c r="AK205" i="1"/>
  <c r="AK200" i="1"/>
  <c r="AK208" i="1"/>
  <c r="AK204" i="1"/>
  <c r="AK199" i="1"/>
  <c r="AA184" i="1"/>
  <c r="AA179" i="1"/>
  <c r="AA187" i="1"/>
  <c r="AA183" i="1"/>
  <c r="AA178" i="1"/>
  <c r="AA186" i="1"/>
  <c r="AA182" i="1"/>
  <c r="AA177" i="1"/>
  <c r="AA185" i="1"/>
  <c r="AA181" i="1"/>
  <c r="AA180" i="1"/>
  <c r="AK141" i="1"/>
  <c r="AK137" i="1"/>
  <c r="AK136" i="1"/>
  <c r="AK140" i="1"/>
  <c r="AK135" i="1"/>
  <c r="AK143" i="1"/>
  <c r="AK139" i="1"/>
  <c r="AK134" i="1"/>
  <c r="AK142" i="1"/>
  <c r="AK138" i="1"/>
  <c r="AK133" i="1"/>
  <c r="AA129" i="1"/>
  <c r="AA124" i="1"/>
  <c r="AA132" i="1"/>
  <c r="AA128" i="1"/>
  <c r="AA123" i="1"/>
  <c r="AA131" i="1"/>
  <c r="AA127" i="1"/>
  <c r="AA130" i="1"/>
  <c r="AA126" i="1"/>
  <c r="AA125" i="1"/>
  <c r="AA122" i="1"/>
  <c r="AK119" i="1"/>
  <c r="AK115" i="1"/>
  <c r="AK114" i="1"/>
  <c r="AK118" i="1"/>
  <c r="AK113" i="1"/>
  <c r="AK121" i="1"/>
  <c r="AK117" i="1"/>
  <c r="AK112" i="1"/>
  <c r="AK120" i="1"/>
  <c r="AK116" i="1"/>
  <c r="AK111" i="1"/>
  <c r="AA107" i="1"/>
  <c r="AA102" i="1"/>
  <c r="AA110" i="1"/>
  <c r="AA106" i="1"/>
  <c r="AA101" i="1"/>
  <c r="AA109" i="1"/>
  <c r="AA105" i="1"/>
  <c r="AA108" i="1"/>
  <c r="AA104" i="1"/>
  <c r="AA103" i="1"/>
  <c r="AA100" i="1"/>
  <c r="AK97" i="1"/>
  <c r="AK93" i="1"/>
  <c r="AK92" i="1"/>
  <c r="AK96" i="1"/>
  <c r="AK91" i="1"/>
  <c r="AK99" i="1"/>
  <c r="AK95" i="1"/>
  <c r="AK90" i="1"/>
  <c r="AK98" i="1"/>
  <c r="AK94" i="1"/>
  <c r="AK89" i="1"/>
  <c r="AK42" i="1"/>
  <c r="AK38" i="1"/>
  <c r="AK37" i="1"/>
  <c r="AK40" i="1"/>
  <c r="AK41" i="1"/>
  <c r="AK36" i="1"/>
  <c r="AK44" i="1"/>
  <c r="AK35" i="1"/>
  <c r="AK43" i="1"/>
  <c r="AK39" i="1"/>
  <c r="AK34" i="1"/>
  <c r="AA173" i="1"/>
  <c r="AA168" i="1"/>
  <c r="AA176" i="1"/>
  <c r="AA172" i="1"/>
  <c r="AA167" i="1"/>
  <c r="AA175" i="1"/>
  <c r="AA171" i="1"/>
  <c r="AA166" i="1"/>
  <c r="AA174" i="1"/>
  <c r="AA170" i="1"/>
  <c r="AA169" i="1"/>
  <c r="AA736" i="1"/>
  <c r="AA732" i="1"/>
  <c r="AA735" i="1"/>
  <c r="AA731" i="1"/>
  <c r="AA730" i="1"/>
  <c r="AA727" i="1"/>
  <c r="AA734" i="1"/>
  <c r="AA729" i="1"/>
  <c r="AA737" i="1"/>
  <c r="AA733" i="1"/>
  <c r="AA728" i="1"/>
  <c r="V681" i="1"/>
  <c r="V677" i="1"/>
  <c r="V680" i="1"/>
  <c r="V676" i="1"/>
  <c r="V675" i="1"/>
  <c r="V679" i="1"/>
  <c r="V678" i="1"/>
  <c r="V674" i="1"/>
  <c r="V673" i="1"/>
  <c r="V672" i="1"/>
  <c r="V682" i="1"/>
  <c r="T650" i="1"/>
  <c r="T651" i="1"/>
  <c r="V647" i="1"/>
  <c r="V643" i="1"/>
  <c r="V649" i="1"/>
  <c r="V648" i="1"/>
  <c r="V646" i="1"/>
  <c r="V642" i="1"/>
  <c r="V645" i="1"/>
  <c r="V644" i="1"/>
  <c r="V641" i="1"/>
  <c r="V640" i="1"/>
  <c r="V639" i="1"/>
  <c r="V615" i="1"/>
  <c r="V611" i="1"/>
  <c r="V614" i="1"/>
  <c r="V610" i="1"/>
  <c r="V609" i="1"/>
  <c r="V613" i="1"/>
  <c r="V608" i="1"/>
  <c r="V616" i="1"/>
  <c r="V612" i="1"/>
  <c r="V607" i="1"/>
  <c r="V606" i="1"/>
  <c r="T684" i="1"/>
  <c r="T683" i="1"/>
  <c r="AK680" i="1"/>
  <c r="AK676" i="1"/>
  <c r="AK675" i="1"/>
  <c r="AK679" i="1"/>
  <c r="AK674" i="1"/>
  <c r="AK682" i="1"/>
  <c r="AK681" i="1"/>
  <c r="AK678" i="1"/>
  <c r="AK677" i="1"/>
  <c r="AK673" i="1"/>
  <c r="AK672" i="1"/>
  <c r="AA570" i="1"/>
  <c r="AA566" i="1"/>
  <c r="AA565" i="1"/>
  <c r="AA562" i="1"/>
  <c r="AA569" i="1"/>
  <c r="AA564" i="1"/>
  <c r="AA572" i="1"/>
  <c r="AA568" i="1"/>
  <c r="AA563" i="1"/>
  <c r="AA571" i="1"/>
  <c r="AA567" i="1"/>
  <c r="V550" i="1"/>
  <c r="V546" i="1"/>
  <c r="V541" i="1"/>
  <c r="V540" i="1"/>
  <c r="V549" i="1"/>
  <c r="V545" i="1"/>
  <c r="V548" i="1"/>
  <c r="V544" i="1"/>
  <c r="V543" i="1"/>
  <c r="V547" i="1"/>
  <c r="V542" i="1"/>
  <c r="AA548" i="1"/>
  <c r="AA544" i="1"/>
  <c r="AA543" i="1"/>
  <c r="AA540" i="1"/>
  <c r="AA547" i="1"/>
  <c r="AA542" i="1"/>
  <c r="AA550" i="1"/>
  <c r="AA546" i="1"/>
  <c r="AA541" i="1"/>
  <c r="AA549" i="1"/>
  <c r="AA545" i="1"/>
  <c r="AA526" i="1"/>
  <c r="AA522" i="1"/>
  <c r="AA521" i="1"/>
  <c r="AA518" i="1"/>
  <c r="AA525" i="1"/>
  <c r="AA520" i="1"/>
  <c r="AA528" i="1"/>
  <c r="AA524" i="1"/>
  <c r="AA519" i="1"/>
  <c r="AA527" i="1"/>
  <c r="AA523" i="1"/>
  <c r="V506" i="1"/>
  <c r="V502" i="1"/>
  <c r="V497" i="1"/>
  <c r="V496" i="1"/>
  <c r="V505" i="1"/>
  <c r="V501" i="1"/>
  <c r="V504" i="1"/>
  <c r="V500" i="1"/>
  <c r="V499" i="1"/>
  <c r="V503" i="1"/>
  <c r="V498" i="1"/>
  <c r="AA504" i="1"/>
  <c r="AA500" i="1"/>
  <c r="AA499" i="1"/>
  <c r="AA496" i="1"/>
  <c r="AA503" i="1"/>
  <c r="AA498" i="1"/>
  <c r="AA506" i="1"/>
  <c r="AA502" i="1"/>
  <c r="AA497" i="1"/>
  <c r="AA505" i="1"/>
  <c r="AA501" i="1"/>
  <c r="AA482" i="1"/>
  <c r="AA478" i="1"/>
  <c r="AA477" i="1"/>
  <c r="AA474" i="1"/>
  <c r="AA481" i="1"/>
  <c r="AA476" i="1"/>
  <c r="AA484" i="1"/>
  <c r="AA480" i="1"/>
  <c r="AA475" i="1"/>
  <c r="AA483" i="1"/>
  <c r="AA479" i="1"/>
  <c r="V572" i="1"/>
  <c r="V568" i="1"/>
  <c r="V563" i="1"/>
  <c r="V562" i="1"/>
  <c r="V571" i="1"/>
  <c r="V567" i="1"/>
  <c r="V570" i="1"/>
  <c r="V566" i="1"/>
  <c r="V565" i="1"/>
  <c r="V569" i="1"/>
  <c r="V564" i="1"/>
  <c r="V528" i="1"/>
  <c r="V524" i="1"/>
  <c r="V519" i="1"/>
  <c r="V518" i="1"/>
  <c r="V527" i="1"/>
  <c r="V523" i="1"/>
  <c r="V526" i="1"/>
  <c r="V522" i="1"/>
  <c r="V521" i="1"/>
  <c r="V525" i="1"/>
  <c r="V520" i="1"/>
  <c r="V484" i="1"/>
  <c r="V480" i="1"/>
  <c r="V475" i="1"/>
  <c r="V474" i="1"/>
  <c r="V483" i="1"/>
  <c r="V479" i="1"/>
  <c r="V482" i="1"/>
  <c r="V478" i="1"/>
  <c r="V477" i="1"/>
  <c r="V481" i="1"/>
  <c r="V476" i="1"/>
  <c r="V461" i="1"/>
  <c r="V457" i="1"/>
  <c r="V460" i="1"/>
  <c r="V456" i="1"/>
  <c r="V455" i="1"/>
  <c r="V459" i="1"/>
  <c r="V462" i="1"/>
  <c r="V454" i="1"/>
  <c r="V453" i="1"/>
  <c r="V452" i="1"/>
  <c r="V458" i="1"/>
  <c r="AK438" i="1"/>
  <c r="AK434" i="1"/>
  <c r="AK433" i="1"/>
  <c r="AK437" i="1"/>
  <c r="AK432" i="1"/>
  <c r="AK440" i="1"/>
  <c r="AK439" i="1"/>
  <c r="AK436" i="1"/>
  <c r="AK435" i="1"/>
  <c r="AK431" i="1"/>
  <c r="AK430" i="1"/>
  <c r="AI371" i="1"/>
  <c r="AI366" i="1"/>
  <c r="AI374" i="1"/>
  <c r="AI370" i="1"/>
  <c r="AI365" i="1"/>
  <c r="AI373" i="1"/>
  <c r="AI369" i="1"/>
  <c r="AI372" i="1"/>
  <c r="AI368" i="1"/>
  <c r="AI367" i="1"/>
  <c r="AI364" i="1"/>
  <c r="AA362" i="1"/>
  <c r="AA358" i="1"/>
  <c r="AA361" i="1"/>
  <c r="AA357" i="1"/>
  <c r="AA356" i="1"/>
  <c r="AA353" i="1"/>
  <c r="AA360" i="1"/>
  <c r="AA355" i="1"/>
  <c r="AA363" i="1"/>
  <c r="AA359" i="1"/>
  <c r="AA354" i="1"/>
  <c r="T277" i="1"/>
  <c r="T276" i="1"/>
  <c r="AK262" i="1"/>
  <c r="AK258" i="1"/>
  <c r="AK257" i="1"/>
  <c r="AK261" i="1"/>
  <c r="AK256" i="1"/>
  <c r="AK264" i="1"/>
  <c r="AK260" i="1"/>
  <c r="AK255" i="1"/>
  <c r="AK263" i="1"/>
  <c r="AK259" i="1"/>
  <c r="AK254" i="1"/>
  <c r="AI241" i="1"/>
  <c r="AL241" i="1" s="1"/>
  <c r="AI237" i="1"/>
  <c r="AL237" i="1" s="1"/>
  <c r="AI240" i="1"/>
  <c r="AL240" i="1" s="1"/>
  <c r="AI236" i="1"/>
  <c r="AL236" i="1" s="1"/>
  <c r="AI235" i="1"/>
  <c r="AL235" i="1" s="1"/>
  <c r="AI232" i="1"/>
  <c r="AL232" i="1" s="1"/>
  <c r="AI239" i="1"/>
  <c r="AL239" i="1" s="1"/>
  <c r="AI234" i="1"/>
  <c r="AL234" i="1" s="1"/>
  <c r="AI242" i="1"/>
  <c r="AL242" i="1" s="1"/>
  <c r="AI238" i="1"/>
  <c r="AL238" i="1" s="1"/>
  <c r="AI233" i="1"/>
  <c r="AL233" i="1" s="1"/>
  <c r="AA217" i="1"/>
  <c r="AA212" i="1"/>
  <c r="AA220" i="1"/>
  <c r="AA216" i="1"/>
  <c r="AA211" i="1"/>
  <c r="AA219" i="1"/>
  <c r="AA215" i="1"/>
  <c r="AA218" i="1"/>
  <c r="AA214" i="1"/>
  <c r="AA213" i="1"/>
  <c r="AA210" i="1"/>
  <c r="AK352" i="1"/>
  <c r="AK348" i="1"/>
  <c r="AK343" i="1"/>
  <c r="AK351" i="1"/>
  <c r="AK350" i="1"/>
  <c r="AK346" i="1"/>
  <c r="AK345" i="1"/>
  <c r="AK349" i="1"/>
  <c r="AK344" i="1"/>
  <c r="AK347" i="1"/>
  <c r="AK342" i="1"/>
  <c r="V307" i="1"/>
  <c r="V303" i="1"/>
  <c r="V306" i="1"/>
  <c r="V305" i="1"/>
  <c r="V304" i="1"/>
  <c r="V302" i="1"/>
  <c r="V301" i="1"/>
  <c r="V298" i="1"/>
  <c r="V308" i="1"/>
  <c r="V300" i="1"/>
  <c r="V299" i="1"/>
  <c r="V197" i="1"/>
  <c r="V193" i="1"/>
  <c r="V196" i="1"/>
  <c r="V192" i="1"/>
  <c r="V191" i="1"/>
  <c r="V195" i="1"/>
  <c r="V198" i="1"/>
  <c r="V194" i="1"/>
  <c r="V190" i="1"/>
  <c r="V189" i="1"/>
  <c r="V188" i="1"/>
  <c r="AI76" i="1"/>
  <c r="AI72" i="1"/>
  <c r="AI75" i="1"/>
  <c r="AI71" i="1"/>
  <c r="AI70" i="1"/>
  <c r="AI67" i="1"/>
  <c r="AI74" i="1"/>
  <c r="AI69" i="1"/>
  <c r="AI77" i="1"/>
  <c r="AI73" i="1"/>
  <c r="AI68" i="1"/>
  <c r="AI65" i="1"/>
  <c r="AI61" i="1"/>
  <c r="AI64" i="1"/>
  <c r="AI60" i="1"/>
  <c r="AI59" i="1"/>
  <c r="AI56" i="1"/>
  <c r="AI63" i="1"/>
  <c r="AI58" i="1"/>
  <c r="AI66" i="1"/>
  <c r="AI62" i="1"/>
  <c r="AI57" i="1"/>
  <c r="AI54" i="1"/>
  <c r="AI50" i="1"/>
  <c r="AI53" i="1"/>
  <c r="AI49" i="1"/>
  <c r="AI48" i="1"/>
  <c r="AI45" i="1"/>
  <c r="AI52" i="1"/>
  <c r="AI47" i="1"/>
  <c r="AI55" i="1"/>
  <c r="AI51" i="1"/>
  <c r="AI46" i="1"/>
  <c r="AK163" i="1"/>
  <c r="AK159" i="1"/>
  <c r="AK158" i="1"/>
  <c r="AK162" i="1"/>
  <c r="AK155" i="1"/>
  <c r="AK156" i="1"/>
  <c r="AK165" i="1"/>
  <c r="AK164" i="1"/>
  <c r="AK161" i="1"/>
  <c r="AK160" i="1"/>
  <c r="AK157" i="1"/>
  <c r="T35" i="1"/>
  <c r="T34" i="1"/>
  <c r="T13" i="1"/>
  <c r="T12" i="1"/>
  <c r="T1124" i="1"/>
  <c r="T1123" i="1"/>
  <c r="V1001" i="1"/>
  <c r="V997" i="1"/>
  <c r="V992" i="1"/>
  <c r="V991" i="1"/>
  <c r="V1000" i="1"/>
  <c r="V996" i="1"/>
  <c r="V999" i="1"/>
  <c r="V995" i="1"/>
  <c r="V994" i="1"/>
  <c r="V993" i="1"/>
  <c r="V998" i="1"/>
  <c r="AI990" i="1"/>
  <c r="AI986" i="1"/>
  <c r="AI981" i="1"/>
  <c r="AI989" i="1"/>
  <c r="AI985" i="1"/>
  <c r="AI988" i="1"/>
  <c r="AI984" i="1"/>
  <c r="AI983" i="1"/>
  <c r="AI980" i="1"/>
  <c r="AI987" i="1"/>
  <c r="AI982" i="1"/>
  <c r="V979" i="1"/>
  <c r="V975" i="1"/>
  <c r="V970" i="1"/>
  <c r="V969" i="1"/>
  <c r="V978" i="1"/>
  <c r="V974" i="1"/>
  <c r="V977" i="1"/>
  <c r="V973" i="1"/>
  <c r="V972" i="1"/>
  <c r="V971" i="1"/>
  <c r="V976" i="1"/>
  <c r="AA957" i="1"/>
  <c r="AA953" i="1"/>
  <c r="AA950" i="1"/>
  <c r="AA947" i="1"/>
  <c r="AA956" i="1"/>
  <c r="AA954" i="1"/>
  <c r="AA952" i="1"/>
  <c r="AA949" i="1"/>
  <c r="AA955" i="1"/>
  <c r="AA951" i="1"/>
  <c r="AA948" i="1"/>
  <c r="V880" i="1"/>
  <c r="V876" i="1"/>
  <c r="V871" i="1"/>
  <c r="V870" i="1"/>
  <c r="V879" i="1"/>
  <c r="V875" i="1"/>
  <c r="V878" i="1"/>
  <c r="V874" i="1"/>
  <c r="V873" i="1"/>
  <c r="V877" i="1"/>
  <c r="V872" i="1"/>
  <c r="AK1111" i="1"/>
  <c r="AK1109" i="1"/>
  <c r="AK1107" i="1"/>
  <c r="AK1105" i="1"/>
  <c r="AK1103" i="1"/>
  <c r="AK1101" i="1"/>
  <c r="AK1110" i="1"/>
  <c r="AK1106" i="1"/>
  <c r="AK1104" i="1"/>
  <c r="AK1102" i="1"/>
  <c r="AK1108" i="1"/>
  <c r="T1069" i="1"/>
  <c r="T1068" i="1"/>
  <c r="AK1009" i="1"/>
  <c r="AK1004" i="1"/>
  <c r="AK1012" i="1"/>
  <c r="AK1008" i="1"/>
  <c r="AK1011" i="1"/>
  <c r="AK1002" i="1"/>
  <c r="AK1005" i="1"/>
  <c r="AK1010" i="1"/>
  <c r="AK1007" i="1"/>
  <c r="AK1003" i="1"/>
  <c r="AK1006" i="1"/>
  <c r="V933" i="1"/>
  <c r="V929" i="1"/>
  <c r="V926" i="1"/>
  <c r="V925" i="1"/>
  <c r="V935" i="1"/>
  <c r="V934" i="1"/>
  <c r="V932" i="1"/>
  <c r="V928" i="1"/>
  <c r="V931" i="1"/>
  <c r="V930" i="1"/>
  <c r="V927" i="1"/>
  <c r="AA834" i="1"/>
  <c r="AA830" i="1"/>
  <c r="AA829" i="1"/>
  <c r="AA826" i="1"/>
  <c r="AA833" i="1"/>
  <c r="AA828" i="1"/>
  <c r="AA836" i="1"/>
  <c r="AA832" i="1"/>
  <c r="AA827" i="1"/>
  <c r="AA835" i="1"/>
  <c r="AA831" i="1"/>
  <c r="V857" i="1"/>
  <c r="V853" i="1"/>
  <c r="V855" i="1"/>
  <c r="V849" i="1"/>
  <c r="V848" i="1"/>
  <c r="V858" i="1"/>
  <c r="V856" i="1"/>
  <c r="V854" i="1"/>
  <c r="V851" i="1"/>
  <c r="V852" i="1"/>
  <c r="V850" i="1"/>
  <c r="T761" i="1"/>
  <c r="T760" i="1"/>
  <c r="T772" i="1"/>
  <c r="T771" i="1"/>
  <c r="V1133" i="1"/>
  <c r="V1131" i="1"/>
  <c r="V1132" i="1"/>
  <c r="V1128" i="1"/>
  <c r="V1124" i="1"/>
  <c r="W1125" i="1" s="1"/>
  <c r="V1123" i="1"/>
  <c r="W1124" i="1" s="1"/>
  <c r="V1130" i="1"/>
  <c r="V1127" i="1"/>
  <c r="V1126" i="1"/>
  <c r="V1129" i="1"/>
  <c r="V1125" i="1"/>
  <c r="V1110" i="1"/>
  <c r="V1108" i="1"/>
  <c r="V1106" i="1"/>
  <c r="V1111" i="1"/>
  <c r="V1105" i="1"/>
  <c r="V1102" i="1"/>
  <c r="W1103" i="1" s="1"/>
  <c r="V1101" i="1"/>
  <c r="W1102" i="1" s="1"/>
  <c r="V1109" i="1"/>
  <c r="V1107" i="1"/>
  <c r="V1104" i="1"/>
  <c r="V1103" i="1"/>
  <c r="V1078" i="1"/>
  <c r="V1076" i="1"/>
  <c r="V1074" i="1"/>
  <c r="V1077" i="1"/>
  <c r="V1075" i="1"/>
  <c r="V1070" i="1"/>
  <c r="V1073" i="1"/>
  <c r="V1072" i="1"/>
  <c r="V1068" i="1"/>
  <c r="W1069" i="1" s="1"/>
  <c r="V1071" i="1"/>
  <c r="V1069" i="1"/>
  <c r="W1070" i="1" s="1"/>
  <c r="AK1056" i="1"/>
  <c r="AK1054" i="1"/>
  <c r="AK1052" i="1"/>
  <c r="AK1050" i="1"/>
  <c r="AK1055" i="1"/>
  <c r="AK1053" i="1"/>
  <c r="AK1051" i="1"/>
  <c r="AK1049" i="1"/>
  <c r="AK1048" i="1"/>
  <c r="AK1047" i="1"/>
  <c r="AK1046" i="1"/>
  <c r="AK1032" i="1"/>
  <c r="AK1028" i="1"/>
  <c r="AK1027" i="1"/>
  <c r="AK1031" i="1"/>
  <c r="AK1026" i="1"/>
  <c r="AK1034" i="1"/>
  <c r="AK1030" i="1"/>
  <c r="AK1025" i="1"/>
  <c r="AK1033" i="1"/>
  <c r="AK1029" i="1"/>
  <c r="AK1024" i="1"/>
  <c r="V990" i="1"/>
  <c r="V986" i="1"/>
  <c r="V981" i="1"/>
  <c r="V980" i="1"/>
  <c r="V989" i="1"/>
  <c r="V985" i="1"/>
  <c r="V988" i="1"/>
  <c r="V984" i="1"/>
  <c r="V983" i="1"/>
  <c r="V987" i="1"/>
  <c r="V982" i="1"/>
  <c r="AI979" i="1"/>
  <c r="AI975" i="1"/>
  <c r="AI970" i="1"/>
  <c r="AI978" i="1"/>
  <c r="AI974" i="1"/>
  <c r="AI977" i="1"/>
  <c r="AI973" i="1"/>
  <c r="AI972" i="1"/>
  <c r="AI969" i="1"/>
  <c r="AI971" i="1"/>
  <c r="AI976" i="1"/>
  <c r="T981" i="1"/>
  <c r="T980" i="1"/>
  <c r="AI956" i="1"/>
  <c r="AI955" i="1"/>
  <c r="AI951" i="1"/>
  <c r="AI949" i="1"/>
  <c r="AI954" i="1"/>
  <c r="AI952" i="1"/>
  <c r="AI948" i="1"/>
  <c r="AI957" i="1"/>
  <c r="AI953" i="1"/>
  <c r="AI950" i="1"/>
  <c r="AI947" i="1"/>
  <c r="AA911" i="1"/>
  <c r="AA907" i="1"/>
  <c r="AA906" i="1"/>
  <c r="AA903" i="1"/>
  <c r="AA910" i="1"/>
  <c r="AA905" i="1"/>
  <c r="AA913" i="1"/>
  <c r="AA909" i="1"/>
  <c r="AA904" i="1"/>
  <c r="AA912" i="1"/>
  <c r="AA908" i="1"/>
  <c r="V902" i="1"/>
  <c r="V898" i="1"/>
  <c r="V893" i="1"/>
  <c r="V892" i="1"/>
  <c r="V901" i="1"/>
  <c r="V897" i="1"/>
  <c r="V900" i="1"/>
  <c r="V896" i="1"/>
  <c r="V895" i="1"/>
  <c r="V899" i="1"/>
  <c r="V894" i="1"/>
  <c r="V869" i="1"/>
  <c r="V865" i="1"/>
  <c r="V868" i="1"/>
  <c r="V864" i="1"/>
  <c r="V867" i="1"/>
  <c r="V866" i="1"/>
  <c r="V861" i="1"/>
  <c r="V859" i="1"/>
  <c r="V863" i="1"/>
  <c r="V862" i="1"/>
  <c r="V860" i="1"/>
  <c r="V836" i="1"/>
  <c r="V832" i="1"/>
  <c r="V827" i="1"/>
  <c r="V826" i="1"/>
  <c r="V835" i="1"/>
  <c r="V831" i="1"/>
  <c r="V834" i="1"/>
  <c r="V830" i="1"/>
  <c r="V829" i="1"/>
  <c r="V833" i="1"/>
  <c r="V828" i="1"/>
  <c r="V814" i="1"/>
  <c r="V810" i="1"/>
  <c r="V805" i="1"/>
  <c r="V804" i="1"/>
  <c r="V813" i="1"/>
  <c r="V809" i="1"/>
  <c r="V812" i="1"/>
  <c r="V808" i="1"/>
  <c r="V807" i="1"/>
  <c r="V811" i="1"/>
  <c r="V806" i="1"/>
  <c r="AA789" i="1"/>
  <c r="AA784" i="1"/>
  <c r="AA792" i="1"/>
  <c r="AA788" i="1"/>
  <c r="AA783" i="1"/>
  <c r="AA790" i="1"/>
  <c r="AA787" i="1"/>
  <c r="AA782" i="1"/>
  <c r="AA786" i="1"/>
  <c r="AA785" i="1"/>
  <c r="AA791" i="1"/>
  <c r="AA769" i="1"/>
  <c r="AA765" i="1"/>
  <c r="AA768" i="1"/>
  <c r="AA764" i="1"/>
  <c r="AA763" i="1"/>
  <c r="AA760" i="1"/>
  <c r="AA767" i="1"/>
  <c r="AA762" i="1"/>
  <c r="AA770" i="1"/>
  <c r="AA766" i="1"/>
  <c r="AA761" i="1"/>
  <c r="AI647" i="1"/>
  <c r="AI643" i="1"/>
  <c r="AI645" i="1"/>
  <c r="AI648" i="1"/>
  <c r="AI642" i="1"/>
  <c r="AI639" i="1"/>
  <c r="AI649" i="1"/>
  <c r="AI641" i="1"/>
  <c r="AI646" i="1"/>
  <c r="AI644" i="1"/>
  <c r="AI640" i="1"/>
  <c r="AK726" i="1"/>
  <c r="AK722" i="1"/>
  <c r="AK717" i="1"/>
  <c r="AK725" i="1"/>
  <c r="AK724" i="1"/>
  <c r="AK720" i="1"/>
  <c r="AK719" i="1"/>
  <c r="AK723" i="1"/>
  <c r="AK718" i="1"/>
  <c r="AK721" i="1"/>
  <c r="AK716" i="1"/>
  <c r="AI615" i="1"/>
  <c r="AL615" i="1" s="1"/>
  <c r="AI611" i="1"/>
  <c r="AL611" i="1" s="1"/>
  <c r="AI614" i="1"/>
  <c r="AL614" i="1" s="1"/>
  <c r="AI610" i="1"/>
  <c r="AL610" i="1" s="1"/>
  <c r="AI609" i="1"/>
  <c r="AL609" i="1" s="1"/>
  <c r="AI606" i="1"/>
  <c r="AL606" i="1" s="1"/>
  <c r="AI613" i="1"/>
  <c r="AL613" i="1" s="1"/>
  <c r="AI608" i="1"/>
  <c r="AL608" i="1" s="1"/>
  <c r="AI616" i="1"/>
  <c r="AL616" i="1" s="1"/>
  <c r="AI612" i="1"/>
  <c r="AL612" i="1" s="1"/>
  <c r="AI607" i="1"/>
  <c r="AL607" i="1" s="1"/>
  <c r="AI604" i="1"/>
  <c r="AI600" i="1"/>
  <c r="AI603" i="1"/>
  <c r="AI599" i="1"/>
  <c r="AI598" i="1"/>
  <c r="AI595" i="1"/>
  <c r="AI602" i="1"/>
  <c r="AI597" i="1"/>
  <c r="AI605" i="1"/>
  <c r="AI601" i="1"/>
  <c r="AI596" i="1"/>
  <c r="V701" i="1"/>
  <c r="V696" i="1"/>
  <c r="V703" i="1"/>
  <c r="V699" i="1"/>
  <c r="V702" i="1"/>
  <c r="V698" i="1"/>
  <c r="V697" i="1"/>
  <c r="V704" i="1"/>
  <c r="V700" i="1"/>
  <c r="V695" i="1"/>
  <c r="V694" i="1"/>
  <c r="T673" i="1"/>
  <c r="T672" i="1"/>
  <c r="T661" i="1"/>
  <c r="T662" i="1"/>
  <c r="AI637" i="1"/>
  <c r="AI633" i="1"/>
  <c r="AI636" i="1"/>
  <c r="AI632" i="1"/>
  <c r="AI631" i="1"/>
  <c r="AI628" i="1"/>
  <c r="AI635" i="1"/>
  <c r="AI630" i="1"/>
  <c r="AI638" i="1"/>
  <c r="AI634" i="1"/>
  <c r="AI629" i="1"/>
  <c r="AA471" i="1"/>
  <c r="AA467" i="1"/>
  <c r="AA470" i="1"/>
  <c r="AA465" i="1"/>
  <c r="AA473" i="1"/>
  <c r="AA469" i="1"/>
  <c r="AA464" i="1"/>
  <c r="AA472" i="1"/>
  <c r="AA468" i="1"/>
  <c r="AA463" i="1"/>
  <c r="AA466" i="1"/>
  <c r="AI450" i="1"/>
  <c r="AL450" i="1" s="1"/>
  <c r="AI446" i="1"/>
  <c r="AL446" i="1" s="1"/>
  <c r="AI449" i="1"/>
  <c r="AL449" i="1" s="1"/>
  <c r="AI445" i="1"/>
  <c r="AL445" i="1" s="1"/>
  <c r="AI444" i="1"/>
  <c r="AL444" i="1" s="1"/>
  <c r="AI441" i="1"/>
  <c r="AL441" i="1" s="1"/>
  <c r="AI451" i="1"/>
  <c r="AL451" i="1" s="1"/>
  <c r="AI447" i="1"/>
  <c r="AL447" i="1" s="1"/>
  <c r="AI442" i="1"/>
  <c r="AL442" i="1" s="1"/>
  <c r="AI448" i="1"/>
  <c r="AL448" i="1" s="1"/>
  <c r="AI443" i="1"/>
  <c r="AL443" i="1" s="1"/>
  <c r="T464" i="1"/>
  <c r="T463" i="1"/>
  <c r="AI360" i="1"/>
  <c r="AI355" i="1"/>
  <c r="AI363" i="1"/>
  <c r="AI359" i="1"/>
  <c r="AI354" i="1"/>
  <c r="AI362" i="1"/>
  <c r="AI358" i="1"/>
  <c r="AI361" i="1"/>
  <c r="AI357" i="1"/>
  <c r="AI356" i="1"/>
  <c r="AI353" i="1"/>
  <c r="AK306" i="1"/>
  <c r="AK302" i="1"/>
  <c r="AK301" i="1"/>
  <c r="AK300" i="1"/>
  <c r="AK307" i="1"/>
  <c r="AK304" i="1"/>
  <c r="AK298" i="1"/>
  <c r="AK305" i="1"/>
  <c r="AK308" i="1"/>
  <c r="AK303" i="1"/>
  <c r="AK299" i="1"/>
  <c r="V296" i="1"/>
  <c r="AE296" i="1" s="1"/>
  <c r="V292" i="1"/>
  <c r="AE292" i="1" s="1"/>
  <c r="V291" i="1"/>
  <c r="AE291" i="1" s="1"/>
  <c r="V290" i="1"/>
  <c r="AE290" i="1" s="1"/>
  <c r="V287" i="1"/>
  <c r="V297" i="1"/>
  <c r="AE297" i="1" s="1"/>
  <c r="V289" i="1"/>
  <c r="AE289" i="1" s="1"/>
  <c r="V288" i="1"/>
  <c r="V295" i="1"/>
  <c r="AE295" i="1" s="1"/>
  <c r="V294" i="1"/>
  <c r="AE294" i="1" s="1"/>
  <c r="V293" i="1"/>
  <c r="AE293" i="1" s="1"/>
  <c r="AI285" i="1"/>
  <c r="AI281" i="1"/>
  <c r="AI286" i="1"/>
  <c r="AI280" i="1"/>
  <c r="AI279" i="1"/>
  <c r="AI276" i="1"/>
  <c r="AI284" i="1"/>
  <c r="AI282" i="1"/>
  <c r="AI278" i="1"/>
  <c r="AI283" i="1"/>
  <c r="AI277" i="1"/>
  <c r="AK273" i="1"/>
  <c r="AK269" i="1"/>
  <c r="AK268" i="1"/>
  <c r="AK272" i="1"/>
  <c r="AK267" i="1"/>
  <c r="AK275" i="1"/>
  <c r="AK271" i="1"/>
  <c r="AK266" i="1"/>
  <c r="AK274" i="1"/>
  <c r="AK270" i="1"/>
  <c r="AK265" i="1"/>
  <c r="AI252" i="1"/>
  <c r="AL252" i="1" s="1"/>
  <c r="AI248" i="1"/>
  <c r="AL248" i="1" s="1"/>
  <c r="AI251" i="1"/>
  <c r="AL251" i="1" s="1"/>
  <c r="AI247" i="1"/>
  <c r="AL247" i="1" s="1"/>
  <c r="AI246" i="1"/>
  <c r="AL246" i="1" s="1"/>
  <c r="AI243" i="1"/>
  <c r="AL243" i="1" s="1"/>
  <c r="AI250" i="1"/>
  <c r="AL250" i="1" s="1"/>
  <c r="AI245" i="1"/>
  <c r="AL245" i="1" s="1"/>
  <c r="AI253" i="1"/>
  <c r="AL253" i="1" s="1"/>
  <c r="AI249" i="1"/>
  <c r="AL249" i="1" s="1"/>
  <c r="AI244" i="1"/>
  <c r="AL244" i="1" s="1"/>
  <c r="AK229" i="1"/>
  <c r="AK225" i="1"/>
  <c r="AK224" i="1"/>
  <c r="AK228" i="1"/>
  <c r="AK223" i="1"/>
  <c r="AK231" i="1"/>
  <c r="AK227" i="1"/>
  <c r="AK222" i="1"/>
  <c r="AK230" i="1"/>
  <c r="AK226" i="1"/>
  <c r="AK221" i="1"/>
  <c r="AI208" i="1"/>
  <c r="AL208" i="1" s="1"/>
  <c r="AI204" i="1"/>
  <c r="AL204" i="1" s="1"/>
  <c r="AI207" i="1"/>
  <c r="AL207" i="1" s="1"/>
  <c r="AI203" i="1"/>
  <c r="AL203" i="1" s="1"/>
  <c r="AI202" i="1"/>
  <c r="AL202" i="1" s="1"/>
  <c r="AI199" i="1"/>
  <c r="AL199" i="1" s="1"/>
  <c r="AI206" i="1"/>
  <c r="AL206" i="1" s="1"/>
  <c r="AI201" i="1"/>
  <c r="AL201" i="1" s="1"/>
  <c r="AI209" i="1"/>
  <c r="AL209" i="1" s="1"/>
  <c r="AI205" i="1"/>
  <c r="AL205" i="1" s="1"/>
  <c r="AI200" i="1"/>
  <c r="AL200" i="1" s="1"/>
  <c r="AK317" i="1"/>
  <c r="AK313" i="1"/>
  <c r="AK312" i="1"/>
  <c r="AK316" i="1"/>
  <c r="AK319" i="1"/>
  <c r="AK318" i="1"/>
  <c r="AK315" i="1"/>
  <c r="AK314" i="1"/>
  <c r="AK310" i="1"/>
  <c r="AK311" i="1"/>
  <c r="AK309" i="1"/>
  <c r="AK341" i="1"/>
  <c r="AK337" i="1"/>
  <c r="AK332" i="1"/>
  <c r="AK339" i="1"/>
  <c r="AK335" i="1"/>
  <c r="AK334" i="1"/>
  <c r="AK338" i="1"/>
  <c r="AK333" i="1"/>
  <c r="AK336" i="1"/>
  <c r="AK331" i="1"/>
  <c r="AK340" i="1"/>
  <c r="AK196" i="1"/>
  <c r="AK192" i="1"/>
  <c r="AK191" i="1"/>
  <c r="AK195" i="1"/>
  <c r="AK190" i="1"/>
  <c r="AK198" i="1"/>
  <c r="AK194" i="1"/>
  <c r="AK197" i="1"/>
  <c r="AK193" i="1"/>
  <c r="AK189" i="1"/>
  <c r="AK188" i="1"/>
  <c r="T178" i="1"/>
  <c r="T177" i="1"/>
  <c r="AI131" i="1"/>
  <c r="AI127" i="1"/>
  <c r="AI130" i="1"/>
  <c r="AI126" i="1"/>
  <c r="AI125" i="1"/>
  <c r="AI122" i="1"/>
  <c r="AI129" i="1"/>
  <c r="AI124" i="1"/>
  <c r="AI132" i="1"/>
  <c r="AI128" i="1"/>
  <c r="AI123" i="1"/>
  <c r="AI120" i="1"/>
  <c r="AL120" i="1" s="1"/>
  <c r="AI116" i="1"/>
  <c r="AL116" i="1" s="1"/>
  <c r="AI119" i="1"/>
  <c r="AL119" i="1" s="1"/>
  <c r="AI115" i="1"/>
  <c r="AL115" i="1" s="1"/>
  <c r="AI114" i="1"/>
  <c r="AL114" i="1" s="1"/>
  <c r="AI111" i="1"/>
  <c r="AL111" i="1" s="1"/>
  <c r="AI118" i="1"/>
  <c r="AL118" i="1" s="1"/>
  <c r="AI113" i="1"/>
  <c r="AL113" i="1" s="1"/>
  <c r="AI121" i="1"/>
  <c r="AL121" i="1" s="1"/>
  <c r="AI117" i="1"/>
  <c r="AL117" i="1" s="1"/>
  <c r="AI112" i="1"/>
  <c r="AL112" i="1" s="1"/>
  <c r="AI109" i="1"/>
  <c r="AI105" i="1"/>
  <c r="AI108" i="1"/>
  <c r="AI104" i="1"/>
  <c r="AI103" i="1"/>
  <c r="AI100" i="1"/>
  <c r="AI107" i="1"/>
  <c r="AI102" i="1"/>
  <c r="AI110" i="1"/>
  <c r="AI106" i="1"/>
  <c r="AI101" i="1"/>
  <c r="AI98" i="1"/>
  <c r="AL98" i="1" s="1"/>
  <c r="AI94" i="1"/>
  <c r="AL94" i="1" s="1"/>
  <c r="AI97" i="1"/>
  <c r="AL97" i="1" s="1"/>
  <c r="AI93" i="1"/>
  <c r="AL93" i="1" s="1"/>
  <c r="AI92" i="1"/>
  <c r="AL92" i="1" s="1"/>
  <c r="AI89" i="1"/>
  <c r="AL89" i="1" s="1"/>
  <c r="AI96" i="1"/>
  <c r="AL96" i="1" s="1"/>
  <c r="AI91" i="1"/>
  <c r="AL91" i="1" s="1"/>
  <c r="AI99" i="1"/>
  <c r="AL99" i="1" s="1"/>
  <c r="AI95" i="1"/>
  <c r="AL95" i="1" s="1"/>
  <c r="AI90" i="1"/>
  <c r="AL90" i="1" s="1"/>
  <c r="AI87" i="1"/>
  <c r="AL87" i="1" s="1"/>
  <c r="AI83" i="1"/>
  <c r="AL83" i="1" s="1"/>
  <c r="AI86" i="1"/>
  <c r="AL86" i="1" s="1"/>
  <c r="AI82" i="1"/>
  <c r="AL82" i="1" s="1"/>
  <c r="AI81" i="1"/>
  <c r="AL81" i="1" s="1"/>
  <c r="AI78" i="1"/>
  <c r="AL78" i="1" s="1"/>
  <c r="AI85" i="1"/>
  <c r="AL85" i="1" s="1"/>
  <c r="AI80" i="1"/>
  <c r="AL80" i="1" s="1"/>
  <c r="AI88" i="1"/>
  <c r="AL88" i="1" s="1"/>
  <c r="AI84" i="1"/>
  <c r="AL84" i="1" s="1"/>
  <c r="AI79" i="1"/>
  <c r="AL79" i="1" s="1"/>
  <c r="AK75" i="1"/>
  <c r="AK71" i="1"/>
  <c r="AK70" i="1"/>
  <c r="AK74" i="1"/>
  <c r="AK69" i="1"/>
  <c r="AK77" i="1"/>
  <c r="AK73" i="1"/>
  <c r="AK68" i="1"/>
  <c r="AK76" i="1"/>
  <c r="AK72" i="1"/>
  <c r="AK67" i="1"/>
  <c r="AK64" i="1"/>
  <c r="AK60" i="1"/>
  <c r="AK59" i="1"/>
  <c r="AK63" i="1"/>
  <c r="AK58" i="1"/>
  <c r="AK66" i="1"/>
  <c r="AK62" i="1"/>
  <c r="AK57" i="1"/>
  <c r="AK65" i="1"/>
  <c r="AK61" i="1"/>
  <c r="AK56" i="1"/>
  <c r="AA30" i="1"/>
  <c r="AA25" i="1"/>
  <c r="AA23" i="1"/>
  <c r="AA33" i="1"/>
  <c r="AA29" i="1"/>
  <c r="AA24" i="1"/>
  <c r="AA32" i="1"/>
  <c r="AA28" i="1"/>
  <c r="AA26" i="1"/>
  <c r="AA31" i="1"/>
  <c r="AA27" i="1"/>
  <c r="AK20" i="1"/>
  <c r="AK16" i="1"/>
  <c r="AK15" i="1"/>
  <c r="AK18" i="1"/>
  <c r="AK21" i="1"/>
  <c r="AK17" i="1"/>
  <c r="AK19" i="1"/>
  <c r="AK14" i="1"/>
  <c r="AK22" i="1"/>
  <c r="AK13" i="1"/>
  <c r="AK12" i="1"/>
  <c r="V186" i="1"/>
  <c r="V182" i="1"/>
  <c r="V185" i="1"/>
  <c r="V181" i="1"/>
  <c r="V180" i="1"/>
  <c r="V187" i="1"/>
  <c r="V184" i="1"/>
  <c r="V183" i="1"/>
  <c r="V179" i="1"/>
  <c r="V178" i="1"/>
  <c r="V177" i="1"/>
  <c r="V175" i="1"/>
  <c r="V171" i="1"/>
  <c r="V174" i="1"/>
  <c r="V170" i="1"/>
  <c r="V169" i="1"/>
  <c r="V176" i="1"/>
  <c r="V173" i="1"/>
  <c r="V172" i="1"/>
  <c r="V168" i="1"/>
  <c r="V167" i="1"/>
  <c r="V166" i="1"/>
  <c r="AD1148" i="1"/>
  <c r="AD1146" i="1"/>
  <c r="AD1154" i="1"/>
  <c r="AD1152" i="1"/>
  <c r="AD1150" i="1"/>
  <c r="AD1147" i="1"/>
  <c r="AD1155" i="1"/>
  <c r="AD1153" i="1"/>
  <c r="AD1151" i="1"/>
  <c r="AD1149" i="1"/>
  <c r="AD1145" i="1"/>
  <c r="AA1147" i="1"/>
  <c r="AA1155" i="1"/>
  <c r="AA1153" i="1"/>
  <c r="AA1151" i="1"/>
  <c r="AA1149" i="1"/>
  <c r="AA1148" i="1"/>
  <c r="AA1146" i="1"/>
  <c r="AA1154" i="1"/>
  <c r="AA1152" i="1"/>
  <c r="AA1150" i="1"/>
  <c r="AA1145" i="1"/>
  <c r="V1122" i="1"/>
  <c r="V1120" i="1"/>
  <c r="V1118" i="1"/>
  <c r="V1116" i="1"/>
  <c r="V1115" i="1"/>
  <c r="V1113" i="1"/>
  <c r="W1114" i="1" s="1"/>
  <c r="V1112" i="1"/>
  <c r="W1113" i="1" s="1"/>
  <c r="V1121" i="1"/>
  <c r="V1119" i="1"/>
  <c r="V1117" i="1"/>
  <c r="V1114" i="1"/>
  <c r="AD1115" i="1"/>
  <c r="AD1113" i="1"/>
  <c r="AD1121" i="1"/>
  <c r="AD1119" i="1"/>
  <c r="AD1117" i="1"/>
  <c r="AD1114" i="1"/>
  <c r="AD1122" i="1"/>
  <c r="AD1120" i="1"/>
  <c r="AD1118" i="1"/>
  <c r="AD1116" i="1"/>
  <c r="AD1112" i="1"/>
  <c r="Y1121" i="1"/>
  <c r="Y1119" i="1"/>
  <c r="Y1117" i="1"/>
  <c r="Y1114" i="1"/>
  <c r="Y1122" i="1"/>
  <c r="Y1120" i="1"/>
  <c r="Y1118" i="1"/>
  <c r="Y1116" i="1"/>
  <c r="Y1115" i="1"/>
  <c r="Y1113" i="1"/>
  <c r="Y1112" i="1"/>
  <c r="K1101" i="1"/>
  <c r="AH1101" i="1" s="1"/>
  <c r="T1102" i="1"/>
  <c r="T1101" i="1"/>
  <c r="AD1089" i="1"/>
  <c r="AD1087" i="1"/>
  <c r="AD1081" i="1"/>
  <c r="AD1079" i="1"/>
  <c r="AD1088" i="1"/>
  <c r="AD1082" i="1"/>
  <c r="AD1080" i="1"/>
  <c r="K1090" i="1"/>
  <c r="AH1090" i="1" s="1"/>
  <c r="AK1099" i="1"/>
  <c r="AK1097" i="1"/>
  <c r="AK1095" i="1"/>
  <c r="AK1100" i="1"/>
  <c r="AK1098" i="1"/>
  <c r="AK1096" i="1"/>
  <c r="AK1094" i="1"/>
  <c r="AK1093" i="1"/>
  <c r="AK1091" i="1"/>
  <c r="AK1092" i="1"/>
  <c r="AK1090" i="1"/>
  <c r="K1013" i="1"/>
  <c r="AH1013" i="1" s="1"/>
  <c r="AK1066" i="1"/>
  <c r="AK1064" i="1"/>
  <c r="AK1062" i="1"/>
  <c r="AK1059" i="1"/>
  <c r="AK1067" i="1"/>
  <c r="AK1065" i="1"/>
  <c r="AK1063" i="1"/>
  <c r="AK1061" i="1"/>
  <c r="AK1057" i="1"/>
  <c r="AK1060" i="1"/>
  <c r="AK1058" i="1"/>
  <c r="AI1045" i="1"/>
  <c r="AL1045" i="1" s="1"/>
  <c r="AI1041" i="1"/>
  <c r="AL1041" i="1" s="1"/>
  <c r="AI1043" i="1"/>
  <c r="AL1043" i="1" s="1"/>
  <c r="AI1039" i="1"/>
  <c r="AL1039" i="1" s="1"/>
  <c r="AI1038" i="1"/>
  <c r="AL1038" i="1" s="1"/>
  <c r="AI1035" i="1"/>
  <c r="AL1035" i="1" s="1"/>
  <c r="AI1036" i="1"/>
  <c r="AL1036" i="1" s="1"/>
  <c r="AI1044" i="1"/>
  <c r="AL1044" i="1" s="1"/>
  <c r="AI1042" i="1"/>
  <c r="AL1042" i="1" s="1"/>
  <c r="AI1040" i="1"/>
  <c r="AL1040" i="1" s="1"/>
  <c r="AI1037" i="1"/>
  <c r="AL1037" i="1" s="1"/>
  <c r="AJ1068" i="1"/>
  <c r="AD1022" i="1"/>
  <c r="AD1021" i="1"/>
  <c r="AD1017" i="1"/>
  <c r="AD1016" i="1"/>
  <c r="AD1020" i="1"/>
  <c r="AD1015" i="1"/>
  <c r="AD1023" i="1"/>
  <c r="AD1019" i="1"/>
  <c r="AD1014" i="1"/>
  <c r="AD1018" i="1"/>
  <c r="AD1013" i="1"/>
  <c r="Z1013" i="1"/>
  <c r="AK989" i="1"/>
  <c r="AK985" i="1"/>
  <c r="AK980" i="1"/>
  <c r="AK988" i="1"/>
  <c r="AK984" i="1"/>
  <c r="AK983" i="1"/>
  <c r="AK987" i="1"/>
  <c r="AK982" i="1"/>
  <c r="AK986" i="1"/>
  <c r="AK990" i="1"/>
  <c r="AK981" i="1"/>
  <c r="AA966" i="1"/>
  <c r="AA965" i="1"/>
  <c r="AA960" i="1"/>
  <c r="AA968" i="1"/>
  <c r="AA964" i="1"/>
  <c r="AA959" i="1"/>
  <c r="AA967" i="1"/>
  <c r="AA958" i="1"/>
  <c r="AA963" i="1"/>
  <c r="AA962" i="1"/>
  <c r="AA961" i="1"/>
  <c r="AK955" i="1"/>
  <c r="AK954" i="1"/>
  <c r="AK952" i="1"/>
  <c r="AK948" i="1"/>
  <c r="AK957" i="1"/>
  <c r="AK953" i="1"/>
  <c r="AK947" i="1"/>
  <c r="AK956" i="1"/>
  <c r="AK951" i="1"/>
  <c r="AK950" i="1"/>
  <c r="AK949" i="1"/>
  <c r="I1002" i="1"/>
  <c r="S1002" i="1" s="1"/>
  <c r="X980" i="1"/>
  <c r="AD979" i="1"/>
  <c r="AD975" i="1"/>
  <c r="AD970" i="1"/>
  <c r="AD978" i="1"/>
  <c r="AD974" i="1"/>
  <c r="AD969" i="1"/>
  <c r="AD977" i="1"/>
  <c r="AD973" i="1"/>
  <c r="AD972" i="1"/>
  <c r="AD976" i="1"/>
  <c r="AD971" i="1"/>
  <c r="AD956" i="1"/>
  <c r="AD955" i="1"/>
  <c r="AD951" i="1"/>
  <c r="AD957" i="1"/>
  <c r="AD954" i="1"/>
  <c r="AD952" i="1"/>
  <c r="AD949" i="1"/>
  <c r="AD953" i="1"/>
  <c r="AD948" i="1"/>
  <c r="AD947" i="1"/>
  <c r="AD950" i="1"/>
  <c r="Y1000" i="1"/>
  <c r="Y996" i="1"/>
  <c r="Y999" i="1"/>
  <c r="Y995" i="1"/>
  <c r="Y994" i="1"/>
  <c r="Y998" i="1"/>
  <c r="Y993" i="1"/>
  <c r="Y991" i="1"/>
  <c r="Y1001" i="1"/>
  <c r="Y997" i="1"/>
  <c r="Y992" i="1"/>
  <c r="Y946" i="1"/>
  <c r="Y942" i="1"/>
  <c r="Y945" i="1"/>
  <c r="Y944" i="1"/>
  <c r="Y943" i="1"/>
  <c r="Y938" i="1"/>
  <c r="Y936" i="1"/>
  <c r="Y941" i="1"/>
  <c r="Y940" i="1"/>
  <c r="Y939" i="1"/>
  <c r="Y937" i="1"/>
  <c r="K925" i="1"/>
  <c r="AH925" i="1" s="1"/>
  <c r="K903" i="1"/>
  <c r="AH903" i="1" s="1"/>
  <c r="Y901" i="1"/>
  <c r="Y897" i="1"/>
  <c r="Y900" i="1"/>
  <c r="Y896" i="1"/>
  <c r="Y895" i="1"/>
  <c r="Y899" i="1"/>
  <c r="Y894" i="1"/>
  <c r="Y892" i="1"/>
  <c r="Y902" i="1"/>
  <c r="Y898" i="1"/>
  <c r="Y893" i="1"/>
  <c r="Y879" i="1"/>
  <c r="Y875" i="1"/>
  <c r="Y878" i="1"/>
  <c r="Y874" i="1"/>
  <c r="Y873" i="1"/>
  <c r="Y877" i="1"/>
  <c r="Y872" i="1"/>
  <c r="Y870" i="1"/>
  <c r="Y880" i="1"/>
  <c r="Y876" i="1"/>
  <c r="Y871" i="1"/>
  <c r="AK912" i="1"/>
  <c r="AK908" i="1"/>
  <c r="AK903" i="1"/>
  <c r="AK911" i="1"/>
  <c r="AK907" i="1"/>
  <c r="AK906" i="1"/>
  <c r="AK910" i="1"/>
  <c r="AK905" i="1"/>
  <c r="AK913" i="1"/>
  <c r="AK909" i="1"/>
  <c r="AK904" i="1"/>
  <c r="K859" i="1"/>
  <c r="AH859" i="1" s="1"/>
  <c r="AJ859" i="1"/>
  <c r="Y846" i="1"/>
  <c r="Y842" i="1"/>
  <c r="Y845" i="1"/>
  <c r="Y841" i="1"/>
  <c r="Y840" i="1"/>
  <c r="Y844" i="1"/>
  <c r="Y839" i="1"/>
  <c r="Y837" i="1"/>
  <c r="Y847" i="1"/>
  <c r="Y843" i="1"/>
  <c r="Y838" i="1"/>
  <c r="K815" i="1"/>
  <c r="AH815" i="1" s="1"/>
  <c r="K782" i="1"/>
  <c r="AH782" i="1" s="1"/>
  <c r="Z837" i="1"/>
  <c r="V767" i="1"/>
  <c r="V762" i="1"/>
  <c r="V770" i="1"/>
  <c r="V766" i="1"/>
  <c r="V761" i="1"/>
  <c r="V760" i="1"/>
  <c r="V769" i="1"/>
  <c r="V765" i="1"/>
  <c r="V768" i="1"/>
  <c r="V764" i="1"/>
  <c r="V763" i="1"/>
  <c r="J749" i="1"/>
  <c r="U749" i="1" s="1"/>
  <c r="AJ826" i="1"/>
  <c r="AK748" i="1"/>
  <c r="AK744" i="1"/>
  <c r="AK739" i="1"/>
  <c r="AK747" i="1"/>
  <c r="AK743" i="1"/>
  <c r="AK738" i="1"/>
  <c r="AK746" i="1"/>
  <c r="AK742" i="1"/>
  <c r="AK741" i="1"/>
  <c r="AK745" i="1"/>
  <c r="AK740" i="1"/>
  <c r="AK737" i="1"/>
  <c r="AK733" i="1"/>
  <c r="AK728" i="1"/>
  <c r="AK736" i="1"/>
  <c r="AK732" i="1"/>
  <c r="AK727" i="1"/>
  <c r="AK735" i="1"/>
  <c r="AK731" i="1"/>
  <c r="AK730" i="1"/>
  <c r="AK734" i="1"/>
  <c r="AK729" i="1"/>
  <c r="AJ848" i="1"/>
  <c r="AD791" i="1"/>
  <c r="AD787" i="1"/>
  <c r="AD782" i="1"/>
  <c r="AD790" i="1"/>
  <c r="AD786" i="1"/>
  <c r="AD785" i="1"/>
  <c r="AD784" i="1"/>
  <c r="AD792" i="1"/>
  <c r="AD788" i="1"/>
  <c r="AD789" i="1"/>
  <c r="AD783" i="1"/>
  <c r="AD734" i="1"/>
  <c r="AD729" i="1"/>
  <c r="AD737" i="1"/>
  <c r="AD733" i="1"/>
  <c r="AD728" i="1"/>
  <c r="AD736" i="1"/>
  <c r="AD732" i="1"/>
  <c r="AD727" i="1"/>
  <c r="AD735" i="1"/>
  <c r="AD731" i="1"/>
  <c r="AD730" i="1"/>
  <c r="AA758" i="1"/>
  <c r="AA754" i="1"/>
  <c r="AA757" i="1"/>
  <c r="AA753" i="1"/>
  <c r="AA752" i="1"/>
  <c r="AA749" i="1"/>
  <c r="AA756" i="1"/>
  <c r="AA751" i="1"/>
  <c r="AA759" i="1"/>
  <c r="AA755" i="1"/>
  <c r="AA750" i="1"/>
  <c r="T706" i="1"/>
  <c r="T705" i="1"/>
  <c r="AK704" i="1"/>
  <c r="AK700" i="1"/>
  <c r="AK702" i="1"/>
  <c r="AK698" i="1"/>
  <c r="AK697" i="1"/>
  <c r="AK701" i="1"/>
  <c r="AK696" i="1"/>
  <c r="AK703" i="1"/>
  <c r="AK699" i="1"/>
  <c r="AK695" i="1"/>
  <c r="AK694" i="1"/>
  <c r="AA679" i="1"/>
  <c r="AA674" i="1"/>
  <c r="AA682" i="1"/>
  <c r="AA678" i="1"/>
  <c r="AA673" i="1"/>
  <c r="AA676" i="1"/>
  <c r="AA675" i="1"/>
  <c r="AA681" i="1"/>
  <c r="AA680" i="1"/>
  <c r="AA677" i="1"/>
  <c r="AA672" i="1"/>
  <c r="AA703" i="1"/>
  <c r="AA699" i="1"/>
  <c r="AA701" i="1"/>
  <c r="AA696" i="1"/>
  <c r="AA704" i="1"/>
  <c r="AA700" i="1"/>
  <c r="AA695" i="1"/>
  <c r="AA697" i="1"/>
  <c r="AA694" i="1"/>
  <c r="AA702" i="1"/>
  <c r="AA698" i="1"/>
  <c r="J661" i="1"/>
  <c r="U661" i="1" s="1"/>
  <c r="Y657" i="1"/>
  <c r="Y652" i="1"/>
  <c r="Y650" i="1"/>
  <c r="Y660" i="1"/>
  <c r="Y659" i="1"/>
  <c r="Y651" i="1"/>
  <c r="Y658" i="1"/>
  <c r="Y656" i="1"/>
  <c r="Y655" i="1"/>
  <c r="Y654" i="1"/>
  <c r="Y653" i="1"/>
  <c r="Y646" i="1"/>
  <c r="Y647" i="1"/>
  <c r="Y642" i="1"/>
  <c r="Y645" i="1"/>
  <c r="Y644" i="1"/>
  <c r="Y641" i="1"/>
  <c r="Y639" i="1"/>
  <c r="Y643" i="1"/>
  <c r="Y640" i="1"/>
  <c r="Y649" i="1"/>
  <c r="Y648" i="1"/>
  <c r="AD692" i="1"/>
  <c r="AD688" i="1"/>
  <c r="AD683" i="1"/>
  <c r="AD691" i="1"/>
  <c r="AD687" i="1"/>
  <c r="AD686" i="1"/>
  <c r="AD685" i="1"/>
  <c r="AD693" i="1"/>
  <c r="AD689" i="1"/>
  <c r="AD690" i="1"/>
  <c r="AD684" i="1"/>
  <c r="K672" i="1"/>
  <c r="AH672" i="1" s="1"/>
  <c r="AA649" i="1"/>
  <c r="AA645" i="1"/>
  <c r="AA646" i="1"/>
  <c r="AA644" i="1"/>
  <c r="AA641" i="1"/>
  <c r="AA643" i="1"/>
  <c r="AA640" i="1"/>
  <c r="AA648" i="1"/>
  <c r="AA647" i="1"/>
  <c r="AA642" i="1"/>
  <c r="AA639" i="1"/>
  <c r="AA624" i="1"/>
  <c r="AA619" i="1"/>
  <c r="AA627" i="1"/>
  <c r="AA623" i="1"/>
  <c r="AA618" i="1"/>
  <c r="AA626" i="1"/>
  <c r="AA622" i="1"/>
  <c r="AA625" i="1"/>
  <c r="AA621" i="1"/>
  <c r="AA620" i="1"/>
  <c r="AA617" i="1"/>
  <c r="AK646" i="1"/>
  <c r="AK648" i="1"/>
  <c r="AK643" i="1"/>
  <c r="AK642" i="1"/>
  <c r="AK649" i="1"/>
  <c r="AK641" i="1"/>
  <c r="AK647" i="1"/>
  <c r="AK644" i="1"/>
  <c r="AK640" i="1"/>
  <c r="AK645" i="1"/>
  <c r="AK639" i="1"/>
  <c r="AD626" i="1"/>
  <c r="AD622" i="1"/>
  <c r="AD617" i="1"/>
  <c r="AD625" i="1"/>
  <c r="AD621" i="1"/>
  <c r="AD620" i="1"/>
  <c r="AD624" i="1"/>
  <c r="AD619" i="1"/>
  <c r="AD627" i="1"/>
  <c r="AD623" i="1"/>
  <c r="AD618" i="1"/>
  <c r="J584" i="1"/>
  <c r="U584" i="1" s="1"/>
  <c r="AD579" i="1"/>
  <c r="AD574" i="1"/>
  <c r="AD582" i="1"/>
  <c r="AD578" i="1"/>
  <c r="AD573" i="1"/>
  <c r="AD583" i="1"/>
  <c r="AD581" i="1"/>
  <c r="AD577" i="1"/>
  <c r="AD576" i="1"/>
  <c r="AD580" i="1"/>
  <c r="AD575" i="1"/>
  <c r="Y571" i="1"/>
  <c r="Y567" i="1"/>
  <c r="Y570" i="1"/>
  <c r="Y566" i="1"/>
  <c r="Y565" i="1"/>
  <c r="Y569" i="1"/>
  <c r="Y564" i="1"/>
  <c r="Y562" i="1"/>
  <c r="Y572" i="1"/>
  <c r="Y568" i="1"/>
  <c r="Y563" i="1"/>
  <c r="K540" i="1"/>
  <c r="AH540" i="1" s="1"/>
  <c r="Y527" i="1"/>
  <c r="Y523" i="1"/>
  <c r="Y526" i="1"/>
  <c r="Y522" i="1"/>
  <c r="Y521" i="1"/>
  <c r="Y525" i="1"/>
  <c r="Y520" i="1"/>
  <c r="Y518" i="1"/>
  <c r="Y528" i="1"/>
  <c r="Y524" i="1"/>
  <c r="Y519" i="1"/>
  <c r="K496" i="1"/>
  <c r="AH496" i="1" s="1"/>
  <c r="Y483" i="1"/>
  <c r="Y479" i="1"/>
  <c r="Y482" i="1"/>
  <c r="Y478" i="1"/>
  <c r="Y477" i="1"/>
  <c r="Y481" i="1"/>
  <c r="Y476" i="1"/>
  <c r="Y474" i="1"/>
  <c r="Y484" i="1"/>
  <c r="Y480" i="1"/>
  <c r="Y475" i="1"/>
  <c r="Z584" i="1"/>
  <c r="AJ562" i="1"/>
  <c r="AJ551" i="1"/>
  <c r="AJ540" i="1"/>
  <c r="AJ529" i="1"/>
  <c r="AJ518" i="1"/>
  <c r="AJ507" i="1"/>
  <c r="AJ496" i="1"/>
  <c r="AJ485" i="1"/>
  <c r="AJ474" i="1"/>
  <c r="AD473" i="1"/>
  <c r="AD469" i="1"/>
  <c r="AD472" i="1"/>
  <c r="AD468" i="1"/>
  <c r="AD463" i="1"/>
  <c r="AD471" i="1"/>
  <c r="AD467" i="1"/>
  <c r="AD466" i="1"/>
  <c r="AD470" i="1"/>
  <c r="AD465" i="1"/>
  <c r="AD464" i="1"/>
  <c r="Z573" i="1"/>
  <c r="Y427" i="1"/>
  <c r="Y423" i="1"/>
  <c r="Y422" i="1"/>
  <c r="Y426" i="1"/>
  <c r="Y429" i="1"/>
  <c r="Y428" i="1"/>
  <c r="Y425" i="1"/>
  <c r="Y424" i="1"/>
  <c r="Y419" i="1"/>
  <c r="Y421" i="1"/>
  <c r="Y420" i="1"/>
  <c r="AK407" i="1"/>
  <c r="AK403" i="1"/>
  <c r="AK398" i="1"/>
  <c r="AK406" i="1"/>
  <c r="AK402" i="1"/>
  <c r="AK397" i="1"/>
  <c r="AK405" i="1"/>
  <c r="AK401" i="1"/>
  <c r="AK400" i="1"/>
  <c r="AK404" i="1"/>
  <c r="AK399" i="1"/>
  <c r="AK363" i="1"/>
  <c r="AK359" i="1"/>
  <c r="AK354" i="1"/>
  <c r="AK362" i="1"/>
  <c r="AK358" i="1"/>
  <c r="AK353" i="1"/>
  <c r="AK361" i="1"/>
  <c r="AK357" i="1"/>
  <c r="AK356" i="1"/>
  <c r="AK360" i="1"/>
  <c r="AK355" i="1"/>
  <c r="Z430" i="1"/>
  <c r="AD417" i="1"/>
  <c r="AD416" i="1"/>
  <c r="AD414" i="1"/>
  <c r="AD410" i="1"/>
  <c r="AD415" i="1"/>
  <c r="AD409" i="1"/>
  <c r="AD418" i="1"/>
  <c r="AD413" i="1"/>
  <c r="AD408" i="1"/>
  <c r="AD412" i="1"/>
  <c r="AD411" i="1"/>
  <c r="AD404" i="1"/>
  <c r="AD399" i="1"/>
  <c r="AD407" i="1"/>
  <c r="AD403" i="1"/>
  <c r="AD398" i="1"/>
  <c r="AD406" i="1"/>
  <c r="AD402" i="1"/>
  <c r="AD397" i="1"/>
  <c r="AD405" i="1"/>
  <c r="AD401" i="1"/>
  <c r="AD400" i="1"/>
  <c r="AD393" i="1"/>
  <c r="AD388" i="1"/>
  <c r="AD396" i="1"/>
  <c r="AD392" i="1"/>
  <c r="AD387" i="1"/>
  <c r="AD395" i="1"/>
  <c r="AD391" i="1"/>
  <c r="AD386" i="1"/>
  <c r="AD394" i="1"/>
  <c r="AD390" i="1"/>
  <c r="AD389" i="1"/>
  <c r="AD382" i="1"/>
  <c r="AD377" i="1"/>
  <c r="AD385" i="1"/>
  <c r="AD381" i="1"/>
  <c r="AD376" i="1"/>
  <c r="AD384" i="1"/>
  <c r="AD380" i="1"/>
  <c r="AD375" i="1"/>
  <c r="AD383" i="1"/>
  <c r="AD379" i="1"/>
  <c r="AD378" i="1"/>
  <c r="J331" i="1"/>
  <c r="U331" i="1" s="1"/>
  <c r="AD285" i="1"/>
  <c r="AD281" i="1"/>
  <c r="AD276" i="1"/>
  <c r="AD284" i="1"/>
  <c r="AD282" i="1"/>
  <c r="AD280" i="1"/>
  <c r="AD279" i="1"/>
  <c r="AD283" i="1"/>
  <c r="AD278" i="1"/>
  <c r="AD286" i="1"/>
  <c r="AD277" i="1"/>
  <c r="AD252" i="1"/>
  <c r="AD248" i="1"/>
  <c r="AD243" i="1"/>
  <c r="AD251" i="1"/>
  <c r="AD247" i="1"/>
  <c r="AD246" i="1"/>
  <c r="AD250" i="1"/>
  <c r="AD245" i="1"/>
  <c r="AD253" i="1"/>
  <c r="AD249" i="1"/>
  <c r="AD244" i="1"/>
  <c r="AD208" i="1"/>
  <c r="AD204" i="1"/>
  <c r="AD199" i="1"/>
  <c r="AD207" i="1"/>
  <c r="AD203" i="1"/>
  <c r="AD202" i="1"/>
  <c r="AD206" i="1"/>
  <c r="AD201" i="1"/>
  <c r="AD209" i="1"/>
  <c r="AD205" i="1"/>
  <c r="AD200" i="1"/>
  <c r="AK330" i="1"/>
  <c r="AK326" i="1"/>
  <c r="AK328" i="1"/>
  <c r="AK324" i="1"/>
  <c r="AK323" i="1"/>
  <c r="AK327" i="1"/>
  <c r="AK322" i="1"/>
  <c r="AK325" i="1"/>
  <c r="AK329" i="1"/>
  <c r="AK321" i="1"/>
  <c r="AK320" i="1"/>
  <c r="K331" i="1"/>
  <c r="AH331" i="1" s="1"/>
  <c r="Z298" i="1"/>
  <c r="K287" i="1"/>
  <c r="AH287" i="1" s="1"/>
  <c r="J276" i="1"/>
  <c r="U276" i="1" s="1"/>
  <c r="J265" i="1"/>
  <c r="U265" i="1" s="1"/>
  <c r="J254" i="1"/>
  <c r="U254" i="1" s="1"/>
  <c r="J210" i="1"/>
  <c r="U210" i="1" s="1"/>
  <c r="Y218" i="1"/>
  <c r="Y214" i="1"/>
  <c r="Y213" i="1"/>
  <c r="Y217" i="1"/>
  <c r="Y212" i="1"/>
  <c r="Y210" i="1"/>
  <c r="Y220" i="1"/>
  <c r="Y216" i="1"/>
  <c r="Y211" i="1"/>
  <c r="Y219" i="1"/>
  <c r="Y215" i="1"/>
  <c r="Z243" i="1"/>
  <c r="K177" i="1"/>
  <c r="AH177" i="1" s="1"/>
  <c r="J155" i="1"/>
  <c r="U155" i="1" s="1"/>
  <c r="AD32" i="1"/>
  <c r="AD28" i="1"/>
  <c r="AD23" i="1"/>
  <c r="AD31" i="1"/>
  <c r="AD27" i="1"/>
  <c r="AD26" i="1"/>
  <c r="AD30" i="1"/>
  <c r="AD25" i="1"/>
  <c r="AD24" i="1"/>
  <c r="AD33" i="1"/>
  <c r="AD29" i="1"/>
  <c r="AA162" i="1"/>
  <c r="AA157" i="1"/>
  <c r="AA165" i="1"/>
  <c r="AA161" i="1"/>
  <c r="AA163" i="1"/>
  <c r="AA159" i="1"/>
  <c r="AA158" i="1"/>
  <c r="AA156" i="1"/>
  <c r="AA155" i="1"/>
  <c r="AA164" i="1"/>
  <c r="AA160" i="1"/>
  <c r="Y53" i="1"/>
  <c r="Y49" i="1"/>
  <c r="Y48" i="1"/>
  <c r="Y52" i="1"/>
  <c r="Y47" i="1"/>
  <c r="Y45" i="1"/>
  <c r="Y55" i="1"/>
  <c r="Y51" i="1"/>
  <c r="Y46" i="1"/>
  <c r="Y54" i="1"/>
  <c r="Y50" i="1"/>
  <c r="Z265" i="1"/>
  <c r="Z254" i="1"/>
  <c r="T145" i="1"/>
  <c r="T144" i="1"/>
  <c r="AJ122" i="1"/>
  <c r="AD76" i="1"/>
  <c r="AD72" i="1"/>
  <c r="AD67" i="1"/>
  <c r="AD75" i="1"/>
  <c r="AD71" i="1"/>
  <c r="AD70" i="1"/>
  <c r="AD74" i="1"/>
  <c r="AD69" i="1"/>
  <c r="AD77" i="1"/>
  <c r="AD73" i="1"/>
  <c r="AD68" i="1"/>
  <c r="T68" i="1"/>
  <c r="T67" i="1"/>
  <c r="AD1133" i="1"/>
  <c r="AD1131" i="1"/>
  <c r="AD1129" i="1"/>
  <c r="AD1127" i="1"/>
  <c r="AD1128" i="1"/>
  <c r="AD1126" i="1"/>
  <c r="AD1132" i="1"/>
  <c r="AD1123" i="1"/>
  <c r="AD1130" i="1"/>
  <c r="AD1125" i="1"/>
  <c r="AD1124" i="1"/>
  <c r="T1091" i="1"/>
  <c r="T1090" i="1"/>
  <c r="K1079" i="1"/>
  <c r="AH1079" i="1" s="1"/>
  <c r="AA1092" i="1"/>
  <c r="AA1100" i="1"/>
  <c r="AA1098" i="1"/>
  <c r="AA1096" i="1"/>
  <c r="AA1094" i="1"/>
  <c r="AA1093" i="1"/>
  <c r="AA1091" i="1"/>
  <c r="AA1099" i="1"/>
  <c r="AA1097" i="1"/>
  <c r="AA1095" i="1"/>
  <c r="AA1090" i="1"/>
  <c r="T1058" i="1"/>
  <c r="T1057" i="1"/>
  <c r="AK1021" i="1"/>
  <c r="AK1020" i="1"/>
  <c r="AK1015" i="1"/>
  <c r="AK1023" i="1"/>
  <c r="AK1019" i="1"/>
  <c r="AK1014" i="1"/>
  <c r="AK1022" i="1"/>
  <c r="AK1018" i="1"/>
  <c r="AK1013" i="1"/>
  <c r="AK1017" i="1"/>
  <c r="AK1016" i="1"/>
  <c r="J1035" i="1"/>
  <c r="U1035" i="1" s="1"/>
  <c r="V1033" i="1"/>
  <c r="V1029" i="1"/>
  <c r="V1032" i="1"/>
  <c r="V1028" i="1"/>
  <c r="V1027" i="1"/>
  <c r="V1031" i="1"/>
  <c r="V1026" i="1"/>
  <c r="V1034" i="1"/>
  <c r="V1030" i="1"/>
  <c r="V1025" i="1"/>
  <c r="V1024" i="1"/>
  <c r="AA1059" i="1"/>
  <c r="AA1067" i="1"/>
  <c r="AA1065" i="1"/>
  <c r="AA1063" i="1"/>
  <c r="AA1061" i="1"/>
  <c r="AA1060" i="1"/>
  <c r="AA1058" i="1"/>
  <c r="AA1066" i="1"/>
  <c r="AA1062" i="1"/>
  <c r="AA1057" i="1"/>
  <c r="AA1064" i="1"/>
  <c r="AD1045" i="1"/>
  <c r="AD1041" i="1"/>
  <c r="AD1043" i="1"/>
  <c r="AD1039" i="1"/>
  <c r="AD1038" i="1"/>
  <c r="AD1042" i="1"/>
  <c r="AD1040" i="1"/>
  <c r="AD1037" i="1"/>
  <c r="AD1035" i="1"/>
  <c r="AD1044" i="1"/>
  <c r="AD1036" i="1"/>
  <c r="T1047" i="1"/>
  <c r="T1048" i="1"/>
  <c r="T1046" i="1"/>
  <c r="AD1010" i="1"/>
  <c r="AD1006" i="1"/>
  <c r="AD1005" i="1"/>
  <c r="AD1009" i="1"/>
  <c r="AD1012" i="1"/>
  <c r="AD1011" i="1"/>
  <c r="AD1003" i="1"/>
  <c r="AD1004" i="1"/>
  <c r="AD1002" i="1"/>
  <c r="AD1007" i="1"/>
  <c r="AD1008" i="1"/>
  <c r="AI968" i="1"/>
  <c r="AL968" i="1" s="1"/>
  <c r="AI964" i="1"/>
  <c r="AL964" i="1" s="1"/>
  <c r="AI967" i="1"/>
  <c r="AL967" i="1" s="1"/>
  <c r="AI963" i="1"/>
  <c r="AL963" i="1" s="1"/>
  <c r="AI966" i="1"/>
  <c r="AL966" i="1" s="1"/>
  <c r="AI962" i="1"/>
  <c r="AL962" i="1" s="1"/>
  <c r="AI961" i="1"/>
  <c r="AL961" i="1" s="1"/>
  <c r="AI958" i="1"/>
  <c r="AL958" i="1" s="1"/>
  <c r="AI959" i="1"/>
  <c r="AL959" i="1" s="1"/>
  <c r="AI965" i="1"/>
  <c r="AL965" i="1" s="1"/>
  <c r="AI960" i="1"/>
  <c r="AL960" i="1" s="1"/>
  <c r="AA1012" i="1"/>
  <c r="AA1008" i="1"/>
  <c r="AA1011" i="1"/>
  <c r="AA1007" i="1"/>
  <c r="AA1010" i="1"/>
  <c r="AA1002" i="1"/>
  <c r="AA1009" i="1"/>
  <c r="AA1005" i="1"/>
  <c r="AA1003" i="1"/>
  <c r="AA1004" i="1"/>
  <c r="AA1006" i="1"/>
  <c r="V956" i="1"/>
  <c r="AE956" i="1" s="1"/>
  <c r="V955" i="1"/>
  <c r="AE955" i="1" s="1"/>
  <c r="V951" i="1"/>
  <c r="AE951" i="1" s="1"/>
  <c r="V953" i="1"/>
  <c r="V952" i="1"/>
  <c r="AE952" i="1" s="1"/>
  <c r="V949" i="1"/>
  <c r="AE949" i="1" s="1"/>
  <c r="V948" i="1"/>
  <c r="V947" i="1"/>
  <c r="V957" i="1"/>
  <c r="AE957" i="1" s="1"/>
  <c r="V954" i="1"/>
  <c r="AE954" i="1" s="1"/>
  <c r="V950" i="1"/>
  <c r="AE950" i="1" s="1"/>
  <c r="AJ991" i="1"/>
  <c r="AC991" i="1"/>
  <c r="AH991" i="1"/>
  <c r="AA999" i="1"/>
  <c r="AA995" i="1"/>
  <c r="AA994" i="1"/>
  <c r="AA991" i="1"/>
  <c r="AA998" i="1"/>
  <c r="AA993" i="1"/>
  <c r="AA1001" i="1"/>
  <c r="AA997" i="1"/>
  <c r="AA992" i="1"/>
  <c r="AA1000" i="1"/>
  <c r="AA996" i="1"/>
  <c r="AK978" i="1"/>
  <c r="AK974" i="1"/>
  <c r="AK969" i="1"/>
  <c r="AK977" i="1"/>
  <c r="AK973" i="1"/>
  <c r="AK972" i="1"/>
  <c r="AK976" i="1"/>
  <c r="AK971" i="1"/>
  <c r="AK979" i="1"/>
  <c r="AK970" i="1"/>
  <c r="AK975" i="1"/>
  <c r="T959" i="1"/>
  <c r="T958" i="1"/>
  <c r="Y932" i="1"/>
  <c r="Y935" i="1"/>
  <c r="Y934" i="1"/>
  <c r="Y933" i="1"/>
  <c r="Y928" i="1"/>
  <c r="Y931" i="1"/>
  <c r="Y930" i="1"/>
  <c r="Y927" i="1"/>
  <c r="Y925" i="1"/>
  <c r="Y929" i="1"/>
  <c r="Y926" i="1"/>
  <c r="K881" i="1"/>
  <c r="AH881" i="1" s="1"/>
  <c r="AD891" i="1"/>
  <c r="AD887" i="1"/>
  <c r="AD882" i="1"/>
  <c r="AD890" i="1"/>
  <c r="AD886" i="1"/>
  <c r="AD881" i="1"/>
  <c r="AD889" i="1"/>
  <c r="AD885" i="1"/>
  <c r="AD884" i="1"/>
  <c r="AD888" i="1"/>
  <c r="AD883" i="1"/>
  <c r="AD880" i="1"/>
  <c r="AD876" i="1"/>
  <c r="AD871" i="1"/>
  <c r="AD879" i="1"/>
  <c r="AD875" i="1"/>
  <c r="AD870" i="1"/>
  <c r="AD878" i="1"/>
  <c r="AD874" i="1"/>
  <c r="AD873" i="1"/>
  <c r="AD877" i="1"/>
  <c r="AD872" i="1"/>
  <c r="AD933" i="1"/>
  <c r="AD929" i="1"/>
  <c r="AD931" i="1"/>
  <c r="AD926" i="1"/>
  <c r="AD934" i="1"/>
  <c r="AD925" i="1"/>
  <c r="AD935" i="1"/>
  <c r="AD928" i="1"/>
  <c r="AD932" i="1"/>
  <c r="AD930" i="1"/>
  <c r="AD927" i="1"/>
  <c r="AD902" i="1"/>
  <c r="AD898" i="1"/>
  <c r="AD893" i="1"/>
  <c r="AD901" i="1"/>
  <c r="AD897" i="1"/>
  <c r="AD892" i="1"/>
  <c r="AD900" i="1"/>
  <c r="AD896" i="1"/>
  <c r="AD895" i="1"/>
  <c r="AD899" i="1"/>
  <c r="AD894" i="1"/>
  <c r="Y868" i="1"/>
  <c r="Y864" i="1"/>
  <c r="Y867" i="1"/>
  <c r="Y863" i="1"/>
  <c r="Y862" i="1"/>
  <c r="Y866" i="1"/>
  <c r="Y869" i="1"/>
  <c r="Y865" i="1"/>
  <c r="Y860" i="1"/>
  <c r="Y859" i="1"/>
  <c r="Y861" i="1"/>
  <c r="K826" i="1"/>
  <c r="AH826" i="1" s="1"/>
  <c r="Y813" i="1"/>
  <c r="Y809" i="1"/>
  <c r="Y812" i="1"/>
  <c r="Y808" i="1"/>
  <c r="Y807" i="1"/>
  <c r="Y811" i="1"/>
  <c r="Y806" i="1"/>
  <c r="Y804" i="1"/>
  <c r="Y814" i="1"/>
  <c r="Y810" i="1"/>
  <c r="Y805" i="1"/>
  <c r="AD803" i="1"/>
  <c r="AD799" i="1"/>
  <c r="AD802" i="1"/>
  <c r="AD798" i="1"/>
  <c r="AD793" i="1"/>
  <c r="AD801" i="1"/>
  <c r="AD797" i="1"/>
  <c r="AD796" i="1"/>
  <c r="AD800" i="1"/>
  <c r="AD794" i="1"/>
  <c r="AD795" i="1"/>
  <c r="Z815" i="1"/>
  <c r="K793" i="1"/>
  <c r="AH793" i="1" s="1"/>
  <c r="I782" i="1"/>
  <c r="S782" i="1" s="1"/>
  <c r="J771" i="1"/>
  <c r="U771" i="1" s="1"/>
  <c r="T805" i="1"/>
  <c r="T804" i="1"/>
  <c r="AK759" i="1"/>
  <c r="AK755" i="1"/>
  <c r="AK750" i="1"/>
  <c r="AK758" i="1"/>
  <c r="AK754" i="1"/>
  <c r="AK749" i="1"/>
  <c r="AK757" i="1"/>
  <c r="AK753" i="1"/>
  <c r="AK752" i="1"/>
  <c r="AK756" i="1"/>
  <c r="AK751" i="1"/>
  <c r="AJ782" i="1"/>
  <c r="AD767" i="1"/>
  <c r="AD762" i="1"/>
  <c r="AD770" i="1"/>
  <c r="AD766" i="1"/>
  <c r="AD761" i="1"/>
  <c r="AD769" i="1"/>
  <c r="AD765" i="1"/>
  <c r="AD760" i="1"/>
  <c r="AD768" i="1"/>
  <c r="AD764" i="1"/>
  <c r="AD763" i="1"/>
  <c r="AD745" i="1"/>
  <c r="AD740" i="1"/>
  <c r="AD748" i="1"/>
  <c r="AD744" i="1"/>
  <c r="AD739" i="1"/>
  <c r="AD747" i="1"/>
  <c r="AD743" i="1"/>
  <c r="AD738" i="1"/>
  <c r="AD746" i="1"/>
  <c r="AD742" i="1"/>
  <c r="AD741" i="1"/>
  <c r="AA747" i="1"/>
  <c r="AA743" i="1"/>
  <c r="AA746" i="1"/>
  <c r="AA742" i="1"/>
  <c r="AA741" i="1"/>
  <c r="AA738" i="1"/>
  <c r="AA745" i="1"/>
  <c r="AA740" i="1"/>
  <c r="AA748" i="1"/>
  <c r="AA744" i="1"/>
  <c r="AA739" i="1"/>
  <c r="AD712" i="1"/>
  <c r="AD707" i="1"/>
  <c r="AD714" i="1"/>
  <c r="AD710" i="1"/>
  <c r="AD705" i="1"/>
  <c r="AD713" i="1"/>
  <c r="AD709" i="1"/>
  <c r="AD708" i="1"/>
  <c r="AD706" i="1"/>
  <c r="AD715" i="1"/>
  <c r="AD711" i="1"/>
  <c r="AI692" i="1"/>
  <c r="AL692" i="1" s="1"/>
  <c r="AI688" i="1"/>
  <c r="AL688" i="1" s="1"/>
  <c r="AI691" i="1"/>
  <c r="AL691" i="1" s="1"/>
  <c r="AI687" i="1"/>
  <c r="AL687" i="1" s="1"/>
  <c r="AI686" i="1"/>
  <c r="AL686" i="1" s="1"/>
  <c r="AI683" i="1"/>
  <c r="AL683" i="1" s="1"/>
  <c r="AI689" i="1"/>
  <c r="AL689" i="1" s="1"/>
  <c r="AI690" i="1"/>
  <c r="AL690" i="1" s="1"/>
  <c r="AI684" i="1"/>
  <c r="AL684" i="1" s="1"/>
  <c r="AI685" i="1"/>
  <c r="AL685" i="1" s="1"/>
  <c r="AI693" i="1"/>
  <c r="AL693" i="1" s="1"/>
  <c r="Y715" i="1"/>
  <c r="Y711" i="1"/>
  <c r="Y706" i="1"/>
  <c r="Y713" i="1"/>
  <c r="Y709" i="1"/>
  <c r="Y708" i="1"/>
  <c r="Y712" i="1"/>
  <c r="Y707" i="1"/>
  <c r="Y705" i="1"/>
  <c r="Y714" i="1"/>
  <c r="Y710" i="1"/>
  <c r="K694" i="1"/>
  <c r="AH694" i="1" s="1"/>
  <c r="AA690" i="1"/>
  <c r="AA685" i="1"/>
  <c r="AA693" i="1"/>
  <c r="AA689" i="1"/>
  <c r="AA684" i="1"/>
  <c r="AA691" i="1"/>
  <c r="AA688" i="1"/>
  <c r="AA683" i="1"/>
  <c r="AA687" i="1"/>
  <c r="AA686" i="1"/>
  <c r="AA692" i="1"/>
  <c r="AD658" i="1"/>
  <c r="AD654" i="1"/>
  <c r="AD653" i="1"/>
  <c r="AD656" i="1"/>
  <c r="AD659" i="1"/>
  <c r="AD652" i="1"/>
  <c r="AD650" i="1"/>
  <c r="AD660" i="1"/>
  <c r="AD651" i="1"/>
  <c r="AD657" i="1"/>
  <c r="AD655" i="1"/>
  <c r="Y726" i="1"/>
  <c r="Y722" i="1"/>
  <c r="Y717" i="1"/>
  <c r="Y725" i="1"/>
  <c r="Y724" i="1"/>
  <c r="Y720" i="1"/>
  <c r="Y719" i="1"/>
  <c r="Y723" i="1"/>
  <c r="Y718" i="1"/>
  <c r="Y716" i="1"/>
  <c r="Y721" i="1"/>
  <c r="Y669" i="1"/>
  <c r="Y668" i="1"/>
  <c r="Y663" i="1"/>
  <c r="Y661" i="1"/>
  <c r="Y665" i="1"/>
  <c r="Y664" i="1"/>
  <c r="Y671" i="1"/>
  <c r="Y662" i="1"/>
  <c r="Y670" i="1"/>
  <c r="Y667" i="1"/>
  <c r="Y666" i="1"/>
  <c r="AD723" i="1"/>
  <c r="AD718" i="1"/>
  <c r="AD726" i="1"/>
  <c r="AD722" i="1"/>
  <c r="AD725" i="1"/>
  <c r="AD721" i="1"/>
  <c r="AD716" i="1"/>
  <c r="AD724" i="1"/>
  <c r="AD720" i="1"/>
  <c r="AD719" i="1"/>
  <c r="AD717" i="1"/>
  <c r="AD681" i="1"/>
  <c r="AD677" i="1"/>
  <c r="AD672" i="1"/>
  <c r="AD680" i="1"/>
  <c r="AD676" i="1"/>
  <c r="AD675" i="1"/>
  <c r="AD682" i="1"/>
  <c r="AD678" i="1"/>
  <c r="AD679" i="1"/>
  <c r="AD673" i="1"/>
  <c r="AD674" i="1"/>
  <c r="AJ650" i="1"/>
  <c r="AD637" i="1"/>
  <c r="AD633" i="1"/>
  <c r="AD628" i="1"/>
  <c r="AD636" i="1"/>
  <c r="AD632" i="1"/>
  <c r="AD631" i="1"/>
  <c r="AD635" i="1"/>
  <c r="AD630" i="1"/>
  <c r="AD638" i="1"/>
  <c r="AD634" i="1"/>
  <c r="AD629" i="1"/>
  <c r="K584" i="1"/>
  <c r="AH584" i="1" s="1"/>
  <c r="AK625" i="1"/>
  <c r="AK621" i="1"/>
  <c r="AK620" i="1"/>
  <c r="AK624" i="1"/>
  <c r="AK619" i="1"/>
  <c r="AK627" i="1"/>
  <c r="AK623" i="1"/>
  <c r="AK618" i="1"/>
  <c r="AK626" i="1"/>
  <c r="AK622" i="1"/>
  <c r="AK617" i="1"/>
  <c r="AD572" i="1"/>
  <c r="AD568" i="1"/>
  <c r="AD563" i="1"/>
  <c r="AD571" i="1"/>
  <c r="AD567" i="1"/>
  <c r="AD562" i="1"/>
  <c r="AD570" i="1"/>
  <c r="AD566" i="1"/>
  <c r="AD565" i="1"/>
  <c r="AD569" i="1"/>
  <c r="AD564" i="1"/>
  <c r="AD550" i="1"/>
  <c r="AD546" i="1"/>
  <c r="AD541" i="1"/>
  <c r="AD549" i="1"/>
  <c r="AD545" i="1"/>
  <c r="AD540" i="1"/>
  <c r="AD548" i="1"/>
  <c r="AD544" i="1"/>
  <c r="AD543" i="1"/>
  <c r="AD547" i="1"/>
  <c r="AD542" i="1"/>
  <c r="AD528" i="1"/>
  <c r="AD524" i="1"/>
  <c r="AD519" i="1"/>
  <c r="AD527" i="1"/>
  <c r="AD523" i="1"/>
  <c r="AD518" i="1"/>
  <c r="AD526" i="1"/>
  <c r="AD522" i="1"/>
  <c r="AD521" i="1"/>
  <c r="AD525" i="1"/>
  <c r="AD520" i="1"/>
  <c r="AD506" i="1"/>
  <c r="AD502" i="1"/>
  <c r="AD497" i="1"/>
  <c r="AD505" i="1"/>
  <c r="AD501" i="1"/>
  <c r="AD496" i="1"/>
  <c r="AE496" i="1" s="1"/>
  <c r="AD504" i="1"/>
  <c r="AD500" i="1"/>
  <c r="AD499" i="1"/>
  <c r="AD503" i="1"/>
  <c r="AD498" i="1"/>
  <c r="AD484" i="1"/>
  <c r="AD480" i="1"/>
  <c r="AD475" i="1"/>
  <c r="AD483" i="1"/>
  <c r="AD479" i="1"/>
  <c r="AD474" i="1"/>
  <c r="AD482" i="1"/>
  <c r="AD478" i="1"/>
  <c r="AD477" i="1"/>
  <c r="AD481" i="1"/>
  <c r="AD476" i="1"/>
  <c r="Y583" i="1"/>
  <c r="Y582" i="1"/>
  <c r="Y578" i="1"/>
  <c r="Y581" i="1"/>
  <c r="Y577" i="1"/>
  <c r="Y576" i="1"/>
  <c r="Y580" i="1"/>
  <c r="Y575" i="1"/>
  <c r="Y573" i="1"/>
  <c r="Y579" i="1"/>
  <c r="Y574" i="1"/>
  <c r="K551" i="1"/>
  <c r="AH551" i="1" s="1"/>
  <c r="Y538" i="1"/>
  <c r="Y534" i="1"/>
  <c r="Y537" i="1"/>
  <c r="Y533" i="1"/>
  <c r="Y532" i="1"/>
  <c r="Y536" i="1"/>
  <c r="Y531" i="1"/>
  <c r="Y529" i="1"/>
  <c r="Y539" i="1"/>
  <c r="Y535" i="1"/>
  <c r="Y530" i="1"/>
  <c r="K507" i="1"/>
  <c r="AH507" i="1" s="1"/>
  <c r="Y494" i="1"/>
  <c r="Y490" i="1"/>
  <c r="Y493" i="1"/>
  <c r="Y489" i="1"/>
  <c r="Y488" i="1"/>
  <c r="Y492" i="1"/>
  <c r="Y487" i="1"/>
  <c r="Y485" i="1"/>
  <c r="Y495" i="1"/>
  <c r="Y491" i="1"/>
  <c r="Y486" i="1"/>
  <c r="K463" i="1"/>
  <c r="AH463" i="1" s="1"/>
  <c r="AJ463" i="1"/>
  <c r="Z452" i="1"/>
  <c r="AD439" i="1"/>
  <c r="AD435" i="1"/>
  <c r="AD430" i="1"/>
  <c r="AD438" i="1"/>
  <c r="AD434" i="1"/>
  <c r="AD433" i="1"/>
  <c r="AD440" i="1"/>
  <c r="AD436" i="1"/>
  <c r="AD431" i="1"/>
  <c r="AD437" i="1"/>
  <c r="AD432" i="1"/>
  <c r="AK427" i="1"/>
  <c r="AK423" i="1"/>
  <c r="AK422" i="1"/>
  <c r="AK426" i="1"/>
  <c r="AK420" i="1"/>
  <c r="AK421" i="1"/>
  <c r="AK419" i="1"/>
  <c r="AK429" i="1"/>
  <c r="AK428" i="1"/>
  <c r="AK425" i="1"/>
  <c r="AK424" i="1"/>
  <c r="AK416" i="1"/>
  <c r="AK417" i="1"/>
  <c r="AK414" i="1"/>
  <c r="AK409" i="1"/>
  <c r="AK415" i="1"/>
  <c r="AK408" i="1"/>
  <c r="AK418" i="1"/>
  <c r="AK413" i="1"/>
  <c r="AK412" i="1"/>
  <c r="AK411" i="1"/>
  <c r="AK410" i="1"/>
  <c r="AK374" i="1"/>
  <c r="AK370" i="1"/>
  <c r="AK365" i="1"/>
  <c r="AK373" i="1"/>
  <c r="AK369" i="1"/>
  <c r="AK364" i="1"/>
  <c r="AK372" i="1"/>
  <c r="AK368" i="1"/>
  <c r="AK367" i="1"/>
  <c r="AK371" i="1"/>
  <c r="AK366" i="1"/>
  <c r="Y449" i="1"/>
  <c r="Y445" i="1"/>
  <c r="Y444" i="1"/>
  <c r="Y448" i="1"/>
  <c r="Y443" i="1"/>
  <c r="Y441" i="1"/>
  <c r="Y451" i="1"/>
  <c r="Y450" i="1"/>
  <c r="Y447" i="1"/>
  <c r="Y446" i="1"/>
  <c r="Y442" i="1"/>
  <c r="AD371" i="1"/>
  <c r="AD366" i="1"/>
  <c r="AD374" i="1"/>
  <c r="AD370" i="1"/>
  <c r="AD365" i="1"/>
  <c r="AD373" i="1"/>
  <c r="AD369" i="1"/>
  <c r="AD364" i="1"/>
  <c r="AD372" i="1"/>
  <c r="AD368" i="1"/>
  <c r="AD367" i="1"/>
  <c r="J342" i="1"/>
  <c r="U342" i="1" s="1"/>
  <c r="T332" i="1"/>
  <c r="T331" i="1"/>
  <c r="AA329" i="1"/>
  <c r="AA325" i="1"/>
  <c r="AA327" i="1"/>
  <c r="AA322" i="1"/>
  <c r="AA330" i="1"/>
  <c r="AA326" i="1"/>
  <c r="AA321" i="1"/>
  <c r="AA323" i="1"/>
  <c r="AA324" i="1"/>
  <c r="AA328" i="1"/>
  <c r="AA320" i="1"/>
  <c r="T310" i="1"/>
  <c r="T309" i="1"/>
  <c r="AI393" i="1"/>
  <c r="AI388" i="1"/>
  <c r="AI396" i="1"/>
  <c r="AI392" i="1"/>
  <c r="AI387" i="1"/>
  <c r="AI395" i="1"/>
  <c r="AI391" i="1"/>
  <c r="AI394" i="1"/>
  <c r="AI390" i="1"/>
  <c r="AI389" i="1"/>
  <c r="AI386" i="1"/>
  <c r="AA316" i="1"/>
  <c r="AA311" i="1"/>
  <c r="AA319" i="1"/>
  <c r="AA315" i="1"/>
  <c r="AA318" i="1"/>
  <c r="AA314" i="1"/>
  <c r="AA317" i="1"/>
  <c r="AA313" i="1"/>
  <c r="AA309" i="1"/>
  <c r="AA312" i="1"/>
  <c r="AA310" i="1"/>
  <c r="K298" i="1"/>
  <c r="AH298" i="1" s="1"/>
  <c r="AD263" i="1"/>
  <c r="AD259" i="1"/>
  <c r="AD254" i="1"/>
  <c r="AD262" i="1"/>
  <c r="AD258" i="1"/>
  <c r="AD257" i="1"/>
  <c r="AD261" i="1"/>
  <c r="AD256" i="1"/>
  <c r="AD264" i="1"/>
  <c r="AD260" i="1"/>
  <c r="AD255" i="1"/>
  <c r="AD219" i="1"/>
  <c r="AD215" i="1"/>
  <c r="AD210" i="1"/>
  <c r="AD218" i="1"/>
  <c r="AD214" i="1"/>
  <c r="AD213" i="1"/>
  <c r="AD217" i="1"/>
  <c r="AD212" i="1"/>
  <c r="AD220" i="1"/>
  <c r="AD216" i="1"/>
  <c r="AD211" i="1"/>
  <c r="AK295" i="1"/>
  <c r="AK291" i="1"/>
  <c r="AK290" i="1"/>
  <c r="AK294" i="1"/>
  <c r="AK297" i="1"/>
  <c r="AK292" i="1"/>
  <c r="AK288" i="1"/>
  <c r="AK289" i="1"/>
  <c r="AK296" i="1"/>
  <c r="AK293" i="1"/>
  <c r="AK287" i="1"/>
  <c r="K309" i="1"/>
  <c r="AH309" i="1" s="1"/>
  <c r="J221" i="1"/>
  <c r="U221" i="1" s="1"/>
  <c r="T266" i="1"/>
  <c r="T265" i="1"/>
  <c r="T255" i="1"/>
  <c r="T254" i="1"/>
  <c r="AD186" i="1"/>
  <c r="AD182" i="1"/>
  <c r="AD177" i="1"/>
  <c r="AD185" i="1"/>
  <c r="AD181" i="1"/>
  <c r="AD180" i="1"/>
  <c r="AD187" i="1"/>
  <c r="AD183" i="1"/>
  <c r="AD178" i="1"/>
  <c r="AD184" i="1"/>
  <c r="AD179" i="1"/>
  <c r="K155" i="1"/>
  <c r="AH155" i="1" s="1"/>
  <c r="Z221" i="1"/>
  <c r="Z188" i="1"/>
  <c r="AD175" i="1"/>
  <c r="AD171" i="1"/>
  <c r="AD166" i="1"/>
  <c r="AD174" i="1"/>
  <c r="AD170" i="1"/>
  <c r="AD169" i="1"/>
  <c r="AD176" i="1"/>
  <c r="AD172" i="1"/>
  <c r="AD167" i="1"/>
  <c r="AD173" i="1"/>
  <c r="AD168" i="1"/>
  <c r="I155" i="1"/>
  <c r="S155" i="1" s="1"/>
  <c r="AD54" i="1"/>
  <c r="AD50" i="1"/>
  <c r="AD45" i="1"/>
  <c r="AD53" i="1"/>
  <c r="AD49" i="1"/>
  <c r="AD48" i="1"/>
  <c r="AD52" i="1"/>
  <c r="AD47" i="1"/>
  <c r="AD55" i="1"/>
  <c r="AD51" i="1"/>
  <c r="AD46" i="1"/>
  <c r="AD349" i="1"/>
  <c r="AD344" i="1"/>
  <c r="AD352" i="1"/>
  <c r="AD351" i="1"/>
  <c r="AD347" i="1"/>
  <c r="AD342" i="1"/>
  <c r="AD350" i="1"/>
  <c r="AD346" i="1"/>
  <c r="AD345" i="1"/>
  <c r="AD348" i="1"/>
  <c r="AD343" i="1"/>
  <c r="Y31" i="1"/>
  <c r="Y27" i="1"/>
  <c r="Y26" i="1"/>
  <c r="Y29" i="1"/>
  <c r="Y30" i="1"/>
  <c r="Y25" i="1"/>
  <c r="Y23" i="1"/>
  <c r="Y33" i="1"/>
  <c r="Y24" i="1"/>
  <c r="Y32" i="1"/>
  <c r="Y28" i="1"/>
  <c r="Z232" i="1"/>
  <c r="J133" i="1"/>
  <c r="U133" i="1" s="1"/>
  <c r="J89" i="1"/>
  <c r="U89" i="1" s="1"/>
  <c r="J78" i="1"/>
  <c r="U78" i="1" s="1"/>
  <c r="J67" i="1"/>
  <c r="U67" i="1" s="1"/>
  <c r="J56" i="1"/>
  <c r="U56" i="1" s="1"/>
  <c r="J45" i="1"/>
  <c r="U45" i="1" s="1"/>
  <c r="J34" i="1"/>
  <c r="U34" i="1" s="1"/>
  <c r="J12" i="1"/>
  <c r="U12" i="1" s="1"/>
  <c r="AK152" i="1"/>
  <c r="AK148" i="1"/>
  <c r="AK147" i="1"/>
  <c r="AK154" i="1"/>
  <c r="AK149" i="1"/>
  <c r="AK145" i="1"/>
  <c r="AK146" i="1"/>
  <c r="AK153" i="1"/>
  <c r="AK150" i="1"/>
  <c r="AK144" i="1"/>
  <c r="AK151" i="1"/>
  <c r="T24" i="1"/>
  <c r="T23" i="1"/>
  <c r="Z111" i="1"/>
  <c r="AD142" i="1"/>
  <c r="AD138" i="1"/>
  <c r="AD133" i="1"/>
  <c r="AD141" i="1"/>
  <c r="AD137" i="1"/>
  <c r="AD136" i="1"/>
  <c r="AD140" i="1"/>
  <c r="AD135" i="1"/>
  <c r="AD143" i="1"/>
  <c r="AD139" i="1"/>
  <c r="AD134" i="1"/>
  <c r="Z133" i="1"/>
  <c r="Y1136" i="1"/>
  <c r="Y1144" i="1"/>
  <c r="Y1142" i="1"/>
  <c r="Y1140" i="1"/>
  <c r="Y1138" i="1"/>
  <c r="Y1137" i="1"/>
  <c r="Y1135" i="1"/>
  <c r="Y1143" i="1"/>
  <c r="Y1141" i="1"/>
  <c r="Y1139" i="1"/>
  <c r="Y1134" i="1"/>
  <c r="K1145" i="1"/>
  <c r="AH1145" i="1" s="1"/>
  <c r="AA1144" i="1"/>
  <c r="AA1142" i="1"/>
  <c r="AA1140" i="1"/>
  <c r="AA1138" i="1"/>
  <c r="AA1134" i="1"/>
  <c r="AA1137" i="1"/>
  <c r="AA1135" i="1"/>
  <c r="AA1143" i="1"/>
  <c r="AA1141" i="1"/>
  <c r="AA1139" i="1"/>
  <c r="AA1136" i="1"/>
  <c r="T1113" i="1"/>
  <c r="T1112" i="1"/>
  <c r="K1123" i="1"/>
  <c r="AH1123" i="1" s="1"/>
  <c r="AK1132" i="1"/>
  <c r="AK1130" i="1"/>
  <c r="AK1128" i="1"/>
  <c r="AK1123" i="1"/>
  <c r="AK1133" i="1"/>
  <c r="AK1125" i="1"/>
  <c r="AK1131" i="1"/>
  <c r="AK1127" i="1"/>
  <c r="AK1124" i="1"/>
  <c r="AK1129" i="1"/>
  <c r="AK1126" i="1"/>
  <c r="AI1115" i="1"/>
  <c r="AI1113" i="1"/>
  <c r="AI1121" i="1"/>
  <c r="AI1119" i="1"/>
  <c r="AI1117" i="1"/>
  <c r="AI1114" i="1"/>
  <c r="AI1122" i="1"/>
  <c r="AI1120" i="1"/>
  <c r="AI1118" i="1"/>
  <c r="AI1116" i="1"/>
  <c r="AI1112" i="1"/>
  <c r="AD1103" i="1"/>
  <c r="AD1111" i="1"/>
  <c r="AD1109" i="1"/>
  <c r="AD1110" i="1"/>
  <c r="AD1108" i="1"/>
  <c r="AD1106" i="1"/>
  <c r="AD1105" i="1"/>
  <c r="AD1101" i="1"/>
  <c r="AD1104" i="1"/>
  <c r="AD1107" i="1"/>
  <c r="AD1102" i="1"/>
  <c r="Y1111" i="1"/>
  <c r="Y1109" i="1"/>
  <c r="Y1107" i="1"/>
  <c r="Y1105" i="1"/>
  <c r="Y1108" i="1"/>
  <c r="Y1104" i="1"/>
  <c r="Y1110" i="1"/>
  <c r="Y1106" i="1"/>
  <c r="Y1103" i="1"/>
  <c r="Y1102" i="1"/>
  <c r="Y1101" i="1"/>
  <c r="T1080" i="1"/>
  <c r="AE1080" i="1" s="1"/>
  <c r="T1079" i="1"/>
  <c r="AE1079" i="1" s="1"/>
  <c r="J1057" i="1"/>
  <c r="U1057" i="1" s="1"/>
  <c r="Y1077" i="1"/>
  <c r="Y1075" i="1"/>
  <c r="Y1073" i="1"/>
  <c r="Y1074" i="1"/>
  <c r="Y1071" i="1"/>
  <c r="Y1069" i="1"/>
  <c r="Y1068" i="1"/>
  <c r="Y1078" i="1"/>
  <c r="Y1072" i="1"/>
  <c r="Y1076" i="1"/>
  <c r="Y1070" i="1"/>
  <c r="Z1101" i="1"/>
  <c r="AJ1079" i="1"/>
  <c r="K1057" i="1"/>
  <c r="AH1057" i="1" s="1"/>
  <c r="K1024" i="1"/>
  <c r="AH1024" i="1" s="1"/>
  <c r="T1035" i="1"/>
  <c r="T1036" i="1"/>
  <c r="Z1024" i="1"/>
  <c r="V1055" i="1"/>
  <c r="V1053" i="1"/>
  <c r="V1051" i="1"/>
  <c r="V1046" i="1"/>
  <c r="V1056" i="1"/>
  <c r="V1054" i="1"/>
  <c r="V1052" i="1"/>
  <c r="V1050" i="1"/>
  <c r="V1049" i="1"/>
  <c r="V1048" i="1"/>
  <c r="W1049" i="1" s="1"/>
  <c r="V1047" i="1"/>
  <c r="W1048" i="1" s="1"/>
  <c r="Z1035" i="1"/>
  <c r="I1013" i="1"/>
  <c r="S1013" i="1" s="1"/>
  <c r="Z969" i="1"/>
  <c r="Z980" i="1"/>
  <c r="Y1009" i="1"/>
  <c r="Y1004" i="1"/>
  <c r="Y1012" i="1"/>
  <c r="Y1008" i="1"/>
  <c r="Y1011" i="1"/>
  <c r="Y1007" i="1"/>
  <c r="Y1006" i="1"/>
  <c r="Y1010" i="1"/>
  <c r="Y1002" i="1"/>
  <c r="Y1003" i="1"/>
  <c r="Y1005" i="1"/>
  <c r="Y967" i="1"/>
  <c r="Y963" i="1"/>
  <c r="Y966" i="1"/>
  <c r="Y962" i="1"/>
  <c r="Y961" i="1"/>
  <c r="Y965" i="1"/>
  <c r="Y960" i="1"/>
  <c r="Y958" i="1"/>
  <c r="Y968" i="1"/>
  <c r="Y964" i="1"/>
  <c r="Y959" i="1"/>
  <c r="T970" i="1"/>
  <c r="T969" i="1"/>
  <c r="AD968" i="1"/>
  <c r="AD964" i="1"/>
  <c r="AD967" i="1"/>
  <c r="AD963" i="1"/>
  <c r="AD958" i="1"/>
  <c r="AD966" i="1"/>
  <c r="AD962" i="1"/>
  <c r="AD961" i="1"/>
  <c r="AD960" i="1"/>
  <c r="AD965" i="1"/>
  <c r="AD959" i="1"/>
  <c r="AD913" i="1"/>
  <c r="AD909" i="1"/>
  <c r="AD904" i="1"/>
  <c r="AD912" i="1"/>
  <c r="AD908" i="1"/>
  <c r="AD903" i="1"/>
  <c r="AD911" i="1"/>
  <c r="AD907" i="1"/>
  <c r="AD906" i="1"/>
  <c r="AD910" i="1"/>
  <c r="AD905" i="1"/>
  <c r="K914" i="1"/>
  <c r="AH914" i="1" s="1"/>
  <c r="Y912" i="1"/>
  <c r="Y908" i="1"/>
  <c r="Y911" i="1"/>
  <c r="Y907" i="1"/>
  <c r="Y906" i="1"/>
  <c r="Y910" i="1"/>
  <c r="Y905" i="1"/>
  <c r="Y903" i="1"/>
  <c r="Y913" i="1"/>
  <c r="Y909" i="1"/>
  <c r="Y904" i="1"/>
  <c r="Y890" i="1"/>
  <c r="Y886" i="1"/>
  <c r="Y889" i="1"/>
  <c r="Y885" i="1"/>
  <c r="Y884" i="1"/>
  <c r="Y888" i="1"/>
  <c r="Y883" i="1"/>
  <c r="Y881" i="1"/>
  <c r="AE881" i="1" s="1"/>
  <c r="Y891" i="1"/>
  <c r="Y887" i="1"/>
  <c r="Y882" i="1"/>
  <c r="AE882" i="1" s="1"/>
  <c r="Z914" i="1"/>
  <c r="AK890" i="1"/>
  <c r="AK886" i="1"/>
  <c r="AK881" i="1"/>
  <c r="AK889" i="1"/>
  <c r="AK885" i="1"/>
  <c r="AK884" i="1"/>
  <c r="AK888" i="1"/>
  <c r="AK883" i="1"/>
  <c r="AK891" i="1"/>
  <c r="AK887" i="1"/>
  <c r="AK882" i="1"/>
  <c r="AK879" i="1"/>
  <c r="AK875" i="1"/>
  <c r="AK870" i="1"/>
  <c r="AK878" i="1"/>
  <c r="AK874" i="1"/>
  <c r="AK873" i="1"/>
  <c r="AK877" i="1"/>
  <c r="AK872" i="1"/>
  <c r="AK880" i="1"/>
  <c r="AK876" i="1"/>
  <c r="AK871" i="1"/>
  <c r="T860" i="1"/>
  <c r="T859" i="1"/>
  <c r="AE859" i="1" s="1"/>
  <c r="AK932" i="1"/>
  <c r="AK931" i="1"/>
  <c r="AK925" i="1"/>
  <c r="AK934" i="1"/>
  <c r="AK929" i="1"/>
  <c r="AK928" i="1"/>
  <c r="AK935" i="1"/>
  <c r="AK927" i="1"/>
  <c r="AK933" i="1"/>
  <c r="AK930" i="1"/>
  <c r="AK926" i="1"/>
  <c r="AD924" i="1"/>
  <c r="AD920" i="1"/>
  <c r="AD915" i="1"/>
  <c r="AD923" i="1"/>
  <c r="AD919" i="1"/>
  <c r="AD914" i="1"/>
  <c r="AD922" i="1"/>
  <c r="AD918" i="1"/>
  <c r="AD917" i="1"/>
  <c r="AD921" i="1"/>
  <c r="AD916" i="1"/>
  <c r="AE903" i="1"/>
  <c r="AK901" i="1"/>
  <c r="AK897" i="1"/>
  <c r="AK892" i="1"/>
  <c r="AK900" i="1"/>
  <c r="AK896" i="1"/>
  <c r="AK895" i="1"/>
  <c r="AK899" i="1"/>
  <c r="AK894" i="1"/>
  <c r="AK902" i="1"/>
  <c r="AK898" i="1"/>
  <c r="AK893" i="1"/>
  <c r="K848" i="1"/>
  <c r="AH848" i="1" s="1"/>
  <c r="K837" i="1"/>
  <c r="AH837" i="1" s="1"/>
  <c r="Y824" i="1"/>
  <c r="Y820" i="1"/>
  <c r="Y823" i="1"/>
  <c r="Y819" i="1"/>
  <c r="Y818" i="1"/>
  <c r="Y822" i="1"/>
  <c r="Y817" i="1"/>
  <c r="Y815" i="1"/>
  <c r="Y825" i="1"/>
  <c r="Y821" i="1"/>
  <c r="Y816" i="1"/>
  <c r="T816" i="1"/>
  <c r="T815" i="1"/>
  <c r="AK802" i="1"/>
  <c r="AK798" i="1"/>
  <c r="AK801" i="1"/>
  <c r="AK797" i="1"/>
  <c r="AK796" i="1"/>
  <c r="AK800" i="1"/>
  <c r="AK795" i="1"/>
  <c r="AK803" i="1"/>
  <c r="AK799" i="1"/>
  <c r="AK794" i="1"/>
  <c r="AK793" i="1"/>
  <c r="T849" i="1"/>
  <c r="T848" i="1"/>
  <c r="AJ804" i="1"/>
  <c r="AK770" i="1"/>
  <c r="AK766" i="1"/>
  <c r="AK761" i="1"/>
  <c r="AK769" i="1"/>
  <c r="AK765" i="1"/>
  <c r="AK760" i="1"/>
  <c r="AK768" i="1"/>
  <c r="AK764" i="1"/>
  <c r="AK763" i="1"/>
  <c r="AK767" i="1"/>
  <c r="AK762" i="1"/>
  <c r="T838" i="1"/>
  <c r="T837" i="1"/>
  <c r="AD756" i="1"/>
  <c r="AD751" i="1"/>
  <c r="AD759" i="1"/>
  <c r="AD755" i="1"/>
  <c r="AD750" i="1"/>
  <c r="AD758" i="1"/>
  <c r="AD754" i="1"/>
  <c r="AD749" i="1"/>
  <c r="AD757" i="1"/>
  <c r="AD753" i="1"/>
  <c r="AD752" i="1"/>
  <c r="Y779" i="1"/>
  <c r="Y775" i="1"/>
  <c r="Y778" i="1"/>
  <c r="Y773" i="1"/>
  <c r="Y776" i="1"/>
  <c r="Y772" i="1"/>
  <c r="Y781" i="1"/>
  <c r="Y780" i="1"/>
  <c r="Y777" i="1"/>
  <c r="Y774" i="1"/>
  <c r="Y771" i="1"/>
  <c r="AK715" i="1"/>
  <c r="AK711" i="1"/>
  <c r="AK706" i="1"/>
  <c r="AK713" i="1"/>
  <c r="AK709" i="1"/>
  <c r="AK708" i="1"/>
  <c r="AK712" i="1"/>
  <c r="AK707" i="1"/>
  <c r="AK714" i="1"/>
  <c r="AK710" i="1"/>
  <c r="AK705" i="1"/>
  <c r="AA714" i="1"/>
  <c r="AA710" i="1"/>
  <c r="AA712" i="1"/>
  <c r="AA707" i="1"/>
  <c r="AA715" i="1"/>
  <c r="AA711" i="1"/>
  <c r="AA706" i="1"/>
  <c r="AA705" i="1"/>
  <c r="AA713" i="1"/>
  <c r="AA709" i="1"/>
  <c r="AA708" i="1"/>
  <c r="J650" i="1"/>
  <c r="U650" i="1" s="1"/>
  <c r="AJ595" i="1"/>
  <c r="Z595" i="1"/>
  <c r="Z716" i="1"/>
  <c r="AA635" i="1"/>
  <c r="AA630" i="1"/>
  <c r="AA638" i="1"/>
  <c r="AA634" i="1"/>
  <c r="AA629" i="1"/>
  <c r="AA637" i="1"/>
  <c r="AA633" i="1"/>
  <c r="AA636" i="1"/>
  <c r="AA632" i="1"/>
  <c r="AA631" i="1"/>
  <c r="AA628" i="1"/>
  <c r="J595" i="1"/>
  <c r="U595" i="1" s="1"/>
  <c r="Z606" i="1"/>
  <c r="AK636" i="1"/>
  <c r="AK632" i="1"/>
  <c r="AK631" i="1"/>
  <c r="AK635" i="1"/>
  <c r="AK630" i="1"/>
  <c r="AK638" i="1"/>
  <c r="AK634" i="1"/>
  <c r="AK629" i="1"/>
  <c r="AK637" i="1"/>
  <c r="AK633" i="1"/>
  <c r="AK628" i="1"/>
  <c r="Z661" i="1"/>
  <c r="T618" i="1"/>
  <c r="T617" i="1"/>
  <c r="AD615" i="1"/>
  <c r="AD611" i="1"/>
  <c r="AD606" i="1"/>
  <c r="AD614" i="1"/>
  <c r="AD610" i="1"/>
  <c r="AD609" i="1"/>
  <c r="AD613" i="1"/>
  <c r="AD608" i="1"/>
  <c r="AD616" i="1"/>
  <c r="AD612" i="1"/>
  <c r="AD607" i="1"/>
  <c r="T607" i="1"/>
  <c r="T606" i="1"/>
  <c r="Y592" i="1"/>
  <c r="Y588" i="1"/>
  <c r="Y591" i="1"/>
  <c r="Y586" i="1"/>
  <c r="Y584" i="1"/>
  <c r="Y594" i="1"/>
  <c r="Y593" i="1"/>
  <c r="Y589" i="1"/>
  <c r="Y587" i="1"/>
  <c r="Y590" i="1"/>
  <c r="Y585" i="1"/>
  <c r="K562" i="1"/>
  <c r="AH562" i="1" s="1"/>
  <c r="Y549" i="1"/>
  <c r="Y545" i="1"/>
  <c r="Y548" i="1"/>
  <c r="Y544" i="1"/>
  <c r="Y543" i="1"/>
  <c r="Y547" i="1"/>
  <c r="Y542" i="1"/>
  <c r="Y540" i="1"/>
  <c r="Y550" i="1"/>
  <c r="Y546" i="1"/>
  <c r="Y541" i="1"/>
  <c r="K518" i="1"/>
  <c r="AH518" i="1" s="1"/>
  <c r="Y505" i="1"/>
  <c r="Y501" i="1"/>
  <c r="Y504" i="1"/>
  <c r="Y500" i="1"/>
  <c r="Y499" i="1"/>
  <c r="Y503" i="1"/>
  <c r="Y498" i="1"/>
  <c r="Y496" i="1"/>
  <c r="Y506" i="1"/>
  <c r="Y502" i="1"/>
  <c r="Y497" i="1"/>
  <c r="K474" i="1"/>
  <c r="AH474" i="1" s="1"/>
  <c r="K452" i="1"/>
  <c r="AH452" i="1" s="1"/>
  <c r="AE474" i="1"/>
  <c r="Y472" i="1"/>
  <c r="Y468" i="1"/>
  <c r="Y471" i="1"/>
  <c r="Y467" i="1"/>
  <c r="Y466" i="1"/>
  <c r="Y470" i="1"/>
  <c r="Y465" i="1"/>
  <c r="Y463" i="1"/>
  <c r="Y473" i="1"/>
  <c r="Y469" i="1"/>
  <c r="Y464" i="1"/>
  <c r="I441" i="1"/>
  <c r="S441" i="1" s="1"/>
  <c r="AK385" i="1"/>
  <c r="AK381" i="1"/>
  <c r="AK376" i="1"/>
  <c r="AK384" i="1"/>
  <c r="AK380" i="1"/>
  <c r="AK375" i="1"/>
  <c r="AK383" i="1"/>
  <c r="AK379" i="1"/>
  <c r="AK378" i="1"/>
  <c r="AK382" i="1"/>
  <c r="AK377" i="1"/>
  <c r="T584" i="1"/>
  <c r="T585" i="1"/>
  <c r="AD461" i="1"/>
  <c r="AD457" i="1"/>
  <c r="AD452" i="1"/>
  <c r="AD460" i="1"/>
  <c r="AD456" i="1"/>
  <c r="AD455" i="1"/>
  <c r="AD459" i="1"/>
  <c r="AD454" i="1"/>
  <c r="AD458" i="1"/>
  <c r="AD462" i="1"/>
  <c r="AD453" i="1"/>
  <c r="AD360" i="1"/>
  <c r="AD355" i="1"/>
  <c r="AD363" i="1"/>
  <c r="AD359" i="1"/>
  <c r="AD354" i="1"/>
  <c r="AD362" i="1"/>
  <c r="AD358" i="1"/>
  <c r="AD353" i="1"/>
  <c r="AD361" i="1"/>
  <c r="AD357" i="1"/>
  <c r="AD356" i="1"/>
  <c r="AD428" i="1"/>
  <c r="AD424" i="1"/>
  <c r="AD419" i="1"/>
  <c r="AD427" i="1"/>
  <c r="AD423" i="1"/>
  <c r="AD422" i="1"/>
  <c r="AD420" i="1"/>
  <c r="AD421" i="1"/>
  <c r="AD429" i="1"/>
  <c r="AD425" i="1"/>
  <c r="AD426" i="1"/>
  <c r="Y385" i="1"/>
  <c r="Y381" i="1"/>
  <c r="Y376" i="1"/>
  <c r="Y384" i="1"/>
  <c r="Y380" i="1"/>
  <c r="Y383" i="1"/>
  <c r="Y379" i="1"/>
  <c r="Y378" i="1"/>
  <c r="Y382" i="1"/>
  <c r="Y377" i="1"/>
  <c r="Y375" i="1"/>
  <c r="J320" i="1"/>
  <c r="U320" i="1" s="1"/>
  <c r="AD450" i="1"/>
  <c r="AD446" i="1"/>
  <c r="AD441" i="1"/>
  <c r="AD449" i="1"/>
  <c r="AD445" i="1"/>
  <c r="AD444" i="1"/>
  <c r="AD451" i="1"/>
  <c r="AD447" i="1"/>
  <c r="AD442" i="1"/>
  <c r="AD448" i="1"/>
  <c r="AD443" i="1"/>
  <c r="X298" i="1"/>
  <c r="AD274" i="1"/>
  <c r="AD270" i="1"/>
  <c r="AD265" i="1"/>
  <c r="AD273" i="1"/>
  <c r="AD269" i="1"/>
  <c r="AD268" i="1"/>
  <c r="AD272" i="1"/>
  <c r="AD267" i="1"/>
  <c r="AD275" i="1"/>
  <c r="AD271" i="1"/>
  <c r="AD266" i="1"/>
  <c r="AD230" i="1"/>
  <c r="AD226" i="1"/>
  <c r="AD221" i="1"/>
  <c r="AD229" i="1"/>
  <c r="AD225" i="1"/>
  <c r="AD224" i="1"/>
  <c r="AD228" i="1"/>
  <c r="AD223" i="1"/>
  <c r="AD231" i="1"/>
  <c r="AD227" i="1"/>
  <c r="AD222" i="1"/>
  <c r="AI404" i="1"/>
  <c r="AL404" i="1" s="1"/>
  <c r="AI399" i="1"/>
  <c r="AL399" i="1" s="1"/>
  <c r="AI407" i="1"/>
  <c r="AL407" i="1" s="1"/>
  <c r="AI403" i="1"/>
  <c r="AL403" i="1" s="1"/>
  <c r="AI398" i="1"/>
  <c r="AL398" i="1" s="1"/>
  <c r="AI406" i="1"/>
  <c r="AL406" i="1" s="1"/>
  <c r="AI402" i="1"/>
  <c r="AL402" i="1" s="1"/>
  <c r="AI405" i="1"/>
  <c r="AL405" i="1" s="1"/>
  <c r="AI401" i="1"/>
  <c r="AL401" i="1" s="1"/>
  <c r="AI400" i="1"/>
  <c r="AL400" i="1" s="1"/>
  <c r="AI397" i="1"/>
  <c r="AL397" i="1" s="1"/>
  <c r="K342" i="1"/>
  <c r="AH342" i="1" s="1"/>
  <c r="J232" i="1"/>
  <c r="U232" i="1" s="1"/>
  <c r="Z342" i="1"/>
  <c r="AD307" i="1"/>
  <c r="AD303" i="1"/>
  <c r="AD298" i="1"/>
  <c r="AD300" i="1"/>
  <c r="AD306" i="1"/>
  <c r="AD304" i="1"/>
  <c r="AD305" i="1"/>
  <c r="AD308" i="1"/>
  <c r="AD302" i="1"/>
  <c r="AD301" i="1"/>
  <c r="AD299" i="1"/>
  <c r="AJ276" i="1"/>
  <c r="Y273" i="1"/>
  <c r="Y269" i="1"/>
  <c r="Y268" i="1"/>
  <c r="Y272" i="1"/>
  <c r="Y267" i="1"/>
  <c r="Y265" i="1"/>
  <c r="Y275" i="1"/>
  <c r="Y271" i="1"/>
  <c r="Y266" i="1"/>
  <c r="Y274" i="1"/>
  <c r="Y270" i="1"/>
  <c r="Y262" i="1"/>
  <c r="Y258" i="1"/>
  <c r="Y257" i="1"/>
  <c r="Y261" i="1"/>
  <c r="Y256" i="1"/>
  <c r="Y254" i="1"/>
  <c r="Y264" i="1"/>
  <c r="Y260" i="1"/>
  <c r="Y255" i="1"/>
  <c r="Y263" i="1"/>
  <c r="Y259" i="1"/>
  <c r="T233" i="1"/>
  <c r="T232" i="1"/>
  <c r="AK185" i="1"/>
  <c r="AK181" i="1"/>
  <c r="AK180" i="1"/>
  <c r="AK184" i="1"/>
  <c r="AK179" i="1"/>
  <c r="AK187" i="1"/>
  <c r="AK186" i="1"/>
  <c r="AK183" i="1"/>
  <c r="AK182" i="1"/>
  <c r="AK178" i="1"/>
  <c r="AK177" i="1"/>
  <c r="AD338" i="1"/>
  <c r="AD333" i="1"/>
  <c r="AD340" i="1"/>
  <c r="AD336" i="1"/>
  <c r="AD331" i="1"/>
  <c r="AD339" i="1"/>
  <c r="AD335" i="1"/>
  <c r="AD334" i="1"/>
  <c r="AD337" i="1"/>
  <c r="AD332" i="1"/>
  <c r="AD341" i="1"/>
  <c r="Z199" i="1"/>
  <c r="AK174" i="1"/>
  <c r="AK170" i="1"/>
  <c r="AK169" i="1"/>
  <c r="AK173" i="1"/>
  <c r="AK168" i="1"/>
  <c r="AK176" i="1"/>
  <c r="AK175" i="1"/>
  <c r="AK172" i="1"/>
  <c r="AK171" i="1"/>
  <c r="AK167" i="1"/>
  <c r="AK166" i="1"/>
  <c r="AD131" i="1"/>
  <c r="AD127" i="1"/>
  <c r="AD122" i="1"/>
  <c r="AD130" i="1"/>
  <c r="AD126" i="1"/>
  <c r="AD125" i="1"/>
  <c r="AD129" i="1"/>
  <c r="AD124" i="1"/>
  <c r="AD132" i="1"/>
  <c r="AD128" i="1"/>
  <c r="AD123" i="1"/>
  <c r="AD120" i="1"/>
  <c r="AD116" i="1"/>
  <c r="AD111" i="1"/>
  <c r="AD119" i="1"/>
  <c r="AD115" i="1"/>
  <c r="AD114" i="1"/>
  <c r="AD118" i="1"/>
  <c r="AD113" i="1"/>
  <c r="AD121" i="1"/>
  <c r="AD117" i="1"/>
  <c r="AD112" i="1"/>
  <c r="AD109" i="1"/>
  <c r="AD105" i="1"/>
  <c r="AD100" i="1"/>
  <c r="AD108" i="1"/>
  <c r="AD104" i="1"/>
  <c r="AD103" i="1"/>
  <c r="AD107" i="1"/>
  <c r="AD102" i="1"/>
  <c r="AD110" i="1"/>
  <c r="AD106" i="1"/>
  <c r="AD101" i="1"/>
  <c r="AD98" i="1"/>
  <c r="AD94" i="1"/>
  <c r="AD89" i="1"/>
  <c r="AD97" i="1"/>
  <c r="AD93" i="1"/>
  <c r="AD92" i="1"/>
  <c r="AD96" i="1"/>
  <c r="AD91" i="1"/>
  <c r="AD99" i="1"/>
  <c r="AD95" i="1"/>
  <c r="AD90" i="1"/>
  <c r="AD43" i="1"/>
  <c r="AD39" i="1"/>
  <c r="AD34" i="1"/>
  <c r="AD42" i="1"/>
  <c r="AD38" i="1"/>
  <c r="AD37" i="1"/>
  <c r="AD41" i="1"/>
  <c r="AD36" i="1"/>
  <c r="AD44" i="1"/>
  <c r="AD40" i="1"/>
  <c r="AD35" i="1"/>
  <c r="AJ210" i="1"/>
  <c r="K34" i="1"/>
  <c r="AH34" i="1" s="1"/>
  <c r="K12" i="1"/>
  <c r="AH12" i="1" s="1"/>
  <c r="Z331" i="1"/>
  <c r="AD197" i="1"/>
  <c r="AD193" i="1"/>
  <c r="AD188" i="1"/>
  <c r="AD196" i="1"/>
  <c r="AD192" i="1"/>
  <c r="AD191" i="1"/>
  <c r="AD195" i="1"/>
  <c r="AD198" i="1"/>
  <c r="AD194" i="1"/>
  <c r="AD190" i="1"/>
  <c r="AD189" i="1"/>
  <c r="I166" i="1"/>
  <c r="S166" i="1" s="1"/>
  <c r="J100" i="1"/>
  <c r="U100" i="1" s="1"/>
  <c r="Z89" i="1"/>
  <c r="Z78" i="1"/>
  <c r="Z67" i="1"/>
  <c r="Z56" i="1"/>
  <c r="AJ100" i="1"/>
  <c r="AJ23" i="1"/>
  <c r="AD87" i="1"/>
  <c r="AD83" i="1"/>
  <c r="AD78" i="1"/>
  <c r="AD86" i="1"/>
  <c r="AD82" i="1"/>
  <c r="AD81" i="1"/>
  <c r="AD85" i="1"/>
  <c r="AD80" i="1"/>
  <c r="AD88" i="1"/>
  <c r="AD84" i="1"/>
  <c r="AD79" i="1"/>
  <c r="AD65" i="1"/>
  <c r="AD61" i="1"/>
  <c r="AD56" i="1"/>
  <c r="AD64" i="1"/>
  <c r="AD60" i="1"/>
  <c r="AD59" i="1"/>
  <c r="AD63" i="1"/>
  <c r="AD58" i="1"/>
  <c r="AD66" i="1"/>
  <c r="AD62" i="1"/>
  <c r="AD57" i="1"/>
  <c r="Z34" i="1"/>
  <c r="AD21" i="1"/>
  <c r="AD17" i="1"/>
  <c r="AD12" i="1"/>
  <c r="AD18" i="1"/>
  <c r="AD20" i="1"/>
  <c r="AD16" i="1"/>
  <c r="AD15" i="1"/>
  <c r="AD19" i="1"/>
  <c r="AD14" i="1"/>
  <c r="AD22" i="1"/>
  <c r="AD13" i="1"/>
  <c r="J1145" i="1"/>
  <c r="U1145" i="1" s="1"/>
  <c r="K1134" i="1"/>
  <c r="AH1134" i="1" s="1"/>
  <c r="AJ1112" i="1"/>
  <c r="Z1112" i="1"/>
  <c r="Y1132" i="1"/>
  <c r="Y1130" i="1"/>
  <c r="Y1127" i="1"/>
  <c r="Y1129" i="1"/>
  <c r="Y1125" i="1"/>
  <c r="Y1133" i="1"/>
  <c r="Y1128" i="1"/>
  <c r="Y1124" i="1"/>
  <c r="Y1123" i="1"/>
  <c r="Y1131" i="1"/>
  <c r="Y1126" i="1"/>
  <c r="K1068" i="1"/>
  <c r="AH1068" i="1" s="1"/>
  <c r="AD1093" i="1"/>
  <c r="AD1091" i="1"/>
  <c r="AD1099" i="1"/>
  <c r="AD1097" i="1"/>
  <c r="AD1095" i="1"/>
  <c r="AD1092" i="1"/>
  <c r="AD1090" i="1"/>
  <c r="AD1100" i="1"/>
  <c r="AD1098" i="1"/>
  <c r="AD1096" i="1"/>
  <c r="AD1094" i="1"/>
  <c r="Z1046" i="1"/>
  <c r="Y1032" i="1"/>
  <c r="Y1028" i="1"/>
  <c r="Y1027" i="1"/>
  <c r="Y1031" i="1"/>
  <c r="Y1026" i="1"/>
  <c r="Y1024" i="1"/>
  <c r="Y1034" i="1"/>
  <c r="Y1030" i="1"/>
  <c r="Y1025" i="1"/>
  <c r="Y1033" i="1"/>
  <c r="Y1029" i="1"/>
  <c r="Y1066" i="1"/>
  <c r="Y1064" i="1"/>
  <c r="Y1062" i="1"/>
  <c r="Y1059" i="1"/>
  <c r="Y1067" i="1"/>
  <c r="Y1065" i="1"/>
  <c r="Y1063" i="1"/>
  <c r="Y1061" i="1"/>
  <c r="Y1060" i="1"/>
  <c r="Y1058" i="1"/>
  <c r="Y1057" i="1"/>
  <c r="J1013" i="1"/>
  <c r="U1013" i="1" s="1"/>
  <c r="Y1021" i="1"/>
  <c r="Y1020" i="1"/>
  <c r="Y1015" i="1"/>
  <c r="Y1013" i="1"/>
  <c r="Y1023" i="1"/>
  <c r="Y1019" i="1"/>
  <c r="Y1014" i="1"/>
  <c r="Y1022" i="1"/>
  <c r="Y1018" i="1"/>
  <c r="Y1016" i="1"/>
  <c r="Y1017" i="1"/>
  <c r="AD1078" i="1"/>
  <c r="AD1076" i="1"/>
  <c r="AD1074" i="1"/>
  <c r="AD1072" i="1"/>
  <c r="AD1070" i="1"/>
  <c r="AD1068" i="1"/>
  <c r="AD1077" i="1"/>
  <c r="AD1075" i="1"/>
  <c r="AD1071" i="1"/>
  <c r="AD1069" i="1"/>
  <c r="AD1073" i="1"/>
  <c r="AD1033" i="1"/>
  <c r="AD1029" i="1"/>
  <c r="AD1024" i="1"/>
  <c r="AD1032" i="1"/>
  <c r="AD1028" i="1"/>
  <c r="AD1027" i="1"/>
  <c r="AD1031" i="1"/>
  <c r="AD1026" i="1"/>
  <c r="AD1034" i="1"/>
  <c r="AD1030" i="1"/>
  <c r="AD1025" i="1"/>
  <c r="AD990" i="1"/>
  <c r="AD986" i="1"/>
  <c r="AD981" i="1"/>
  <c r="AD989" i="1"/>
  <c r="AD985" i="1"/>
  <c r="AD980" i="1"/>
  <c r="AD988" i="1"/>
  <c r="AD984" i="1"/>
  <c r="AD983" i="1"/>
  <c r="AD982" i="1"/>
  <c r="AD987" i="1"/>
  <c r="Y978" i="1"/>
  <c r="Y974" i="1"/>
  <c r="Y977" i="1"/>
  <c r="Y973" i="1"/>
  <c r="Y972" i="1"/>
  <c r="Y976" i="1"/>
  <c r="Y971" i="1"/>
  <c r="Y969" i="1"/>
  <c r="Y979" i="1"/>
  <c r="Y970" i="1"/>
  <c r="Y975" i="1"/>
  <c r="I947" i="1"/>
  <c r="S947" i="1" s="1"/>
  <c r="K936" i="1"/>
  <c r="AH936" i="1" s="1"/>
  <c r="J936" i="1"/>
  <c r="U936" i="1" s="1"/>
  <c r="AJ936" i="1"/>
  <c r="Y923" i="1"/>
  <c r="Y919" i="1"/>
  <c r="Y922" i="1"/>
  <c r="Y918" i="1"/>
  <c r="Y917" i="1"/>
  <c r="Y921" i="1"/>
  <c r="Y916" i="1"/>
  <c r="Y914" i="1"/>
  <c r="Y924" i="1"/>
  <c r="Y920" i="1"/>
  <c r="Y915" i="1"/>
  <c r="K892" i="1"/>
  <c r="AH892" i="1" s="1"/>
  <c r="K870" i="1"/>
  <c r="AH870" i="1" s="1"/>
  <c r="T871" i="1"/>
  <c r="AE871" i="1" s="1"/>
  <c r="T870" i="1"/>
  <c r="AE870" i="1" s="1"/>
  <c r="AD857" i="1"/>
  <c r="AD853" i="1"/>
  <c r="AD855" i="1"/>
  <c r="AD852" i="1"/>
  <c r="AD849" i="1"/>
  <c r="AD848" i="1"/>
  <c r="AD858" i="1"/>
  <c r="AD851" i="1"/>
  <c r="AD856" i="1"/>
  <c r="AD854" i="1"/>
  <c r="AD850" i="1"/>
  <c r="AD847" i="1"/>
  <c r="AD843" i="1"/>
  <c r="AD838" i="1"/>
  <c r="AD846" i="1"/>
  <c r="AD842" i="1"/>
  <c r="AD837" i="1"/>
  <c r="AD845" i="1"/>
  <c r="AD841" i="1"/>
  <c r="AD840" i="1"/>
  <c r="AD844" i="1"/>
  <c r="AD839" i="1"/>
  <c r="AD836" i="1"/>
  <c r="AD832" i="1"/>
  <c r="AD827" i="1"/>
  <c r="AD835" i="1"/>
  <c r="AD831" i="1"/>
  <c r="AD826" i="1"/>
  <c r="AD834" i="1"/>
  <c r="AD830" i="1"/>
  <c r="AD829" i="1"/>
  <c r="AD833" i="1"/>
  <c r="AD828" i="1"/>
  <c r="AD825" i="1"/>
  <c r="AD821" i="1"/>
  <c r="AD816" i="1"/>
  <c r="AD824" i="1"/>
  <c r="AD820" i="1"/>
  <c r="AD815" i="1"/>
  <c r="AD823" i="1"/>
  <c r="AD819" i="1"/>
  <c r="AD818" i="1"/>
  <c r="AD822" i="1"/>
  <c r="AD817" i="1"/>
  <c r="AD814" i="1"/>
  <c r="AD810" i="1"/>
  <c r="AD805" i="1"/>
  <c r="AD813" i="1"/>
  <c r="AD809" i="1"/>
  <c r="AD804" i="1"/>
  <c r="AD812" i="1"/>
  <c r="AD808" i="1"/>
  <c r="AD807" i="1"/>
  <c r="AD811" i="1"/>
  <c r="AD806" i="1"/>
  <c r="AE904" i="1"/>
  <c r="T893" i="1"/>
  <c r="AE893" i="1" s="1"/>
  <c r="T892" i="1"/>
  <c r="AE892" i="1" s="1"/>
  <c r="Y835" i="1"/>
  <c r="Y831" i="1"/>
  <c r="Y834" i="1"/>
  <c r="Y830" i="1"/>
  <c r="Y829" i="1"/>
  <c r="Y833" i="1"/>
  <c r="Y828" i="1"/>
  <c r="Y826" i="1"/>
  <c r="Y836" i="1"/>
  <c r="Y832" i="1"/>
  <c r="Y827" i="1"/>
  <c r="K804" i="1"/>
  <c r="AH804" i="1" s="1"/>
  <c r="Y856" i="1"/>
  <c r="Y852" i="1"/>
  <c r="Y858" i="1"/>
  <c r="Y854" i="1"/>
  <c r="Y851" i="1"/>
  <c r="Y857" i="1"/>
  <c r="Y855" i="1"/>
  <c r="Y850" i="1"/>
  <c r="Y848" i="1"/>
  <c r="Y853" i="1"/>
  <c r="Y849" i="1"/>
  <c r="J738" i="1"/>
  <c r="U738" i="1" s="1"/>
  <c r="J727" i="1"/>
  <c r="U727" i="1" s="1"/>
  <c r="T827" i="1"/>
  <c r="T826" i="1"/>
  <c r="T739" i="1"/>
  <c r="T738" i="1"/>
  <c r="V712" i="1"/>
  <c r="AE712" i="1" s="1"/>
  <c r="V707" i="1"/>
  <c r="V714" i="1"/>
  <c r="V710" i="1"/>
  <c r="V713" i="1"/>
  <c r="AE713" i="1" s="1"/>
  <c r="V709" i="1"/>
  <c r="AE709" i="1" s="1"/>
  <c r="V708" i="1"/>
  <c r="AE708" i="1" s="1"/>
  <c r="V715" i="1"/>
  <c r="V711" i="1"/>
  <c r="AE711" i="1" s="1"/>
  <c r="V705" i="1"/>
  <c r="V706" i="1"/>
  <c r="AD701" i="1"/>
  <c r="AD696" i="1"/>
  <c r="AD703" i="1"/>
  <c r="AD699" i="1"/>
  <c r="AD694" i="1"/>
  <c r="AD702" i="1"/>
  <c r="AD698" i="1"/>
  <c r="AD697" i="1"/>
  <c r="AD695" i="1"/>
  <c r="AD704" i="1"/>
  <c r="AD700" i="1"/>
  <c r="K716" i="1"/>
  <c r="AH716" i="1" s="1"/>
  <c r="I694" i="1"/>
  <c r="S694" i="1" s="1"/>
  <c r="Y691" i="1"/>
  <c r="Y687" i="1"/>
  <c r="Y686" i="1"/>
  <c r="Y690" i="1"/>
  <c r="Y685" i="1"/>
  <c r="Y683" i="1"/>
  <c r="Y692" i="1"/>
  <c r="Y689" i="1"/>
  <c r="Y688" i="1"/>
  <c r="Y684" i="1"/>
  <c r="Y693" i="1"/>
  <c r="AD670" i="1"/>
  <c r="AD669" i="1"/>
  <c r="AD665" i="1"/>
  <c r="AD664" i="1"/>
  <c r="AD666" i="1"/>
  <c r="AD668" i="1"/>
  <c r="AD667" i="1"/>
  <c r="AD663" i="1"/>
  <c r="AD661" i="1"/>
  <c r="AD671" i="1"/>
  <c r="AD662" i="1"/>
  <c r="Y636" i="1"/>
  <c r="Y632" i="1"/>
  <c r="Y631" i="1"/>
  <c r="Y635" i="1"/>
  <c r="Y630" i="1"/>
  <c r="Y628" i="1"/>
  <c r="Y638" i="1"/>
  <c r="Y634" i="1"/>
  <c r="Y629" i="1"/>
  <c r="Y637" i="1"/>
  <c r="Y633" i="1"/>
  <c r="Y625" i="1"/>
  <c r="Y621" i="1"/>
  <c r="Y620" i="1"/>
  <c r="Y624" i="1"/>
  <c r="Y619" i="1"/>
  <c r="Y617" i="1"/>
  <c r="Y627" i="1"/>
  <c r="Y623" i="1"/>
  <c r="Y618" i="1"/>
  <c r="Y626" i="1"/>
  <c r="Y622" i="1"/>
  <c r="K705" i="1"/>
  <c r="AH705" i="1" s="1"/>
  <c r="AD647" i="1"/>
  <c r="AD643" i="1"/>
  <c r="AD648" i="1"/>
  <c r="AD639" i="1"/>
  <c r="AD649" i="1"/>
  <c r="AD642" i="1"/>
  <c r="AD646" i="1"/>
  <c r="AD644" i="1"/>
  <c r="AD641" i="1"/>
  <c r="AD645" i="1"/>
  <c r="AD640" i="1"/>
  <c r="T629" i="1"/>
  <c r="T628" i="1"/>
  <c r="AD593" i="1"/>
  <c r="AD589" i="1"/>
  <c r="AD592" i="1"/>
  <c r="AD588" i="1"/>
  <c r="AD587" i="1"/>
  <c r="AD591" i="1"/>
  <c r="AD594" i="1"/>
  <c r="AD590" i="1"/>
  <c r="AD586" i="1"/>
  <c r="AD584" i="1"/>
  <c r="AD585" i="1"/>
  <c r="AD561" i="1"/>
  <c r="AD557" i="1"/>
  <c r="AD552" i="1"/>
  <c r="AD560" i="1"/>
  <c r="AD556" i="1"/>
  <c r="AD551" i="1"/>
  <c r="AD559" i="1"/>
  <c r="AD555" i="1"/>
  <c r="AD554" i="1"/>
  <c r="AD558" i="1"/>
  <c r="AD553" i="1"/>
  <c r="AD539" i="1"/>
  <c r="AD535" i="1"/>
  <c r="AD530" i="1"/>
  <c r="AD538" i="1"/>
  <c r="AD534" i="1"/>
  <c r="AD529" i="1"/>
  <c r="AD537" i="1"/>
  <c r="AD533" i="1"/>
  <c r="AD532" i="1"/>
  <c r="AD536" i="1"/>
  <c r="AD531" i="1"/>
  <c r="AD517" i="1"/>
  <c r="AD513" i="1"/>
  <c r="AD508" i="1"/>
  <c r="AD516" i="1"/>
  <c r="AD512" i="1"/>
  <c r="AD507" i="1"/>
  <c r="AD515" i="1"/>
  <c r="AD511" i="1"/>
  <c r="AD510" i="1"/>
  <c r="AD514" i="1"/>
  <c r="AD509" i="1"/>
  <c r="AD495" i="1"/>
  <c r="AD491" i="1"/>
  <c r="AD486" i="1"/>
  <c r="AD494" i="1"/>
  <c r="AD490" i="1"/>
  <c r="AD485" i="1"/>
  <c r="AE485" i="1" s="1"/>
  <c r="AD493" i="1"/>
  <c r="AD489" i="1"/>
  <c r="AD488" i="1"/>
  <c r="AD492" i="1"/>
  <c r="AD487" i="1"/>
  <c r="K573" i="1"/>
  <c r="AH573" i="1" s="1"/>
  <c r="Y560" i="1"/>
  <c r="Y556" i="1"/>
  <c r="Y559" i="1"/>
  <c r="Y555" i="1"/>
  <c r="Y554" i="1"/>
  <c r="Y558" i="1"/>
  <c r="Y553" i="1"/>
  <c r="Y551" i="1"/>
  <c r="Y561" i="1"/>
  <c r="Y557" i="1"/>
  <c r="Y552" i="1"/>
  <c r="K529" i="1"/>
  <c r="AH529" i="1" s="1"/>
  <c r="Y516" i="1"/>
  <c r="Y512" i="1"/>
  <c r="Y515" i="1"/>
  <c r="Y511" i="1"/>
  <c r="Y510" i="1"/>
  <c r="Y514" i="1"/>
  <c r="Y509" i="1"/>
  <c r="Y507" i="1"/>
  <c r="Y517" i="1"/>
  <c r="Y513" i="1"/>
  <c r="Y508" i="1"/>
  <c r="AE508" i="1" s="1"/>
  <c r="K485" i="1"/>
  <c r="AH485" i="1" s="1"/>
  <c r="AE497" i="1"/>
  <c r="AE486" i="1"/>
  <c r="AE475" i="1"/>
  <c r="J408" i="1"/>
  <c r="U408" i="1" s="1"/>
  <c r="J397" i="1"/>
  <c r="U397" i="1" s="1"/>
  <c r="J386" i="1"/>
  <c r="U386" i="1" s="1"/>
  <c r="J375" i="1"/>
  <c r="U375" i="1" s="1"/>
  <c r="J364" i="1"/>
  <c r="U364" i="1" s="1"/>
  <c r="J353" i="1"/>
  <c r="U353" i="1" s="1"/>
  <c r="Y460" i="1"/>
  <c r="Y456" i="1"/>
  <c r="Y455" i="1"/>
  <c r="Y459" i="1"/>
  <c r="Y454" i="1"/>
  <c r="Y452" i="1"/>
  <c r="Y462" i="1"/>
  <c r="Y458" i="1"/>
  <c r="Y461" i="1"/>
  <c r="Y453" i="1"/>
  <c r="Y457" i="1"/>
  <c r="Z441" i="1"/>
  <c r="K430" i="1"/>
  <c r="AH430" i="1" s="1"/>
  <c r="K419" i="1"/>
  <c r="AH419" i="1" s="1"/>
  <c r="AJ386" i="1"/>
  <c r="T431" i="1"/>
  <c r="T430" i="1"/>
  <c r="I419" i="1"/>
  <c r="S419" i="1" s="1"/>
  <c r="Y407" i="1"/>
  <c r="Y403" i="1"/>
  <c r="Y398" i="1"/>
  <c r="Y406" i="1"/>
  <c r="Y402" i="1"/>
  <c r="Y405" i="1"/>
  <c r="Y401" i="1"/>
  <c r="Y400" i="1"/>
  <c r="Y404" i="1"/>
  <c r="Y399" i="1"/>
  <c r="Y397" i="1"/>
  <c r="I320" i="1"/>
  <c r="S320" i="1" s="1"/>
  <c r="I287" i="1"/>
  <c r="S287" i="1" s="1"/>
  <c r="Y352" i="1"/>
  <c r="Y348" i="1"/>
  <c r="Y343" i="1"/>
  <c r="Y351" i="1"/>
  <c r="Y350" i="1"/>
  <c r="Y346" i="1"/>
  <c r="Y345" i="1"/>
  <c r="Y349" i="1"/>
  <c r="Y344" i="1"/>
  <c r="Y342" i="1"/>
  <c r="Y347" i="1"/>
  <c r="Y341" i="1"/>
  <c r="Y337" i="1"/>
  <c r="Y332" i="1"/>
  <c r="Y339" i="1"/>
  <c r="Y335" i="1"/>
  <c r="Y334" i="1"/>
  <c r="Y338" i="1"/>
  <c r="Y333" i="1"/>
  <c r="Y331" i="1"/>
  <c r="Y336" i="1"/>
  <c r="Y340" i="1"/>
  <c r="AD241" i="1"/>
  <c r="AD237" i="1"/>
  <c r="AD232" i="1"/>
  <c r="AD240" i="1"/>
  <c r="AD236" i="1"/>
  <c r="AD235" i="1"/>
  <c r="AD239" i="1"/>
  <c r="AD234" i="1"/>
  <c r="AD242" i="1"/>
  <c r="AD238" i="1"/>
  <c r="AD233" i="1"/>
  <c r="AD327" i="1"/>
  <c r="AD329" i="1"/>
  <c r="AD325" i="1"/>
  <c r="AD320" i="1"/>
  <c r="AD328" i="1"/>
  <c r="AD324" i="1"/>
  <c r="AD323" i="1"/>
  <c r="AD326" i="1"/>
  <c r="AD330" i="1"/>
  <c r="AD321" i="1"/>
  <c r="AD322" i="1"/>
  <c r="AI382" i="1"/>
  <c r="AL382" i="1" s="1"/>
  <c r="AI377" i="1"/>
  <c r="AI385" i="1"/>
  <c r="AL385" i="1" s="1"/>
  <c r="AI381" i="1"/>
  <c r="AL381" i="1" s="1"/>
  <c r="AI376" i="1"/>
  <c r="AI384" i="1"/>
  <c r="AL384" i="1" s="1"/>
  <c r="AI380" i="1"/>
  <c r="AL380" i="1" s="1"/>
  <c r="AI383" i="1"/>
  <c r="AI379" i="1"/>
  <c r="AL379" i="1" s="1"/>
  <c r="AI378" i="1"/>
  <c r="AL378" i="1" s="1"/>
  <c r="AI375" i="1"/>
  <c r="AL375" i="1" s="1"/>
  <c r="K320" i="1"/>
  <c r="AH320" i="1" s="1"/>
  <c r="J243" i="1"/>
  <c r="U243" i="1" s="1"/>
  <c r="J199" i="1"/>
  <c r="U199" i="1" s="1"/>
  <c r="Y240" i="1"/>
  <c r="Y236" i="1"/>
  <c r="Y235" i="1"/>
  <c r="Y239" i="1"/>
  <c r="Y234" i="1"/>
  <c r="Y232" i="1"/>
  <c r="Y242" i="1"/>
  <c r="Y238" i="1"/>
  <c r="Y233" i="1"/>
  <c r="Y241" i="1"/>
  <c r="Y237" i="1"/>
  <c r="T211" i="1"/>
  <c r="T210" i="1"/>
  <c r="K188" i="1"/>
  <c r="AH188" i="1" s="1"/>
  <c r="AD318" i="1"/>
  <c r="AD314" i="1"/>
  <c r="AD309" i="1"/>
  <c r="AD317" i="1"/>
  <c r="AD313" i="1"/>
  <c r="AD316" i="1"/>
  <c r="AD312" i="1"/>
  <c r="AD310" i="1"/>
  <c r="AD311" i="1"/>
  <c r="AD319" i="1"/>
  <c r="AD315" i="1"/>
  <c r="T189" i="1"/>
  <c r="T188" i="1"/>
  <c r="K144" i="1"/>
  <c r="AH144" i="1" s="1"/>
  <c r="K23" i="1"/>
  <c r="AH23" i="1" s="1"/>
  <c r="J23" i="1"/>
  <c r="U23" i="1" s="1"/>
  <c r="J144" i="1"/>
  <c r="U144" i="1" s="1"/>
  <c r="J122" i="1"/>
  <c r="U122" i="1" s="1"/>
  <c r="J111" i="1"/>
  <c r="U111" i="1" s="1"/>
  <c r="AD153" i="1"/>
  <c r="AD149" i="1"/>
  <c r="AD144" i="1"/>
  <c r="AD154" i="1"/>
  <c r="AD148" i="1"/>
  <c r="AD147" i="1"/>
  <c r="AD145" i="1"/>
  <c r="AD146" i="1"/>
  <c r="AD152" i="1"/>
  <c r="AD150" i="1"/>
  <c r="AD151" i="1"/>
  <c r="AJ45" i="1"/>
  <c r="Z12" i="1"/>
  <c r="T46" i="1"/>
  <c r="T45" i="1"/>
  <c r="AE827" i="1" l="1"/>
  <c r="AE507" i="1"/>
  <c r="AE628" i="1"/>
  <c r="AE714" i="1"/>
  <c r="Y60" i="1"/>
  <c r="Y56" i="1"/>
  <c r="Y65" i="1"/>
  <c r="Y59" i="1"/>
  <c r="Y66" i="1"/>
  <c r="Y61" i="1"/>
  <c r="Y63" i="1"/>
  <c r="Y62" i="1"/>
  <c r="Y64" i="1"/>
  <c r="Y58" i="1"/>
  <c r="Y57" i="1"/>
  <c r="T540" i="1"/>
  <c r="AE540" i="1" s="1"/>
  <c r="T541" i="1"/>
  <c r="AE541" i="1" s="1"/>
  <c r="Y118" i="1"/>
  <c r="Y117" i="1"/>
  <c r="Y119" i="1"/>
  <c r="Y113" i="1"/>
  <c r="Y112" i="1"/>
  <c r="Y115" i="1"/>
  <c r="Y111" i="1"/>
  <c r="Y120" i="1"/>
  <c r="Y114" i="1"/>
  <c r="Y121" i="1"/>
  <c r="Y116" i="1"/>
  <c r="Y330" i="1"/>
  <c r="Y323" i="1"/>
  <c r="Y321" i="1"/>
  <c r="Y326" i="1"/>
  <c r="Y327" i="1"/>
  <c r="Y325" i="1"/>
  <c r="Y328" i="1"/>
  <c r="Y322" i="1"/>
  <c r="Y329" i="1"/>
  <c r="Y324" i="1"/>
  <c r="Y320" i="1"/>
  <c r="T518" i="1"/>
  <c r="AE518" i="1" s="1"/>
  <c r="T519" i="1"/>
  <c r="AE519" i="1" s="1"/>
  <c r="T1135" i="1"/>
  <c r="T1134" i="1"/>
  <c r="AE1134" i="1" s="1"/>
  <c r="T574" i="1"/>
  <c r="T573" i="1"/>
  <c r="Y82" i="1"/>
  <c r="Y78" i="1"/>
  <c r="Y87" i="1"/>
  <c r="Y81" i="1"/>
  <c r="Y88" i="1"/>
  <c r="Y83" i="1"/>
  <c r="Y85" i="1"/>
  <c r="Y84" i="1"/>
  <c r="Y86" i="1"/>
  <c r="Y80" i="1"/>
  <c r="Y79" i="1"/>
  <c r="T794" i="1"/>
  <c r="AE794" i="1" s="1"/>
  <c r="T793" i="1"/>
  <c r="AE793" i="1" s="1"/>
  <c r="Y125" i="1"/>
  <c r="Y132" i="1"/>
  <c r="Y127" i="1"/>
  <c r="Y129" i="1"/>
  <c r="Y128" i="1"/>
  <c r="Y130" i="1"/>
  <c r="Y124" i="1"/>
  <c r="Y123" i="1"/>
  <c r="Y126" i="1"/>
  <c r="Y122" i="1"/>
  <c r="Y131" i="1"/>
  <c r="T552" i="1"/>
  <c r="AE552" i="1" s="1"/>
  <c r="T551" i="1"/>
  <c r="AE551" i="1" s="1"/>
  <c r="T562" i="1"/>
  <c r="AE562" i="1" s="1"/>
  <c r="T563" i="1"/>
  <c r="AE563" i="1" s="1"/>
  <c r="T79" i="1"/>
  <c r="T78" i="1"/>
  <c r="T90" i="1"/>
  <c r="T89" i="1"/>
  <c r="Y93" i="1"/>
  <c r="Y89" i="1"/>
  <c r="Y98" i="1"/>
  <c r="Y92" i="1"/>
  <c r="Y99" i="1"/>
  <c r="Y94" i="1"/>
  <c r="Y96" i="1"/>
  <c r="Y95" i="1"/>
  <c r="Y97" i="1"/>
  <c r="Y91" i="1"/>
  <c r="Y90" i="1"/>
  <c r="Y755" i="1"/>
  <c r="Y757" i="1"/>
  <c r="Y751" i="1"/>
  <c r="Y750" i="1"/>
  <c r="Y753" i="1"/>
  <c r="Y749" i="1"/>
  <c r="Y758" i="1"/>
  <c r="Y752" i="1"/>
  <c r="Y759" i="1"/>
  <c r="Y754" i="1"/>
  <c r="Y756" i="1"/>
  <c r="T243" i="1"/>
  <c r="T244" i="1"/>
  <c r="AE715" i="1"/>
  <c r="AE710" i="1"/>
  <c r="AE953" i="1"/>
  <c r="AA152" i="1"/>
  <c r="AA154" i="1"/>
  <c r="AA153" i="1"/>
  <c r="AA150" i="1"/>
  <c r="AA148" i="1"/>
  <c r="AA151" i="1"/>
  <c r="AA144" i="1"/>
  <c r="AA147" i="1"/>
  <c r="AA146" i="1"/>
  <c r="AA149" i="1"/>
  <c r="AA145" i="1"/>
  <c r="Y108" i="1"/>
  <c r="Y102" i="1"/>
  <c r="Y101" i="1"/>
  <c r="Y104" i="1"/>
  <c r="Y100" i="1"/>
  <c r="Y109" i="1"/>
  <c r="Y103" i="1"/>
  <c r="Y110" i="1"/>
  <c r="Y105" i="1"/>
  <c r="Y107" i="1"/>
  <c r="Y106" i="1"/>
  <c r="T200" i="1"/>
  <c r="T199" i="1"/>
  <c r="AD1047" i="1"/>
  <c r="AD1053" i="1"/>
  <c r="AD1048" i="1"/>
  <c r="AD1056" i="1"/>
  <c r="AD1052" i="1"/>
  <c r="AD1046" i="1"/>
  <c r="AD1051" i="1"/>
  <c r="AD1055" i="1"/>
  <c r="AD1049" i="1"/>
  <c r="AD1054" i="1"/>
  <c r="AD1050" i="1"/>
  <c r="T133" i="1"/>
  <c r="T134" i="1"/>
  <c r="T530" i="1"/>
  <c r="AE530" i="1" s="1"/>
  <c r="T529" i="1"/>
  <c r="AE529" i="1" s="1"/>
  <c r="V943" i="1"/>
  <c r="AE943" i="1" s="1"/>
  <c r="V946" i="1"/>
  <c r="AE946" i="1" s="1"/>
  <c r="V945" i="1"/>
  <c r="AE945" i="1" s="1"/>
  <c r="V944" i="1"/>
  <c r="AE944" i="1" s="1"/>
  <c r="V940" i="1"/>
  <c r="AE940" i="1" s="1"/>
  <c r="V939" i="1"/>
  <c r="AE939" i="1" s="1"/>
  <c r="V942" i="1"/>
  <c r="AE942" i="1" s="1"/>
  <c r="V941" i="1"/>
  <c r="AE941" i="1" s="1"/>
  <c r="V938" i="1"/>
  <c r="AE938" i="1" s="1"/>
  <c r="V937" i="1"/>
  <c r="V936" i="1"/>
  <c r="AK1121" i="1"/>
  <c r="AK1119" i="1"/>
  <c r="AK1117" i="1"/>
  <c r="AK1114" i="1"/>
  <c r="AK1112" i="1"/>
  <c r="AK1122" i="1"/>
  <c r="AK1120" i="1"/>
  <c r="AK1118" i="1"/>
  <c r="AK1116" i="1"/>
  <c r="AK1115" i="1"/>
  <c r="AK1113" i="1"/>
  <c r="AA351" i="1"/>
  <c r="AA347" i="1"/>
  <c r="AA350" i="1"/>
  <c r="AA349" i="1"/>
  <c r="AA344" i="1"/>
  <c r="AA352" i="1"/>
  <c r="AA348" i="1"/>
  <c r="AA343" i="1"/>
  <c r="AA342" i="1"/>
  <c r="AA346" i="1"/>
  <c r="AA345" i="1"/>
  <c r="AK53" i="1"/>
  <c r="AK49" i="1"/>
  <c r="AK48" i="1"/>
  <c r="AK52" i="1"/>
  <c r="AK47" i="1"/>
  <c r="AK55" i="1"/>
  <c r="AK51" i="1"/>
  <c r="AK46" i="1"/>
  <c r="AK54" i="1"/>
  <c r="AK50" i="1"/>
  <c r="AK45" i="1"/>
  <c r="AI32" i="1"/>
  <c r="AI28" i="1"/>
  <c r="AI31" i="1"/>
  <c r="AI27" i="1"/>
  <c r="AI26" i="1"/>
  <c r="AI23" i="1"/>
  <c r="AI30" i="1"/>
  <c r="AI25" i="1"/>
  <c r="AI24" i="1"/>
  <c r="AI33" i="1"/>
  <c r="AI29" i="1"/>
  <c r="AI439" i="1"/>
  <c r="AL439" i="1" s="1"/>
  <c r="AI435" i="1"/>
  <c r="AL435" i="1" s="1"/>
  <c r="AI438" i="1"/>
  <c r="AL438" i="1" s="1"/>
  <c r="AI434" i="1"/>
  <c r="AL434" i="1" s="1"/>
  <c r="AI433" i="1"/>
  <c r="AL433" i="1" s="1"/>
  <c r="AI430" i="1"/>
  <c r="AL430" i="1" s="1"/>
  <c r="AI437" i="1"/>
  <c r="AL437" i="1" s="1"/>
  <c r="AI432" i="1"/>
  <c r="AL432" i="1" s="1"/>
  <c r="AI440" i="1"/>
  <c r="AL440" i="1" s="1"/>
  <c r="AI436" i="1"/>
  <c r="AL436" i="1" s="1"/>
  <c r="AI431" i="1"/>
  <c r="AL431" i="1" s="1"/>
  <c r="V393" i="1"/>
  <c r="AE393" i="1" s="1"/>
  <c r="V388" i="1"/>
  <c r="AE388" i="1" s="1"/>
  <c r="V396" i="1"/>
  <c r="AE396" i="1" s="1"/>
  <c r="V392" i="1"/>
  <c r="AE392" i="1" s="1"/>
  <c r="V387" i="1"/>
  <c r="V386" i="1"/>
  <c r="V395" i="1"/>
  <c r="AE395" i="1" s="1"/>
  <c r="V391" i="1"/>
  <c r="AE391" i="1" s="1"/>
  <c r="V394" i="1"/>
  <c r="AE394" i="1" s="1"/>
  <c r="V390" i="1"/>
  <c r="AE390" i="1" s="1"/>
  <c r="V389" i="1"/>
  <c r="AE389" i="1" s="1"/>
  <c r="AI495" i="1"/>
  <c r="AI491" i="1"/>
  <c r="AI486" i="1"/>
  <c r="AI494" i="1"/>
  <c r="AI490" i="1"/>
  <c r="AI493" i="1"/>
  <c r="AI489" i="1"/>
  <c r="AI488" i="1"/>
  <c r="AI485" i="1"/>
  <c r="AI492" i="1"/>
  <c r="AI487" i="1"/>
  <c r="AI539" i="1"/>
  <c r="AI535" i="1"/>
  <c r="AI530" i="1"/>
  <c r="AI538" i="1"/>
  <c r="AI534" i="1"/>
  <c r="AI537" i="1"/>
  <c r="AI533" i="1"/>
  <c r="AI532" i="1"/>
  <c r="AI529" i="1"/>
  <c r="AI536" i="1"/>
  <c r="AI531" i="1"/>
  <c r="AI579" i="1"/>
  <c r="AL579" i="1" s="1"/>
  <c r="AI574" i="1"/>
  <c r="AL574" i="1" s="1"/>
  <c r="AI578" i="1"/>
  <c r="AL578" i="1" s="1"/>
  <c r="AI582" i="1"/>
  <c r="AL582" i="1" s="1"/>
  <c r="AI581" i="1"/>
  <c r="AL581" i="1" s="1"/>
  <c r="AI577" i="1"/>
  <c r="AL577" i="1" s="1"/>
  <c r="AI576" i="1"/>
  <c r="AL576" i="1" s="1"/>
  <c r="AI573" i="1"/>
  <c r="AL573" i="1" s="1"/>
  <c r="AI583" i="1"/>
  <c r="AL583" i="1" s="1"/>
  <c r="AI580" i="1"/>
  <c r="AL580" i="1" s="1"/>
  <c r="AI575" i="1"/>
  <c r="AL575" i="1" s="1"/>
  <c r="V745" i="1"/>
  <c r="AE745" i="1" s="1"/>
  <c r="V740" i="1"/>
  <c r="AE740" i="1" s="1"/>
  <c r="V748" i="1"/>
  <c r="AE748" i="1" s="1"/>
  <c r="V744" i="1"/>
  <c r="AE744" i="1" s="1"/>
  <c r="V739" i="1"/>
  <c r="AE739" i="1" s="1"/>
  <c r="V738" i="1"/>
  <c r="V747" i="1"/>
  <c r="AE747" i="1" s="1"/>
  <c r="V743" i="1"/>
  <c r="AE743" i="1" s="1"/>
  <c r="V746" i="1"/>
  <c r="AE746" i="1" s="1"/>
  <c r="V742" i="1"/>
  <c r="AE742" i="1" s="1"/>
  <c r="V741" i="1"/>
  <c r="AE741" i="1" s="1"/>
  <c r="AI814" i="1"/>
  <c r="AI810" i="1"/>
  <c r="AI805" i="1"/>
  <c r="AI813" i="1"/>
  <c r="AI809" i="1"/>
  <c r="AI812" i="1"/>
  <c r="AI808" i="1"/>
  <c r="AI807" i="1"/>
  <c r="AI804" i="1"/>
  <c r="AI811" i="1"/>
  <c r="AI806" i="1"/>
  <c r="AI943" i="1"/>
  <c r="AI946" i="1"/>
  <c r="AI945" i="1"/>
  <c r="AI944" i="1"/>
  <c r="AI940" i="1"/>
  <c r="AI939" i="1"/>
  <c r="AI936" i="1"/>
  <c r="AI941" i="1"/>
  <c r="AI937" i="1"/>
  <c r="AI942" i="1"/>
  <c r="AI938" i="1"/>
  <c r="AA1049" i="1"/>
  <c r="AA1047" i="1"/>
  <c r="AA1048" i="1"/>
  <c r="AA1056" i="1"/>
  <c r="AA1055" i="1"/>
  <c r="AA1054" i="1"/>
  <c r="AA1053" i="1"/>
  <c r="AA1052" i="1"/>
  <c r="AA1051" i="1"/>
  <c r="AA1050" i="1"/>
  <c r="AA1046" i="1"/>
  <c r="AI1078" i="1"/>
  <c r="AI1076" i="1"/>
  <c r="AI1074" i="1"/>
  <c r="AI1072" i="1"/>
  <c r="AI1075" i="1"/>
  <c r="AI1070" i="1"/>
  <c r="AI1073" i="1"/>
  <c r="AI1068" i="1"/>
  <c r="AI1071" i="1"/>
  <c r="AI1069" i="1"/>
  <c r="AI1077" i="1"/>
  <c r="AK108" i="1"/>
  <c r="AK104" i="1"/>
  <c r="AK103" i="1"/>
  <c r="AK107" i="1"/>
  <c r="AK102" i="1"/>
  <c r="AK110" i="1"/>
  <c r="AK106" i="1"/>
  <c r="AK101" i="1"/>
  <c r="AK109" i="1"/>
  <c r="AK105" i="1"/>
  <c r="AK100" i="1"/>
  <c r="AA96" i="1"/>
  <c r="AA91" i="1"/>
  <c r="AA99" i="1"/>
  <c r="AA95" i="1"/>
  <c r="AA90" i="1"/>
  <c r="AA98" i="1"/>
  <c r="AA94" i="1"/>
  <c r="AA97" i="1"/>
  <c r="AA93" i="1"/>
  <c r="AA92" i="1"/>
  <c r="AA89" i="1"/>
  <c r="AI43" i="1"/>
  <c r="AL43" i="1" s="1"/>
  <c r="AI39" i="1"/>
  <c r="AL39" i="1" s="1"/>
  <c r="AI42" i="1"/>
  <c r="AL42" i="1" s="1"/>
  <c r="AI38" i="1"/>
  <c r="AL38" i="1" s="1"/>
  <c r="AI37" i="1"/>
  <c r="AL37" i="1" s="1"/>
  <c r="AI34" i="1"/>
  <c r="AL34" i="1" s="1"/>
  <c r="AI41" i="1"/>
  <c r="AL41" i="1" s="1"/>
  <c r="AI36" i="1"/>
  <c r="AL36" i="1" s="1"/>
  <c r="AI44" i="1"/>
  <c r="AL44" i="1" s="1"/>
  <c r="AI40" i="1"/>
  <c r="AL40" i="1" s="1"/>
  <c r="AI35" i="1"/>
  <c r="AL35" i="1" s="1"/>
  <c r="AA206" i="1"/>
  <c r="AA201" i="1"/>
  <c r="AA209" i="1"/>
  <c r="AA205" i="1"/>
  <c r="AA200" i="1"/>
  <c r="AA208" i="1"/>
  <c r="AA204" i="1"/>
  <c r="AA207" i="1"/>
  <c r="AA203" i="1"/>
  <c r="AA202" i="1"/>
  <c r="AA199" i="1"/>
  <c r="V241" i="1"/>
  <c r="V237" i="1"/>
  <c r="V240" i="1"/>
  <c r="V236" i="1"/>
  <c r="V235" i="1"/>
  <c r="V239" i="1"/>
  <c r="V234" i="1"/>
  <c r="V242" i="1"/>
  <c r="V238" i="1"/>
  <c r="V233" i="1"/>
  <c r="V232" i="1"/>
  <c r="Y306" i="1"/>
  <c r="Y302" i="1"/>
  <c r="Y301" i="1"/>
  <c r="Y305" i="1"/>
  <c r="Y304" i="1"/>
  <c r="Y298" i="1"/>
  <c r="Y303" i="1"/>
  <c r="Y308" i="1"/>
  <c r="Y300" i="1"/>
  <c r="Y299" i="1"/>
  <c r="Y307" i="1"/>
  <c r="V327" i="1"/>
  <c r="AE327" i="1" s="1"/>
  <c r="V329" i="1"/>
  <c r="AE329" i="1" s="1"/>
  <c r="V325" i="1"/>
  <c r="AE325" i="1" s="1"/>
  <c r="V328" i="1"/>
  <c r="AE328" i="1" s="1"/>
  <c r="V324" i="1"/>
  <c r="AE324" i="1" s="1"/>
  <c r="V323" i="1"/>
  <c r="AE323" i="1" s="1"/>
  <c r="V322" i="1"/>
  <c r="AE322" i="1" s="1"/>
  <c r="V321" i="1"/>
  <c r="V320" i="1"/>
  <c r="V326" i="1"/>
  <c r="AE326" i="1" s="1"/>
  <c r="V330" i="1"/>
  <c r="AE330" i="1" s="1"/>
  <c r="AI484" i="1"/>
  <c r="AI480" i="1"/>
  <c r="AI475" i="1"/>
  <c r="AI483" i="1"/>
  <c r="AI479" i="1"/>
  <c r="AI482" i="1"/>
  <c r="AI478" i="1"/>
  <c r="AI477" i="1"/>
  <c r="AI474" i="1"/>
  <c r="AI481" i="1"/>
  <c r="AI476" i="1"/>
  <c r="AI528" i="1"/>
  <c r="AI524" i="1"/>
  <c r="AI519" i="1"/>
  <c r="AI527" i="1"/>
  <c r="AI523" i="1"/>
  <c r="AI526" i="1"/>
  <c r="AI522" i="1"/>
  <c r="AI521" i="1"/>
  <c r="AI518" i="1"/>
  <c r="AI525" i="1"/>
  <c r="AI520" i="1"/>
  <c r="AI572" i="1"/>
  <c r="AI568" i="1"/>
  <c r="AI563" i="1"/>
  <c r="AI571" i="1"/>
  <c r="AI567" i="1"/>
  <c r="AI570" i="1"/>
  <c r="AI566" i="1"/>
  <c r="AI565" i="1"/>
  <c r="AI562" i="1"/>
  <c r="AI569" i="1"/>
  <c r="AI564" i="1"/>
  <c r="V604" i="1"/>
  <c r="V600" i="1"/>
  <c r="V603" i="1"/>
  <c r="V599" i="1"/>
  <c r="V598" i="1"/>
  <c r="V602" i="1"/>
  <c r="V597" i="1"/>
  <c r="V605" i="1"/>
  <c r="V601" i="1"/>
  <c r="V596" i="1"/>
  <c r="V595" i="1"/>
  <c r="AA725" i="1"/>
  <c r="AA721" i="1"/>
  <c r="AA724" i="1"/>
  <c r="AA723" i="1"/>
  <c r="AA718" i="1"/>
  <c r="AA726" i="1"/>
  <c r="AA722" i="1"/>
  <c r="AA717" i="1"/>
  <c r="AA719" i="1"/>
  <c r="AA716" i="1"/>
  <c r="AA720" i="1"/>
  <c r="AE849" i="1"/>
  <c r="AI924" i="1"/>
  <c r="AL924" i="1" s="1"/>
  <c r="AI920" i="1"/>
  <c r="AL920" i="1" s="1"/>
  <c r="AI915" i="1"/>
  <c r="AL915" i="1" s="1"/>
  <c r="AI923" i="1"/>
  <c r="AL923" i="1" s="1"/>
  <c r="AI919" i="1"/>
  <c r="AL919" i="1" s="1"/>
  <c r="AI922" i="1"/>
  <c r="AL922" i="1" s="1"/>
  <c r="AI918" i="1"/>
  <c r="AL918" i="1" s="1"/>
  <c r="AI917" i="1"/>
  <c r="AL917" i="1" s="1"/>
  <c r="AI914" i="1"/>
  <c r="AL914" i="1" s="1"/>
  <c r="AI921" i="1"/>
  <c r="AL921" i="1" s="1"/>
  <c r="AI916" i="1"/>
  <c r="AL916" i="1" s="1"/>
  <c r="AA977" i="1"/>
  <c r="AA973" i="1"/>
  <c r="AA972" i="1"/>
  <c r="AA969" i="1"/>
  <c r="AA976" i="1"/>
  <c r="AA971" i="1"/>
  <c r="AA979" i="1"/>
  <c r="AA975" i="1"/>
  <c r="AA970" i="1"/>
  <c r="AE970" i="1" s="1"/>
  <c r="AA978" i="1"/>
  <c r="AA974" i="1"/>
  <c r="W1055" i="1"/>
  <c r="AE1054" i="1"/>
  <c r="W1054" i="1"/>
  <c r="AE1053" i="1"/>
  <c r="AA1104" i="1"/>
  <c r="AA1110" i="1"/>
  <c r="AA1111" i="1"/>
  <c r="AA1109" i="1"/>
  <c r="AA1107" i="1"/>
  <c r="AA1105" i="1"/>
  <c r="AA1101" i="1"/>
  <c r="AA1106" i="1"/>
  <c r="AA1103" i="1"/>
  <c r="AA1102" i="1"/>
  <c r="AA1108" i="1"/>
  <c r="V1067" i="1"/>
  <c r="AE1067" i="1" s="1"/>
  <c r="V1065" i="1"/>
  <c r="V1063" i="1"/>
  <c r="V1061" i="1"/>
  <c r="V1060" i="1"/>
  <c r="V1058" i="1"/>
  <c r="W1059" i="1" s="1"/>
  <c r="V1066" i="1"/>
  <c r="V1064" i="1"/>
  <c r="V1062" i="1"/>
  <c r="V1059" i="1"/>
  <c r="V1057" i="1"/>
  <c r="W1058" i="1" s="1"/>
  <c r="AL1120" i="1"/>
  <c r="AL1119" i="1"/>
  <c r="V43" i="1"/>
  <c r="V39" i="1"/>
  <c r="V42" i="1"/>
  <c r="V38" i="1"/>
  <c r="V37" i="1"/>
  <c r="V41" i="1"/>
  <c r="V36" i="1"/>
  <c r="V44" i="1"/>
  <c r="V40" i="1"/>
  <c r="V35" i="1"/>
  <c r="V34" i="1"/>
  <c r="V87" i="1"/>
  <c r="V83" i="1"/>
  <c r="V86" i="1"/>
  <c r="V82" i="1"/>
  <c r="V81" i="1"/>
  <c r="V85" i="1"/>
  <c r="V80" i="1"/>
  <c r="V88" i="1"/>
  <c r="V84" i="1"/>
  <c r="V79" i="1"/>
  <c r="V78" i="1"/>
  <c r="AI318" i="1"/>
  <c r="AL318" i="1" s="1"/>
  <c r="AI314" i="1"/>
  <c r="AL314" i="1" s="1"/>
  <c r="AI317" i="1"/>
  <c r="AL317" i="1" s="1"/>
  <c r="AI313" i="1"/>
  <c r="AL313" i="1" s="1"/>
  <c r="AI309" i="1"/>
  <c r="AL309" i="1" s="1"/>
  <c r="AI319" i="1"/>
  <c r="AL319" i="1" s="1"/>
  <c r="AI315" i="1"/>
  <c r="AL315" i="1" s="1"/>
  <c r="AI316" i="1"/>
  <c r="AL316" i="1" s="1"/>
  <c r="AI312" i="1"/>
  <c r="AL312" i="1" s="1"/>
  <c r="AI310" i="1"/>
  <c r="AL310" i="1" s="1"/>
  <c r="AI311" i="1"/>
  <c r="AL311" i="1" s="1"/>
  <c r="AA459" i="1"/>
  <c r="AA454" i="1"/>
  <c r="AA462" i="1"/>
  <c r="AA458" i="1"/>
  <c r="AA453" i="1"/>
  <c r="AE453" i="1" s="1"/>
  <c r="AA461" i="1"/>
  <c r="AA457" i="1"/>
  <c r="AA452" i="1"/>
  <c r="AE452" i="1" s="1"/>
  <c r="AA455" i="1"/>
  <c r="AA456" i="1"/>
  <c r="AA460" i="1"/>
  <c r="AK790" i="1"/>
  <c r="AK786" i="1"/>
  <c r="AK785" i="1"/>
  <c r="AK789" i="1"/>
  <c r="AK784" i="1"/>
  <c r="AK787" i="1"/>
  <c r="AK783" i="1"/>
  <c r="AK782" i="1"/>
  <c r="AK792" i="1"/>
  <c r="AK791" i="1"/>
  <c r="AK788" i="1"/>
  <c r="AE804" i="1"/>
  <c r="AI803" i="1"/>
  <c r="AL803" i="1" s="1"/>
  <c r="AI799" i="1"/>
  <c r="AL799" i="1" s="1"/>
  <c r="AI802" i="1"/>
  <c r="AL802" i="1" s="1"/>
  <c r="AI798" i="1"/>
  <c r="AL798" i="1" s="1"/>
  <c r="AI801" i="1"/>
  <c r="AL801" i="1" s="1"/>
  <c r="AI797" i="1"/>
  <c r="AL797" i="1" s="1"/>
  <c r="AI796" i="1"/>
  <c r="AL796" i="1" s="1"/>
  <c r="AI793" i="1"/>
  <c r="AL793" i="1" s="1"/>
  <c r="AI800" i="1"/>
  <c r="AL800" i="1" s="1"/>
  <c r="AI794" i="1"/>
  <c r="AL794" i="1" s="1"/>
  <c r="AI795" i="1"/>
  <c r="AL795" i="1" s="1"/>
  <c r="AI836" i="1"/>
  <c r="AI832" i="1"/>
  <c r="AI827" i="1"/>
  <c r="AI835" i="1"/>
  <c r="AI831" i="1"/>
  <c r="AI834" i="1"/>
  <c r="AI830" i="1"/>
  <c r="AI829" i="1"/>
  <c r="AI826" i="1"/>
  <c r="AI833" i="1"/>
  <c r="AI828" i="1"/>
  <c r="AE1046" i="1"/>
  <c r="AE1091" i="1"/>
  <c r="AI186" i="1"/>
  <c r="AL186" i="1" s="1"/>
  <c r="AI182" i="1"/>
  <c r="AL182" i="1" s="1"/>
  <c r="AI185" i="1"/>
  <c r="AL185" i="1" s="1"/>
  <c r="AI181" i="1"/>
  <c r="AL181" i="1" s="1"/>
  <c r="AI180" i="1"/>
  <c r="AL180" i="1" s="1"/>
  <c r="AI177" i="1"/>
  <c r="AL177" i="1" s="1"/>
  <c r="AI187" i="1"/>
  <c r="AL187" i="1" s="1"/>
  <c r="AI183" i="1"/>
  <c r="AL183" i="1" s="1"/>
  <c r="AI178" i="1"/>
  <c r="AL178" i="1" s="1"/>
  <c r="AI184" i="1"/>
  <c r="AL184" i="1" s="1"/>
  <c r="AI179" i="1"/>
  <c r="AL179" i="1" s="1"/>
  <c r="V285" i="1"/>
  <c r="AE285" i="1" s="1"/>
  <c r="V281" i="1"/>
  <c r="AE281" i="1" s="1"/>
  <c r="V284" i="1"/>
  <c r="AE284" i="1" s="1"/>
  <c r="V283" i="1"/>
  <c r="AE283" i="1" s="1"/>
  <c r="V282" i="1"/>
  <c r="AE282" i="1" s="1"/>
  <c r="V280" i="1"/>
  <c r="AE280" i="1" s="1"/>
  <c r="V279" i="1"/>
  <c r="AE279" i="1" s="1"/>
  <c r="V278" i="1"/>
  <c r="AE278" i="1" s="1"/>
  <c r="V286" i="1"/>
  <c r="AE286" i="1" s="1"/>
  <c r="V277" i="1"/>
  <c r="V276" i="1"/>
  <c r="V338" i="1"/>
  <c r="V333" i="1"/>
  <c r="V340" i="1"/>
  <c r="V336" i="1"/>
  <c r="V339" i="1"/>
  <c r="V335" i="1"/>
  <c r="V334" i="1"/>
  <c r="V331" i="1"/>
  <c r="V337" i="1"/>
  <c r="V332" i="1"/>
  <c r="V341" i="1"/>
  <c r="AK494" i="1"/>
  <c r="AK490" i="1"/>
  <c r="AK485" i="1"/>
  <c r="AK493" i="1"/>
  <c r="AK489" i="1"/>
  <c r="AK488" i="1"/>
  <c r="AK492" i="1"/>
  <c r="AK487" i="1"/>
  <c r="AK495" i="1"/>
  <c r="AK491" i="1"/>
  <c r="AK486" i="1"/>
  <c r="AK538" i="1"/>
  <c r="AK534" i="1"/>
  <c r="AK529" i="1"/>
  <c r="AK537" i="1"/>
  <c r="AK533" i="1"/>
  <c r="AK532" i="1"/>
  <c r="AK536" i="1"/>
  <c r="AK531" i="1"/>
  <c r="AK539" i="1"/>
  <c r="AK535" i="1"/>
  <c r="AK530" i="1"/>
  <c r="V593" i="1"/>
  <c r="V589" i="1"/>
  <c r="V592" i="1"/>
  <c r="V588" i="1"/>
  <c r="V587" i="1"/>
  <c r="V591" i="1"/>
  <c r="V594" i="1"/>
  <c r="V590" i="1"/>
  <c r="V586" i="1"/>
  <c r="V585" i="1"/>
  <c r="V584" i="1"/>
  <c r="V670" i="1"/>
  <c r="V669" i="1"/>
  <c r="V665" i="1"/>
  <c r="V664" i="1"/>
  <c r="V667" i="1"/>
  <c r="V666" i="1"/>
  <c r="V663" i="1"/>
  <c r="V671" i="1"/>
  <c r="V662" i="1"/>
  <c r="V668" i="1"/>
  <c r="V661" i="1"/>
  <c r="AK835" i="1"/>
  <c r="AK831" i="1"/>
  <c r="AK826" i="1"/>
  <c r="AK834" i="1"/>
  <c r="AK830" i="1"/>
  <c r="AK829" i="1"/>
  <c r="AK833" i="1"/>
  <c r="AK828" i="1"/>
  <c r="AK836" i="1"/>
  <c r="AK832" i="1"/>
  <c r="AK827" i="1"/>
  <c r="AE768" i="1"/>
  <c r="AE767" i="1"/>
  <c r="AK868" i="1"/>
  <c r="AK864" i="1"/>
  <c r="AK867" i="1"/>
  <c r="AK863" i="1"/>
  <c r="AK862" i="1"/>
  <c r="AK866" i="1"/>
  <c r="AK869" i="1"/>
  <c r="AK865" i="1"/>
  <c r="AK860" i="1"/>
  <c r="AK861" i="1"/>
  <c r="AK859" i="1"/>
  <c r="AI913" i="1"/>
  <c r="AL913" i="1" s="1"/>
  <c r="AI909" i="1"/>
  <c r="AL909" i="1" s="1"/>
  <c r="AI904" i="1"/>
  <c r="AL904" i="1" s="1"/>
  <c r="AI912" i="1"/>
  <c r="AL912" i="1" s="1"/>
  <c r="AI908" i="1"/>
  <c r="AL908" i="1" s="1"/>
  <c r="AI911" i="1"/>
  <c r="AL911" i="1" s="1"/>
  <c r="AI907" i="1"/>
  <c r="AL907" i="1" s="1"/>
  <c r="AI906" i="1"/>
  <c r="AL906" i="1" s="1"/>
  <c r="AI903" i="1"/>
  <c r="AL903" i="1" s="1"/>
  <c r="AI910" i="1"/>
  <c r="AL910" i="1" s="1"/>
  <c r="AI905" i="1"/>
  <c r="AL905" i="1" s="1"/>
  <c r="W1120" i="1"/>
  <c r="W1116" i="1"/>
  <c r="AE173" i="1"/>
  <c r="AE174" i="1"/>
  <c r="AE187" i="1"/>
  <c r="AE182" i="1"/>
  <c r="AL101" i="1"/>
  <c r="AL107" i="1"/>
  <c r="AL108" i="1"/>
  <c r="AL361" i="1"/>
  <c r="AL359" i="1"/>
  <c r="AE463" i="1"/>
  <c r="AL629" i="1"/>
  <c r="AL635" i="1"/>
  <c r="AL636" i="1"/>
  <c r="AE698" i="1"/>
  <c r="AE696" i="1"/>
  <c r="AL644" i="1"/>
  <c r="AL639" i="1"/>
  <c r="AL643" i="1"/>
  <c r="AE806" i="1"/>
  <c r="AE812" i="1"/>
  <c r="AE833" i="1"/>
  <c r="AE831" i="1"/>
  <c r="AE832" i="1"/>
  <c r="AE863" i="1"/>
  <c r="AE867" i="1"/>
  <c r="AE869" i="1"/>
  <c r="AE896" i="1"/>
  <c r="AL950" i="1"/>
  <c r="AL952" i="1"/>
  <c r="AL955" i="1"/>
  <c r="AL976" i="1"/>
  <c r="AL973" i="1"/>
  <c r="AL970" i="1"/>
  <c r="W1074" i="1"/>
  <c r="AE1073" i="1"/>
  <c r="W1075" i="1"/>
  <c r="AE1074" i="1"/>
  <c r="W1105" i="1"/>
  <c r="AE1104" i="1"/>
  <c r="W1109" i="1"/>
  <c r="AE1108" i="1"/>
  <c r="W1127" i="1"/>
  <c r="AE1126" i="1"/>
  <c r="AE1133" i="1"/>
  <c r="AE850" i="1"/>
  <c r="AE856" i="1"/>
  <c r="AE855" i="1"/>
  <c r="AE931" i="1"/>
  <c r="AE935" i="1"/>
  <c r="AE933" i="1"/>
  <c r="AE1068" i="1"/>
  <c r="AE874" i="1"/>
  <c r="AE971" i="1"/>
  <c r="AE974" i="1"/>
  <c r="AE975" i="1"/>
  <c r="AL980" i="1"/>
  <c r="AL985" i="1"/>
  <c r="AL990" i="1"/>
  <c r="AE1123" i="1"/>
  <c r="AL47" i="1"/>
  <c r="AL49" i="1"/>
  <c r="AL57" i="1"/>
  <c r="AL63" i="1"/>
  <c r="AL64" i="1"/>
  <c r="AL73" i="1"/>
  <c r="AL67" i="1"/>
  <c r="AL72" i="1"/>
  <c r="AE276" i="1"/>
  <c r="AL372" i="1"/>
  <c r="AL370" i="1"/>
  <c r="AE459" i="1"/>
  <c r="AE457" i="1"/>
  <c r="AE477" i="1"/>
  <c r="AE483" i="1"/>
  <c r="AE484" i="1"/>
  <c r="AE522" i="1"/>
  <c r="AE564" i="1"/>
  <c r="AE570" i="1"/>
  <c r="AE500" i="1"/>
  <c r="AE543" i="1"/>
  <c r="AE549" i="1"/>
  <c r="AE550" i="1"/>
  <c r="AE684" i="1"/>
  <c r="AE645" i="1"/>
  <c r="AE649" i="1"/>
  <c r="AE674" i="1"/>
  <c r="AE676" i="1"/>
  <c r="AL231" i="1"/>
  <c r="AL224" i="1"/>
  <c r="AL230" i="1"/>
  <c r="AL266" i="1"/>
  <c r="AL272" i="1"/>
  <c r="AL273" i="1"/>
  <c r="AE319" i="1"/>
  <c r="AE312" i="1"/>
  <c r="AE318" i="1"/>
  <c r="AL627" i="1"/>
  <c r="AL620" i="1"/>
  <c r="AL626" i="1"/>
  <c r="AE624" i="1"/>
  <c r="AE622" i="1"/>
  <c r="AL731" i="1"/>
  <c r="AL728" i="1"/>
  <c r="AL734" i="1"/>
  <c r="AL757" i="1"/>
  <c r="AL755" i="1"/>
  <c r="AE788" i="1"/>
  <c r="AE786" i="1"/>
  <c r="AE1144" i="1"/>
  <c r="W1144" i="1"/>
  <c r="AE1143" i="1"/>
  <c r="AL167" i="1"/>
  <c r="AL173" i="1"/>
  <c r="AL174" i="1"/>
  <c r="AL135" i="1"/>
  <c r="AL137" i="1"/>
  <c r="AL256" i="1"/>
  <c r="AL258" i="1"/>
  <c r="AL418" i="1"/>
  <c r="AL416" i="1"/>
  <c r="AE422" i="1"/>
  <c r="AE424" i="1"/>
  <c r="AE465" i="1"/>
  <c r="AE471" i="1"/>
  <c r="AE473" i="1"/>
  <c r="AE511" i="1"/>
  <c r="AE553" i="1"/>
  <c r="AE559" i="1"/>
  <c r="AE489" i="1"/>
  <c r="AE532" i="1"/>
  <c r="AE538" i="1"/>
  <c r="AE539" i="1"/>
  <c r="AE720" i="1"/>
  <c r="AE726" i="1"/>
  <c r="AE634" i="1"/>
  <c r="AE631" i="1"/>
  <c r="AE637" i="1"/>
  <c r="AE689" i="1"/>
  <c r="AE687" i="1"/>
  <c r="AL668" i="1"/>
  <c r="AL662" i="1"/>
  <c r="AL669" i="1"/>
  <c r="AL746" i="1"/>
  <c r="AL744" i="1"/>
  <c r="AL760" i="1"/>
  <c r="AL765" i="1"/>
  <c r="AL770" i="1"/>
  <c r="AE906" i="1"/>
  <c r="AE912" i="1"/>
  <c r="AE913" i="1"/>
  <c r="AE926" i="1"/>
  <c r="AE1011" i="1"/>
  <c r="AE1005" i="1"/>
  <c r="AL1051" i="1"/>
  <c r="AL1055" i="1"/>
  <c r="AL1049" i="1"/>
  <c r="W1098" i="1"/>
  <c r="AE1097" i="1"/>
  <c r="W1097" i="1"/>
  <c r="AE1096" i="1"/>
  <c r="AE795" i="1"/>
  <c r="AE801" i="1"/>
  <c r="AE803" i="1"/>
  <c r="AE888" i="1"/>
  <c r="AE886" i="1"/>
  <c r="AE887" i="1"/>
  <c r="AL1004" i="1"/>
  <c r="AL1012" i="1"/>
  <c r="AL1010" i="1"/>
  <c r="AE965" i="1"/>
  <c r="AE963" i="1"/>
  <c r="V382" i="1"/>
  <c r="AE382" i="1" s="1"/>
  <c r="V377" i="1"/>
  <c r="AE377" i="1" s="1"/>
  <c r="V385" i="1"/>
  <c r="AE385" i="1" s="1"/>
  <c r="V381" i="1"/>
  <c r="AE381" i="1" s="1"/>
  <c r="V376" i="1"/>
  <c r="V375" i="1"/>
  <c r="AE375" i="1" s="1"/>
  <c r="V384" i="1"/>
  <c r="AE384" i="1" s="1"/>
  <c r="V380" i="1"/>
  <c r="AE380" i="1" s="1"/>
  <c r="V383" i="1"/>
  <c r="AE383" i="1" s="1"/>
  <c r="V379" i="1"/>
  <c r="AE379" i="1" s="1"/>
  <c r="V378" i="1"/>
  <c r="AE378" i="1" s="1"/>
  <c r="V734" i="1"/>
  <c r="AE734" i="1" s="1"/>
  <c r="V729" i="1"/>
  <c r="AE729" i="1" s="1"/>
  <c r="V737" i="1"/>
  <c r="AE737" i="1" s="1"/>
  <c r="V733" i="1"/>
  <c r="AE733" i="1" s="1"/>
  <c r="V728" i="1"/>
  <c r="AE728" i="1" s="1"/>
  <c r="V727" i="1"/>
  <c r="V736" i="1"/>
  <c r="AE736" i="1" s="1"/>
  <c r="V732" i="1"/>
  <c r="AE732" i="1" s="1"/>
  <c r="V735" i="1"/>
  <c r="AE735" i="1" s="1"/>
  <c r="V731" i="1"/>
  <c r="AE731" i="1" s="1"/>
  <c r="V730" i="1"/>
  <c r="AE730" i="1" s="1"/>
  <c r="AK31" i="1"/>
  <c r="AK27" i="1"/>
  <c r="AK26" i="1"/>
  <c r="AK23" i="1"/>
  <c r="AK30" i="1"/>
  <c r="AK25" i="1"/>
  <c r="AK29" i="1"/>
  <c r="AK33" i="1"/>
  <c r="AK24" i="1"/>
  <c r="AK32" i="1"/>
  <c r="AK28" i="1"/>
  <c r="V120" i="1"/>
  <c r="V116" i="1"/>
  <c r="V119" i="1"/>
  <c r="V115" i="1"/>
  <c r="V114" i="1"/>
  <c r="V118" i="1"/>
  <c r="V113" i="1"/>
  <c r="V121" i="1"/>
  <c r="V117" i="1"/>
  <c r="V112" i="1"/>
  <c r="V111" i="1"/>
  <c r="V208" i="1"/>
  <c r="AE208" i="1" s="1"/>
  <c r="V204" i="1"/>
  <c r="AE204" i="1" s="1"/>
  <c r="V207" i="1"/>
  <c r="AE207" i="1" s="1"/>
  <c r="V203" i="1"/>
  <c r="AE203" i="1" s="1"/>
  <c r="V202" i="1"/>
  <c r="AE202" i="1" s="1"/>
  <c r="V206" i="1"/>
  <c r="AE206" i="1" s="1"/>
  <c r="V201" i="1"/>
  <c r="AE201" i="1" s="1"/>
  <c r="V209" i="1"/>
  <c r="AE209" i="1" s="1"/>
  <c r="V205" i="1"/>
  <c r="AE205" i="1" s="1"/>
  <c r="V200" i="1"/>
  <c r="AE200" i="1" s="1"/>
  <c r="V199" i="1"/>
  <c r="AE199" i="1" s="1"/>
  <c r="AL377" i="1"/>
  <c r="V131" i="1"/>
  <c r="AE131" i="1" s="1"/>
  <c r="V127" i="1"/>
  <c r="AE127" i="1" s="1"/>
  <c r="V130" i="1"/>
  <c r="AE130" i="1" s="1"/>
  <c r="V126" i="1"/>
  <c r="AE126" i="1" s="1"/>
  <c r="V125" i="1"/>
  <c r="AE125" i="1" s="1"/>
  <c r="V129" i="1"/>
  <c r="AE129" i="1" s="1"/>
  <c r="V124" i="1"/>
  <c r="AE124" i="1" s="1"/>
  <c r="V132" i="1"/>
  <c r="AE132" i="1" s="1"/>
  <c r="V128" i="1"/>
  <c r="AE128" i="1" s="1"/>
  <c r="V123" i="1"/>
  <c r="AE123" i="1" s="1"/>
  <c r="V122" i="1"/>
  <c r="AE122" i="1" s="1"/>
  <c r="AI153" i="1"/>
  <c r="AL153" i="1" s="1"/>
  <c r="AI149" i="1"/>
  <c r="AL149" i="1" s="1"/>
  <c r="AI151" i="1"/>
  <c r="AL151" i="1" s="1"/>
  <c r="AI154" i="1"/>
  <c r="AL154" i="1" s="1"/>
  <c r="AI148" i="1"/>
  <c r="AL148" i="1" s="1"/>
  <c r="AI147" i="1"/>
  <c r="AL147" i="1" s="1"/>
  <c r="AI145" i="1"/>
  <c r="AL145" i="1" s="1"/>
  <c r="AI146" i="1"/>
  <c r="AL146" i="1" s="1"/>
  <c r="AI152" i="1"/>
  <c r="AL152" i="1" s="1"/>
  <c r="AI150" i="1"/>
  <c r="AL150" i="1" s="1"/>
  <c r="AI144" i="1"/>
  <c r="AL144" i="1" s="1"/>
  <c r="V252" i="1"/>
  <c r="V248" i="1"/>
  <c r="V251" i="1"/>
  <c r="V247" i="1"/>
  <c r="V246" i="1"/>
  <c r="V250" i="1"/>
  <c r="V245" i="1"/>
  <c r="V253" i="1"/>
  <c r="V249" i="1"/>
  <c r="V244" i="1"/>
  <c r="V243" i="1"/>
  <c r="AL376" i="1"/>
  <c r="AA448" i="1"/>
  <c r="AA443" i="1"/>
  <c r="AE443" i="1" s="1"/>
  <c r="AA451" i="1"/>
  <c r="AA447" i="1"/>
  <c r="AA442" i="1"/>
  <c r="AA450" i="1"/>
  <c r="AE450" i="1" s="1"/>
  <c r="AA446" i="1"/>
  <c r="AA441" i="1"/>
  <c r="AA449" i="1"/>
  <c r="AA445" i="1"/>
  <c r="AA444" i="1"/>
  <c r="AE444" i="1" s="1"/>
  <c r="V360" i="1"/>
  <c r="AE360" i="1" s="1"/>
  <c r="V355" i="1"/>
  <c r="AE355" i="1" s="1"/>
  <c r="V363" i="1"/>
  <c r="AE363" i="1" s="1"/>
  <c r="V359" i="1"/>
  <c r="AE359" i="1" s="1"/>
  <c r="V354" i="1"/>
  <c r="V353" i="1"/>
  <c r="AE353" i="1" s="1"/>
  <c r="V362" i="1"/>
  <c r="AE362" i="1" s="1"/>
  <c r="V358" i="1"/>
  <c r="AE358" i="1" s="1"/>
  <c r="V361" i="1"/>
  <c r="AE361" i="1" s="1"/>
  <c r="V357" i="1"/>
  <c r="AE357" i="1" s="1"/>
  <c r="V356" i="1"/>
  <c r="AE356" i="1" s="1"/>
  <c r="V404" i="1"/>
  <c r="AE404" i="1" s="1"/>
  <c r="V399" i="1"/>
  <c r="AE399" i="1" s="1"/>
  <c r="V407" i="1"/>
  <c r="AE407" i="1" s="1"/>
  <c r="V403" i="1"/>
  <c r="AE403" i="1" s="1"/>
  <c r="V398" i="1"/>
  <c r="V397" i="1"/>
  <c r="AE397" i="1" s="1"/>
  <c r="V406" i="1"/>
  <c r="AE406" i="1" s="1"/>
  <c r="V402" i="1"/>
  <c r="AE402" i="1" s="1"/>
  <c r="V405" i="1"/>
  <c r="AE405" i="1" s="1"/>
  <c r="V401" i="1"/>
  <c r="AE401" i="1" s="1"/>
  <c r="V400" i="1"/>
  <c r="AE400" i="1" s="1"/>
  <c r="AE629" i="1"/>
  <c r="AI712" i="1"/>
  <c r="AL712" i="1" s="1"/>
  <c r="AI707" i="1"/>
  <c r="AL707" i="1" s="1"/>
  <c r="AI714" i="1"/>
  <c r="AL714" i="1" s="1"/>
  <c r="AI710" i="1"/>
  <c r="AL710" i="1" s="1"/>
  <c r="AI713" i="1"/>
  <c r="AL713" i="1" s="1"/>
  <c r="AI709" i="1"/>
  <c r="AL709" i="1" s="1"/>
  <c r="AI708" i="1"/>
  <c r="AL708" i="1" s="1"/>
  <c r="AI705" i="1"/>
  <c r="AL705" i="1" s="1"/>
  <c r="AI715" i="1"/>
  <c r="AL715" i="1" s="1"/>
  <c r="AI711" i="1"/>
  <c r="AL711" i="1" s="1"/>
  <c r="AI706" i="1"/>
  <c r="AL706" i="1" s="1"/>
  <c r="AE707" i="1"/>
  <c r="AE826" i="1"/>
  <c r="AI880" i="1"/>
  <c r="AL880" i="1" s="1"/>
  <c r="AI876" i="1"/>
  <c r="AL876" i="1" s="1"/>
  <c r="AI871" i="1"/>
  <c r="AL871" i="1" s="1"/>
  <c r="AI879" i="1"/>
  <c r="AL879" i="1" s="1"/>
  <c r="AI875" i="1"/>
  <c r="AL875" i="1" s="1"/>
  <c r="AI878" i="1"/>
  <c r="AL878" i="1" s="1"/>
  <c r="AI874" i="1"/>
  <c r="AL874" i="1" s="1"/>
  <c r="AI873" i="1"/>
  <c r="AL873" i="1" s="1"/>
  <c r="AI870" i="1"/>
  <c r="AL870" i="1" s="1"/>
  <c r="AI877" i="1"/>
  <c r="AL877" i="1" s="1"/>
  <c r="AI872" i="1"/>
  <c r="AL872" i="1" s="1"/>
  <c r="T948" i="1"/>
  <c r="AE948" i="1" s="1"/>
  <c r="T947" i="1"/>
  <c r="AE947" i="1" s="1"/>
  <c r="V1022" i="1"/>
  <c r="V1021" i="1"/>
  <c r="V1017" i="1"/>
  <c r="V1016" i="1"/>
  <c r="V1020" i="1"/>
  <c r="V1015" i="1"/>
  <c r="V1023" i="1"/>
  <c r="V1019" i="1"/>
  <c r="V1014" i="1"/>
  <c r="V1013" i="1"/>
  <c r="V1018" i="1"/>
  <c r="AI1143" i="1"/>
  <c r="AL1143" i="1" s="1"/>
  <c r="AI1141" i="1"/>
  <c r="AL1141" i="1" s="1"/>
  <c r="AI1139" i="1"/>
  <c r="AL1139" i="1" s="1"/>
  <c r="AI1136" i="1"/>
  <c r="AL1136" i="1" s="1"/>
  <c r="AI1144" i="1"/>
  <c r="AL1144" i="1" s="1"/>
  <c r="AI1142" i="1"/>
  <c r="AL1142" i="1" s="1"/>
  <c r="AI1140" i="1"/>
  <c r="AL1140" i="1" s="1"/>
  <c r="AI1138" i="1"/>
  <c r="AL1138" i="1" s="1"/>
  <c r="AI1137" i="1"/>
  <c r="AL1137" i="1" s="1"/>
  <c r="AI1135" i="1"/>
  <c r="AL1135" i="1" s="1"/>
  <c r="AI1134" i="1"/>
  <c r="AL1134" i="1" s="1"/>
  <c r="AA63" i="1"/>
  <c r="AA58" i="1"/>
  <c r="AA66" i="1"/>
  <c r="AA62" i="1"/>
  <c r="AA57" i="1"/>
  <c r="AA65" i="1"/>
  <c r="AA61" i="1"/>
  <c r="AA64" i="1"/>
  <c r="AA60" i="1"/>
  <c r="AA59" i="1"/>
  <c r="AA56" i="1"/>
  <c r="V109" i="1"/>
  <c r="AE109" i="1" s="1"/>
  <c r="V105" i="1"/>
  <c r="AE105" i="1" s="1"/>
  <c r="V108" i="1"/>
  <c r="AE108" i="1" s="1"/>
  <c r="V104" i="1"/>
  <c r="AE104" i="1" s="1"/>
  <c r="V103" i="1"/>
  <c r="AE103" i="1" s="1"/>
  <c r="V107" i="1"/>
  <c r="AE107" i="1" s="1"/>
  <c r="V102" i="1"/>
  <c r="AE102" i="1" s="1"/>
  <c r="V110" i="1"/>
  <c r="AE110" i="1" s="1"/>
  <c r="V106" i="1"/>
  <c r="AE106" i="1" s="1"/>
  <c r="V101" i="1"/>
  <c r="AE101" i="1" s="1"/>
  <c r="V100" i="1"/>
  <c r="AE100" i="1" s="1"/>
  <c r="AK218" i="1"/>
  <c r="AK214" i="1"/>
  <c r="AK213" i="1"/>
  <c r="AK217" i="1"/>
  <c r="AK212" i="1"/>
  <c r="AK220" i="1"/>
  <c r="AK216" i="1"/>
  <c r="AL216" i="1" s="1"/>
  <c r="AK211" i="1"/>
  <c r="AK219" i="1"/>
  <c r="AK215" i="1"/>
  <c r="AL215" i="1" s="1"/>
  <c r="AK210" i="1"/>
  <c r="AL210" i="1" s="1"/>
  <c r="AI349" i="1"/>
  <c r="AL349" i="1" s="1"/>
  <c r="AI344" i="1"/>
  <c r="AL344" i="1" s="1"/>
  <c r="AI352" i="1"/>
  <c r="AL352" i="1" s="1"/>
  <c r="AI351" i="1"/>
  <c r="AL351" i="1" s="1"/>
  <c r="AI347" i="1"/>
  <c r="AL347" i="1" s="1"/>
  <c r="AI350" i="1"/>
  <c r="AL350" i="1" s="1"/>
  <c r="AI346" i="1"/>
  <c r="AL346" i="1" s="1"/>
  <c r="AI345" i="1"/>
  <c r="AL345" i="1" s="1"/>
  <c r="AI342" i="1"/>
  <c r="AL342" i="1" s="1"/>
  <c r="AI348" i="1"/>
  <c r="AL348" i="1" s="1"/>
  <c r="AI343" i="1"/>
  <c r="AL343" i="1" s="1"/>
  <c r="AE617" i="1"/>
  <c r="AA602" i="1"/>
  <c r="AA597" i="1"/>
  <c r="AA605" i="1"/>
  <c r="AA601" i="1"/>
  <c r="AA596" i="1"/>
  <c r="AA604" i="1"/>
  <c r="AA600" i="1"/>
  <c r="AA603" i="1"/>
  <c r="AA599" i="1"/>
  <c r="AA598" i="1"/>
  <c r="AA595" i="1"/>
  <c r="AI847" i="1"/>
  <c r="AL847" i="1" s="1"/>
  <c r="AI843" i="1"/>
  <c r="AL843" i="1" s="1"/>
  <c r="AI838" i="1"/>
  <c r="AL838" i="1" s="1"/>
  <c r="AI846" i="1"/>
  <c r="AL846" i="1" s="1"/>
  <c r="AI842" i="1"/>
  <c r="AL842" i="1" s="1"/>
  <c r="AI845" i="1"/>
  <c r="AL845" i="1" s="1"/>
  <c r="AI841" i="1"/>
  <c r="AL841" i="1" s="1"/>
  <c r="AI840" i="1"/>
  <c r="AL840" i="1" s="1"/>
  <c r="AI837" i="1"/>
  <c r="AL837" i="1" s="1"/>
  <c r="AI844" i="1"/>
  <c r="AL844" i="1" s="1"/>
  <c r="AI839" i="1"/>
  <c r="AL839" i="1" s="1"/>
  <c r="AA922" i="1"/>
  <c r="AA918" i="1"/>
  <c r="AA917" i="1"/>
  <c r="AA914" i="1"/>
  <c r="AE914" i="1" s="1"/>
  <c r="AA921" i="1"/>
  <c r="AE921" i="1" s="1"/>
  <c r="AA916" i="1"/>
  <c r="AA924" i="1"/>
  <c r="AA920" i="1"/>
  <c r="AE920" i="1" s="1"/>
  <c r="AA915" i="1"/>
  <c r="AE915" i="1" s="1"/>
  <c r="AA923" i="1"/>
  <c r="AA919" i="1"/>
  <c r="AE919" i="1" s="1"/>
  <c r="T1013" i="1"/>
  <c r="T1014" i="1"/>
  <c r="W1050" i="1"/>
  <c r="AE1049" i="1"/>
  <c r="AE1056" i="1"/>
  <c r="W1056" i="1"/>
  <c r="AE1055" i="1"/>
  <c r="AI1033" i="1"/>
  <c r="AL1033" i="1" s="1"/>
  <c r="AI1029" i="1"/>
  <c r="AL1029" i="1" s="1"/>
  <c r="AI1032" i="1"/>
  <c r="AL1032" i="1" s="1"/>
  <c r="AI1028" i="1"/>
  <c r="AL1028" i="1" s="1"/>
  <c r="AI1027" i="1"/>
  <c r="AL1027" i="1" s="1"/>
  <c r="AI1024" i="1"/>
  <c r="AL1024" i="1" s="1"/>
  <c r="AI1031" i="1"/>
  <c r="AL1031" i="1" s="1"/>
  <c r="AI1026" i="1"/>
  <c r="AL1026" i="1" s="1"/>
  <c r="AI1034" i="1"/>
  <c r="AL1034" i="1" s="1"/>
  <c r="AI1030" i="1"/>
  <c r="AL1030" i="1" s="1"/>
  <c r="AI1025" i="1"/>
  <c r="AL1025" i="1" s="1"/>
  <c r="AL1112" i="1"/>
  <c r="AL1122" i="1"/>
  <c r="AL1121" i="1"/>
  <c r="AI1148" i="1"/>
  <c r="AL1148" i="1" s="1"/>
  <c r="AI1146" i="1"/>
  <c r="AL1146" i="1" s="1"/>
  <c r="AI1154" i="1"/>
  <c r="AL1154" i="1" s="1"/>
  <c r="AI1152" i="1"/>
  <c r="AL1152" i="1" s="1"/>
  <c r="AI1150" i="1"/>
  <c r="AL1150" i="1" s="1"/>
  <c r="AI1147" i="1"/>
  <c r="AL1147" i="1" s="1"/>
  <c r="AI1155" i="1"/>
  <c r="AL1155" i="1" s="1"/>
  <c r="AI1153" i="1"/>
  <c r="AL1153" i="1" s="1"/>
  <c r="AI1151" i="1"/>
  <c r="AL1151" i="1" s="1"/>
  <c r="AI1149" i="1"/>
  <c r="AL1149" i="1" s="1"/>
  <c r="AI1145" i="1"/>
  <c r="AL1145" i="1" s="1"/>
  <c r="AA118" i="1"/>
  <c r="AA113" i="1"/>
  <c r="AA121" i="1"/>
  <c r="AA117" i="1"/>
  <c r="AA112" i="1"/>
  <c r="AA120" i="1"/>
  <c r="AA116" i="1"/>
  <c r="AA119" i="1"/>
  <c r="AA115" i="1"/>
  <c r="AA114" i="1"/>
  <c r="AA111" i="1"/>
  <c r="V54" i="1"/>
  <c r="AE54" i="1" s="1"/>
  <c r="V50" i="1"/>
  <c r="AE50" i="1" s="1"/>
  <c r="V53" i="1"/>
  <c r="AE53" i="1" s="1"/>
  <c r="V49" i="1"/>
  <c r="AE49" i="1" s="1"/>
  <c r="V48" i="1"/>
  <c r="AE48" i="1" s="1"/>
  <c r="V52" i="1"/>
  <c r="AE52" i="1" s="1"/>
  <c r="V47" i="1"/>
  <c r="AE47" i="1" s="1"/>
  <c r="V55" i="1"/>
  <c r="AE55" i="1" s="1"/>
  <c r="V51" i="1"/>
  <c r="AE51" i="1" s="1"/>
  <c r="V46" i="1"/>
  <c r="V45" i="1"/>
  <c r="AE45" i="1" s="1"/>
  <c r="V98" i="1"/>
  <c r="AE98" i="1" s="1"/>
  <c r="V94" i="1"/>
  <c r="AE94" i="1" s="1"/>
  <c r="V97" i="1"/>
  <c r="AE97" i="1" s="1"/>
  <c r="V93" i="1"/>
  <c r="AE93" i="1" s="1"/>
  <c r="V92" i="1"/>
  <c r="AE92" i="1" s="1"/>
  <c r="V96" i="1"/>
  <c r="AE96" i="1" s="1"/>
  <c r="V91" i="1"/>
  <c r="AE91" i="1" s="1"/>
  <c r="V99" i="1"/>
  <c r="AE99" i="1" s="1"/>
  <c r="V95" i="1"/>
  <c r="AE95" i="1" s="1"/>
  <c r="V90" i="1"/>
  <c r="AE90" i="1" s="1"/>
  <c r="V89" i="1"/>
  <c r="AE89" i="1" s="1"/>
  <c r="T156" i="1"/>
  <c r="T155" i="1"/>
  <c r="AA195" i="1"/>
  <c r="AA190" i="1"/>
  <c r="AE190" i="1" s="1"/>
  <c r="AA198" i="1"/>
  <c r="AA194" i="1"/>
  <c r="AA189" i="1"/>
  <c r="AA197" i="1"/>
  <c r="AE197" i="1" s="1"/>
  <c r="AA193" i="1"/>
  <c r="AA196" i="1"/>
  <c r="AA192" i="1"/>
  <c r="AA188" i="1"/>
  <c r="AE188" i="1" s="1"/>
  <c r="AA191" i="1"/>
  <c r="AE191" i="1" s="1"/>
  <c r="V349" i="1"/>
  <c r="AE349" i="1" s="1"/>
  <c r="V344" i="1"/>
  <c r="AE344" i="1" s="1"/>
  <c r="V352" i="1"/>
  <c r="AE352" i="1" s="1"/>
  <c r="V351" i="1"/>
  <c r="AE351" i="1" s="1"/>
  <c r="V347" i="1"/>
  <c r="AE347" i="1" s="1"/>
  <c r="V350" i="1"/>
  <c r="AE350" i="1" s="1"/>
  <c r="V346" i="1"/>
  <c r="AE346" i="1" s="1"/>
  <c r="V345" i="1"/>
  <c r="AE345" i="1" s="1"/>
  <c r="V342" i="1"/>
  <c r="V348" i="1"/>
  <c r="AE348" i="1" s="1"/>
  <c r="V343" i="1"/>
  <c r="AK472" i="1"/>
  <c r="AK468" i="1"/>
  <c r="AK471" i="1"/>
  <c r="AK467" i="1"/>
  <c r="AK466" i="1"/>
  <c r="AK470" i="1"/>
  <c r="AK465" i="1"/>
  <c r="AK473" i="1"/>
  <c r="AK469" i="1"/>
  <c r="AK464" i="1"/>
  <c r="AK463" i="1"/>
  <c r="AI593" i="1"/>
  <c r="AL593" i="1" s="1"/>
  <c r="AI589" i="1"/>
  <c r="AL589" i="1" s="1"/>
  <c r="AI592" i="1"/>
  <c r="AL592" i="1" s="1"/>
  <c r="AI588" i="1"/>
  <c r="AL588" i="1" s="1"/>
  <c r="AI587" i="1"/>
  <c r="AL587" i="1" s="1"/>
  <c r="AI584" i="1"/>
  <c r="AL584" i="1" s="1"/>
  <c r="AI591" i="1"/>
  <c r="AL591" i="1" s="1"/>
  <c r="AI594" i="1"/>
  <c r="AL594" i="1" s="1"/>
  <c r="AI590" i="1"/>
  <c r="AL590" i="1" s="1"/>
  <c r="AI585" i="1"/>
  <c r="AL585" i="1" s="1"/>
  <c r="AI586" i="1"/>
  <c r="AL586" i="1" s="1"/>
  <c r="AI701" i="1"/>
  <c r="AL701" i="1" s="1"/>
  <c r="AI696" i="1"/>
  <c r="AL696" i="1" s="1"/>
  <c r="AI703" i="1"/>
  <c r="AL703" i="1" s="1"/>
  <c r="AI699" i="1"/>
  <c r="AL699" i="1" s="1"/>
  <c r="AI702" i="1"/>
  <c r="AL702" i="1" s="1"/>
  <c r="AI698" i="1"/>
  <c r="AL698" i="1" s="1"/>
  <c r="AI697" i="1"/>
  <c r="AL697" i="1" s="1"/>
  <c r="AI694" i="1"/>
  <c r="AL694" i="1" s="1"/>
  <c r="AI704" i="1"/>
  <c r="AL704" i="1" s="1"/>
  <c r="AI700" i="1"/>
  <c r="AL700" i="1" s="1"/>
  <c r="AI695" i="1"/>
  <c r="AL695" i="1" s="1"/>
  <c r="AE805" i="1"/>
  <c r="AA823" i="1"/>
  <c r="AA819" i="1"/>
  <c r="AA818" i="1"/>
  <c r="AA815" i="1"/>
  <c r="AE815" i="1" s="1"/>
  <c r="AA822" i="1"/>
  <c r="AE822" i="1" s="1"/>
  <c r="AA817" i="1"/>
  <c r="AA825" i="1"/>
  <c r="AA821" i="1"/>
  <c r="AE821" i="1" s="1"/>
  <c r="AA816" i="1"/>
  <c r="AE816" i="1" s="1"/>
  <c r="AA824" i="1"/>
  <c r="AA820" i="1"/>
  <c r="AE820" i="1" s="1"/>
  <c r="AI891" i="1"/>
  <c r="AL891" i="1" s="1"/>
  <c r="AI887" i="1"/>
  <c r="AL887" i="1" s="1"/>
  <c r="AI882" i="1"/>
  <c r="AL882" i="1" s="1"/>
  <c r="AI890" i="1"/>
  <c r="AL890" i="1" s="1"/>
  <c r="AI886" i="1"/>
  <c r="AL886" i="1" s="1"/>
  <c r="AI889" i="1"/>
  <c r="AL889" i="1" s="1"/>
  <c r="AI885" i="1"/>
  <c r="AL885" i="1" s="1"/>
  <c r="AI884" i="1"/>
  <c r="AL884" i="1" s="1"/>
  <c r="AI881" i="1"/>
  <c r="AL881" i="1" s="1"/>
  <c r="AI888" i="1"/>
  <c r="AL888" i="1" s="1"/>
  <c r="AI883" i="1"/>
  <c r="AL883" i="1" s="1"/>
  <c r="AE958" i="1"/>
  <c r="AI1001" i="1"/>
  <c r="AI997" i="1"/>
  <c r="AI992" i="1"/>
  <c r="AI1000" i="1"/>
  <c r="AI996" i="1"/>
  <c r="AI999" i="1"/>
  <c r="AI995" i="1"/>
  <c r="AI994" i="1"/>
  <c r="AI991" i="1"/>
  <c r="AI993" i="1"/>
  <c r="AI998" i="1"/>
  <c r="AE1048" i="1"/>
  <c r="V1045" i="1"/>
  <c r="V1041" i="1"/>
  <c r="V1043" i="1"/>
  <c r="V1039" i="1"/>
  <c r="V1038" i="1"/>
  <c r="V1037" i="1"/>
  <c r="V1044" i="1"/>
  <c r="V1036" i="1"/>
  <c r="V1042" i="1"/>
  <c r="V1040" i="1"/>
  <c r="V1035" i="1"/>
  <c r="AE1057" i="1"/>
  <c r="AA261" i="1"/>
  <c r="AA256" i="1"/>
  <c r="AA264" i="1"/>
  <c r="AA260" i="1"/>
  <c r="AA255" i="1"/>
  <c r="AA263" i="1"/>
  <c r="AA259" i="1"/>
  <c r="AA262" i="1"/>
  <c r="AA258" i="1"/>
  <c r="AA257" i="1"/>
  <c r="AA254" i="1"/>
  <c r="AA250" i="1"/>
  <c r="AA245" i="1"/>
  <c r="AA253" i="1"/>
  <c r="AA249" i="1"/>
  <c r="AA244" i="1"/>
  <c r="AA252" i="1"/>
  <c r="AA248" i="1"/>
  <c r="AA251" i="1"/>
  <c r="AA247" i="1"/>
  <c r="AA246" i="1"/>
  <c r="AA243" i="1"/>
  <c r="V219" i="1"/>
  <c r="AE219" i="1" s="1"/>
  <c r="V215" i="1"/>
  <c r="AE215" i="1" s="1"/>
  <c r="V218" i="1"/>
  <c r="AE218" i="1" s="1"/>
  <c r="V214" i="1"/>
  <c r="AE214" i="1" s="1"/>
  <c r="V213" i="1"/>
  <c r="AE213" i="1" s="1"/>
  <c r="V217" i="1"/>
  <c r="AE217" i="1" s="1"/>
  <c r="V212" i="1"/>
  <c r="AE212" i="1" s="1"/>
  <c r="V220" i="1"/>
  <c r="AE220" i="1" s="1"/>
  <c r="V216" i="1"/>
  <c r="AE216" i="1" s="1"/>
  <c r="V211" i="1"/>
  <c r="AE211" i="1" s="1"/>
  <c r="V210" i="1"/>
  <c r="AI296" i="1"/>
  <c r="AL296" i="1" s="1"/>
  <c r="AI292" i="1"/>
  <c r="AL292" i="1" s="1"/>
  <c r="AI295" i="1"/>
  <c r="AL295" i="1" s="1"/>
  <c r="AI293" i="1"/>
  <c r="AL293" i="1" s="1"/>
  <c r="AI287" i="1"/>
  <c r="AL287" i="1" s="1"/>
  <c r="AI294" i="1"/>
  <c r="AL294" i="1" s="1"/>
  <c r="AI297" i="1"/>
  <c r="AL297" i="1" s="1"/>
  <c r="AI291" i="1"/>
  <c r="AL291" i="1" s="1"/>
  <c r="AI290" i="1"/>
  <c r="AL290" i="1" s="1"/>
  <c r="AI288" i="1"/>
  <c r="AL288" i="1" s="1"/>
  <c r="AI289" i="1"/>
  <c r="AL289" i="1" s="1"/>
  <c r="AA437" i="1"/>
  <c r="AA432" i="1"/>
  <c r="AE432" i="1" s="1"/>
  <c r="AA440" i="1"/>
  <c r="AA436" i="1"/>
  <c r="AA431" i="1"/>
  <c r="AE431" i="1" s="1"/>
  <c r="AA439" i="1"/>
  <c r="AE439" i="1" s="1"/>
  <c r="AA435" i="1"/>
  <c r="AA430" i="1"/>
  <c r="AE430" i="1" s="1"/>
  <c r="AA438" i="1"/>
  <c r="AA434" i="1"/>
  <c r="AA433" i="1"/>
  <c r="AE433" i="1" s="1"/>
  <c r="AK505" i="1"/>
  <c r="AK501" i="1"/>
  <c r="AK496" i="1"/>
  <c r="AK504" i="1"/>
  <c r="AK500" i="1"/>
  <c r="AK499" i="1"/>
  <c r="AK503" i="1"/>
  <c r="AK498" i="1"/>
  <c r="AK506" i="1"/>
  <c r="AK502" i="1"/>
  <c r="AK497" i="1"/>
  <c r="AK549" i="1"/>
  <c r="AK545" i="1"/>
  <c r="AK540" i="1"/>
  <c r="AK548" i="1"/>
  <c r="AK544" i="1"/>
  <c r="AK543" i="1"/>
  <c r="AK547" i="1"/>
  <c r="AK542" i="1"/>
  <c r="AK550" i="1"/>
  <c r="AK546" i="1"/>
  <c r="AK541" i="1"/>
  <c r="AA591" i="1"/>
  <c r="AA594" i="1"/>
  <c r="AA590" i="1"/>
  <c r="AA585" i="1"/>
  <c r="AE585" i="1" s="1"/>
  <c r="AA593" i="1"/>
  <c r="AA592" i="1"/>
  <c r="AA588" i="1"/>
  <c r="AA586" i="1"/>
  <c r="AA584" i="1"/>
  <c r="AA589" i="1"/>
  <c r="AA587" i="1"/>
  <c r="AI506" i="1"/>
  <c r="AI502" i="1"/>
  <c r="AI497" i="1"/>
  <c r="AL497" i="1" s="1"/>
  <c r="AI505" i="1"/>
  <c r="AL505" i="1" s="1"/>
  <c r="AI501" i="1"/>
  <c r="AL501" i="1" s="1"/>
  <c r="AI504" i="1"/>
  <c r="AI500" i="1"/>
  <c r="AI499" i="1"/>
  <c r="AI496" i="1"/>
  <c r="AL496" i="1" s="1"/>
  <c r="AI503" i="1"/>
  <c r="AL503" i="1" s="1"/>
  <c r="AI498" i="1"/>
  <c r="AL498" i="1" s="1"/>
  <c r="AI550" i="1"/>
  <c r="AL550" i="1" s="1"/>
  <c r="AI546" i="1"/>
  <c r="AI541" i="1"/>
  <c r="AI549" i="1"/>
  <c r="AL549" i="1" s="1"/>
  <c r="AI545" i="1"/>
  <c r="AL545" i="1" s="1"/>
  <c r="AI548" i="1"/>
  <c r="AL548" i="1" s="1"/>
  <c r="AI544" i="1"/>
  <c r="AI543" i="1"/>
  <c r="AI540" i="1"/>
  <c r="AI547" i="1"/>
  <c r="AL547" i="1" s="1"/>
  <c r="AI542" i="1"/>
  <c r="AL542" i="1" s="1"/>
  <c r="AK856" i="1"/>
  <c r="AK852" i="1"/>
  <c r="AK858" i="1"/>
  <c r="AK854" i="1"/>
  <c r="AK848" i="1"/>
  <c r="AK857" i="1"/>
  <c r="AK851" i="1"/>
  <c r="AK855" i="1"/>
  <c r="AK853" i="1"/>
  <c r="AK850" i="1"/>
  <c r="AK849" i="1"/>
  <c r="V756" i="1"/>
  <c r="AE756" i="1" s="1"/>
  <c r="V751" i="1"/>
  <c r="AE751" i="1" s="1"/>
  <c r="V759" i="1"/>
  <c r="AE759" i="1" s="1"/>
  <c r="V755" i="1"/>
  <c r="AE755" i="1" s="1"/>
  <c r="V750" i="1"/>
  <c r="V749" i="1"/>
  <c r="V758" i="1"/>
  <c r="AE758" i="1" s="1"/>
  <c r="V754" i="1"/>
  <c r="AE754" i="1" s="1"/>
  <c r="V757" i="1"/>
  <c r="AE757" i="1" s="1"/>
  <c r="V753" i="1"/>
  <c r="AE753" i="1" s="1"/>
  <c r="V752" i="1"/>
  <c r="AE752" i="1" s="1"/>
  <c r="AE765" i="1"/>
  <c r="AE766" i="1"/>
  <c r="AA845" i="1"/>
  <c r="AA841" i="1"/>
  <c r="AA840" i="1"/>
  <c r="AE840" i="1" s="1"/>
  <c r="AA837" i="1"/>
  <c r="AE837" i="1" s="1"/>
  <c r="AA844" i="1"/>
  <c r="AA839" i="1"/>
  <c r="AA847" i="1"/>
  <c r="AE847" i="1" s="1"/>
  <c r="AA843" i="1"/>
  <c r="AA838" i="1"/>
  <c r="AA846" i="1"/>
  <c r="AE846" i="1" s="1"/>
  <c r="AA842" i="1"/>
  <c r="AI869" i="1"/>
  <c r="AL869" i="1" s="1"/>
  <c r="AI865" i="1"/>
  <c r="AL865" i="1" s="1"/>
  <c r="AI868" i="1"/>
  <c r="AL868" i="1" s="1"/>
  <c r="AI864" i="1"/>
  <c r="AL864" i="1" s="1"/>
  <c r="AI867" i="1"/>
  <c r="AL867" i="1" s="1"/>
  <c r="AI866" i="1"/>
  <c r="AL866" i="1" s="1"/>
  <c r="AI861" i="1"/>
  <c r="AL861" i="1" s="1"/>
  <c r="AI859" i="1"/>
  <c r="AL859" i="1" s="1"/>
  <c r="AI862" i="1"/>
  <c r="AL862" i="1" s="1"/>
  <c r="AI860" i="1"/>
  <c r="AL860" i="1" s="1"/>
  <c r="AI863" i="1"/>
  <c r="AL863" i="1" s="1"/>
  <c r="AI933" i="1"/>
  <c r="AL933" i="1" s="1"/>
  <c r="AI929" i="1"/>
  <c r="AL929" i="1" s="1"/>
  <c r="AI932" i="1"/>
  <c r="AL932" i="1" s="1"/>
  <c r="AI930" i="1"/>
  <c r="AL930" i="1" s="1"/>
  <c r="AI926" i="1"/>
  <c r="AL926" i="1" s="1"/>
  <c r="AI931" i="1"/>
  <c r="AL931" i="1" s="1"/>
  <c r="AI934" i="1"/>
  <c r="AL934" i="1" s="1"/>
  <c r="AI928" i="1"/>
  <c r="AL928" i="1" s="1"/>
  <c r="AI925" i="1"/>
  <c r="AL925" i="1" s="1"/>
  <c r="AI935" i="1"/>
  <c r="AL935" i="1" s="1"/>
  <c r="AI927" i="1"/>
  <c r="AL927" i="1" s="1"/>
  <c r="AA1020" i="1"/>
  <c r="AA1023" i="1"/>
  <c r="AA1019" i="1"/>
  <c r="AA1014" i="1"/>
  <c r="AA1022" i="1"/>
  <c r="AA1018" i="1"/>
  <c r="AA1021" i="1"/>
  <c r="AA1017" i="1"/>
  <c r="AA1016" i="1"/>
  <c r="AA1013" i="1"/>
  <c r="AA1015" i="1"/>
  <c r="AI1022" i="1"/>
  <c r="AL1022" i="1" s="1"/>
  <c r="AI1021" i="1"/>
  <c r="AL1021" i="1" s="1"/>
  <c r="AI1017" i="1"/>
  <c r="AL1017" i="1" s="1"/>
  <c r="AI1016" i="1"/>
  <c r="AL1016" i="1" s="1"/>
  <c r="AI1013" i="1"/>
  <c r="AL1013" i="1" s="1"/>
  <c r="AI1020" i="1"/>
  <c r="AL1020" i="1" s="1"/>
  <c r="AI1015" i="1"/>
  <c r="AL1015" i="1" s="1"/>
  <c r="AI1023" i="1"/>
  <c r="AL1023" i="1" s="1"/>
  <c r="AI1019" i="1"/>
  <c r="AL1019" i="1" s="1"/>
  <c r="AI1014" i="1"/>
  <c r="AL1014" i="1" s="1"/>
  <c r="AI1018" i="1"/>
  <c r="AL1018" i="1" s="1"/>
  <c r="AI1093" i="1"/>
  <c r="AL1093" i="1" s="1"/>
  <c r="AI1091" i="1"/>
  <c r="AL1091" i="1" s="1"/>
  <c r="AI1099" i="1"/>
  <c r="AL1099" i="1" s="1"/>
  <c r="AI1097" i="1"/>
  <c r="AL1097" i="1" s="1"/>
  <c r="AI1095" i="1"/>
  <c r="AL1095" i="1" s="1"/>
  <c r="AI1092" i="1"/>
  <c r="AL1092" i="1" s="1"/>
  <c r="AI1100" i="1"/>
  <c r="AL1100" i="1" s="1"/>
  <c r="AI1098" i="1"/>
  <c r="AL1098" i="1" s="1"/>
  <c r="AI1096" i="1"/>
  <c r="AL1096" i="1" s="1"/>
  <c r="AI1094" i="1"/>
  <c r="AL1094" i="1" s="1"/>
  <c r="AI1090" i="1"/>
  <c r="AL1090" i="1" s="1"/>
  <c r="AE1101" i="1"/>
  <c r="W1122" i="1"/>
  <c r="W1117" i="1"/>
  <c r="AE176" i="1"/>
  <c r="AE171" i="1"/>
  <c r="AE179" i="1"/>
  <c r="AE180" i="1"/>
  <c r="AE186" i="1"/>
  <c r="AL106" i="1"/>
  <c r="AL100" i="1"/>
  <c r="AL105" i="1"/>
  <c r="AE177" i="1"/>
  <c r="AL353" i="1"/>
  <c r="AL358" i="1"/>
  <c r="AL363" i="1"/>
  <c r="AE464" i="1"/>
  <c r="AL634" i="1"/>
  <c r="AL628" i="1"/>
  <c r="AL633" i="1"/>
  <c r="AE672" i="1"/>
  <c r="AE700" i="1"/>
  <c r="AE702" i="1"/>
  <c r="AE701" i="1"/>
  <c r="AL646" i="1"/>
  <c r="AL642" i="1"/>
  <c r="AL647" i="1"/>
  <c r="AE811" i="1"/>
  <c r="AE809" i="1"/>
  <c r="AE810" i="1"/>
  <c r="AE829" i="1"/>
  <c r="AE835" i="1"/>
  <c r="AE836" i="1"/>
  <c r="AE864" i="1"/>
  <c r="AE894" i="1"/>
  <c r="AE900" i="1"/>
  <c r="AL953" i="1"/>
  <c r="AL954" i="1"/>
  <c r="AL956" i="1"/>
  <c r="AL971" i="1"/>
  <c r="AL977" i="1"/>
  <c r="AL975" i="1"/>
  <c r="W1072" i="1"/>
  <c r="AE1071" i="1"/>
  <c r="W1071" i="1"/>
  <c r="AE1070" i="1"/>
  <c r="W1077" i="1"/>
  <c r="AE1076" i="1"/>
  <c r="W1108" i="1"/>
  <c r="AE1107" i="1"/>
  <c r="W1106" i="1"/>
  <c r="AE1105" i="1"/>
  <c r="W1111" i="1"/>
  <c r="AE1110" i="1"/>
  <c r="W1128" i="1"/>
  <c r="AE1127" i="1"/>
  <c r="W1129" i="1"/>
  <c r="AE1128" i="1"/>
  <c r="AE852" i="1"/>
  <c r="AE858" i="1"/>
  <c r="AE853" i="1"/>
  <c r="AE928" i="1"/>
  <c r="AE1069" i="1"/>
  <c r="AE872" i="1"/>
  <c r="AE878" i="1"/>
  <c r="AE972" i="1"/>
  <c r="AE978" i="1"/>
  <c r="AE979" i="1"/>
  <c r="AL983" i="1"/>
  <c r="AL989" i="1"/>
  <c r="AE1124" i="1"/>
  <c r="AL46" i="1"/>
  <c r="AL52" i="1"/>
  <c r="AL53" i="1"/>
  <c r="AL62" i="1"/>
  <c r="AL56" i="1"/>
  <c r="AL61" i="1"/>
  <c r="AL77" i="1"/>
  <c r="AL70" i="1"/>
  <c r="AL76" i="1"/>
  <c r="AE194" i="1"/>
  <c r="AE192" i="1"/>
  <c r="AE277" i="1"/>
  <c r="AL364" i="1"/>
  <c r="AL369" i="1"/>
  <c r="AL374" i="1"/>
  <c r="AE455" i="1"/>
  <c r="AE461" i="1"/>
  <c r="AE478" i="1"/>
  <c r="AE520" i="1"/>
  <c r="AE526" i="1"/>
  <c r="AE569" i="1"/>
  <c r="AE567" i="1"/>
  <c r="AE568" i="1"/>
  <c r="AE498" i="1"/>
  <c r="AE504" i="1"/>
  <c r="AE544" i="1"/>
  <c r="AE642" i="1"/>
  <c r="AE643" i="1"/>
  <c r="AE682" i="1"/>
  <c r="AE678" i="1"/>
  <c r="AE680" i="1"/>
  <c r="AL223" i="1"/>
  <c r="AL225" i="1"/>
  <c r="AL271" i="1"/>
  <c r="AL265" i="1"/>
  <c r="AL270" i="1"/>
  <c r="AE313" i="1"/>
  <c r="AE342" i="1"/>
  <c r="AE447" i="1"/>
  <c r="AE445" i="1"/>
  <c r="AL619" i="1"/>
  <c r="AL621" i="1"/>
  <c r="AE639" i="1"/>
  <c r="AE623" i="1"/>
  <c r="AE620" i="1"/>
  <c r="AE626" i="1"/>
  <c r="AE716" i="1"/>
  <c r="AL735" i="1"/>
  <c r="AL733" i="1"/>
  <c r="AL749" i="1"/>
  <c r="AL754" i="1"/>
  <c r="AL759" i="1"/>
  <c r="AE789" i="1"/>
  <c r="AE790" i="1"/>
  <c r="AE818" i="1"/>
  <c r="AE824" i="1"/>
  <c r="AE825" i="1"/>
  <c r="AE841" i="1"/>
  <c r="W1139" i="1"/>
  <c r="AE1138" i="1"/>
  <c r="W1137" i="1"/>
  <c r="AE1136" i="1"/>
  <c r="AL172" i="1"/>
  <c r="AL166" i="1"/>
  <c r="AL171" i="1"/>
  <c r="AL134" i="1"/>
  <c r="AL140" i="1"/>
  <c r="AL141" i="1"/>
  <c r="AL220" i="1"/>
  <c r="AL213" i="1"/>
  <c r="AL219" i="1"/>
  <c r="AL255" i="1"/>
  <c r="AL261" i="1"/>
  <c r="AL262" i="1"/>
  <c r="AE436" i="1"/>
  <c r="AE434" i="1"/>
  <c r="AL408" i="1"/>
  <c r="AL415" i="1"/>
  <c r="AL410" i="1"/>
  <c r="AE354" i="1"/>
  <c r="AE376" i="1"/>
  <c r="AE398" i="1"/>
  <c r="AE425" i="1"/>
  <c r="AE421" i="1"/>
  <c r="AE428" i="1"/>
  <c r="AE470" i="1"/>
  <c r="AE468" i="1"/>
  <c r="AE509" i="1"/>
  <c r="AE515" i="1"/>
  <c r="AE558" i="1"/>
  <c r="AE556" i="1"/>
  <c r="AE557" i="1"/>
  <c r="AE487" i="1"/>
  <c r="AE493" i="1"/>
  <c r="AE533" i="1"/>
  <c r="AE722" i="1"/>
  <c r="AE724" i="1"/>
  <c r="AE718" i="1"/>
  <c r="AE638" i="1"/>
  <c r="AE632" i="1"/>
  <c r="AE690" i="1"/>
  <c r="AE691" i="1"/>
  <c r="AL667" i="1"/>
  <c r="AL661" i="1"/>
  <c r="AL670" i="1"/>
  <c r="AL738" i="1"/>
  <c r="AL743" i="1"/>
  <c r="AL748" i="1"/>
  <c r="AL763" i="1"/>
  <c r="AL769" i="1"/>
  <c r="AL762" i="1"/>
  <c r="AE907" i="1"/>
  <c r="AE937" i="1"/>
  <c r="AE1007" i="1"/>
  <c r="AE1004" i="1"/>
  <c r="AE1006" i="1"/>
  <c r="AL1052" i="1"/>
  <c r="AL1056" i="1"/>
  <c r="AL1048" i="1"/>
  <c r="AE1089" i="1"/>
  <c r="W1100" i="1"/>
  <c r="AE1099" i="1"/>
  <c r="W1099" i="1"/>
  <c r="AE1098" i="1"/>
  <c r="AE800" i="1"/>
  <c r="AE798" i="1"/>
  <c r="AE749" i="1"/>
  <c r="AE884" i="1"/>
  <c r="AE890" i="1"/>
  <c r="AE891" i="1"/>
  <c r="AE917" i="1"/>
  <c r="AE923" i="1"/>
  <c r="AE924" i="1"/>
  <c r="AL1008" i="1"/>
  <c r="AL1009" i="1"/>
  <c r="AE961" i="1"/>
  <c r="AE967" i="1"/>
  <c r="AI428" i="1"/>
  <c r="AL428" i="1" s="1"/>
  <c r="AI424" i="1"/>
  <c r="AL424" i="1" s="1"/>
  <c r="AI427" i="1"/>
  <c r="AL427" i="1" s="1"/>
  <c r="AI423" i="1"/>
  <c r="AL423" i="1" s="1"/>
  <c r="AI429" i="1"/>
  <c r="AL429" i="1" s="1"/>
  <c r="AI425" i="1"/>
  <c r="AL425" i="1" s="1"/>
  <c r="AI426" i="1"/>
  <c r="AL426" i="1" s="1"/>
  <c r="AI422" i="1"/>
  <c r="AL422" i="1" s="1"/>
  <c r="AI420" i="1"/>
  <c r="AL420" i="1" s="1"/>
  <c r="AI421" i="1"/>
  <c r="AL421" i="1" s="1"/>
  <c r="AI419" i="1"/>
  <c r="AL419" i="1" s="1"/>
  <c r="AI723" i="1"/>
  <c r="AL723" i="1" s="1"/>
  <c r="AI718" i="1"/>
  <c r="AL718" i="1" s="1"/>
  <c r="AI726" i="1"/>
  <c r="AL726" i="1" s="1"/>
  <c r="AI722" i="1"/>
  <c r="AL722" i="1" s="1"/>
  <c r="AI725" i="1"/>
  <c r="AL725" i="1" s="1"/>
  <c r="AI721" i="1"/>
  <c r="AL721" i="1" s="1"/>
  <c r="AI724" i="1"/>
  <c r="AL724" i="1" s="1"/>
  <c r="AI720" i="1"/>
  <c r="AL720" i="1" s="1"/>
  <c r="AI719" i="1"/>
  <c r="AL719" i="1" s="1"/>
  <c r="AI716" i="1"/>
  <c r="AL716" i="1" s="1"/>
  <c r="AI717" i="1"/>
  <c r="AL717" i="1" s="1"/>
  <c r="AE738" i="1"/>
  <c r="AK284" i="1"/>
  <c r="AL284" i="1" s="1"/>
  <c r="AK280" i="1"/>
  <c r="AK279" i="1"/>
  <c r="AK285" i="1"/>
  <c r="AK282" i="1"/>
  <c r="AK278" i="1"/>
  <c r="AK283" i="1"/>
  <c r="AL283" i="1" s="1"/>
  <c r="AK277" i="1"/>
  <c r="AL277" i="1" s="1"/>
  <c r="AK286" i="1"/>
  <c r="AL286" i="1" s="1"/>
  <c r="AK281" i="1"/>
  <c r="AL281" i="1" s="1"/>
  <c r="AK276" i="1"/>
  <c r="AL276" i="1" s="1"/>
  <c r="AE46" i="1"/>
  <c r="V153" i="1"/>
  <c r="AE153" i="1" s="1"/>
  <c r="V149" i="1"/>
  <c r="AE149" i="1" s="1"/>
  <c r="V154" i="1"/>
  <c r="AE154" i="1" s="1"/>
  <c r="V146" i="1"/>
  <c r="AE146" i="1" s="1"/>
  <c r="V145" i="1"/>
  <c r="AE145" i="1" s="1"/>
  <c r="V152" i="1"/>
  <c r="AE152" i="1" s="1"/>
  <c r="V151" i="1"/>
  <c r="AE151" i="1" s="1"/>
  <c r="V150" i="1"/>
  <c r="AE150" i="1" s="1"/>
  <c r="V148" i="1"/>
  <c r="AE148" i="1" s="1"/>
  <c r="V147" i="1"/>
  <c r="AE147" i="1" s="1"/>
  <c r="V144" i="1"/>
  <c r="AE189" i="1"/>
  <c r="AI197" i="1"/>
  <c r="AL197" i="1" s="1"/>
  <c r="AI193" i="1"/>
  <c r="AL193" i="1" s="1"/>
  <c r="AI196" i="1"/>
  <c r="AL196" i="1" s="1"/>
  <c r="AI192" i="1"/>
  <c r="AL192" i="1" s="1"/>
  <c r="AI191" i="1"/>
  <c r="AL191" i="1" s="1"/>
  <c r="AI188" i="1"/>
  <c r="AL188" i="1" s="1"/>
  <c r="AI195" i="1"/>
  <c r="AL195" i="1" s="1"/>
  <c r="AI198" i="1"/>
  <c r="AL198" i="1" s="1"/>
  <c r="AI194" i="1"/>
  <c r="AL194" i="1" s="1"/>
  <c r="AI189" i="1"/>
  <c r="AL189" i="1" s="1"/>
  <c r="AI190" i="1"/>
  <c r="AL190" i="1" s="1"/>
  <c r="AI327" i="1"/>
  <c r="AL327" i="1" s="1"/>
  <c r="AI329" i="1"/>
  <c r="AL329" i="1" s="1"/>
  <c r="AI325" i="1"/>
  <c r="AL325" i="1" s="1"/>
  <c r="AI328" i="1"/>
  <c r="AL328" i="1" s="1"/>
  <c r="AI324" i="1"/>
  <c r="AL324" i="1" s="1"/>
  <c r="AI323" i="1"/>
  <c r="AL323" i="1" s="1"/>
  <c r="AI320" i="1"/>
  <c r="AL320" i="1" s="1"/>
  <c r="AI330" i="1"/>
  <c r="AL330" i="1" s="1"/>
  <c r="AI321" i="1"/>
  <c r="AL321" i="1" s="1"/>
  <c r="AI322" i="1"/>
  <c r="AL322" i="1" s="1"/>
  <c r="AI326" i="1"/>
  <c r="AL326" i="1" s="1"/>
  <c r="AL383" i="1"/>
  <c r="T288" i="1"/>
  <c r="AE288" i="1" s="1"/>
  <c r="T287" i="1"/>
  <c r="AE287" i="1" s="1"/>
  <c r="AK396" i="1"/>
  <c r="AK392" i="1"/>
  <c r="AK387" i="1"/>
  <c r="AL387" i="1" s="1"/>
  <c r="AK395" i="1"/>
  <c r="AL395" i="1" s="1"/>
  <c r="AK391" i="1"/>
  <c r="AK386" i="1"/>
  <c r="AK394" i="1"/>
  <c r="AK390" i="1"/>
  <c r="AL390" i="1" s="1"/>
  <c r="AK389" i="1"/>
  <c r="AL389" i="1" s="1"/>
  <c r="AK393" i="1"/>
  <c r="AL393" i="1" s="1"/>
  <c r="AK388" i="1"/>
  <c r="AL388" i="1" s="1"/>
  <c r="V371" i="1"/>
  <c r="AE371" i="1" s="1"/>
  <c r="V366" i="1"/>
  <c r="AE366" i="1" s="1"/>
  <c r="V374" i="1"/>
  <c r="AE374" i="1" s="1"/>
  <c r="V370" i="1"/>
  <c r="AE370" i="1" s="1"/>
  <c r="V365" i="1"/>
  <c r="V364" i="1"/>
  <c r="V373" i="1"/>
  <c r="AE373" i="1" s="1"/>
  <c r="V369" i="1"/>
  <c r="AE369" i="1" s="1"/>
  <c r="V372" i="1"/>
  <c r="AE372" i="1" s="1"/>
  <c r="V368" i="1"/>
  <c r="AE368" i="1" s="1"/>
  <c r="V367" i="1"/>
  <c r="AE367" i="1" s="1"/>
  <c r="V417" i="1"/>
  <c r="AE417" i="1" s="1"/>
  <c r="V415" i="1"/>
  <c r="AE415" i="1" s="1"/>
  <c r="V414" i="1"/>
  <c r="AE414" i="1" s="1"/>
  <c r="V410" i="1"/>
  <c r="AE410" i="1" s="1"/>
  <c r="V409" i="1"/>
  <c r="V408" i="1"/>
  <c r="V418" i="1"/>
  <c r="AE418" i="1" s="1"/>
  <c r="V413" i="1"/>
  <c r="AE413" i="1" s="1"/>
  <c r="V416" i="1"/>
  <c r="AE416" i="1" s="1"/>
  <c r="V412" i="1"/>
  <c r="AE412" i="1" s="1"/>
  <c r="V411" i="1"/>
  <c r="AE411" i="1" s="1"/>
  <c r="T695" i="1"/>
  <c r="AE695" i="1" s="1"/>
  <c r="T694" i="1"/>
  <c r="AE694" i="1" s="1"/>
  <c r="AI902" i="1"/>
  <c r="AL902" i="1" s="1"/>
  <c r="AI898" i="1"/>
  <c r="AL898" i="1" s="1"/>
  <c r="AI893" i="1"/>
  <c r="AL893" i="1" s="1"/>
  <c r="AI901" i="1"/>
  <c r="AL901" i="1" s="1"/>
  <c r="AI897" i="1"/>
  <c r="AL897" i="1" s="1"/>
  <c r="AI900" i="1"/>
  <c r="AL900" i="1" s="1"/>
  <c r="AI896" i="1"/>
  <c r="AL896" i="1" s="1"/>
  <c r="AI895" i="1"/>
  <c r="AL895" i="1" s="1"/>
  <c r="AI892" i="1"/>
  <c r="AL892" i="1" s="1"/>
  <c r="AI899" i="1"/>
  <c r="AL899" i="1" s="1"/>
  <c r="AI894" i="1"/>
  <c r="AL894" i="1" s="1"/>
  <c r="AK946" i="1"/>
  <c r="AK942" i="1"/>
  <c r="AK945" i="1"/>
  <c r="AK944" i="1"/>
  <c r="AK943" i="1"/>
  <c r="AK938" i="1"/>
  <c r="AK939" i="1"/>
  <c r="AK936" i="1"/>
  <c r="AK941" i="1"/>
  <c r="AK940" i="1"/>
  <c r="AK937" i="1"/>
  <c r="AA1114" i="1"/>
  <c r="AA1122" i="1"/>
  <c r="AE1122" i="1" s="1"/>
  <c r="AA1120" i="1"/>
  <c r="AA1118" i="1"/>
  <c r="AA1116" i="1"/>
  <c r="AE1116" i="1" s="1"/>
  <c r="AA1112" i="1"/>
  <c r="AE1112" i="1" s="1"/>
  <c r="AA1115" i="1"/>
  <c r="AE1115" i="1" s="1"/>
  <c r="AA1113" i="1"/>
  <c r="AE1113" i="1" s="1"/>
  <c r="AA1121" i="1"/>
  <c r="AE1121" i="1" s="1"/>
  <c r="AA1119" i="1"/>
  <c r="AE1119" i="1" s="1"/>
  <c r="AA1117" i="1"/>
  <c r="V1155" i="1"/>
  <c r="AE1155" i="1" s="1"/>
  <c r="V1153" i="1"/>
  <c r="V1151" i="1"/>
  <c r="V1149" i="1"/>
  <c r="V1148" i="1"/>
  <c r="V1154" i="1"/>
  <c r="V1152" i="1"/>
  <c r="V1150" i="1"/>
  <c r="V1147" i="1"/>
  <c r="V1146" i="1"/>
  <c r="V1145" i="1"/>
  <c r="AA41" i="1"/>
  <c r="AA36" i="1"/>
  <c r="AA39" i="1"/>
  <c r="AA44" i="1"/>
  <c r="AA40" i="1"/>
  <c r="AA35" i="1"/>
  <c r="AE35" i="1" s="1"/>
  <c r="AA43" i="1"/>
  <c r="AA42" i="1"/>
  <c r="AA38" i="1"/>
  <c r="AA37" i="1"/>
  <c r="AA34" i="1"/>
  <c r="AE34" i="1" s="1"/>
  <c r="AA74" i="1"/>
  <c r="AA69" i="1"/>
  <c r="AA77" i="1"/>
  <c r="AA73" i="1"/>
  <c r="AA68" i="1"/>
  <c r="AA76" i="1"/>
  <c r="AA72" i="1"/>
  <c r="AA75" i="1"/>
  <c r="AA71" i="1"/>
  <c r="AA70" i="1"/>
  <c r="AA67" i="1"/>
  <c r="T167" i="1"/>
  <c r="AE167" i="1" s="1"/>
  <c r="T166" i="1"/>
  <c r="AE166" i="1" s="1"/>
  <c r="AA340" i="1"/>
  <c r="AA336" i="1"/>
  <c r="AA338" i="1"/>
  <c r="AA333" i="1"/>
  <c r="AA341" i="1"/>
  <c r="AA337" i="1"/>
  <c r="AA332" i="1"/>
  <c r="AA331" i="1"/>
  <c r="AA335" i="1"/>
  <c r="AA339" i="1"/>
  <c r="AA334" i="1"/>
  <c r="AE584" i="1"/>
  <c r="T442" i="1"/>
  <c r="AE442" i="1" s="1"/>
  <c r="T441" i="1"/>
  <c r="AE441" i="1" s="1"/>
  <c r="AE618" i="1"/>
  <c r="AK603" i="1"/>
  <c r="AK599" i="1"/>
  <c r="AL599" i="1" s="1"/>
  <c r="AK598" i="1"/>
  <c r="AL598" i="1" s="1"/>
  <c r="AK602" i="1"/>
  <c r="AK597" i="1"/>
  <c r="AL597" i="1" s="1"/>
  <c r="AK605" i="1"/>
  <c r="AL605" i="1" s="1"/>
  <c r="AK601" i="1"/>
  <c r="AK596" i="1"/>
  <c r="AK604" i="1"/>
  <c r="AL604" i="1" s="1"/>
  <c r="AK600" i="1"/>
  <c r="AK595" i="1"/>
  <c r="AE838" i="1"/>
  <c r="AK813" i="1"/>
  <c r="AK809" i="1"/>
  <c r="AK804" i="1"/>
  <c r="AK812" i="1"/>
  <c r="AK808" i="1"/>
  <c r="AK807" i="1"/>
  <c r="AK811" i="1"/>
  <c r="AK806" i="1"/>
  <c r="AK814" i="1"/>
  <c r="AK810" i="1"/>
  <c r="AK805" i="1"/>
  <c r="AI857" i="1"/>
  <c r="AL857" i="1" s="1"/>
  <c r="AI853" i="1"/>
  <c r="AL853" i="1" s="1"/>
  <c r="AI855" i="1"/>
  <c r="AL855" i="1" s="1"/>
  <c r="AI858" i="1"/>
  <c r="AL858" i="1" s="1"/>
  <c r="AI849" i="1"/>
  <c r="AL849" i="1" s="1"/>
  <c r="AI856" i="1"/>
  <c r="AL856" i="1" s="1"/>
  <c r="AI854" i="1"/>
  <c r="AL854" i="1" s="1"/>
  <c r="AI852" i="1"/>
  <c r="AL852" i="1" s="1"/>
  <c r="AI851" i="1"/>
  <c r="AL851" i="1" s="1"/>
  <c r="AI848" i="1"/>
  <c r="AL848" i="1" s="1"/>
  <c r="AI850" i="1"/>
  <c r="AL850" i="1" s="1"/>
  <c r="AE860" i="1"/>
  <c r="AA1043" i="1"/>
  <c r="AA1039" i="1"/>
  <c r="AA1045" i="1"/>
  <c r="AA1041" i="1"/>
  <c r="AA1036" i="1"/>
  <c r="AA1037" i="1"/>
  <c r="AA1035" i="1"/>
  <c r="AA1044" i="1"/>
  <c r="AA1042" i="1"/>
  <c r="AA1040" i="1"/>
  <c r="AA1038" i="1"/>
  <c r="W1051" i="1"/>
  <c r="AE1050" i="1"/>
  <c r="W1047" i="1"/>
  <c r="W1046" i="1"/>
  <c r="AA1031" i="1"/>
  <c r="AA1026" i="1"/>
  <c r="AA1034" i="1"/>
  <c r="AE1034" i="1" s="1"/>
  <c r="AA1030" i="1"/>
  <c r="AE1030" i="1" s="1"/>
  <c r="AA1025" i="1"/>
  <c r="AE1025" i="1" s="1"/>
  <c r="AA1033" i="1"/>
  <c r="AE1033" i="1" s="1"/>
  <c r="AA1029" i="1"/>
  <c r="AA1032" i="1"/>
  <c r="AA1028" i="1"/>
  <c r="AE1028" i="1" s="1"/>
  <c r="AA1027" i="1"/>
  <c r="AE1027" i="1" s="1"/>
  <c r="AA1024" i="1"/>
  <c r="AE1024" i="1" s="1"/>
  <c r="AI1060" i="1"/>
  <c r="AL1060" i="1" s="1"/>
  <c r="AI1058" i="1"/>
  <c r="AL1058" i="1" s="1"/>
  <c r="AI1066" i="1"/>
  <c r="AL1066" i="1" s="1"/>
  <c r="AI1064" i="1"/>
  <c r="AL1064" i="1" s="1"/>
  <c r="AI1062" i="1"/>
  <c r="AL1062" i="1" s="1"/>
  <c r="AI1059" i="1"/>
  <c r="AL1059" i="1" s="1"/>
  <c r="AI1067" i="1"/>
  <c r="AL1067" i="1" s="1"/>
  <c r="AI1063" i="1"/>
  <c r="AL1063" i="1" s="1"/>
  <c r="AI1057" i="1"/>
  <c r="AL1057" i="1" s="1"/>
  <c r="AI1065" i="1"/>
  <c r="AL1065" i="1" s="1"/>
  <c r="AI1061" i="1"/>
  <c r="AL1061" i="1" s="1"/>
  <c r="AL1116" i="1"/>
  <c r="AL1114" i="1"/>
  <c r="AL1113" i="1"/>
  <c r="AA140" i="1"/>
  <c r="AA135" i="1"/>
  <c r="AA143" i="1"/>
  <c r="AA139" i="1"/>
  <c r="AA134" i="1"/>
  <c r="AA142" i="1"/>
  <c r="AA138" i="1"/>
  <c r="AA141" i="1"/>
  <c r="AA137" i="1"/>
  <c r="AA136" i="1"/>
  <c r="AA133" i="1"/>
  <c r="V65" i="1"/>
  <c r="AE65" i="1" s="1"/>
  <c r="V61" i="1"/>
  <c r="AE61" i="1" s="1"/>
  <c r="V64" i="1"/>
  <c r="AE64" i="1" s="1"/>
  <c r="V60" i="1"/>
  <c r="AE60" i="1" s="1"/>
  <c r="V59" i="1"/>
  <c r="AE59" i="1" s="1"/>
  <c r="V63" i="1"/>
  <c r="AE63" i="1" s="1"/>
  <c r="V58" i="1"/>
  <c r="AE58" i="1" s="1"/>
  <c r="V66" i="1"/>
  <c r="AE66" i="1" s="1"/>
  <c r="V62" i="1"/>
  <c r="AE62" i="1" s="1"/>
  <c r="V57" i="1"/>
  <c r="AE57" i="1" s="1"/>
  <c r="V56" i="1"/>
  <c r="AE56" i="1" s="1"/>
  <c r="V142" i="1"/>
  <c r="AE142" i="1" s="1"/>
  <c r="V138" i="1"/>
  <c r="V141" i="1"/>
  <c r="V137" i="1"/>
  <c r="V136" i="1"/>
  <c r="AE136" i="1" s="1"/>
  <c r="V140" i="1"/>
  <c r="AE140" i="1" s="1"/>
  <c r="V135" i="1"/>
  <c r="AE135" i="1" s="1"/>
  <c r="V143" i="1"/>
  <c r="V139" i="1"/>
  <c r="AE139" i="1" s="1"/>
  <c r="V134" i="1"/>
  <c r="AE134" i="1" s="1"/>
  <c r="V133" i="1"/>
  <c r="AA228" i="1"/>
  <c r="AA223" i="1"/>
  <c r="AA231" i="1"/>
  <c r="AA227" i="1"/>
  <c r="AA222" i="1"/>
  <c r="AA230" i="1"/>
  <c r="AA226" i="1"/>
  <c r="AA229" i="1"/>
  <c r="AA225" i="1"/>
  <c r="AA224" i="1"/>
  <c r="AA221" i="1"/>
  <c r="AL394" i="1"/>
  <c r="AL392" i="1"/>
  <c r="AE309" i="1"/>
  <c r="AK657" i="1"/>
  <c r="AK652" i="1"/>
  <c r="AK656" i="1"/>
  <c r="AL656" i="1" s="1"/>
  <c r="AK659" i="1"/>
  <c r="AK654" i="1"/>
  <c r="AL654" i="1" s="1"/>
  <c r="AK653" i="1"/>
  <c r="AL653" i="1" s="1"/>
  <c r="AK650" i="1"/>
  <c r="AK660" i="1"/>
  <c r="AL660" i="1" s="1"/>
  <c r="AK651" i="1"/>
  <c r="AL651" i="1" s="1"/>
  <c r="AK658" i="1"/>
  <c r="AK655" i="1"/>
  <c r="AL655" i="1" s="1"/>
  <c r="V780" i="1"/>
  <c r="AE780" i="1" s="1"/>
  <c r="V776" i="1"/>
  <c r="AE776" i="1" s="1"/>
  <c r="V779" i="1"/>
  <c r="AE779" i="1" s="1"/>
  <c r="V775" i="1"/>
  <c r="AE775" i="1" s="1"/>
  <c r="V774" i="1"/>
  <c r="AE774" i="1" s="1"/>
  <c r="V778" i="1"/>
  <c r="AE778" i="1" s="1"/>
  <c r="V777" i="1"/>
  <c r="AE777" i="1" s="1"/>
  <c r="V773" i="1"/>
  <c r="AE773" i="1" s="1"/>
  <c r="V772" i="1"/>
  <c r="AE772" i="1" s="1"/>
  <c r="V771" i="1"/>
  <c r="AE771" i="1" s="1"/>
  <c r="V781" i="1"/>
  <c r="AE781" i="1" s="1"/>
  <c r="AE959" i="1"/>
  <c r="AD1001" i="1"/>
  <c r="AD997" i="1"/>
  <c r="AD992" i="1"/>
  <c r="AE992" i="1" s="1"/>
  <c r="AD1000" i="1"/>
  <c r="AD996" i="1"/>
  <c r="AD991" i="1"/>
  <c r="AD999" i="1"/>
  <c r="AE999" i="1" s="1"/>
  <c r="AD995" i="1"/>
  <c r="AE995" i="1" s="1"/>
  <c r="AD994" i="1"/>
  <c r="AD998" i="1"/>
  <c r="AE998" i="1" s="1"/>
  <c r="AD993" i="1"/>
  <c r="AE1047" i="1"/>
  <c r="AE1026" i="1"/>
  <c r="AE1032" i="1"/>
  <c r="AE1058" i="1"/>
  <c r="AI1089" i="1"/>
  <c r="AI1087" i="1"/>
  <c r="AI1081" i="1"/>
  <c r="AI1088" i="1"/>
  <c r="AI1082" i="1"/>
  <c r="AI1080" i="1"/>
  <c r="AI1079" i="1"/>
  <c r="AK130" i="1"/>
  <c r="AK126" i="1"/>
  <c r="AL126" i="1" s="1"/>
  <c r="AK125" i="1"/>
  <c r="AL125" i="1" s="1"/>
  <c r="AK129" i="1"/>
  <c r="AK124" i="1"/>
  <c r="AL124" i="1" s="1"/>
  <c r="AK132" i="1"/>
  <c r="AL132" i="1" s="1"/>
  <c r="AK128" i="1"/>
  <c r="AK123" i="1"/>
  <c r="AK131" i="1"/>
  <c r="AL131" i="1" s="1"/>
  <c r="AK127" i="1"/>
  <c r="AK122" i="1"/>
  <c r="AA272" i="1"/>
  <c r="AA267" i="1"/>
  <c r="AA275" i="1"/>
  <c r="AA271" i="1"/>
  <c r="AA266" i="1"/>
  <c r="AA274" i="1"/>
  <c r="AA270" i="1"/>
  <c r="AA273" i="1"/>
  <c r="AA269" i="1"/>
  <c r="AA268" i="1"/>
  <c r="AA265" i="1"/>
  <c r="V263" i="1"/>
  <c r="AE263" i="1" s="1"/>
  <c r="V259" i="1"/>
  <c r="AE259" i="1" s="1"/>
  <c r="V262" i="1"/>
  <c r="AE262" i="1" s="1"/>
  <c r="V258" i="1"/>
  <c r="AE258" i="1" s="1"/>
  <c r="V257" i="1"/>
  <c r="AE257" i="1" s="1"/>
  <c r="V261" i="1"/>
  <c r="AE261" i="1" s="1"/>
  <c r="V256" i="1"/>
  <c r="AE256" i="1" s="1"/>
  <c r="V264" i="1"/>
  <c r="AE264" i="1" s="1"/>
  <c r="V260" i="1"/>
  <c r="AE260" i="1" s="1"/>
  <c r="V255" i="1"/>
  <c r="AE255" i="1" s="1"/>
  <c r="V254" i="1"/>
  <c r="AA305" i="1"/>
  <c r="AE305" i="1" s="1"/>
  <c r="AA300" i="1"/>
  <c r="AA303" i="1"/>
  <c r="AA308" i="1"/>
  <c r="AA302" i="1"/>
  <c r="AA301" i="1"/>
  <c r="AE301" i="1" s="1"/>
  <c r="AA299" i="1"/>
  <c r="AE299" i="1" s="1"/>
  <c r="AA307" i="1"/>
  <c r="AA306" i="1"/>
  <c r="AE306" i="1" s="1"/>
  <c r="AA304" i="1"/>
  <c r="AA298" i="1"/>
  <c r="AE298" i="1" s="1"/>
  <c r="AK516" i="1"/>
  <c r="AK512" i="1"/>
  <c r="AK507" i="1"/>
  <c r="AK515" i="1"/>
  <c r="AK511" i="1"/>
  <c r="AK510" i="1"/>
  <c r="AK514" i="1"/>
  <c r="AK509" i="1"/>
  <c r="AK517" i="1"/>
  <c r="AK513" i="1"/>
  <c r="AK508" i="1"/>
  <c r="AK560" i="1"/>
  <c r="AK556" i="1"/>
  <c r="AK551" i="1"/>
  <c r="AK559" i="1"/>
  <c r="AK555" i="1"/>
  <c r="AK554" i="1"/>
  <c r="AK558" i="1"/>
  <c r="AK553" i="1"/>
  <c r="AK561" i="1"/>
  <c r="AK557" i="1"/>
  <c r="AK552" i="1"/>
  <c r="AI681" i="1"/>
  <c r="AL681" i="1" s="1"/>
  <c r="AI677" i="1"/>
  <c r="AL677" i="1" s="1"/>
  <c r="AI680" i="1"/>
  <c r="AL680" i="1" s="1"/>
  <c r="AI676" i="1"/>
  <c r="AL676" i="1" s="1"/>
  <c r="AI675" i="1"/>
  <c r="AL675" i="1" s="1"/>
  <c r="AI672" i="1"/>
  <c r="AL672" i="1" s="1"/>
  <c r="AI679" i="1"/>
  <c r="AL679" i="1" s="1"/>
  <c r="AI673" i="1"/>
  <c r="AL673" i="1" s="1"/>
  <c r="AI674" i="1"/>
  <c r="AL674" i="1" s="1"/>
  <c r="AI682" i="1"/>
  <c r="AL682" i="1" s="1"/>
  <c r="AI678" i="1"/>
  <c r="AL678" i="1" s="1"/>
  <c r="AE705" i="1"/>
  <c r="AE763" i="1"/>
  <c r="AE769" i="1"/>
  <c r="AE770" i="1"/>
  <c r="AI791" i="1"/>
  <c r="AL791" i="1" s="1"/>
  <c r="AI787" i="1"/>
  <c r="AL787" i="1" s="1"/>
  <c r="AI790" i="1"/>
  <c r="AL790" i="1" s="1"/>
  <c r="AI786" i="1"/>
  <c r="AL786" i="1" s="1"/>
  <c r="AI785" i="1"/>
  <c r="AL785" i="1" s="1"/>
  <c r="AI782" i="1"/>
  <c r="AL782" i="1" s="1"/>
  <c r="AI788" i="1"/>
  <c r="AL788" i="1" s="1"/>
  <c r="AI789" i="1"/>
  <c r="AL789" i="1" s="1"/>
  <c r="AI783" i="1"/>
  <c r="AL783" i="1" s="1"/>
  <c r="AI784" i="1"/>
  <c r="AL784" i="1" s="1"/>
  <c r="AI792" i="1"/>
  <c r="AL792" i="1" s="1"/>
  <c r="Y989" i="1"/>
  <c r="Y985" i="1"/>
  <c r="Y988" i="1"/>
  <c r="Y984" i="1"/>
  <c r="Y983" i="1"/>
  <c r="Y987" i="1"/>
  <c r="Y982" i="1"/>
  <c r="Y980" i="1"/>
  <c r="Y990" i="1"/>
  <c r="Y981" i="1"/>
  <c r="Y986" i="1"/>
  <c r="AK1077" i="1"/>
  <c r="AK1075" i="1"/>
  <c r="AK1073" i="1"/>
  <c r="AK1072" i="1"/>
  <c r="AK1078" i="1"/>
  <c r="AK1071" i="1"/>
  <c r="AK1069" i="1"/>
  <c r="AK1076" i="1"/>
  <c r="AK1074" i="1"/>
  <c r="AK1070" i="1"/>
  <c r="AK1068" i="1"/>
  <c r="AE1102" i="1"/>
  <c r="W1115" i="1"/>
  <c r="AE1114" i="1"/>
  <c r="W1119" i="1"/>
  <c r="AE1118" i="1"/>
  <c r="AE168" i="1"/>
  <c r="AE169" i="1"/>
  <c r="AE175" i="1"/>
  <c r="AE183" i="1"/>
  <c r="AE181" i="1"/>
  <c r="AL110" i="1"/>
  <c r="AL103" i="1"/>
  <c r="AL109" i="1"/>
  <c r="AL123" i="1"/>
  <c r="AL129" i="1"/>
  <c r="AL130" i="1"/>
  <c r="AE178" i="1"/>
  <c r="AL278" i="1"/>
  <c r="AL279" i="1"/>
  <c r="AL285" i="1"/>
  <c r="AL356" i="1"/>
  <c r="AL362" i="1"/>
  <c r="AL355" i="1"/>
  <c r="AL638" i="1"/>
  <c r="AL631" i="1"/>
  <c r="AL637" i="1"/>
  <c r="AE673" i="1"/>
  <c r="AE704" i="1"/>
  <c r="AE699" i="1"/>
  <c r="AL596" i="1"/>
  <c r="AL602" i="1"/>
  <c r="AL603" i="1"/>
  <c r="AL641" i="1"/>
  <c r="AL648" i="1"/>
  <c r="AE807" i="1"/>
  <c r="AE813" i="1"/>
  <c r="AE814" i="1"/>
  <c r="AE830" i="1"/>
  <c r="AE861" i="1"/>
  <c r="AE868" i="1"/>
  <c r="AE899" i="1"/>
  <c r="AE897" i="1"/>
  <c r="AE898" i="1"/>
  <c r="AL957" i="1"/>
  <c r="AL949" i="1"/>
  <c r="AL969" i="1"/>
  <c r="AL974" i="1"/>
  <c r="AL979" i="1"/>
  <c r="W1076" i="1"/>
  <c r="AE1075" i="1"/>
  <c r="AE1078" i="1"/>
  <c r="W1110" i="1"/>
  <c r="AE1109" i="1"/>
  <c r="AE1111" i="1"/>
  <c r="W1126" i="1"/>
  <c r="AE1125" i="1"/>
  <c r="W1131" i="1"/>
  <c r="AE1130" i="1"/>
  <c r="W1133" i="1"/>
  <c r="AE1132" i="1"/>
  <c r="AE760" i="1"/>
  <c r="AE851" i="1"/>
  <c r="AE857" i="1"/>
  <c r="AE927" i="1"/>
  <c r="AE932" i="1"/>
  <c r="AE877" i="1"/>
  <c r="AE875" i="1"/>
  <c r="AE876" i="1"/>
  <c r="AE973" i="1"/>
  <c r="AL982" i="1"/>
  <c r="AL984" i="1"/>
  <c r="AL981" i="1"/>
  <c r="AE993" i="1"/>
  <c r="AE996" i="1"/>
  <c r="AE997" i="1"/>
  <c r="AL51" i="1"/>
  <c r="AL45" i="1"/>
  <c r="AL50" i="1"/>
  <c r="AL66" i="1"/>
  <c r="AL59" i="1"/>
  <c r="AL65" i="1"/>
  <c r="AL69" i="1"/>
  <c r="AL71" i="1"/>
  <c r="AE198" i="1"/>
  <c r="AE196" i="1"/>
  <c r="AE300" i="1"/>
  <c r="AE302" i="1"/>
  <c r="AE303" i="1"/>
  <c r="AL367" i="1"/>
  <c r="AL373" i="1"/>
  <c r="AL366" i="1"/>
  <c r="AE454" i="1"/>
  <c r="AE456" i="1"/>
  <c r="AE476" i="1"/>
  <c r="AE482" i="1"/>
  <c r="AE525" i="1"/>
  <c r="AE523" i="1"/>
  <c r="AE524" i="1"/>
  <c r="AE565" i="1"/>
  <c r="AE571" i="1"/>
  <c r="AE572" i="1"/>
  <c r="AE503" i="1"/>
  <c r="AE501" i="1"/>
  <c r="AE502" i="1"/>
  <c r="AE542" i="1"/>
  <c r="AE548" i="1"/>
  <c r="AE641" i="1"/>
  <c r="AE646" i="1"/>
  <c r="AE647" i="1"/>
  <c r="AE679" i="1"/>
  <c r="AE677" i="1"/>
  <c r="AL222" i="1"/>
  <c r="AL228" i="1"/>
  <c r="AL229" i="1"/>
  <c r="AL275" i="1"/>
  <c r="AL268" i="1"/>
  <c r="AL274" i="1"/>
  <c r="AE315" i="1"/>
  <c r="AE311" i="1"/>
  <c r="AE317" i="1"/>
  <c r="AE343" i="1"/>
  <c r="AE448" i="1"/>
  <c r="AE449" i="1"/>
  <c r="AL618" i="1"/>
  <c r="AL624" i="1"/>
  <c r="AL625" i="1"/>
  <c r="AE640" i="1"/>
  <c r="AE627" i="1"/>
  <c r="AE621" i="1"/>
  <c r="AE717" i="1"/>
  <c r="AL727" i="1"/>
  <c r="AL732" i="1"/>
  <c r="AL737" i="1"/>
  <c r="AL752" i="1"/>
  <c r="AL758" i="1"/>
  <c r="AL751" i="1"/>
  <c r="AE792" i="1"/>
  <c r="AE787" i="1"/>
  <c r="AE819" i="1"/>
  <c r="AE839" i="1"/>
  <c r="AE845" i="1"/>
  <c r="W1141" i="1"/>
  <c r="AE1140" i="1"/>
  <c r="W1140" i="1"/>
  <c r="AE1139" i="1"/>
  <c r="W1136" i="1"/>
  <c r="AE1135" i="1"/>
  <c r="AL176" i="1"/>
  <c r="AL169" i="1"/>
  <c r="AL175" i="1"/>
  <c r="AL139" i="1"/>
  <c r="AL133" i="1"/>
  <c r="AL138" i="1"/>
  <c r="AL212" i="1"/>
  <c r="AL214" i="1"/>
  <c r="AL260" i="1"/>
  <c r="AL254" i="1"/>
  <c r="AL259" i="1"/>
  <c r="AE437" i="1"/>
  <c r="AE438" i="1"/>
  <c r="AL411" i="1"/>
  <c r="AL409" i="1"/>
  <c r="AL413" i="1"/>
  <c r="AE364" i="1"/>
  <c r="AE386" i="1"/>
  <c r="AE408" i="1"/>
  <c r="AE426" i="1"/>
  <c r="AE423" i="1"/>
  <c r="AE466" i="1"/>
  <c r="AE472" i="1"/>
  <c r="AE514" i="1"/>
  <c r="AE512" i="1"/>
  <c r="AE513" i="1"/>
  <c r="AE554" i="1"/>
  <c r="AE560" i="1"/>
  <c r="AE561" i="1"/>
  <c r="AE492" i="1"/>
  <c r="AE490" i="1"/>
  <c r="AE491" i="1"/>
  <c r="AE531" i="1"/>
  <c r="AE537" i="1"/>
  <c r="AE721" i="1"/>
  <c r="AE723" i="1"/>
  <c r="AE630" i="1"/>
  <c r="AE636" i="1"/>
  <c r="AE693" i="1"/>
  <c r="AE688" i="1"/>
  <c r="AL652" i="1"/>
  <c r="AL657" i="1"/>
  <c r="AL658" i="1"/>
  <c r="AL666" i="1"/>
  <c r="AL664" i="1"/>
  <c r="AL741" i="1"/>
  <c r="AL747" i="1"/>
  <c r="AL740" i="1"/>
  <c r="AL764" i="1"/>
  <c r="AL761" i="1"/>
  <c r="AL767" i="1"/>
  <c r="AE905" i="1"/>
  <c r="AE911" i="1"/>
  <c r="AE936" i="1"/>
  <c r="AE1008" i="1"/>
  <c r="AE1012" i="1"/>
  <c r="AE1010" i="1"/>
  <c r="AL1053" i="1"/>
  <c r="AL1046" i="1"/>
  <c r="W1082" i="1"/>
  <c r="AE1081" i="1"/>
  <c r="W1083" i="1"/>
  <c r="AE1082" i="1"/>
  <c r="W1093" i="1"/>
  <c r="AE1092" i="1"/>
  <c r="W1094" i="1"/>
  <c r="AE1093" i="1"/>
  <c r="AE1100" i="1"/>
  <c r="AE796" i="1"/>
  <c r="AE802" i="1"/>
  <c r="AE750" i="1"/>
  <c r="AE885" i="1"/>
  <c r="AE918" i="1"/>
  <c r="AL1011" i="1"/>
  <c r="AL1003" i="1"/>
  <c r="AL1005" i="1"/>
  <c r="AE962" i="1"/>
  <c r="AE964" i="1"/>
  <c r="AA19" i="1"/>
  <c r="AA14" i="1"/>
  <c r="AA17" i="1"/>
  <c r="AA20" i="1"/>
  <c r="AA22" i="1"/>
  <c r="AA18" i="1"/>
  <c r="AA13" i="1"/>
  <c r="AA21" i="1"/>
  <c r="AA16" i="1"/>
  <c r="AA15" i="1"/>
  <c r="AA12" i="1"/>
  <c r="V32" i="1"/>
  <c r="AE32" i="1" s="1"/>
  <c r="V28" i="1"/>
  <c r="AE28" i="1" s="1"/>
  <c r="V23" i="1"/>
  <c r="AE23" i="1" s="1"/>
  <c r="V31" i="1"/>
  <c r="AE31" i="1" s="1"/>
  <c r="V27" i="1"/>
  <c r="AE27" i="1" s="1"/>
  <c r="V26" i="1"/>
  <c r="AE26" i="1" s="1"/>
  <c r="V30" i="1"/>
  <c r="AE30" i="1" s="1"/>
  <c r="V25" i="1"/>
  <c r="AE25" i="1" s="1"/>
  <c r="V24" i="1"/>
  <c r="V33" i="1"/>
  <c r="AE33" i="1" s="1"/>
  <c r="V29" i="1"/>
  <c r="AE29" i="1" s="1"/>
  <c r="AE210" i="1"/>
  <c r="T321" i="1"/>
  <c r="AE321" i="1" s="1"/>
  <c r="T320" i="1"/>
  <c r="AE320" i="1" s="1"/>
  <c r="T420" i="1"/>
  <c r="AE420" i="1" s="1"/>
  <c r="T419" i="1"/>
  <c r="AE419" i="1" s="1"/>
  <c r="AA85" i="1"/>
  <c r="AA80" i="1"/>
  <c r="AA88" i="1"/>
  <c r="AA84" i="1"/>
  <c r="AA79" i="1"/>
  <c r="AA87" i="1"/>
  <c r="AA83" i="1"/>
  <c r="AA86" i="1"/>
  <c r="AA82" i="1"/>
  <c r="AA81" i="1"/>
  <c r="AA78" i="1"/>
  <c r="AI21" i="1"/>
  <c r="AL21" i="1" s="1"/>
  <c r="AI17" i="1"/>
  <c r="AL17" i="1" s="1"/>
  <c r="AI18" i="1"/>
  <c r="AL18" i="1" s="1"/>
  <c r="AI20" i="1"/>
  <c r="AL20" i="1" s="1"/>
  <c r="AI16" i="1"/>
  <c r="AL16" i="1" s="1"/>
  <c r="AI15" i="1"/>
  <c r="AL15" i="1" s="1"/>
  <c r="AI12" i="1"/>
  <c r="AL12" i="1" s="1"/>
  <c r="AI19" i="1"/>
  <c r="AL19" i="1" s="1"/>
  <c r="AI14" i="1"/>
  <c r="AL14" i="1" s="1"/>
  <c r="AI22" i="1"/>
  <c r="AL22" i="1" s="1"/>
  <c r="AI13" i="1"/>
  <c r="AL13" i="1" s="1"/>
  <c r="AI461" i="1"/>
  <c r="AL461" i="1" s="1"/>
  <c r="AI457" i="1"/>
  <c r="AL457" i="1" s="1"/>
  <c r="AI460" i="1"/>
  <c r="AL460" i="1" s="1"/>
  <c r="AI456" i="1"/>
  <c r="AL456" i="1" s="1"/>
  <c r="AI455" i="1"/>
  <c r="AL455" i="1" s="1"/>
  <c r="AI452" i="1"/>
  <c r="AL452" i="1" s="1"/>
  <c r="AI459" i="1"/>
  <c r="AL459" i="1" s="1"/>
  <c r="AI458" i="1"/>
  <c r="AL458" i="1" s="1"/>
  <c r="AI462" i="1"/>
  <c r="AL462" i="1" s="1"/>
  <c r="AI453" i="1"/>
  <c r="AL453" i="1" s="1"/>
  <c r="AI454" i="1"/>
  <c r="AL454" i="1" s="1"/>
  <c r="AA668" i="1"/>
  <c r="AA671" i="1"/>
  <c r="AA667" i="1"/>
  <c r="AA662" i="1"/>
  <c r="AA663" i="1"/>
  <c r="AA661" i="1"/>
  <c r="AE661" i="1" s="1"/>
  <c r="AA670" i="1"/>
  <c r="AA669" i="1"/>
  <c r="AA666" i="1"/>
  <c r="AA665" i="1"/>
  <c r="AA664" i="1"/>
  <c r="AA613" i="1"/>
  <c r="AE613" i="1" s="1"/>
  <c r="AA608" i="1"/>
  <c r="AE608" i="1" s="1"/>
  <c r="AA616" i="1"/>
  <c r="AE616" i="1" s="1"/>
  <c r="AA612" i="1"/>
  <c r="AA607" i="1"/>
  <c r="AE607" i="1" s="1"/>
  <c r="AA615" i="1"/>
  <c r="AA611" i="1"/>
  <c r="AE611" i="1" s="1"/>
  <c r="AA614" i="1"/>
  <c r="AE614" i="1" s="1"/>
  <c r="AA610" i="1"/>
  <c r="AE610" i="1" s="1"/>
  <c r="AA609" i="1"/>
  <c r="AA606" i="1"/>
  <c r="AE606" i="1" s="1"/>
  <c r="V658" i="1"/>
  <c r="AE658" i="1" s="1"/>
  <c r="V654" i="1"/>
  <c r="AE654" i="1" s="1"/>
  <c r="V653" i="1"/>
  <c r="AE653" i="1" s="1"/>
  <c r="V652" i="1"/>
  <c r="AE652" i="1" s="1"/>
  <c r="V660" i="1"/>
  <c r="AE660" i="1" s="1"/>
  <c r="V659" i="1"/>
  <c r="AE659" i="1" s="1"/>
  <c r="V651" i="1"/>
  <c r="V657" i="1"/>
  <c r="AE657" i="1" s="1"/>
  <c r="V650" i="1"/>
  <c r="AE650" i="1" s="1"/>
  <c r="V656" i="1"/>
  <c r="AE656" i="1" s="1"/>
  <c r="V655" i="1"/>
  <c r="AE655" i="1" s="1"/>
  <c r="AE848" i="1"/>
  <c r="AE969" i="1"/>
  <c r="AA988" i="1"/>
  <c r="AA984" i="1"/>
  <c r="AE984" i="1" s="1"/>
  <c r="AA983" i="1"/>
  <c r="AA980" i="1"/>
  <c r="AE980" i="1" s="1"/>
  <c r="AA987" i="1"/>
  <c r="AA982" i="1"/>
  <c r="AA990" i="1"/>
  <c r="AA986" i="1"/>
  <c r="AA981" i="1"/>
  <c r="AA989" i="1"/>
  <c r="AA985" i="1"/>
  <c r="W1053" i="1"/>
  <c r="AE1052" i="1"/>
  <c r="W1052" i="1"/>
  <c r="AE1051" i="1"/>
  <c r="AE1036" i="1"/>
  <c r="AK1089" i="1"/>
  <c r="AK1087" i="1"/>
  <c r="AK1081" i="1"/>
  <c r="AK1079" i="1"/>
  <c r="AK1082" i="1"/>
  <c r="AK1088" i="1"/>
  <c r="AK1080" i="1"/>
  <c r="AL1118" i="1"/>
  <c r="AL1117" i="1"/>
  <c r="AL1115" i="1"/>
  <c r="AI1133" i="1"/>
  <c r="AL1133" i="1" s="1"/>
  <c r="AI1131" i="1"/>
  <c r="AL1131" i="1" s="1"/>
  <c r="AI1129" i="1"/>
  <c r="AL1129" i="1" s="1"/>
  <c r="AI1127" i="1"/>
  <c r="AL1127" i="1" s="1"/>
  <c r="AI1130" i="1"/>
  <c r="AL1130" i="1" s="1"/>
  <c r="AI1126" i="1"/>
  <c r="AL1126" i="1" s="1"/>
  <c r="AI1128" i="1"/>
  <c r="AL1128" i="1" s="1"/>
  <c r="AI1125" i="1"/>
  <c r="AL1125" i="1" s="1"/>
  <c r="AI1123" i="1"/>
  <c r="AL1123" i="1" s="1"/>
  <c r="AI1132" i="1"/>
  <c r="AL1132" i="1" s="1"/>
  <c r="AI1124" i="1"/>
  <c r="AL1124" i="1" s="1"/>
  <c r="AE24" i="1"/>
  <c r="V21" i="1"/>
  <c r="AE21" i="1" s="1"/>
  <c r="V17" i="1"/>
  <c r="AE17" i="1" s="1"/>
  <c r="V18" i="1"/>
  <c r="AE18" i="1" s="1"/>
  <c r="V20" i="1"/>
  <c r="AE20" i="1" s="1"/>
  <c r="V16" i="1"/>
  <c r="AE16" i="1" s="1"/>
  <c r="V15" i="1"/>
  <c r="AE15" i="1" s="1"/>
  <c r="V19" i="1"/>
  <c r="AE19" i="1" s="1"/>
  <c r="V14" i="1"/>
  <c r="AE14" i="1" s="1"/>
  <c r="V22" i="1"/>
  <c r="AE22" i="1" s="1"/>
  <c r="V13" i="1"/>
  <c r="V12" i="1"/>
  <c r="AE12" i="1" s="1"/>
  <c r="V76" i="1"/>
  <c r="AE76" i="1" s="1"/>
  <c r="V72" i="1"/>
  <c r="AE72" i="1" s="1"/>
  <c r="V75" i="1"/>
  <c r="AE75" i="1" s="1"/>
  <c r="V71" i="1"/>
  <c r="AE71" i="1" s="1"/>
  <c r="V70" i="1"/>
  <c r="AE70" i="1" s="1"/>
  <c r="V74" i="1"/>
  <c r="AE74" i="1" s="1"/>
  <c r="V69" i="1"/>
  <c r="AE69" i="1" s="1"/>
  <c r="V77" i="1"/>
  <c r="AE77" i="1" s="1"/>
  <c r="V73" i="1"/>
  <c r="AE73" i="1" s="1"/>
  <c r="V68" i="1"/>
  <c r="AE68" i="1" s="1"/>
  <c r="V67" i="1"/>
  <c r="AE67" i="1" s="1"/>
  <c r="AA239" i="1"/>
  <c r="AA234" i="1"/>
  <c r="AA242" i="1"/>
  <c r="AA238" i="1"/>
  <c r="AA233" i="1"/>
  <c r="AA241" i="1"/>
  <c r="AA237" i="1"/>
  <c r="AA240" i="1"/>
  <c r="AA236" i="1"/>
  <c r="AA235" i="1"/>
  <c r="AA232" i="1"/>
  <c r="AE232" i="1" s="1"/>
  <c r="AI164" i="1"/>
  <c r="AL164" i="1" s="1"/>
  <c r="AI160" i="1"/>
  <c r="AL160" i="1" s="1"/>
  <c r="AI163" i="1"/>
  <c r="AL163" i="1" s="1"/>
  <c r="AI165" i="1"/>
  <c r="AL165" i="1" s="1"/>
  <c r="AI161" i="1"/>
  <c r="AL161" i="1" s="1"/>
  <c r="AI157" i="1"/>
  <c r="AL157" i="1" s="1"/>
  <c r="AI162" i="1"/>
  <c r="AL162" i="1" s="1"/>
  <c r="AI155" i="1"/>
  <c r="AL155" i="1" s="1"/>
  <c r="AI159" i="1"/>
  <c r="AL159" i="1" s="1"/>
  <c r="AI158" i="1"/>
  <c r="AL158" i="1" s="1"/>
  <c r="AI156" i="1"/>
  <c r="AL156" i="1" s="1"/>
  <c r="AE254" i="1"/>
  <c r="V230" i="1"/>
  <c r="AE230" i="1" s="1"/>
  <c r="V226" i="1"/>
  <c r="AE226" i="1" s="1"/>
  <c r="V229" i="1"/>
  <c r="AE229" i="1" s="1"/>
  <c r="V225" i="1"/>
  <c r="AE225" i="1" s="1"/>
  <c r="V224" i="1"/>
  <c r="AE224" i="1" s="1"/>
  <c r="V228" i="1"/>
  <c r="AE228" i="1" s="1"/>
  <c r="V223" i="1"/>
  <c r="AE223" i="1" s="1"/>
  <c r="V231" i="1"/>
  <c r="AE231" i="1" s="1"/>
  <c r="V227" i="1"/>
  <c r="AE227" i="1" s="1"/>
  <c r="V222" i="1"/>
  <c r="AE222" i="1" s="1"/>
  <c r="V221" i="1"/>
  <c r="AE221" i="1" s="1"/>
  <c r="AI307" i="1"/>
  <c r="AL307" i="1" s="1"/>
  <c r="AI303" i="1"/>
  <c r="AL303" i="1" s="1"/>
  <c r="AI308" i="1"/>
  <c r="AL308" i="1" s="1"/>
  <c r="AI302" i="1"/>
  <c r="AL302" i="1" s="1"/>
  <c r="AI301" i="1"/>
  <c r="AL301" i="1" s="1"/>
  <c r="AI299" i="1"/>
  <c r="AL299" i="1" s="1"/>
  <c r="AI300" i="1"/>
  <c r="AL300" i="1" s="1"/>
  <c r="AI306" i="1"/>
  <c r="AL306" i="1" s="1"/>
  <c r="AI304" i="1"/>
  <c r="AL304" i="1" s="1"/>
  <c r="AI298" i="1"/>
  <c r="AL298" i="1" s="1"/>
  <c r="AI305" i="1"/>
  <c r="AL305" i="1" s="1"/>
  <c r="AL386" i="1"/>
  <c r="AL391" i="1"/>
  <c r="AL396" i="1"/>
  <c r="AE310" i="1"/>
  <c r="AE331" i="1"/>
  <c r="AI473" i="1"/>
  <c r="AL473" i="1" s="1"/>
  <c r="AI469" i="1"/>
  <c r="AL469" i="1" s="1"/>
  <c r="AI472" i="1"/>
  <c r="AL472" i="1" s="1"/>
  <c r="AI468" i="1"/>
  <c r="AL468" i="1" s="1"/>
  <c r="AI471" i="1"/>
  <c r="AL471" i="1" s="1"/>
  <c r="AI467" i="1"/>
  <c r="AL467" i="1" s="1"/>
  <c r="AI466" i="1"/>
  <c r="AL466" i="1" s="1"/>
  <c r="AI463" i="1"/>
  <c r="AL463" i="1" s="1"/>
  <c r="AI470" i="1"/>
  <c r="AL470" i="1" s="1"/>
  <c r="AI465" i="1"/>
  <c r="AL465" i="1" s="1"/>
  <c r="AI464" i="1"/>
  <c r="AL464" i="1" s="1"/>
  <c r="AI517" i="1"/>
  <c r="AL517" i="1" s="1"/>
  <c r="AI513" i="1"/>
  <c r="AL513" i="1" s="1"/>
  <c r="AI508" i="1"/>
  <c r="AL508" i="1" s="1"/>
  <c r="AI516" i="1"/>
  <c r="AL516" i="1" s="1"/>
  <c r="AI512" i="1"/>
  <c r="AL512" i="1" s="1"/>
  <c r="AI515" i="1"/>
  <c r="AL515" i="1" s="1"/>
  <c r="AI511" i="1"/>
  <c r="AL511" i="1" s="1"/>
  <c r="AI510" i="1"/>
  <c r="AL510" i="1" s="1"/>
  <c r="AI507" i="1"/>
  <c r="AL507" i="1" s="1"/>
  <c r="AI514" i="1"/>
  <c r="AL514" i="1" s="1"/>
  <c r="AI509" i="1"/>
  <c r="AL509" i="1" s="1"/>
  <c r="AI561" i="1"/>
  <c r="AL561" i="1" s="1"/>
  <c r="AI557" i="1"/>
  <c r="AL557" i="1" s="1"/>
  <c r="AI552" i="1"/>
  <c r="AL552" i="1" s="1"/>
  <c r="AI560" i="1"/>
  <c r="AL560" i="1" s="1"/>
  <c r="AI556" i="1"/>
  <c r="AL556" i="1" s="1"/>
  <c r="AI559" i="1"/>
  <c r="AL559" i="1" s="1"/>
  <c r="AI555" i="1"/>
  <c r="AL555" i="1" s="1"/>
  <c r="AI554" i="1"/>
  <c r="AL554" i="1" s="1"/>
  <c r="AI551" i="1"/>
  <c r="AL551" i="1" s="1"/>
  <c r="AI558" i="1"/>
  <c r="AL558" i="1" s="1"/>
  <c r="AI553" i="1"/>
  <c r="AL553" i="1" s="1"/>
  <c r="T783" i="1"/>
  <c r="AE783" i="1" s="1"/>
  <c r="T782" i="1"/>
  <c r="AE782" i="1" s="1"/>
  <c r="AK1000" i="1"/>
  <c r="AK996" i="1"/>
  <c r="AK991" i="1"/>
  <c r="AK999" i="1"/>
  <c r="AK995" i="1"/>
  <c r="AK994" i="1"/>
  <c r="AK998" i="1"/>
  <c r="AK993" i="1"/>
  <c r="AK992" i="1"/>
  <c r="AK1001" i="1"/>
  <c r="AK997" i="1"/>
  <c r="AE1031" i="1"/>
  <c r="AE1029" i="1"/>
  <c r="AE1090" i="1"/>
  <c r="AE144" i="1"/>
  <c r="V164" i="1"/>
  <c r="AE164" i="1" s="1"/>
  <c r="V160" i="1"/>
  <c r="AE160" i="1" s="1"/>
  <c r="V163" i="1"/>
  <c r="AE163" i="1" s="1"/>
  <c r="V165" i="1"/>
  <c r="AE165" i="1" s="1"/>
  <c r="V162" i="1"/>
  <c r="AE162" i="1" s="1"/>
  <c r="V161" i="1"/>
  <c r="AE161" i="1" s="1"/>
  <c r="V159" i="1"/>
  <c r="AE159" i="1" s="1"/>
  <c r="V158" i="1"/>
  <c r="AE158" i="1" s="1"/>
  <c r="V155" i="1"/>
  <c r="V157" i="1"/>
  <c r="AE157" i="1" s="1"/>
  <c r="V156" i="1"/>
  <c r="V274" i="1"/>
  <c r="AE274" i="1" s="1"/>
  <c r="V270" i="1"/>
  <c r="AE270" i="1" s="1"/>
  <c r="V273" i="1"/>
  <c r="AE273" i="1" s="1"/>
  <c r="V269" i="1"/>
  <c r="AE269" i="1" s="1"/>
  <c r="V268" i="1"/>
  <c r="AE268" i="1" s="1"/>
  <c r="V272" i="1"/>
  <c r="AE272" i="1" s="1"/>
  <c r="V267" i="1"/>
  <c r="AE267" i="1" s="1"/>
  <c r="V275" i="1"/>
  <c r="AE275" i="1" s="1"/>
  <c r="V271" i="1"/>
  <c r="AE271" i="1" s="1"/>
  <c r="V266" i="1"/>
  <c r="AE266" i="1" s="1"/>
  <c r="V265" i="1"/>
  <c r="AE265" i="1" s="1"/>
  <c r="AI338" i="1"/>
  <c r="AL338" i="1" s="1"/>
  <c r="AI333" i="1"/>
  <c r="AL333" i="1" s="1"/>
  <c r="AI340" i="1"/>
  <c r="AL340" i="1" s="1"/>
  <c r="AI336" i="1"/>
  <c r="AL336" i="1" s="1"/>
  <c r="AI339" i="1"/>
  <c r="AL339" i="1" s="1"/>
  <c r="AI335" i="1"/>
  <c r="AL335" i="1" s="1"/>
  <c r="AI334" i="1"/>
  <c r="AL334" i="1" s="1"/>
  <c r="AI331" i="1"/>
  <c r="AL331" i="1" s="1"/>
  <c r="AI341" i="1"/>
  <c r="AL341" i="1" s="1"/>
  <c r="AI337" i="1"/>
  <c r="AL337" i="1" s="1"/>
  <c r="AI332" i="1"/>
  <c r="AL332" i="1" s="1"/>
  <c r="AA583" i="1"/>
  <c r="AE583" i="1" s="1"/>
  <c r="AA581" i="1"/>
  <c r="AA577" i="1"/>
  <c r="AE577" i="1" s="1"/>
  <c r="AA576" i="1"/>
  <c r="AE576" i="1" s="1"/>
  <c r="AA573" i="1"/>
  <c r="AE573" i="1" s="1"/>
  <c r="AA580" i="1"/>
  <c r="AE580" i="1" s="1"/>
  <c r="AA575" i="1"/>
  <c r="AA579" i="1"/>
  <c r="AE579" i="1" s="1"/>
  <c r="AA574" i="1"/>
  <c r="AE574" i="1" s="1"/>
  <c r="AA582" i="1"/>
  <c r="AE582" i="1" s="1"/>
  <c r="AA578" i="1"/>
  <c r="AE578" i="1" s="1"/>
  <c r="AK483" i="1"/>
  <c r="AK479" i="1"/>
  <c r="AK474" i="1"/>
  <c r="AK482" i="1"/>
  <c r="AK478" i="1"/>
  <c r="AK477" i="1"/>
  <c r="AK481" i="1"/>
  <c r="AK476" i="1"/>
  <c r="AK484" i="1"/>
  <c r="AK480" i="1"/>
  <c r="AK475" i="1"/>
  <c r="AK527" i="1"/>
  <c r="AK523" i="1"/>
  <c r="AK518" i="1"/>
  <c r="AK526" i="1"/>
  <c r="AK522" i="1"/>
  <c r="AK521" i="1"/>
  <c r="AK525" i="1"/>
  <c r="AK520" i="1"/>
  <c r="AK528" i="1"/>
  <c r="AK524" i="1"/>
  <c r="AK519" i="1"/>
  <c r="AK571" i="1"/>
  <c r="AK567" i="1"/>
  <c r="AK562" i="1"/>
  <c r="AK570" i="1"/>
  <c r="AK566" i="1"/>
  <c r="AK565" i="1"/>
  <c r="AK569" i="1"/>
  <c r="AK564" i="1"/>
  <c r="AK572" i="1"/>
  <c r="AK568" i="1"/>
  <c r="AK563" i="1"/>
  <c r="AE706" i="1"/>
  <c r="AE764" i="1"/>
  <c r="AE762" i="1"/>
  <c r="AI825" i="1"/>
  <c r="AL825" i="1" s="1"/>
  <c r="AI821" i="1"/>
  <c r="AL821" i="1" s="1"/>
  <c r="AI816" i="1"/>
  <c r="AL816" i="1" s="1"/>
  <c r="AI824" i="1"/>
  <c r="AL824" i="1" s="1"/>
  <c r="AI820" i="1"/>
  <c r="AL820" i="1" s="1"/>
  <c r="AI823" i="1"/>
  <c r="AL823" i="1" s="1"/>
  <c r="AI819" i="1"/>
  <c r="AL819" i="1" s="1"/>
  <c r="AI818" i="1"/>
  <c r="AL818" i="1" s="1"/>
  <c r="AI815" i="1"/>
  <c r="AL815" i="1" s="1"/>
  <c r="AI822" i="1"/>
  <c r="AL822" i="1" s="1"/>
  <c r="AI817" i="1"/>
  <c r="AL817" i="1" s="1"/>
  <c r="T1003" i="1"/>
  <c r="AE1003" i="1" s="1"/>
  <c r="T1002" i="1"/>
  <c r="AE1002" i="1" s="1"/>
  <c r="AI1103" i="1"/>
  <c r="AL1103" i="1" s="1"/>
  <c r="AI1111" i="1"/>
  <c r="AL1111" i="1" s="1"/>
  <c r="AI1109" i="1"/>
  <c r="AL1109" i="1" s="1"/>
  <c r="AI1110" i="1"/>
  <c r="AL1110" i="1" s="1"/>
  <c r="AI1108" i="1"/>
  <c r="AL1108" i="1" s="1"/>
  <c r="AI1106" i="1"/>
  <c r="AL1106" i="1" s="1"/>
  <c r="AI1107" i="1"/>
  <c r="AL1107" i="1" s="1"/>
  <c r="AI1101" i="1"/>
  <c r="AL1101" i="1" s="1"/>
  <c r="AI1105" i="1"/>
  <c r="AL1105" i="1" s="1"/>
  <c r="AI1104" i="1"/>
  <c r="AL1104" i="1" s="1"/>
  <c r="AI1102" i="1"/>
  <c r="AL1102" i="1" s="1"/>
  <c r="W1118" i="1"/>
  <c r="AE1117" i="1"/>
  <c r="W1121" i="1"/>
  <c r="AE1120" i="1"/>
  <c r="AE172" i="1"/>
  <c r="AE170" i="1"/>
  <c r="AE184" i="1"/>
  <c r="AE185" i="1"/>
  <c r="AL102" i="1"/>
  <c r="AL104" i="1"/>
  <c r="AL128" i="1"/>
  <c r="AL122" i="1"/>
  <c r="AL127" i="1"/>
  <c r="AL282" i="1"/>
  <c r="AL280" i="1"/>
  <c r="AL357" i="1"/>
  <c r="AL354" i="1"/>
  <c r="AL360" i="1"/>
  <c r="AL630" i="1"/>
  <c r="AL632" i="1"/>
  <c r="AE662" i="1"/>
  <c r="AE697" i="1"/>
  <c r="AE703" i="1"/>
  <c r="AL601" i="1"/>
  <c r="AL595" i="1"/>
  <c r="AL600" i="1"/>
  <c r="AL640" i="1"/>
  <c r="AL649" i="1"/>
  <c r="AL645" i="1"/>
  <c r="AE808" i="1"/>
  <c r="AE828" i="1"/>
  <c r="AE834" i="1"/>
  <c r="AE862" i="1"/>
  <c r="AE866" i="1"/>
  <c r="AE865" i="1"/>
  <c r="AE895" i="1"/>
  <c r="AE901" i="1"/>
  <c r="AE902" i="1"/>
  <c r="AL947" i="1"/>
  <c r="AL948" i="1"/>
  <c r="AL951" i="1"/>
  <c r="AE981" i="1"/>
  <c r="AL972" i="1"/>
  <c r="AL978" i="1"/>
  <c r="AE982" i="1"/>
  <c r="AE988" i="1"/>
  <c r="W1073" i="1"/>
  <c r="AE1072" i="1"/>
  <c r="W1078" i="1"/>
  <c r="AE1077" i="1"/>
  <c r="W1104" i="1"/>
  <c r="AE1103" i="1"/>
  <c r="W1107" i="1"/>
  <c r="AE1106" i="1"/>
  <c r="W1130" i="1"/>
  <c r="AE1129" i="1"/>
  <c r="W1132" i="1"/>
  <c r="AE1131" i="1"/>
  <c r="AE761" i="1"/>
  <c r="AE854" i="1"/>
  <c r="AE930" i="1"/>
  <c r="AE934" i="1"/>
  <c r="AE929" i="1"/>
  <c r="AE873" i="1"/>
  <c r="AE879" i="1"/>
  <c r="AE880" i="1"/>
  <c r="AE976" i="1"/>
  <c r="AE977" i="1"/>
  <c r="AL987" i="1"/>
  <c r="AL988" i="1"/>
  <c r="AL986" i="1"/>
  <c r="AE994" i="1"/>
  <c r="AE1000" i="1"/>
  <c r="AE1001" i="1"/>
  <c r="AE13" i="1"/>
  <c r="AL55" i="1"/>
  <c r="AL48" i="1"/>
  <c r="AL54" i="1"/>
  <c r="AL58" i="1"/>
  <c r="AL60" i="1"/>
  <c r="AL68" i="1"/>
  <c r="AL74" i="1"/>
  <c r="AL75" i="1"/>
  <c r="AE195" i="1"/>
  <c r="AE193" i="1"/>
  <c r="AE308" i="1"/>
  <c r="AE304" i="1"/>
  <c r="AE307" i="1"/>
  <c r="AL368" i="1"/>
  <c r="AL365" i="1"/>
  <c r="AL371" i="1"/>
  <c r="AE458" i="1"/>
  <c r="AE462" i="1"/>
  <c r="AE460" i="1"/>
  <c r="AE481" i="1"/>
  <c r="AE479" i="1"/>
  <c r="AE480" i="1"/>
  <c r="AE521" i="1"/>
  <c r="AE527" i="1"/>
  <c r="AE528" i="1"/>
  <c r="AE566" i="1"/>
  <c r="AE499" i="1"/>
  <c r="AE505" i="1"/>
  <c r="AE506" i="1"/>
  <c r="AE547" i="1"/>
  <c r="AE545" i="1"/>
  <c r="AE546" i="1"/>
  <c r="AE683" i="1"/>
  <c r="AE612" i="1"/>
  <c r="AE609" i="1"/>
  <c r="AE615" i="1"/>
  <c r="AE644" i="1"/>
  <c r="AE648" i="1"/>
  <c r="AE651" i="1"/>
  <c r="AE675" i="1"/>
  <c r="AE681" i="1"/>
  <c r="AL227" i="1"/>
  <c r="AL221" i="1"/>
  <c r="AL226" i="1"/>
  <c r="AL267" i="1"/>
  <c r="AL269" i="1"/>
  <c r="AE316" i="1"/>
  <c r="AE314" i="1"/>
  <c r="AE451" i="1"/>
  <c r="AE446" i="1"/>
  <c r="AL623" i="1"/>
  <c r="AL617" i="1"/>
  <c r="AL622" i="1"/>
  <c r="AE619" i="1"/>
  <c r="AE625" i="1"/>
  <c r="AL730" i="1"/>
  <c r="AL736" i="1"/>
  <c r="AL729" i="1"/>
  <c r="AL753" i="1"/>
  <c r="AL750" i="1"/>
  <c r="AL756" i="1"/>
  <c r="AE727" i="1"/>
  <c r="AE784" i="1"/>
  <c r="AE785" i="1"/>
  <c r="AE791" i="1"/>
  <c r="AE817" i="1"/>
  <c r="AE823" i="1"/>
  <c r="AE844" i="1"/>
  <c r="AE842" i="1"/>
  <c r="AE843" i="1"/>
  <c r="W1143" i="1"/>
  <c r="AE1142" i="1"/>
  <c r="W1142" i="1"/>
  <c r="AE1141" i="1"/>
  <c r="W1138" i="1"/>
  <c r="AE1137" i="1"/>
  <c r="AL168" i="1"/>
  <c r="AL170" i="1"/>
  <c r="AL143" i="1"/>
  <c r="AL136" i="1"/>
  <c r="AL142" i="1"/>
  <c r="AL211" i="1"/>
  <c r="AL217" i="1"/>
  <c r="AL218" i="1"/>
  <c r="AL264" i="1"/>
  <c r="AL257" i="1"/>
  <c r="AL263" i="1"/>
  <c r="AE440" i="1"/>
  <c r="AE435" i="1"/>
  <c r="AL412" i="1"/>
  <c r="AL414" i="1"/>
  <c r="AL417" i="1"/>
  <c r="AE365" i="1"/>
  <c r="AE387" i="1"/>
  <c r="AE409" i="1"/>
  <c r="AE429" i="1"/>
  <c r="AE427" i="1"/>
  <c r="AE467" i="1"/>
  <c r="AE469" i="1"/>
  <c r="AE510" i="1"/>
  <c r="AE516" i="1"/>
  <c r="AE517" i="1"/>
  <c r="AE555" i="1"/>
  <c r="AE575" i="1"/>
  <c r="AE581" i="1"/>
  <c r="AE488" i="1"/>
  <c r="AE494" i="1"/>
  <c r="AE495" i="1"/>
  <c r="AE536" i="1"/>
  <c r="AE534" i="1"/>
  <c r="AE535" i="1"/>
  <c r="AE719" i="1"/>
  <c r="AE725" i="1"/>
  <c r="AE635" i="1"/>
  <c r="AE633" i="1"/>
  <c r="AE685" i="1"/>
  <c r="AE686" i="1"/>
  <c r="AE692" i="1"/>
  <c r="AL659" i="1"/>
  <c r="AL650" i="1"/>
  <c r="AL663" i="1"/>
  <c r="AL671" i="1"/>
  <c r="AL665" i="1"/>
  <c r="AL742" i="1"/>
  <c r="AL739" i="1"/>
  <c r="AL745" i="1"/>
  <c r="AL768" i="1"/>
  <c r="AL766" i="1"/>
  <c r="AE910" i="1"/>
  <c r="AE908" i="1"/>
  <c r="AE909" i="1"/>
  <c r="AE925" i="1"/>
  <c r="AE991" i="1"/>
  <c r="AE1009" i="1"/>
  <c r="AL1050" i="1"/>
  <c r="AL1054" i="1"/>
  <c r="AL1047" i="1"/>
  <c r="W1088" i="1"/>
  <c r="AE1087" i="1"/>
  <c r="W1089" i="1"/>
  <c r="AE1088" i="1"/>
  <c r="W1096" i="1"/>
  <c r="AE1095" i="1"/>
  <c r="W1095" i="1"/>
  <c r="AE1094" i="1"/>
  <c r="AE797" i="1"/>
  <c r="AE799" i="1"/>
  <c r="AE883" i="1"/>
  <c r="AE889" i="1"/>
  <c r="AE916" i="1"/>
  <c r="AE922" i="1"/>
  <c r="AL1002" i="1"/>
  <c r="AL1007" i="1"/>
  <c r="AL1006" i="1"/>
  <c r="AE960" i="1"/>
  <c r="AE966" i="1"/>
  <c r="AE968" i="1"/>
  <c r="AE987" i="1" l="1"/>
  <c r="AE985" i="1"/>
  <c r="AE143" i="1"/>
  <c r="AE137" i="1"/>
  <c r="AL544" i="1"/>
  <c r="AL504" i="1"/>
  <c r="AE332" i="1"/>
  <c r="AL826" i="1"/>
  <c r="AL836" i="1"/>
  <c r="AE990" i="1"/>
  <c r="AE983" i="1"/>
  <c r="AE989" i="1"/>
  <c r="AL546" i="1"/>
  <c r="AL506" i="1"/>
  <c r="AE233" i="1"/>
  <c r="AE986" i="1"/>
  <c r="AE1035" i="1"/>
  <c r="AL1079" i="1"/>
  <c r="AL1081" i="1"/>
  <c r="AE133" i="1"/>
  <c r="AE141" i="1"/>
  <c r="W1146" i="1"/>
  <c r="AE1145" i="1"/>
  <c r="W1153" i="1"/>
  <c r="AE1152" i="1"/>
  <c r="W1152" i="1"/>
  <c r="AE1151" i="1"/>
  <c r="AL543" i="1"/>
  <c r="AL500" i="1"/>
  <c r="AE1039" i="1"/>
  <c r="AL993" i="1"/>
  <c r="AL999" i="1"/>
  <c r="AL997" i="1"/>
  <c r="AE1014" i="1"/>
  <c r="AE1019" i="1"/>
  <c r="AE1016" i="1"/>
  <c r="AE249" i="1"/>
  <c r="AE246" i="1"/>
  <c r="AE252" i="1"/>
  <c r="AE121" i="1"/>
  <c r="AE115" i="1"/>
  <c r="AE663" i="1"/>
  <c r="AE665" i="1"/>
  <c r="AE591" i="1"/>
  <c r="AE589" i="1"/>
  <c r="AE341" i="1"/>
  <c r="AE334" i="1"/>
  <c r="AE340" i="1"/>
  <c r="AL828" i="1"/>
  <c r="AL830" i="1"/>
  <c r="AL827" i="1"/>
  <c r="AE88" i="1"/>
  <c r="AE82" i="1"/>
  <c r="AE36" i="1"/>
  <c r="AE42" i="1"/>
  <c r="W1060" i="1"/>
  <c r="AE1059" i="1"/>
  <c r="W1066" i="1"/>
  <c r="AE1065" i="1"/>
  <c r="AE601" i="1"/>
  <c r="AE598" i="1"/>
  <c r="AE604" i="1"/>
  <c r="AL562" i="1"/>
  <c r="AL567" i="1"/>
  <c r="AL572" i="1"/>
  <c r="AL521" i="1"/>
  <c r="AL527" i="1"/>
  <c r="AL476" i="1"/>
  <c r="AL478" i="1"/>
  <c r="AL475" i="1"/>
  <c r="AE242" i="1"/>
  <c r="AE236" i="1"/>
  <c r="AL1068" i="1"/>
  <c r="AL1072" i="1"/>
  <c r="AL942" i="1"/>
  <c r="AL939" i="1"/>
  <c r="AL946" i="1"/>
  <c r="AL804" i="1"/>
  <c r="AL809" i="1"/>
  <c r="AL814" i="1"/>
  <c r="AL531" i="1"/>
  <c r="AL533" i="1"/>
  <c r="AL530" i="1"/>
  <c r="AL492" i="1"/>
  <c r="AL493" i="1"/>
  <c r="AL491" i="1"/>
  <c r="AL24" i="1"/>
  <c r="AL26" i="1"/>
  <c r="AL32" i="1"/>
  <c r="AL1080" i="1"/>
  <c r="AL1087" i="1"/>
  <c r="AE138" i="1"/>
  <c r="W1147" i="1"/>
  <c r="AE1146" i="1"/>
  <c r="W1155" i="1"/>
  <c r="AE1154" i="1"/>
  <c r="W1154" i="1"/>
  <c r="AE1153" i="1"/>
  <c r="AL541" i="1"/>
  <c r="AL502" i="1"/>
  <c r="AE1044" i="1"/>
  <c r="AE1043" i="1"/>
  <c r="AL991" i="1"/>
  <c r="AL996" i="1"/>
  <c r="AL1001" i="1"/>
  <c r="AE155" i="1"/>
  <c r="AE1013" i="1"/>
  <c r="AE1018" i="1"/>
  <c r="AE1023" i="1"/>
  <c r="AE1017" i="1"/>
  <c r="AE253" i="1"/>
  <c r="AE247" i="1"/>
  <c r="AE111" i="1"/>
  <c r="AE113" i="1"/>
  <c r="AE119" i="1"/>
  <c r="AE668" i="1"/>
  <c r="AE666" i="1"/>
  <c r="AE669" i="1"/>
  <c r="AE586" i="1"/>
  <c r="AE587" i="1"/>
  <c r="AE593" i="1"/>
  <c r="AE335" i="1"/>
  <c r="AE333" i="1"/>
  <c r="AL833" i="1"/>
  <c r="AL834" i="1"/>
  <c r="AL832" i="1"/>
  <c r="AE78" i="1"/>
  <c r="AE80" i="1"/>
  <c r="AE86" i="1"/>
  <c r="AE41" i="1"/>
  <c r="AE39" i="1"/>
  <c r="W1063" i="1"/>
  <c r="AE1062" i="1"/>
  <c r="AE1060" i="1"/>
  <c r="W1061" i="1"/>
  <c r="AE605" i="1"/>
  <c r="AE599" i="1"/>
  <c r="AL565" i="1"/>
  <c r="AL571" i="1"/>
  <c r="AL520" i="1"/>
  <c r="AL522" i="1"/>
  <c r="AL519" i="1"/>
  <c r="AL481" i="1"/>
  <c r="AL482" i="1"/>
  <c r="AL480" i="1"/>
  <c r="AE234" i="1"/>
  <c r="AE240" i="1"/>
  <c r="AL1077" i="1"/>
  <c r="AL1073" i="1"/>
  <c r="AL1074" i="1"/>
  <c r="AL937" i="1"/>
  <c r="AL940" i="1"/>
  <c r="AL943" i="1"/>
  <c r="AL807" i="1"/>
  <c r="AL813" i="1"/>
  <c r="AL536" i="1"/>
  <c r="AL537" i="1"/>
  <c r="AL535" i="1"/>
  <c r="AL485" i="1"/>
  <c r="AL490" i="1"/>
  <c r="AL495" i="1"/>
  <c r="AL25" i="1"/>
  <c r="AL27" i="1"/>
  <c r="AL1082" i="1"/>
  <c r="AL1089" i="1"/>
  <c r="W1148" i="1"/>
  <c r="AE1147" i="1"/>
  <c r="W1149" i="1"/>
  <c r="AE1148" i="1"/>
  <c r="AE1040" i="1"/>
  <c r="AE1037" i="1"/>
  <c r="AE1041" i="1"/>
  <c r="AL994" i="1"/>
  <c r="AL1000" i="1"/>
  <c r="AE156" i="1"/>
  <c r="AE1015" i="1"/>
  <c r="AE1021" i="1"/>
  <c r="AE243" i="1"/>
  <c r="AE245" i="1"/>
  <c r="AE251" i="1"/>
  <c r="AE112" i="1"/>
  <c r="AE118" i="1"/>
  <c r="AE116" i="1"/>
  <c r="AE667" i="1"/>
  <c r="AE670" i="1"/>
  <c r="AE590" i="1"/>
  <c r="AE588" i="1"/>
  <c r="AE337" i="1"/>
  <c r="AE339" i="1"/>
  <c r="AE338" i="1"/>
  <c r="AL831" i="1"/>
  <c r="AE79" i="1"/>
  <c r="AE85" i="1"/>
  <c r="AE83" i="1"/>
  <c r="AE40" i="1"/>
  <c r="AE37" i="1"/>
  <c r="AE43" i="1"/>
  <c r="W1065" i="1"/>
  <c r="AE1064" i="1"/>
  <c r="W1062" i="1"/>
  <c r="AE1061" i="1"/>
  <c r="AE595" i="1"/>
  <c r="AE597" i="1"/>
  <c r="AE603" i="1"/>
  <c r="AL564" i="1"/>
  <c r="AL566" i="1"/>
  <c r="AL563" i="1"/>
  <c r="AL525" i="1"/>
  <c r="AL526" i="1"/>
  <c r="AL524" i="1"/>
  <c r="AL474" i="1"/>
  <c r="AL479" i="1"/>
  <c r="AL484" i="1"/>
  <c r="AE239" i="1"/>
  <c r="AE237" i="1"/>
  <c r="AL1069" i="1"/>
  <c r="AL1070" i="1"/>
  <c r="AL1076" i="1"/>
  <c r="AL941" i="1"/>
  <c r="AL944" i="1"/>
  <c r="AL806" i="1"/>
  <c r="AL808" i="1"/>
  <c r="AL805" i="1"/>
  <c r="AL529" i="1"/>
  <c r="AL534" i="1"/>
  <c r="AL539" i="1"/>
  <c r="AL488" i="1"/>
  <c r="AL494" i="1"/>
  <c r="AL29" i="1"/>
  <c r="AL30" i="1"/>
  <c r="AL31" i="1"/>
  <c r="AL1088" i="1"/>
  <c r="W1151" i="1"/>
  <c r="AE1150" i="1"/>
  <c r="W1150" i="1"/>
  <c r="AE1149" i="1"/>
  <c r="AL540" i="1"/>
  <c r="AL499" i="1"/>
  <c r="AE1042" i="1"/>
  <c r="AE1038" i="1"/>
  <c r="AE1045" i="1"/>
  <c r="AL998" i="1"/>
  <c r="AL995" i="1"/>
  <c r="AL992" i="1"/>
  <c r="AE1020" i="1"/>
  <c r="AE1022" i="1"/>
  <c r="AE244" i="1"/>
  <c r="AE250" i="1"/>
  <c r="AE248" i="1"/>
  <c r="AE117" i="1"/>
  <c r="AE114" i="1"/>
  <c r="AE120" i="1"/>
  <c r="AE671" i="1"/>
  <c r="AE664" i="1"/>
  <c r="AE594" i="1"/>
  <c r="AE592" i="1"/>
  <c r="AE336" i="1"/>
  <c r="AL829" i="1"/>
  <c r="AL835" i="1"/>
  <c r="AE84" i="1"/>
  <c r="AE81" i="1"/>
  <c r="AE87" i="1"/>
  <c r="AE44" i="1"/>
  <c r="AE38" i="1"/>
  <c r="W1067" i="1"/>
  <c r="AE1066" i="1"/>
  <c r="W1064" i="1"/>
  <c r="AE1063" i="1"/>
  <c r="AE596" i="1"/>
  <c r="AE602" i="1"/>
  <c r="AE600" i="1"/>
  <c r="AL569" i="1"/>
  <c r="AL570" i="1"/>
  <c r="AL568" i="1"/>
  <c r="AL518" i="1"/>
  <c r="AL523" i="1"/>
  <c r="AL528" i="1"/>
  <c r="AL477" i="1"/>
  <c r="AL483" i="1"/>
  <c r="AE238" i="1"/>
  <c r="AE235" i="1"/>
  <c r="AE241" i="1"/>
  <c r="AL1071" i="1"/>
  <c r="AL1075" i="1"/>
  <c r="AL1078" i="1"/>
  <c r="AL938" i="1"/>
  <c r="AL936" i="1"/>
  <c r="AL945" i="1"/>
  <c r="AL811" i="1"/>
  <c r="AL812" i="1"/>
  <c r="AL810" i="1"/>
  <c r="AL532" i="1"/>
  <c r="AL538" i="1"/>
  <c r="AL487" i="1"/>
  <c r="AL489" i="1"/>
  <c r="AL486" i="1"/>
  <c r="AL33" i="1"/>
  <c r="AL23" i="1"/>
  <c r="AL28" i="1"/>
</calcChain>
</file>

<file path=xl/sharedStrings.xml><?xml version="1.0" encoding="utf-8"?>
<sst xmlns="http://schemas.openxmlformats.org/spreadsheetml/2006/main" count="15363" uniqueCount="136">
  <si>
    <t xml:space="preserve">INSTITUTO NACIONAL DE VIAS </t>
  </si>
  <si>
    <t>DIRECCIÓN DE CONTRATACIÓN</t>
  </si>
  <si>
    <t>LICITACION PUBLICA-LP-DT-050-2020</t>
  </si>
  <si>
    <t>EVALUACIÓN FINANCIERA</t>
  </si>
  <si>
    <t>DATOS DEL INTERESADO</t>
  </si>
  <si>
    <t>INFORMACIÓN  FINANCIERA - RUP</t>
  </si>
  <si>
    <t>INDICE-CAPITAL DE TRABAJO DEMANDADO</t>
  </si>
  <si>
    <t>INDICE-PATRIMONIO</t>
  </si>
  <si>
    <t>INDICE-LIQUIDEZ</t>
  </si>
  <si>
    <t>INDICE-ENDEUDAMIENTO</t>
  </si>
  <si>
    <t>RAZON DE COBERTURA DE INTERESES</t>
  </si>
  <si>
    <t>EVALUACIÓN CAPACIDAD FINANCIERA</t>
  </si>
  <si>
    <t>CALIDAD DE MIPYME</t>
  </si>
  <si>
    <t>RENTABILIDAD DEL PATRIMONIO (ROE)</t>
  </si>
  <si>
    <t>RENTABILIDAD DEL ACTIVO (ROA)</t>
  </si>
  <si>
    <t>EVALUACIÓN CAPACIDAD ORGANIZACIÓN</t>
  </si>
  <si>
    <t>OFERTA</t>
  </si>
  <si>
    <t>PROPONENTE</t>
  </si>
  <si>
    <t>PORCENTAJE DE PARTICIPACION</t>
  </si>
  <si>
    <t>ACTIVO CORRIENTE</t>
  </si>
  <si>
    <t>ACTIVO TOTAL</t>
  </si>
  <si>
    <t>PASIVO CORRIENTE</t>
  </si>
  <si>
    <t>PASIVO TOTAL</t>
  </si>
  <si>
    <t>CAPITAL DE TRABAJO
(Activo Corriente - Pasivo Corriente)</t>
  </si>
  <si>
    <t>PATRIMONIO
(Activo Total - Pasivo Total)</t>
  </si>
  <si>
    <t>PATRIMONIO ROE
(Activo Total - Pasivo Total)</t>
  </si>
  <si>
    <t>MÓDULO</t>
  </si>
  <si>
    <t>PLAZO (P)</t>
  </si>
  <si>
    <t>MODULOS ADJUDICADOS</t>
  </si>
  <si>
    <t>VALOR CAPITAL DE TRABAJO DEMANDADO MODULOS ADJUDICADOS</t>
  </si>
  <si>
    <t>VALOR PRESUPUESTO OFICIAL ANUAL(PO)</t>
  </si>
  <si>
    <t>Fórmula: CT=AC-PC&gt;=30% O 20%</t>
  </si>
  <si>
    <t>Fórmula: P=AT-PT &gt;= (20%*PO)</t>
  </si>
  <si>
    <t>Fórmula: Liquidez=AC/PC&gt;=1,0</t>
  </si>
  <si>
    <t>Fórmula: Endeudamiento = Pas.T/Act.Tot. &lt;= 0,70</t>
  </si>
  <si>
    <t>VALOR PATRIMONIO REQUERIDO MODULOS ADJUDICADOS</t>
  </si>
  <si>
    <t>Fórmula: Razón Cobertura Intereses = UO/GI &gt;= 1,00</t>
  </si>
  <si>
    <t>HABIL/NO HABIL</t>
  </si>
  <si>
    <t>SMMLV 2011</t>
  </si>
  <si>
    <t>Fórmula:                        ROE=UO/Pat.ROE&gt;=0,00</t>
  </si>
  <si>
    <t>Fórmula:                        ROE=UO/Act.Tot.&gt;=0,00</t>
  </si>
  <si>
    <t>UTILIDAD OPERACIONAL</t>
  </si>
  <si>
    <t>GASTOS DE INTERESES</t>
  </si>
  <si>
    <t>Req. Min. CTd: &gt; =</t>
  </si>
  <si>
    <t>Req. Min. Patrimonio: &gt; =</t>
  </si>
  <si>
    <t>Req. Min. Solvencia: &gt; =</t>
  </si>
  <si>
    <t>Req. Min. Endeudamiento: &lt; =</t>
  </si>
  <si>
    <t>Req. Min. Cobertura Intereses: &gt; =</t>
  </si>
  <si>
    <t>SMMLV 2012</t>
  </si>
  <si>
    <t>Req. Min. ROE: &gt; =</t>
  </si>
  <si>
    <t>Req. Min. ROA: &gt; =</t>
  </si>
  <si>
    <t>INDICADOR</t>
  </si>
  <si>
    <t>RESULTADO</t>
  </si>
  <si>
    <t>CALIDAD DE MIPYME EN SMMLV</t>
  </si>
  <si>
    <t xml:space="preserve"> </t>
  </si>
  <si>
    <t>,</t>
  </si>
  <si>
    <t>ASFALTEMOS SAS</t>
  </si>
  <si>
    <t xml:space="preserve"> LUIS EGIMIO BARON VARGAS</t>
  </si>
  <si>
    <t xml:space="preserve"> KMA CONSTRUCCIONES S.A.S</t>
  </si>
  <si>
    <t>EXCARVAR S.A.S</t>
  </si>
  <si>
    <t>CONSORCIO INV 050 G-3.</t>
  </si>
  <si>
    <t>ALVARO CALDERON TORO S.A.S</t>
  </si>
  <si>
    <t>ALVARO HERNANDO CALDERON TORO</t>
  </si>
  <si>
    <t>CORVEZ S.A.S</t>
  </si>
  <si>
    <t>CONSORICO CH 050</t>
  </si>
  <si>
    <t>HIDALGO E HIDALGO COLOMBIA S.A.S</t>
  </si>
  <si>
    <t>HIDALGO E HIDALGO S.A</t>
  </si>
  <si>
    <t>CONSTRUCCIONES EL CONDOR S A</t>
  </si>
  <si>
    <t>CONSORCIO ISLA DEL PACIFICO</t>
  </si>
  <si>
    <t>LATINOAMERICANA DE CONSTRUCIONES S.A</t>
  </si>
  <si>
    <t>ISMOCOL S.A</t>
  </si>
  <si>
    <t>CONSORCIO PACIFICO PSP</t>
  </si>
  <si>
    <t>PROCOPAL S.A</t>
  </si>
  <si>
    <t>SP INGENIEROS S.A.S</t>
  </si>
  <si>
    <t>CONSORCIO SAN FRANCISCO</t>
  </si>
  <si>
    <t>GISAICO S.A</t>
  </si>
  <si>
    <t>CONSTRUCCIONES Y TRACTORES S.A.SIGLA:CONYTRAC</t>
  </si>
  <si>
    <t>VIAS TUNELES Y PAVIMENTOS S.A.S</t>
  </si>
  <si>
    <t>CONSTRUCCION Y DESARROLLO INGENIERIA SAS</t>
  </si>
  <si>
    <t>INSTITUTO NACIONAL DE VIAS</t>
  </si>
  <si>
    <t>CAPACIDAD RESIDUAL</t>
  </si>
  <si>
    <t>Porcentaje de Participación para este Proceso</t>
  </si>
  <si>
    <t>PRESUPUESTO OFICIAL ESTIMADO (POE)</t>
  </si>
  <si>
    <t>Anticipo</t>
  </si>
  <si>
    <t>PLAZO</t>
  </si>
  <si>
    <t>CAPACIDAD RESIDUAL DEL PROCESO DE CONTRATACION</t>
  </si>
  <si>
    <t xml:space="preserve">CAPACIDAD DE ORGANIZACIÓN </t>
  </si>
  <si>
    <t xml:space="preserve">EXPERIENCIA         </t>
  </si>
  <si>
    <t>CAPACIDAD TÉCNICA</t>
  </si>
  <si>
    <t>CAPACIDAD FINANCIERA</t>
  </si>
  <si>
    <t>SALDOS CONTRATOS EN EJECUCIÓN</t>
  </si>
  <si>
    <t>CAPACIDAD RESIDUAL DEL PROPONENTE</t>
  </si>
  <si>
    <t xml:space="preserve">CAPACIDAD RESIDUAL DE CONTRATACIÓN </t>
  </si>
  <si>
    <t>(%)</t>
  </si>
  <si>
    <t>En Pesos Colombianos</t>
  </si>
  <si>
    <t>Formula: Si el plazo es menor a 12 meses (POE - Anticipo), si el plazo es mayor a 12 meses [(POE- Anticipo)/Plazo]x12</t>
  </si>
  <si>
    <t>En Pesos</t>
  </si>
  <si>
    <t>Puntaje</t>
  </si>
  <si>
    <r>
      <t xml:space="preserve">Formula: CO * </t>
    </r>
    <r>
      <rPr>
        <b/>
        <sz val="8"/>
        <rFont val="Calibri"/>
        <family val="2"/>
      </rPr>
      <t>[(E+CT-CF)/100] - SCE</t>
    </r>
  </si>
  <si>
    <t>HABIL  / NO HABIL</t>
  </si>
  <si>
    <t>NO HABIL</t>
  </si>
  <si>
    <t>Fórmula: CT=AC-PC&gt;=(30%*PO) Y CT=AC-PC&gt;=(20%*PO)</t>
  </si>
  <si>
    <t>Fórmula: P=AT-PT &gt;= (50%*PO)</t>
  </si>
  <si>
    <t>Fórmula: Liquidez=AC/PC&gt;=1.00</t>
  </si>
  <si>
    <t>M1: (30%*PO), M2: (30%*PO), M3: (20%*PO)</t>
  </si>
  <si>
    <t>50%*PO</t>
  </si>
  <si>
    <t>CONSORCIO EL VALLE 2021</t>
  </si>
  <si>
    <t>HABIL</t>
  </si>
  <si>
    <t>CONYTRAC SA</t>
  </si>
  <si>
    <t/>
  </si>
  <si>
    <t>NO CUMPLE</t>
  </si>
  <si>
    <t>VIAS TUNELES Y PAVIMENTOS SAS</t>
  </si>
  <si>
    <t>MIPYME</t>
  </si>
  <si>
    <t>CONSORCIO VIAS GAMA - GALAN</t>
  </si>
  <si>
    <t>GAMA INGENIEROS ARQUITECTOS SAS</t>
  </si>
  <si>
    <t>JOSE GUILLERMO GALAN GOMEZ</t>
  </si>
  <si>
    <t>ESTYMA ESTUDIOS Y MANEJOS SA</t>
  </si>
  <si>
    <t>CONSORCIO VIAS Y EQUIPOS PACIFICO 2021</t>
  </si>
  <si>
    <t>INGENIERIA DE VIAS SAS</t>
  </si>
  <si>
    <t>EQUIPOS Y TRITURADOS SAS</t>
  </si>
  <si>
    <t>ICOVICON LTDA</t>
  </si>
  <si>
    <t>CONSORCIO FCCB 050</t>
  </si>
  <si>
    <t xml:space="preserve">NO HABIL </t>
  </si>
  <si>
    <t>COLOMBIANA DE PROYECTOS DE INGENIERIA &amp; CONSTRUCCIONES SAS</t>
  </si>
  <si>
    <t>CIVILTEC SAS</t>
  </si>
  <si>
    <t>RT ENGINEERING SAS</t>
  </si>
  <si>
    <t>CONSTRUCTORA FG SA</t>
  </si>
  <si>
    <t>CONSORCIO MECO VIAL</t>
  </si>
  <si>
    <t>CONSTRUCTORA MECO SA SUCURSAL COLOMBIA</t>
  </si>
  <si>
    <t>MECO INFRAESTRUCTURA SAS</t>
  </si>
  <si>
    <t>CONSORCIO MEGA VIAS CHOCO</t>
  </si>
  <si>
    <t>INGENIERIA Y VIAS SAS</t>
  </si>
  <si>
    <t>MEGAPROYECTO VIAL SIGLO XXI SAS</t>
  </si>
  <si>
    <t>CONSORCIO PACIFICO VIAL EG</t>
  </si>
  <si>
    <t>GRANDICOS SAS</t>
  </si>
  <si>
    <t>EXPLANAN SAS</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</si>
</sst>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_-&quot;$&quot;\ * #,##0.00_-;\-&quot;$&quot;\ * #,##0.00_-;_-&quot;$&quot;\ * &quot;-&quot;??_-;_-@_-"/>
    <numFmt numFmtId="165" formatCode="_-* #,##0.00_-;\-* #,##0.00_-;_-* &quot;-&quot;??_-;_-@_-"/>
    <numFmt numFmtId="166" formatCode="0.0%"/>
    <numFmt numFmtId="167" formatCode="_ * #,##0_ ;_ * \-#,##0_ ;_ * &quot;-&quot;_ ;_ @_ "/>
    <numFmt numFmtId="168" formatCode="_ * #,##0.00_ ;_ * \-#,##0.00_ ;_ * &quot;-&quot;??_ ;_ @_ "/>
    <numFmt numFmtId="169" formatCode="_ * #,##0_ ;_ * \-#,##0_ ;_ * &quot;-&quot;??_ ;_ @_ "/>
    <numFmt numFmtId="170" formatCode="#,##0.0"/>
    <numFmt numFmtId="171" formatCode="dd/mm/yyyy;@"/>
  </numFmts>
  <fonts count="24" x14ac:knownFonts="1">
    <font>
      <sz val="11"/>
      <color theme="1"/>
      <name val="Calibri"/>
      <family val="2"/>
      <scheme val="minor"/>
    </font>
    <font>
      <sz val="11"/>
      <color theme="1"/>
      <name val="Calibri"/>
      <family val="2"/>
      <scheme val="minor"/>
    </font>
    <font>
      <sz val="10"/>
      <color rgb="FF000000"/>
      <name val="Arial"/>
      <family val="2"/>
    </font>
    <font>
      <sz val="10"/>
      <name val="Arial"/>
      <family val="2"/>
    </font>
    <font>
      <b/>
      <sz val="10"/>
      <name val="Arial"/>
      <family val="2"/>
    </font>
    <font>
      <b/>
      <sz val="18"/>
      <name val="Arial"/>
      <family val="2"/>
    </font>
    <font>
      <b/>
      <sz val="14"/>
      <name val="Arial"/>
      <family val="2"/>
    </font>
    <font>
      <b/>
      <sz val="12"/>
      <name val="Arial"/>
      <family val="2"/>
    </font>
    <font>
      <b/>
      <sz val="9"/>
      <color indexed="63"/>
      <name val="Arial"/>
      <family val="2"/>
    </font>
    <font>
      <b/>
      <sz val="9"/>
      <name val="Arial"/>
      <family val="2"/>
    </font>
    <font>
      <b/>
      <sz val="8"/>
      <name val="Arial"/>
      <family val="2"/>
    </font>
    <font>
      <b/>
      <sz val="11"/>
      <name val="Arial Narrow"/>
      <family val="2"/>
    </font>
    <font>
      <b/>
      <sz val="9"/>
      <name val="Arial Narrow"/>
      <family val="2"/>
    </font>
    <font>
      <b/>
      <sz val="9"/>
      <color indexed="12"/>
      <name val="Arial"/>
      <family val="2"/>
    </font>
    <font>
      <b/>
      <sz val="9"/>
      <color indexed="8"/>
      <name val="Arial"/>
      <family val="2"/>
    </font>
    <font>
      <b/>
      <sz val="11"/>
      <name val="Arial"/>
      <family val="2"/>
    </font>
    <font>
      <sz val="9"/>
      <name val="Arial"/>
      <family val="2"/>
    </font>
    <font>
      <sz val="11"/>
      <name val="Arial Narrow"/>
      <family val="2"/>
    </font>
    <font>
      <sz val="8"/>
      <color rgb="FF000000"/>
      <name val="Arial"/>
      <family val="2"/>
    </font>
    <font>
      <b/>
      <sz val="16"/>
      <name val="Arial"/>
      <family val="2"/>
    </font>
    <font>
      <sz val="10"/>
      <name val="Arial Narrow"/>
      <family val="2"/>
    </font>
    <font>
      <sz val="14"/>
      <name val="Arial"/>
      <family val="2"/>
    </font>
    <font>
      <b/>
      <sz val="10"/>
      <name val="Arial Narrow"/>
      <family val="2"/>
    </font>
    <font>
      <b/>
      <sz val="8"/>
      <name val="Calibri"/>
      <family val="2"/>
    </font>
  </fonts>
  <fills count="1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13"/>
        <bgColor indexed="64"/>
      </patternFill>
    </fill>
    <fill>
      <patternFill patternType="solid">
        <fgColor rgb="FFFF0000"/>
        <bgColor indexed="64"/>
      </patternFill>
    </fill>
    <fill>
      <patternFill patternType="solid">
        <fgColor indexed="42"/>
        <bgColor indexed="64"/>
      </patternFill>
    </fill>
    <fill>
      <patternFill patternType="solid">
        <fgColor indexed="51"/>
        <bgColor indexed="64"/>
      </patternFill>
    </fill>
    <fill>
      <patternFill patternType="solid">
        <fgColor indexed="40"/>
        <bgColor indexed="64"/>
      </patternFill>
    </fill>
    <fill>
      <patternFill patternType="solid">
        <fgColor indexed="22"/>
        <bgColor indexed="64"/>
      </patternFill>
    </fill>
    <fill>
      <patternFill patternType="solid">
        <fgColor rgb="FF92D050"/>
        <bgColor indexed="64"/>
      </patternFill>
    </fill>
    <fill>
      <patternFill patternType="solid">
        <fgColor rgb="FF00B0F0"/>
        <bgColor indexed="64"/>
      </patternFill>
    </fill>
    <fill>
      <patternFill patternType="solid">
        <fgColor theme="3" tint="0.79998168889431442"/>
        <bgColor indexed="64"/>
      </patternFill>
    </fill>
    <fill>
      <patternFill patternType="solid">
        <fgColor theme="8" tint="0.39997558519241921"/>
        <bgColor indexed="64"/>
      </patternFill>
    </fill>
    <fill>
      <patternFill patternType="solid">
        <fgColor theme="0" tint="-0.249977111117893"/>
        <bgColor indexed="64"/>
      </patternFill>
    </fill>
  </fills>
  <borders count="45">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bottom/>
      <diagonal/>
    </border>
  </borders>
  <cellStyleXfs count="6">
    <xf numFmtId="0" fontId="0" fillId="0" borderId="0"/>
    <xf numFmtId="165"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3" fillId="0" borderId="0"/>
    <xf numFmtId="0" fontId="3" fillId="0" borderId="0"/>
  </cellStyleXfs>
  <cellXfs count="215">
    <xf numFmtId="0" fontId="0" fillId="0" borderId="0" xfId="0"/>
    <xf numFmtId="0" fontId="3" fillId="2" borderId="0" xfId="0" applyFont="1" applyFill="1"/>
    <xf numFmtId="166" fontId="3" fillId="2" borderId="0" xfId="3" applyNumberFormat="1" applyFont="1" applyFill="1"/>
    <xf numFmtId="0" fontId="4" fillId="2" borderId="0" xfId="0" applyFont="1" applyFill="1"/>
    <xf numFmtId="0" fontId="7" fillId="3" borderId="1" xfId="0" applyFont="1" applyFill="1" applyBorder="1" applyAlignment="1">
      <alignment horizontal="center" vertical="center"/>
    </xf>
    <xf numFmtId="0" fontId="9" fillId="4" borderId="3" xfId="0" applyFont="1" applyFill="1" applyBorder="1" applyAlignment="1">
      <alignment horizontal="center" vertical="center"/>
    </xf>
    <xf numFmtId="0" fontId="9" fillId="4" borderId="3" xfId="0" quotePrefix="1" applyFont="1" applyFill="1" applyBorder="1" applyAlignment="1">
      <alignment horizontal="center" vertical="center"/>
    </xf>
    <xf numFmtId="167" fontId="9" fillId="4" borderId="3" xfId="0" applyNumberFormat="1" applyFont="1" applyFill="1" applyBorder="1" applyAlignment="1">
      <alignment horizontal="center" vertical="center" wrapText="1"/>
    </xf>
    <xf numFmtId="0" fontId="9" fillId="5" borderId="5" xfId="0" applyFont="1" applyFill="1" applyBorder="1" applyAlignment="1">
      <alignment horizontal="center" vertical="center" wrapText="1"/>
    </xf>
    <xf numFmtId="165" fontId="9" fillId="6" borderId="9" xfId="1" applyFont="1" applyFill="1" applyBorder="1" applyAlignment="1">
      <alignment horizontal="center" vertical="center" wrapText="1"/>
    </xf>
    <xf numFmtId="0" fontId="10" fillId="6" borderId="13" xfId="0" quotePrefix="1" applyFont="1" applyFill="1" applyBorder="1" applyAlignment="1">
      <alignment horizontal="center" vertical="center" wrapText="1"/>
    </xf>
    <xf numFmtId="0" fontId="9" fillId="6" borderId="14" xfId="0" applyFont="1" applyFill="1" applyBorder="1" applyAlignment="1">
      <alignment vertical="center" wrapText="1"/>
    </xf>
    <xf numFmtId="164" fontId="9" fillId="6" borderId="15" xfId="2" applyFont="1" applyFill="1" applyBorder="1" applyAlignment="1">
      <alignment vertical="center" wrapText="1"/>
    </xf>
    <xf numFmtId="0" fontId="9" fillId="6" borderId="16" xfId="0" quotePrefix="1" applyFont="1" applyFill="1" applyBorder="1" applyAlignment="1">
      <alignment horizontal="left" vertical="center" wrapText="1"/>
    </xf>
    <xf numFmtId="165" fontId="10" fillId="8" borderId="17" xfId="1" applyFont="1" applyFill="1" applyBorder="1" applyAlignment="1">
      <alignment horizontal="center" vertical="center" wrapText="1"/>
    </xf>
    <xf numFmtId="165" fontId="10" fillId="8" borderId="1" xfId="1" applyFont="1" applyFill="1" applyBorder="1" applyAlignment="1">
      <alignment horizontal="center" vertical="center" wrapText="1"/>
    </xf>
    <xf numFmtId="165" fontId="10" fillId="8" borderId="17" xfId="1" applyFont="1" applyFill="1" applyBorder="1" applyAlignment="1">
      <alignment horizontal="center" vertical="center"/>
    </xf>
    <xf numFmtId="0" fontId="9" fillId="6" borderId="18" xfId="0" applyFont="1" applyFill="1" applyBorder="1" applyAlignment="1">
      <alignment vertical="center" wrapText="1"/>
    </xf>
    <xf numFmtId="164" fontId="9" fillId="6" borderId="19" xfId="2" applyFont="1" applyFill="1" applyBorder="1" applyAlignment="1">
      <alignment vertical="center" wrapText="1"/>
    </xf>
    <xf numFmtId="166" fontId="9" fillId="6" borderId="16" xfId="3" quotePrefix="1" applyNumberFormat="1" applyFont="1" applyFill="1" applyBorder="1" applyAlignment="1">
      <alignment horizontal="left" vertical="center" wrapText="1"/>
    </xf>
    <xf numFmtId="4" fontId="10" fillId="8" borderId="17" xfId="3" applyNumberFormat="1" applyFont="1" applyFill="1" applyBorder="1" applyAlignment="1">
      <alignment horizontal="center" vertical="center"/>
    </xf>
    <xf numFmtId="0" fontId="9" fillId="6" borderId="8" xfId="0" applyFont="1" applyFill="1" applyBorder="1" applyAlignment="1">
      <alignment horizontal="center" vertical="center"/>
    </xf>
    <xf numFmtId="0" fontId="9" fillId="6" borderId="11" xfId="0" applyFont="1" applyFill="1" applyBorder="1" applyAlignment="1">
      <alignment horizontal="center" vertical="center"/>
    </xf>
    <xf numFmtId="0" fontId="9" fillId="6" borderId="21" xfId="0" applyFont="1" applyFill="1" applyBorder="1" applyAlignment="1">
      <alignment vertical="center" wrapText="1"/>
    </xf>
    <xf numFmtId="164" fontId="9" fillId="6" borderId="22" xfId="2" applyFont="1" applyFill="1" applyBorder="1" applyAlignment="1">
      <alignment vertical="center" wrapText="1"/>
    </xf>
    <xf numFmtId="166" fontId="9" fillId="6" borderId="5" xfId="3" applyNumberFormat="1" applyFont="1" applyFill="1" applyBorder="1" applyAlignment="1">
      <alignment horizontal="center" vertical="center"/>
    </xf>
    <xf numFmtId="0" fontId="9" fillId="6" borderId="4" xfId="0" applyFont="1" applyFill="1" applyBorder="1" applyAlignment="1">
      <alignment horizontal="center" vertical="center"/>
    </xf>
    <xf numFmtId="9" fontId="9" fillId="2" borderId="12" xfId="0" applyNumberFormat="1" applyFont="1" applyFill="1" applyBorder="1" applyAlignment="1">
      <alignment vertical="center"/>
    </xf>
    <xf numFmtId="9" fontId="9" fillId="2" borderId="13" xfId="0" applyNumberFormat="1" applyFont="1" applyFill="1" applyBorder="1" applyAlignment="1">
      <alignment vertical="center"/>
    </xf>
    <xf numFmtId="9" fontId="9" fillId="2" borderId="13" xfId="0" applyNumberFormat="1" applyFont="1" applyFill="1" applyBorder="1" applyAlignment="1">
      <alignment horizontal="center" vertical="center"/>
    </xf>
    <xf numFmtId="9" fontId="9" fillId="2" borderId="0" xfId="0" applyNumberFormat="1" applyFont="1" applyFill="1" applyBorder="1" applyAlignment="1">
      <alignment vertical="center"/>
    </xf>
    <xf numFmtId="0" fontId="3" fillId="2" borderId="13" xfId="0" applyFont="1" applyFill="1" applyBorder="1" applyAlignment="1"/>
    <xf numFmtId="0" fontId="3" fillId="2" borderId="11" xfId="0" applyFont="1" applyFill="1" applyBorder="1" applyAlignment="1"/>
    <xf numFmtId="166" fontId="3" fillId="2" borderId="0" xfId="3" applyNumberFormat="1" applyFont="1" applyFill="1" applyBorder="1"/>
    <xf numFmtId="0" fontId="3" fillId="2" borderId="0" xfId="0" applyFont="1" applyFill="1" applyBorder="1"/>
    <xf numFmtId="0" fontId="3" fillId="2" borderId="9" xfId="0" applyFont="1" applyFill="1" applyBorder="1"/>
    <xf numFmtId="0" fontId="3" fillId="0" borderId="0" xfId="0" applyFont="1" applyFill="1"/>
    <xf numFmtId="0" fontId="9" fillId="9" borderId="23" xfId="0" applyNumberFormat="1" applyFont="1" applyFill="1" applyBorder="1" applyAlignment="1">
      <alignment horizontal="center" vertical="center" wrapText="1"/>
    </xf>
    <xf numFmtId="9" fontId="11" fillId="9" borderId="24" xfId="0" applyNumberFormat="1" applyFont="1" applyFill="1" applyBorder="1" applyAlignment="1">
      <alignment horizontal="center" vertical="center" wrapText="1"/>
    </xf>
    <xf numFmtId="9" fontId="11" fillId="9" borderId="24" xfId="3" applyFont="1" applyFill="1" applyBorder="1" applyAlignment="1">
      <alignment horizontal="center" vertical="center" wrapText="1"/>
    </xf>
    <xf numFmtId="168" fontId="11" fillId="9" borderId="24" xfId="3" applyNumberFormat="1" applyFont="1" applyFill="1" applyBorder="1" applyAlignment="1">
      <alignment horizontal="center" vertical="center" wrapText="1"/>
    </xf>
    <xf numFmtId="169" fontId="12" fillId="9" borderId="24" xfId="1" applyNumberFormat="1" applyFont="1" applyFill="1" applyBorder="1" applyAlignment="1">
      <alignment horizontal="center" vertical="center"/>
    </xf>
    <xf numFmtId="168" fontId="12" fillId="9" borderId="24" xfId="1" applyNumberFormat="1" applyFont="1" applyFill="1" applyBorder="1" applyAlignment="1">
      <alignment horizontal="center" vertical="center"/>
    </xf>
    <xf numFmtId="169" fontId="12" fillId="10" borderId="24" xfId="1" applyNumberFormat="1" applyFont="1" applyFill="1" applyBorder="1" applyAlignment="1">
      <alignment horizontal="center" vertical="center"/>
    </xf>
    <xf numFmtId="165" fontId="4" fillId="9" borderId="24" xfId="1" applyFont="1" applyFill="1" applyBorder="1" applyAlignment="1">
      <alignment horizontal="center" vertical="center"/>
    </xf>
    <xf numFmtId="168" fontId="9" fillId="9" borderId="24" xfId="1" applyNumberFormat="1" applyFont="1" applyFill="1" applyBorder="1" applyAlignment="1">
      <alignment horizontal="center" vertical="center" wrapText="1"/>
    </xf>
    <xf numFmtId="0" fontId="13" fillId="8" borderId="24" xfId="0" applyFont="1" applyFill="1" applyBorder="1" applyAlignment="1">
      <alignment horizontal="center" vertical="center" wrapText="1"/>
    </xf>
    <xf numFmtId="165" fontId="9" fillId="9" borderId="24" xfId="1" applyFont="1" applyFill="1" applyBorder="1" applyAlignment="1">
      <alignment horizontal="center" vertical="center" wrapText="1"/>
    </xf>
    <xf numFmtId="0" fontId="13" fillId="11" borderId="24" xfId="0" applyFont="1" applyFill="1" applyBorder="1" applyAlignment="1">
      <alignment horizontal="center" vertical="center" wrapText="1"/>
    </xf>
    <xf numFmtId="165" fontId="14" fillId="9" borderId="24" xfId="1" applyFont="1" applyFill="1" applyBorder="1" applyAlignment="1">
      <alignment horizontal="center" vertical="center" wrapText="1"/>
    </xf>
    <xf numFmtId="0" fontId="4" fillId="0" borderId="25" xfId="0" applyFont="1" applyFill="1" applyBorder="1"/>
    <xf numFmtId="0" fontId="15" fillId="0" borderId="26" xfId="0" applyFont="1" applyFill="1" applyBorder="1"/>
    <xf numFmtId="0" fontId="13" fillId="8" borderId="27" xfId="0" applyFont="1" applyFill="1" applyBorder="1" applyAlignment="1">
      <alignment horizontal="center" vertical="center" wrapText="1"/>
    </xf>
    <xf numFmtId="168" fontId="3" fillId="2" borderId="0" xfId="0" applyNumberFormat="1" applyFont="1" applyFill="1"/>
    <xf numFmtId="0" fontId="16" fillId="3" borderId="14" xfId="0" applyNumberFormat="1" applyFont="1" applyFill="1" applyBorder="1" applyAlignment="1">
      <alignment horizontal="center" vertical="center" wrapText="1"/>
    </xf>
    <xf numFmtId="0" fontId="3" fillId="0" borderId="0" xfId="0" applyFont="1"/>
    <xf numFmtId="9" fontId="17" fillId="3" borderId="28" xfId="3" applyFont="1" applyFill="1" applyBorder="1" applyAlignment="1">
      <alignment horizontal="center" vertical="center" wrapText="1"/>
    </xf>
    <xf numFmtId="165" fontId="16" fillId="3" borderId="28" xfId="1" applyFont="1" applyFill="1" applyBorder="1" applyAlignment="1">
      <alignment horizontal="center" vertical="center" wrapText="1"/>
    </xf>
    <xf numFmtId="165" fontId="16" fillId="0" borderId="28" xfId="1" applyFont="1" applyFill="1" applyBorder="1" applyAlignment="1">
      <alignment horizontal="center" vertical="center" wrapText="1"/>
    </xf>
    <xf numFmtId="169" fontId="12" fillId="9" borderId="29" xfId="1" applyNumberFormat="1" applyFont="1" applyFill="1" applyBorder="1" applyAlignment="1">
      <alignment horizontal="center" vertical="center"/>
    </xf>
    <xf numFmtId="168" fontId="12" fillId="9" borderId="29" xfId="1" applyNumberFormat="1" applyFont="1" applyFill="1" applyBorder="1" applyAlignment="1">
      <alignment horizontal="center" vertical="center"/>
    </xf>
    <xf numFmtId="167" fontId="12" fillId="3" borderId="28" xfId="1" applyNumberFormat="1" applyFont="1" applyFill="1" applyBorder="1" applyAlignment="1">
      <alignment horizontal="center" vertical="center" wrapText="1"/>
    </xf>
    <xf numFmtId="165" fontId="4" fillId="9" borderId="28" xfId="1" applyFont="1" applyFill="1" applyBorder="1" applyAlignment="1">
      <alignment horizontal="center" vertical="center"/>
    </xf>
    <xf numFmtId="165" fontId="9" fillId="0" borderId="28" xfId="1" applyFont="1" applyFill="1" applyBorder="1" applyAlignment="1">
      <alignment horizontal="center" vertical="center" wrapText="1"/>
    </xf>
    <xf numFmtId="0" fontId="13" fillId="8" borderId="28" xfId="0" applyFont="1" applyFill="1" applyBorder="1" applyAlignment="1">
      <alignment horizontal="center" vertical="center" wrapText="1"/>
    </xf>
    <xf numFmtId="166" fontId="14" fillId="0" borderId="28" xfId="3" applyNumberFormat="1" applyFont="1" applyFill="1" applyBorder="1" applyAlignment="1">
      <alignment horizontal="center" vertical="center" wrapText="1"/>
    </xf>
    <xf numFmtId="165" fontId="4" fillId="12" borderId="30" xfId="1" applyFont="1" applyFill="1" applyBorder="1"/>
    <xf numFmtId="0" fontId="15" fillId="12" borderId="15" xfId="0" applyFont="1" applyFill="1" applyBorder="1"/>
    <xf numFmtId="166" fontId="12" fillId="3" borderId="28" xfId="3" applyNumberFormat="1" applyFont="1" applyFill="1" applyBorder="1" applyAlignment="1">
      <alignment horizontal="center" vertical="center" wrapText="1"/>
    </xf>
    <xf numFmtId="0" fontId="13" fillId="8" borderId="22" xfId="0" applyFont="1" applyFill="1" applyBorder="1" applyAlignment="1">
      <alignment horizontal="center" vertical="center" wrapText="1"/>
    </xf>
    <xf numFmtId="169" fontId="12" fillId="9" borderId="28" xfId="1" applyNumberFormat="1" applyFont="1" applyFill="1" applyBorder="1" applyAlignment="1">
      <alignment horizontal="center" vertical="center"/>
    </xf>
    <xf numFmtId="0" fontId="13" fillId="8" borderId="15" xfId="0" applyFont="1" applyFill="1" applyBorder="1" applyAlignment="1">
      <alignment horizontal="center" vertical="center" wrapText="1"/>
    </xf>
    <xf numFmtId="0" fontId="13" fillId="8" borderId="31" xfId="0" applyFont="1" applyFill="1" applyBorder="1" applyAlignment="1">
      <alignment horizontal="center" vertical="center" wrapText="1"/>
    </xf>
    <xf numFmtId="0" fontId="16" fillId="3" borderId="18" xfId="0" applyNumberFormat="1" applyFont="1" applyFill="1" applyBorder="1" applyAlignment="1">
      <alignment horizontal="center" vertical="center" wrapText="1"/>
    </xf>
    <xf numFmtId="9" fontId="17" fillId="3" borderId="32" xfId="3" applyFont="1" applyFill="1" applyBorder="1" applyAlignment="1">
      <alignment horizontal="center" vertical="center" wrapText="1"/>
    </xf>
    <xf numFmtId="165" fontId="16" fillId="3" borderId="32" xfId="1" applyFont="1" applyFill="1" applyBorder="1" applyAlignment="1">
      <alignment horizontal="center" vertical="center" wrapText="1"/>
    </xf>
    <xf numFmtId="169" fontId="12" fillId="9" borderId="32" xfId="1" applyNumberFormat="1" applyFont="1" applyFill="1" applyBorder="1" applyAlignment="1">
      <alignment horizontal="center" vertical="center"/>
    </xf>
    <xf numFmtId="167" fontId="12" fillId="3" borderId="32" xfId="1" applyNumberFormat="1" applyFont="1" applyFill="1" applyBorder="1" applyAlignment="1">
      <alignment horizontal="center" vertical="center" wrapText="1"/>
    </xf>
    <xf numFmtId="165" fontId="4" fillId="9" borderId="32" xfId="1" applyFont="1" applyFill="1" applyBorder="1" applyAlignment="1">
      <alignment horizontal="center" vertical="center"/>
    </xf>
    <xf numFmtId="165" fontId="9" fillId="0" borderId="32" xfId="1" applyFont="1" applyFill="1" applyBorder="1" applyAlignment="1">
      <alignment horizontal="center" vertical="center" wrapText="1"/>
    </xf>
    <xf numFmtId="0" fontId="13" fillId="8" borderId="32" xfId="0" applyFont="1" applyFill="1" applyBorder="1" applyAlignment="1">
      <alignment horizontal="center" vertical="center" wrapText="1"/>
    </xf>
    <xf numFmtId="166" fontId="14" fillId="0" borderId="32" xfId="3" applyNumberFormat="1" applyFont="1" applyFill="1" applyBorder="1" applyAlignment="1">
      <alignment horizontal="center" vertical="center" wrapText="1"/>
    </xf>
    <xf numFmtId="165" fontId="4" fillId="12" borderId="33" xfId="1" applyFont="1" applyFill="1" applyBorder="1"/>
    <xf numFmtId="0" fontId="15" fillId="12" borderId="19" xfId="0" applyFont="1" applyFill="1" applyBorder="1"/>
    <xf numFmtId="166" fontId="12" fillId="3" borderId="32" xfId="3" applyNumberFormat="1" applyFont="1" applyFill="1" applyBorder="1" applyAlignment="1">
      <alignment horizontal="center" vertical="center" wrapText="1"/>
    </xf>
    <xf numFmtId="0" fontId="13" fillId="8" borderId="34" xfId="0" applyFont="1" applyFill="1" applyBorder="1" applyAlignment="1">
      <alignment horizontal="center" vertical="center" wrapText="1"/>
    </xf>
    <xf numFmtId="0" fontId="17" fillId="3" borderId="28" xfId="0" applyFont="1" applyFill="1" applyBorder="1" applyAlignment="1">
      <alignment horizontal="center" vertical="center" wrapText="1"/>
    </xf>
    <xf numFmtId="0" fontId="3" fillId="2" borderId="0" xfId="0" applyFont="1" applyFill="1" applyAlignment="1">
      <alignment horizontal="center"/>
    </xf>
    <xf numFmtId="165" fontId="3" fillId="2" borderId="0" xfId="1" applyFont="1" applyFill="1" applyAlignment="1">
      <alignment horizontal="center"/>
    </xf>
    <xf numFmtId="167" fontId="3" fillId="2" borderId="0" xfId="0" applyNumberFormat="1" applyFont="1" applyFill="1" applyAlignment="1">
      <alignment horizontal="center"/>
    </xf>
    <xf numFmtId="0" fontId="20" fillId="2" borderId="0" xfId="0" applyFont="1" applyFill="1" applyBorder="1"/>
    <xf numFmtId="165" fontId="20" fillId="2" borderId="0" xfId="1" applyFont="1" applyFill="1" applyBorder="1"/>
    <xf numFmtId="9" fontId="20" fillId="2" borderId="0" xfId="3" applyFont="1" applyFill="1" applyBorder="1"/>
    <xf numFmtId="0" fontId="20" fillId="2" borderId="0" xfId="0"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10" fontId="22" fillId="2" borderId="0" xfId="4" applyNumberFormat="1" applyFont="1" applyFill="1" applyBorder="1" applyAlignment="1">
      <alignment horizontal="center" vertical="center" wrapText="1"/>
    </xf>
    <xf numFmtId="168" fontId="22" fillId="2" borderId="0" xfId="4" applyNumberFormat="1" applyFont="1" applyFill="1" applyBorder="1" applyAlignment="1">
      <alignment horizontal="center" vertical="center" wrapText="1"/>
    </xf>
    <xf numFmtId="4" fontId="22" fillId="2" borderId="0" xfId="4" applyNumberFormat="1" applyFont="1" applyFill="1" applyBorder="1" applyAlignment="1">
      <alignment horizontal="center" vertical="center" wrapText="1"/>
    </xf>
    <xf numFmtId="169" fontId="12" fillId="2" borderId="0" xfId="1" applyNumberFormat="1" applyFont="1" applyFill="1" applyBorder="1" applyAlignment="1">
      <alignment horizontal="center" vertical="center"/>
    </xf>
    <xf numFmtId="170" fontId="22" fillId="2" borderId="0" xfId="4" applyNumberFormat="1" applyFont="1" applyFill="1" applyBorder="1" applyAlignment="1">
      <alignment horizontal="center" vertical="center" wrapText="1"/>
    </xf>
    <xf numFmtId="4" fontId="10" fillId="6" borderId="24" xfId="4" applyNumberFormat="1" applyFont="1" applyFill="1" applyBorder="1" applyAlignment="1">
      <alignment horizontal="center" vertical="center" wrapText="1"/>
    </xf>
    <xf numFmtId="0" fontId="10" fillId="10" borderId="24" xfId="4" applyFont="1" applyFill="1" applyBorder="1" applyAlignment="1">
      <alignment horizontal="center" vertical="center" wrapText="1"/>
    </xf>
    <xf numFmtId="0" fontId="10" fillId="6" borderId="24" xfId="4" applyFont="1" applyFill="1" applyBorder="1" applyAlignment="1">
      <alignment horizontal="center" vertical="center" wrapText="1"/>
    </xf>
    <xf numFmtId="0" fontId="10" fillId="6" borderId="37" xfId="4" applyFont="1" applyFill="1" applyBorder="1" applyAlignment="1">
      <alignment horizontal="center" vertical="center" wrapText="1"/>
    </xf>
    <xf numFmtId="0" fontId="10" fillId="10" borderId="37" xfId="4" applyFont="1" applyFill="1" applyBorder="1" applyAlignment="1">
      <alignment horizontal="center" vertical="center" wrapText="1"/>
    </xf>
    <xf numFmtId="0" fontId="4" fillId="13" borderId="26" xfId="4" applyFont="1" applyFill="1" applyBorder="1" applyAlignment="1">
      <alignment horizontal="center" vertical="center" wrapText="1"/>
    </xf>
    <xf numFmtId="0" fontId="0" fillId="2" borderId="0" xfId="0" applyFill="1"/>
    <xf numFmtId="165" fontId="0" fillId="2" borderId="0" xfId="1" applyFont="1" applyFill="1"/>
    <xf numFmtId="9" fontId="0" fillId="2" borderId="0" xfId="3" applyFont="1" applyFill="1"/>
    <xf numFmtId="0" fontId="22" fillId="9" borderId="23" xfId="5" applyNumberFormat="1" applyFont="1" applyFill="1" applyBorder="1" applyAlignment="1">
      <alignment horizontal="center" vertical="center" wrapText="1"/>
    </xf>
    <xf numFmtId="165" fontId="22" fillId="9" borderId="24" xfId="1" applyFont="1" applyFill="1" applyBorder="1" applyAlignment="1">
      <alignment horizontal="center" vertical="center" wrapText="1"/>
    </xf>
    <xf numFmtId="10" fontId="22" fillId="9" borderId="24" xfId="4" applyNumberFormat="1" applyFont="1" applyFill="1" applyBorder="1" applyAlignment="1">
      <alignment horizontal="center" vertical="center" wrapText="1"/>
    </xf>
    <xf numFmtId="169" fontId="22" fillId="9" borderId="24" xfId="1" applyNumberFormat="1" applyFont="1" applyFill="1" applyBorder="1" applyAlignment="1">
      <alignment horizontal="center" vertical="center" wrapText="1"/>
    </xf>
    <xf numFmtId="168" fontId="22" fillId="9" borderId="24" xfId="4" applyNumberFormat="1" applyFont="1" applyFill="1" applyBorder="1" applyAlignment="1">
      <alignment horizontal="center" vertical="center" wrapText="1"/>
    </xf>
    <xf numFmtId="165" fontId="22" fillId="9" borderId="37" xfId="1" applyFont="1" applyFill="1" applyBorder="1" applyAlignment="1">
      <alignment horizontal="center" vertical="center" wrapText="1"/>
    </xf>
    <xf numFmtId="0" fontId="13" fillId="14" borderId="27" xfId="0" applyFont="1" applyFill="1" applyBorder="1" applyAlignment="1">
      <alignment horizontal="center" vertical="center" wrapText="1"/>
    </xf>
    <xf numFmtId="165" fontId="4" fillId="2" borderId="0" xfId="1" applyFont="1" applyFill="1" applyAlignment="1">
      <alignment horizontal="center" vertical="center"/>
    </xf>
    <xf numFmtId="9" fontId="4" fillId="2" borderId="0" xfId="3" applyFont="1" applyFill="1" applyAlignment="1">
      <alignment horizontal="center" vertical="center"/>
    </xf>
    <xf numFmtId="0" fontId="4" fillId="2" borderId="0" xfId="0" applyFont="1" applyFill="1" applyAlignment="1">
      <alignment horizontal="center" vertical="center"/>
    </xf>
    <xf numFmtId="0" fontId="4" fillId="2" borderId="0" xfId="0" applyFont="1" applyFill="1" applyBorder="1" applyAlignment="1">
      <alignment horizontal="center" vertical="center"/>
    </xf>
    <xf numFmtId="0" fontId="20" fillId="3" borderId="14" xfId="5" applyNumberFormat="1" applyFont="1" applyFill="1" applyBorder="1" applyAlignment="1">
      <alignment horizontal="center" vertical="center" wrapText="1"/>
    </xf>
    <xf numFmtId="165" fontId="20" fillId="0" borderId="28" xfId="1" applyFont="1" applyFill="1" applyBorder="1" applyAlignment="1">
      <alignment horizontal="center" vertical="center" wrapText="1"/>
    </xf>
    <xf numFmtId="10" fontId="22" fillId="3" borderId="28" xfId="4" applyNumberFormat="1" applyFont="1" applyFill="1" applyBorder="1" applyAlignment="1">
      <alignment horizontal="center" vertical="center" wrapText="1"/>
    </xf>
    <xf numFmtId="169" fontId="22" fillId="9" borderId="28" xfId="1" applyNumberFormat="1" applyFont="1" applyFill="1" applyBorder="1" applyAlignment="1">
      <alignment horizontal="center" vertical="center" wrapText="1"/>
    </xf>
    <xf numFmtId="168" fontId="22" fillId="9" borderId="28" xfId="4" applyNumberFormat="1" applyFont="1" applyFill="1" applyBorder="1" applyAlignment="1">
      <alignment horizontal="center" vertical="center" wrapText="1"/>
    </xf>
    <xf numFmtId="165" fontId="22" fillId="9" borderId="28" xfId="1" applyFont="1" applyFill="1" applyBorder="1" applyAlignment="1">
      <alignment horizontal="center" vertical="center" wrapText="1"/>
    </xf>
    <xf numFmtId="164" fontId="22" fillId="3" borderId="28" xfId="2" applyFont="1" applyFill="1" applyBorder="1" applyAlignment="1">
      <alignment horizontal="center" vertical="center" wrapText="1"/>
    </xf>
    <xf numFmtId="4" fontId="22" fillId="3" borderId="28" xfId="1" applyNumberFormat="1" applyFont="1" applyFill="1" applyBorder="1" applyAlignment="1">
      <alignment horizontal="center" vertical="center" wrapText="1"/>
    </xf>
    <xf numFmtId="165" fontId="22" fillId="3" borderId="43" xfId="1" applyFont="1" applyFill="1" applyBorder="1" applyAlignment="1">
      <alignment horizontal="center" vertical="center" wrapText="1"/>
    </xf>
    <xf numFmtId="0" fontId="13" fillId="14" borderId="15" xfId="0" applyFont="1" applyFill="1" applyBorder="1" applyAlignment="1">
      <alignment horizontal="center" vertical="center" wrapText="1"/>
    </xf>
    <xf numFmtId="3" fontId="22" fillId="3" borderId="28" xfId="1" applyNumberFormat="1" applyFont="1" applyFill="1" applyBorder="1" applyAlignment="1">
      <alignment horizontal="center" vertical="center" wrapText="1"/>
    </xf>
    <xf numFmtId="0" fontId="20" fillId="3" borderId="18" xfId="5" applyNumberFormat="1" applyFont="1" applyFill="1" applyBorder="1" applyAlignment="1">
      <alignment horizontal="center" vertical="center" wrapText="1"/>
    </xf>
    <xf numFmtId="165" fontId="20" fillId="0" borderId="32" xfId="1" applyFont="1" applyFill="1" applyBorder="1" applyAlignment="1">
      <alignment horizontal="center" vertical="center" wrapText="1"/>
    </xf>
    <xf numFmtId="10" fontId="22" fillId="3" borderId="32" xfId="4" applyNumberFormat="1" applyFont="1" applyFill="1" applyBorder="1" applyAlignment="1">
      <alignment horizontal="center" vertical="center" wrapText="1"/>
    </xf>
    <xf numFmtId="169" fontId="22" fillId="9" borderId="32" xfId="1" applyNumberFormat="1" applyFont="1" applyFill="1" applyBorder="1" applyAlignment="1">
      <alignment horizontal="center" vertical="center" wrapText="1"/>
    </xf>
    <xf numFmtId="168" fontId="22" fillId="9" borderId="32" xfId="4" applyNumberFormat="1" applyFont="1" applyFill="1" applyBorder="1" applyAlignment="1">
      <alignment horizontal="center" vertical="center" wrapText="1"/>
    </xf>
    <xf numFmtId="165" fontId="22" fillId="9" borderId="32" xfId="1" applyFont="1" applyFill="1" applyBorder="1" applyAlignment="1">
      <alignment horizontal="center" vertical="center" wrapText="1"/>
    </xf>
    <xf numFmtId="164" fontId="22" fillId="3" borderId="32" xfId="2" applyFont="1" applyFill="1" applyBorder="1" applyAlignment="1">
      <alignment horizontal="center" vertical="center" wrapText="1"/>
    </xf>
    <xf numFmtId="4" fontId="22" fillId="3" borderId="32" xfId="1" applyNumberFormat="1" applyFont="1" applyFill="1" applyBorder="1" applyAlignment="1">
      <alignment horizontal="center" vertical="center" wrapText="1"/>
    </xf>
    <xf numFmtId="3" fontId="22" fillId="3" borderId="32" xfId="1" applyNumberFormat="1" applyFont="1" applyFill="1" applyBorder="1" applyAlignment="1">
      <alignment horizontal="center" vertical="center" wrapText="1"/>
    </xf>
    <xf numFmtId="165" fontId="22" fillId="3" borderId="32" xfId="1" applyFont="1" applyFill="1" applyBorder="1" applyAlignment="1">
      <alignment horizontal="center" vertical="center" wrapText="1"/>
    </xf>
    <xf numFmtId="0" fontId="13" fillId="14" borderId="19" xfId="0" applyFont="1" applyFill="1" applyBorder="1" applyAlignment="1">
      <alignment horizontal="center" vertical="center" wrapText="1"/>
    </xf>
    <xf numFmtId="9" fontId="22" fillId="9" borderId="24" xfId="1" applyNumberFormat="1" applyFont="1" applyFill="1" applyBorder="1" applyAlignment="1">
      <alignment horizontal="center" vertical="center" wrapText="1"/>
    </xf>
    <xf numFmtId="0" fontId="13" fillId="5" borderId="27" xfId="0" applyFont="1" applyFill="1" applyBorder="1" applyAlignment="1">
      <alignment horizontal="center" vertical="center" wrapText="1"/>
    </xf>
    <xf numFmtId="171" fontId="3" fillId="2" borderId="0" xfId="0" applyNumberFormat="1" applyFont="1" applyFill="1"/>
    <xf numFmtId="0" fontId="11" fillId="9" borderId="24" xfId="0" applyFont="1" applyFill="1" applyBorder="1" applyAlignment="1">
      <alignment horizontal="center" vertical="center" wrapText="1"/>
    </xf>
    <xf numFmtId="0" fontId="16" fillId="0" borderId="14" xfId="0" applyNumberFormat="1" applyFont="1" applyFill="1" applyBorder="1" applyAlignment="1">
      <alignment horizontal="center" vertical="center" wrapText="1"/>
    </xf>
    <xf numFmtId="0" fontId="13" fillId="8" borderId="36" xfId="0" applyFont="1" applyFill="1" applyBorder="1" applyAlignment="1">
      <alignment horizontal="center" vertical="center" wrapText="1"/>
    </xf>
    <xf numFmtId="0" fontId="13" fillId="14" borderId="26" xfId="0" applyFont="1" applyFill="1" applyBorder="1" applyAlignment="1">
      <alignment horizontal="center" vertical="center" wrapText="1"/>
    </xf>
    <xf numFmtId="169" fontId="22" fillId="9" borderId="29" xfId="1" applyNumberFormat="1" applyFont="1" applyFill="1" applyBorder="1" applyAlignment="1">
      <alignment horizontal="center" vertical="center" wrapText="1"/>
    </xf>
    <xf numFmtId="0" fontId="13" fillId="14" borderId="44" xfId="0" applyFont="1" applyFill="1" applyBorder="1" applyAlignment="1">
      <alignment horizontal="center" vertical="center" wrapText="1"/>
    </xf>
    <xf numFmtId="0" fontId="10" fillId="6" borderId="12" xfId="0" quotePrefix="1" applyFont="1" applyFill="1" applyBorder="1" applyAlignment="1">
      <alignment horizontal="center" vertical="center" wrapText="1"/>
    </xf>
    <xf numFmtId="0" fontId="10" fillId="6" borderId="11" xfId="0" quotePrefix="1" applyFont="1" applyFill="1" applyBorder="1" applyAlignment="1">
      <alignment horizontal="center" vertical="center" wrapText="1"/>
    </xf>
    <xf numFmtId="0" fontId="9" fillId="6" borderId="10" xfId="0" applyFont="1" applyFill="1" applyBorder="1" applyAlignment="1">
      <alignment horizontal="center" vertical="center" wrapText="1"/>
    </xf>
    <xf numFmtId="0" fontId="9" fillId="6" borderId="20" xfId="0" applyFont="1" applyFill="1" applyBorder="1" applyAlignment="1">
      <alignment horizontal="center" vertical="center" wrapText="1"/>
    </xf>
    <xf numFmtId="167" fontId="9" fillId="6" borderId="10" xfId="0" applyNumberFormat="1" applyFont="1" applyFill="1" applyBorder="1" applyAlignment="1">
      <alignment horizontal="center" vertical="center" wrapText="1"/>
    </xf>
    <xf numFmtId="167" fontId="9" fillId="5" borderId="8" xfId="0" applyNumberFormat="1" applyFont="1" applyFill="1" applyBorder="1" applyAlignment="1">
      <alignment horizontal="center" vertical="center" wrapText="1"/>
    </xf>
    <xf numFmtId="167" fontId="9" fillId="5" borderId="10" xfId="0" applyNumberFormat="1" applyFont="1" applyFill="1" applyBorder="1" applyAlignment="1">
      <alignment horizontal="center" vertical="center" wrapText="1"/>
    </xf>
    <xf numFmtId="167" fontId="9" fillId="5" borderId="20" xfId="0" applyNumberFormat="1" applyFont="1" applyFill="1" applyBorder="1" applyAlignment="1">
      <alignment horizontal="center" vertical="center" wrapText="1"/>
    </xf>
    <xf numFmtId="165" fontId="9" fillId="6" borderId="10" xfId="1" applyFont="1" applyFill="1" applyBorder="1" applyAlignment="1">
      <alignment horizontal="center" vertical="center" wrapText="1"/>
    </xf>
    <xf numFmtId="0" fontId="9" fillId="6" borderId="11" xfId="0" applyFont="1" applyFill="1" applyBorder="1" applyAlignment="1">
      <alignment horizontal="center" vertical="center" textRotation="90"/>
    </xf>
    <xf numFmtId="0" fontId="9" fillId="6" borderId="9" xfId="0" applyFont="1" applyFill="1" applyBorder="1" applyAlignment="1">
      <alignment horizontal="center" vertical="center" textRotation="90"/>
    </xf>
    <xf numFmtId="0" fontId="9" fillId="6" borderId="17" xfId="0" applyFont="1" applyFill="1" applyBorder="1" applyAlignment="1">
      <alignment horizontal="center" vertical="center" textRotation="90"/>
    </xf>
    <xf numFmtId="0" fontId="9" fillId="6" borderId="8" xfId="0" applyFont="1" applyFill="1" applyBorder="1" applyAlignment="1">
      <alignment horizontal="center" vertical="center" textRotation="90"/>
    </xf>
    <xf numFmtId="0" fontId="9" fillId="6" borderId="10" xfId="0" applyFont="1" applyFill="1" applyBorder="1" applyAlignment="1">
      <alignment horizontal="center" vertical="center" textRotation="90"/>
    </xf>
    <xf numFmtId="0" fontId="9" fillId="6" borderId="20" xfId="0" applyFont="1" applyFill="1" applyBorder="1" applyAlignment="1">
      <alignment horizontal="center" vertical="center" textRotation="90"/>
    </xf>
    <xf numFmtId="0" fontId="9" fillId="5" borderId="8" xfId="0" applyFont="1" applyFill="1" applyBorder="1" applyAlignment="1">
      <alignment horizontal="center" vertical="center" textRotation="90"/>
    </xf>
    <xf numFmtId="0" fontId="9" fillId="5" borderId="10" xfId="0" applyFont="1" applyFill="1" applyBorder="1" applyAlignment="1">
      <alignment horizontal="center" vertical="center" textRotation="90"/>
    </xf>
    <xf numFmtId="0" fontId="9" fillId="5" borderId="20" xfId="0" applyFont="1" applyFill="1" applyBorder="1" applyAlignment="1">
      <alignment horizontal="center" vertical="center" textRotation="90"/>
    </xf>
    <xf numFmtId="167" fontId="9" fillId="4" borderId="2" xfId="0" applyNumberFormat="1" applyFont="1" applyFill="1" applyBorder="1" applyAlignment="1">
      <alignment horizontal="center" vertical="center" wrapText="1"/>
    </xf>
    <xf numFmtId="167" fontId="9" fillId="4" borderId="4" xfId="0" applyNumberFormat="1" applyFont="1" applyFill="1" applyBorder="1" applyAlignment="1">
      <alignment horizontal="center" vertical="center" wrapText="1"/>
    </xf>
    <xf numFmtId="0" fontId="10" fillId="6" borderId="8" xfId="0" applyFont="1" applyFill="1" applyBorder="1" applyAlignment="1">
      <alignment horizontal="center" vertical="center" textRotation="90" wrapText="1"/>
    </xf>
    <xf numFmtId="0" fontId="0" fillId="0" borderId="10" xfId="0" applyBorder="1" applyAlignment="1">
      <alignment textRotation="90"/>
    </xf>
    <xf numFmtId="9" fontId="9" fillId="6" borderId="9" xfId="3" applyFont="1" applyFill="1" applyBorder="1" applyAlignment="1">
      <alignment horizontal="center" vertical="center" wrapText="1"/>
    </xf>
    <xf numFmtId="9" fontId="9" fillId="7" borderId="8" xfId="3" applyFont="1" applyFill="1" applyBorder="1" applyAlignment="1">
      <alignment horizontal="center" vertical="center" wrapText="1"/>
    </xf>
    <xf numFmtId="9" fontId="9" fillId="7" borderId="10" xfId="3" applyFont="1" applyFill="1" applyBorder="1" applyAlignment="1">
      <alignment horizontal="center" vertical="center" wrapText="1"/>
    </xf>
    <xf numFmtId="9" fontId="9" fillId="6" borderId="8" xfId="3" applyFont="1" applyFill="1" applyBorder="1" applyAlignment="1">
      <alignment horizontal="center" vertical="center" wrapText="1"/>
    </xf>
    <xf numFmtId="9" fontId="9" fillId="6" borderId="10" xfId="3" applyFont="1" applyFill="1" applyBorder="1" applyAlignment="1">
      <alignment horizontal="center" vertical="center" wrapText="1"/>
    </xf>
    <xf numFmtId="0" fontId="9" fillId="6" borderId="8" xfId="0" applyFont="1" applyFill="1" applyBorder="1" applyAlignment="1">
      <alignment horizontal="center" vertical="center" wrapText="1"/>
    </xf>
    <xf numFmtId="0" fontId="9" fillId="6" borderId="10" xfId="0" quotePrefix="1"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9" fillId="4" borderId="2" xfId="0" applyFont="1" applyFill="1" applyBorder="1" applyAlignment="1">
      <alignment horizontal="center" vertical="center"/>
    </xf>
    <xf numFmtId="0" fontId="9" fillId="4" borderId="3" xfId="0" applyFont="1" applyFill="1" applyBorder="1" applyAlignment="1">
      <alignment horizontal="center" vertical="center"/>
    </xf>
    <xf numFmtId="0" fontId="9" fillId="6" borderId="6"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0" fillId="2" borderId="0" xfId="0" applyFill="1" applyAlignment="1">
      <alignment horizontal="center"/>
    </xf>
    <xf numFmtId="0" fontId="5" fillId="3" borderId="0" xfId="0" applyFont="1" applyFill="1" applyAlignment="1">
      <alignment horizontal="center"/>
    </xf>
    <xf numFmtId="0" fontId="6" fillId="3" borderId="0" xfId="0" applyFont="1" applyFill="1" applyAlignment="1">
      <alignment horizontal="center"/>
    </xf>
    <xf numFmtId="0" fontId="7" fillId="3" borderId="0" xfId="0" applyFont="1" applyFill="1" applyAlignment="1">
      <alignment horizontal="center"/>
    </xf>
    <xf numFmtId="0" fontId="7" fillId="3" borderId="0" xfId="0" applyFont="1" applyFill="1" applyBorder="1" applyAlignment="1">
      <alignment horizontal="center" vertical="center"/>
    </xf>
    <xf numFmtId="0" fontId="10" fillId="6" borderId="40" xfId="4" applyFont="1" applyFill="1" applyBorder="1" applyAlignment="1">
      <alignment horizontal="center" vertical="center" wrapText="1"/>
    </xf>
    <xf numFmtId="0" fontId="10" fillId="6" borderId="42" xfId="4" applyFont="1" applyFill="1" applyBorder="1" applyAlignment="1">
      <alignment horizontal="center" vertical="center" wrapText="1"/>
    </xf>
    <xf numFmtId="0" fontId="10" fillId="10" borderId="40" xfId="4" applyFont="1" applyFill="1" applyBorder="1" applyAlignment="1">
      <alignment horizontal="center" vertical="center" wrapText="1"/>
    </xf>
    <xf numFmtId="0" fontId="10" fillId="10" borderId="42" xfId="4" applyFont="1" applyFill="1" applyBorder="1" applyAlignment="1">
      <alignment horizontal="center" vertical="center" wrapText="1"/>
    </xf>
    <xf numFmtId="0" fontId="4" fillId="13" borderId="22" xfId="4" applyFont="1" applyFill="1" applyBorder="1" applyAlignment="1">
      <alignment horizontal="center" vertical="center" wrapText="1"/>
    </xf>
    <xf numFmtId="0" fontId="4" fillId="13" borderId="34" xfId="4" applyFont="1" applyFill="1" applyBorder="1" applyAlignment="1">
      <alignment horizontal="center" vertical="center" wrapText="1"/>
    </xf>
    <xf numFmtId="4" fontId="10" fillId="6" borderId="40" xfId="4" applyNumberFormat="1" applyFont="1" applyFill="1" applyBorder="1" applyAlignment="1">
      <alignment horizontal="center" vertical="center" wrapText="1"/>
    </xf>
    <xf numFmtId="4" fontId="10" fillId="6" borderId="42" xfId="4" applyNumberFormat="1" applyFont="1" applyFill="1" applyBorder="1" applyAlignment="1">
      <alignment horizontal="center" vertical="center" wrapText="1"/>
    </xf>
    <xf numFmtId="0" fontId="10" fillId="6" borderId="35" xfId="5" applyFont="1" applyFill="1" applyBorder="1" applyAlignment="1">
      <alignment horizontal="center" vertical="center" textRotation="90" wrapText="1"/>
    </xf>
    <xf numFmtId="0" fontId="10" fillId="6" borderId="38" xfId="5" applyFont="1" applyFill="1" applyBorder="1" applyAlignment="1">
      <alignment horizontal="center" vertical="center" textRotation="90" wrapText="1"/>
    </xf>
    <xf numFmtId="0" fontId="10" fillId="6" borderId="41" xfId="5" applyFont="1" applyFill="1" applyBorder="1" applyAlignment="1">
      <alignment horizontal="center" vertical="center" textRotation="90" wrapText="1"/>
    </xf>
    <xf numFmtId="9" fontId="9" fillId="6" borderId="36" xfId="3" applyFont="1" applyFill="1" applyBorder="1" applyAlignment="1">
      <alignment horizontal="center" vertical="center" wrapText="1"/>
    </xf>
    <xf numFmtId="9" fontId="9" fillId="6" borderId="39" xfId="3" applyFont="1" applyFill="1" applyBorder="1" applyAlignment="1">
      <alignment horizontal="center" vertical="center" wrapText="1"/>
    </xf>
    <xf numFmtId="9" fontId="9" fillId="6" borderId="42" xfId="3" applyFont="1" applyFill="1" applyBorder="1" applyAlignment="1">
      <alignment horizontal="center" vertical="center" wrapText="1"/>
    </xf>
    <xf numFmtId="169" fontId="9" fillId="6" borderId="36" xfId="1" applyNumberFormat="1" applyFont="1" applyFill="1" applyBorder="1" applyAlignment="1">
      <alignment horizontal="center" vertical="center" textRotation="90"/>
    </xf>
    <xf numFmtId="169" fontId="9" fillId="6" borderId="39" xfId="1" applyNumberFormat="1" applyFont="1" applyFill="1" applyBorder="1" applyAlignment="1">
      <alignment horizontal="center" vertical="center" textRotation="90"/>
    </xf>
    <xf numFmtId="169" fontId="9" fillId="6" borderId="42" xfId="1" applyNumberFormat="1" applyFont="1" applyFill="1" applyBorder="1" applyAlignment="1">
      <alignment horizontal="center" vertical="center" textRotation="90"/>
    </xf>
    <xf numFmtId="0" fontId="9" fillId="6" borderId="36" xfId="0" applyFont="1" applyFill="1" applyBorder="1" applyAlignment="1">
      <alignment horizontal="center" vertical="center" textRotation="90" wrapText="1"/>
    </xf>
    <xf numFmtId="0" fontId="9" fillId="6" borderId="39" xfId="0" applyFont="1" applyFill="1" applyBorder="1" applyAlignment="1">
      <alignment horizontal="center" vertical="center" textRotation="90" wrapText="1"/>
    </xf>
    <xf numFmtId="0" fontId="9" fillId="6" borderId="42" xfId="0" applyFont="1" applyFill="1" applyBorder="1" applyAlignment="1">
      <alignment horizontal="center" vertical="center" textRotation="90" wrapText="1"/>
    </xf>
    <xf numFmtId="0" fontId="19" fillId="2" borderId="0" xfId="0" applyNumberFormat="1" applyFont="1" applyFill="1" applyBorder="1" applyAlignment="1">
      <alignment horizontal="center" vertical="center" wrapText="1"/>
    </xf>
    <xf numFmtId="0" fontId="21" fillId="2" borderId="0" xfId="0" applyNumberFormat="1" applyFont="1" applyFill="1" applyBorder="1" applyAlignment="1">
      <alignment horizontal="center" vertical="center" wrapText="1"/>
    </xf>
    <xf numFmtId="0" fontId="4" fillId="2" borderId="0" xfId="0" applyNumberFormat="1" applyFont="1" applyFill="1" applyBorder="1" applyAlignment="1">
      <alignment horizontal="center" vertical="center" wrapText="1"/>
    </xf>
  </cellXfs>
  <cellStyles count="6">
    <cellStyle name="Millares" xfId="1" builtinId="3"/>
    <cellStyle name="Moneda" xfId="2" builtinId="4"/>
    <cellStyle name="Normal" xfId="0" builtinId="0"/>
    <cellStyle name="Normal 2 2" xfId="4"/>
    <cellStyle name="Normal 3" xfId="5"/>
    <cellStyle name="Porcentaje" xfId="3" builtinId="5"/>
  </cellStyles>
  <dxfs count="5603">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ill>
        <patternFill>
          <bgColor theme="9" tint="-0.24994659260841701"/>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1</xdr:row>
          <xdr:rowOff>0</xdr:rowOff>
        </xdr:from>
        <xdr:to>
          <xdr:col>1</xdr:col>
          <xdr:colOff>0</xdr:colOff>
          <xdr:row>2</xdr:row>
          <xdr:rowOff>0</xdr:rowOff>
        </xdr:to>
        <xdr:sp macro="" textlink="">
          <xdr:nvSpPr>
            <xdr:cNvPr id="1025" name="Button 1" descr="No. Propuestas" hidden="1">
              <a:extLst>
                <a:ext uri="{63B3BB69-23CF-44E3-9099-C40C66FF867C}">
                  <a14:compatExt spid="_x0000_s1025"/>
                </a:ext>
                <a:ext uri="{FF2B5EF4-FFF2-40B4-BE49-F238E27FC236}">
                  <a16:creationId xmlns:a16="http://schemas.microsoft.com/office/drawing/2014/main" xmlns="" id="{00000000-0008-0000-0500-000022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1000" b="0" i="0" u="none" strike="noStrike" baseline="0">
                  <a:solidFill>
                    <a:srgbClr val="000000"/>
                  </a:solidFill>
                  <a:latin typeface="Arial"/>
                  <a:cs typeface="Arial"/>
                </a:rPr>
                <a:t>No. Propuestas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219075</xdr:colOff>
          <xdr:row>2</xdr:row>
          <xdr:rowOff>114300</xdr:rowOff>
        </xdr:from>
        <xdr:to>
          <xdr:col>1</xdr:col>
          <xdr:colOff>628650</xdr:colOff>
          <xdr:row>4</xdr:row>
          <xdr:rowOff>19050</xdr:rowOff>
        </xdr:to>
        <xdr:sp macro="" textlink="">
          <xdr:nvSpPr>
            <xdr:cNvPr id="2049" name="Button 1" hidden="1">
              <a:extLst>
                <a:ext uri="{63B3BB69-23CF-44E3-9099-C40C66FF867C}">
                  <a14:compatExt spid="_x0000_s2049"/>
                </a:ext>
                <a:ext uri="{FF2B5EF4-FFF2-40B4-BE49-F238E27FC236}">
                  <a16:creationId xmlns:a16="http://schemas.microsoft.com/office/drawing/2014/main" xmlns="" id="{00000000-0008-0000-0B00-00000A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Users\mvergara\Documents\VIGENCIA%20%202019\LP-DO-SRN-018-2019\Copia%20de%20MATRIZ%20PROCESO%20%20LP-DO-SRN-018-2019%20%2016-08-2019CASA.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c/Desktop/PROCESOS%20INVIAS%202020/LICITACIONES/LP-DO-SRN-050-2020/MATRIZ%20PROCESO%20FINANCIERA%20%20LP-DT-050-2020-NOV%202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mgallego/AppData/Local/Microsoft/Windows/Temporary%20Internet%20Files/Content.Outlook/E751FD6U/MATRIZ%20FINANCIERA%20LP%20GRANDES%202015%20V1%20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ones"/>
      <sheetName val="BD"/>
      <sheetName val="POA"/>
      <sheetName val="TD"/>
      <sheetName val="Puntajes"/>
      <sheetName val="Capacidad Financiera"/>
      <sheetName val="Puntaje Exp"/>
      <sheetName val="C TECNICA"/>
      <sheetName val="Puntaje CF"/>
      <sheetName val="Saldo CtosEjecución"/>
      <sheetName val="Cap Organización"/>
      <sheetName val="Capacidad Residual"/>
      <sheetName val="CONTRATOS"/>
      <sheetName val="PO"/>
    </sheetNames>
    <sheetDataSet>
      <sheetData sheetId="0"/>
      <sheetData sheetId="1"/>
      <sheetData sheetId="2"/>
      <sheetData sheetId="3">
        <row r="3">
          <cell r="A3">
            <v>0</v>
          </cell>
        </row>
        <row r="4">
          <cell r="A4" t="str">
            <v>PROPONENTE</v>
          </cell>
        </row>
        <row r="5">
          <cell r="A5" t="str">
            <v>CFD INGENIERIA S.A.S</v>
          </cell>
        </row>
        <row r="6">
          <cell r="A6" t="str">
            <v>INGAP S.A.S</v>
          </cell>
        </row>
        <row r="7">
          <cell r="A7" t="str">
            <v>KMC S.A.S</v>
          </cell>
        </row>
        <row r="8">
          <cell r="A8" t="str">
            <v>(en blanco)</v>
          </cell>
        </row>
        <row r="9">
          <cell r="A9" t="str">
            <v>C I GRODCO INGENIEROS CIVILES SAS</v>
          </cell>
        </row>
        <row r="10">
          <cell r="A10" t="str">
            <v>INGENIERIA Y CONSTRUCCIONES  S.A.S</v>
          </cell>
        </row>
        <row r="11">
          <cell r="A11" t="str">
            <v>INFRAESTRUCTURA Y VIAS SAS</v>
          </cell>
        </row>
        <row r="12">
          <cell r="A12" t="str">
            <v>CONSTRUMARC LTDA</v>
          </cell>
        </row>
        <row r="13">
          <cell r="A13" t="str">
            <v>CONCRETOS ASFALTICOS DE COLOMBIA S A CONCRESCOL S A</v>
          </cell>
        </row>
        <row r="14">
          <cell r="A14" t="str">
            <v>SOLARTE NACIONAL DE CONSTRUCIONES SAS</v>
          </cell>
        </row>
        <row r="15">
          <cell r="A15" t="str">
            <v>AMBIENTAL Y CONSTRUCCIONES SAS</v>
          </cell>
        </row>
        <row r="16">
          <cell r="A16" t="str">
            <v>GRUPO G L SAS</v>
          </cell>
        </row>
        <row r="17">
          <cell r="A17" t="str">
            <v>MARTIN CASILLAS SLU</v>
          </cell>
        </row>
        <row r="18">
          <cell r="A18" t="str">
            <v>COLVICIL S.A</v>
          </cell>
        </row>
        <row r="19">
          <cell r="A19" t="str">
            <v>CONSTRUTORRES S.I S.A.S</v>
          </cell>
        </row>
        <row r="20">
          <cell r="A20" t="str">
            <v>ARIETE INGENIERIA &amp; CONSTRUCCION S.A.S</v>
          </cell>
        </row>
        <row r="21">
          <cell r="A21" t="str">
            <v>BRACO CONSTRUCTOR S.A.S</v>
          </cell>
        </row>
        <row r="22">
          <cell r="A22" t="str">
            <v>INTRAMAQ S.A.S</v>
          </cell>
        </row>
        <row r="23">
          <cell r="A23" t="str">
            <v>ALCA INGENIERIA S.A.S</v>
          </cell>
        </row>
        <row r="24">
          <cell r="A24" t="str">
            <v>INGENIERIA DE VIAS S.A.S</v>
          </cell>
        </row>
        <row r="25">
          <cell r="A25" t="str">
            <v>REDES Y EDIFICACIONES S A</v>
          </cell>
        </row>
        <row r="26">
          <cell r="A26" t="str">
            <v>GLOBAL GROUP COL SAS</v>
          </cell>
        </row>
        <row r="27">
          <cell r="A27" t="str">
            <v>MR GROUP COL S.A.S</v>
          </cell>
        </row>
        <row r="28">
          <cell r="A28" t="str">
            <v>OBCIPOL LTDA</v>
          </cell>
        </row>
        <row r="29">
          <cell r="A29" t="str">
            <v>EXCARVAR S.A.S</v>
          </cell>
        </row>
        <row r="30">
          <cell r="A30" t="str">
            <v>OBRAS Y TERRENOS S.A.S</v>
          </cell>
        </row>
        <row r="31">
          <cell r="A31" t="str">
            <v>VINCOL SOCIEDAD POR ACCIONES SIMPLIFICADAS VINCOL S A S</v>
          </cell>
        </row>
        <row r="32">
          <cell r="A32" t="str">
            <v>COINSO SOCIEDAD POR ACCIONES SIMPLIFICADA</v>
          </cell>
        </row>
        <row r="33">
          <cell r="A33" t="str">
            <v>HARINSA NAVASFALT CONSTRUCCIONES S.A.S</v>
          </cell>
        </row>
        <row r="34">
          <cell r="A34" t="str">
            <v>AGAMA SAS</v>
          </cell>
        </row>
        <row r="35">
          <cell r="A35" t="str">
            <v>INGENIERIA VIAS Y CONCRETOS S.A.S</v>
          </cell>
        </row>
        <row r="36">
          <cell r="A36" t="str">
            <v>VIASCA S.A.</v>
          </cell>
        </row>
        <row r="37">
          <cell r="A37" t="str">
            <v>INVERSIONES GABRA S.A.S</v>
          </cell>
        </row>
        <row r="38">
          <cell r="A38" t="str">
            <v>INGENIERIA GEOTECNIA CONSULTORIA CONSTRUCIONES SAS</v>
          </cell>
        </row>
        <row r="39">
          <cell r="A39" t="str">
            <v>BCS INGENIERIA Y PROYECTOS SAS</v>
          </cell>
        </row>
        <row r="40">
          <cell r="A40" t="str">
            <v>HSP CONSTRUCCIONES S A S</v>
          </cell>
        </row>
        <row r="41">
          <cell r="A41" t="str">
            <v>CONSTRUCCION INNOVACION Y DESARROLLO TECNOLOGICO S.A.S.</v>
          </cell>
        </row>
        <row r="42">
          <cell r="A42" t="str">
            <v>LUIS GUILLERMO RUIZ MACHADO</v>
          </cell>
        </row>
        <row r="43">
          <cell r="A43" t="str">
            <v>MOVIMIENTO DE TIERRAS VIAS Y CONSTRUCCIONES - MOVICON S.A.S.</v>
          </cell>
        </row>
        <row r="44">
          <cell r="A44" t="str">
            <v>MUÑOZ Y HERRERA INGENIEROS ASOCIADOS S A</v>
          </cell>
        </row>
        <row r="45">
          <cell r="A45" t="str">
            <v>LUIS ALBERTO GONZALEZ CHAUX</v>
          </cell>
        </row>
        <row r="46">
          <cell r="A46" t="str">
            <v>B&amp;P CONSTRUCCIONES S.A.S</v>
          </cell>
        </row>
        <row r="47">
          <cell r="A47" t="str">
            <v>BETCON INGENIERIA S.A.S</v>
          </cell>
        </row>
        <row r="48">
          <cell r="A48" t="str">
            <v>CONSTRUCCIONES MAQUINARIA Y VIAS DE COLOMBIA S.A.S</v>
          </cell>
        </row>
        <row r="49">
          <cell r="A49" t="str">
            <v>INFRAESTRUCTURA TÉCNICA COLOMBIANA S.A.S</v>
          </cell>
        </row>
        <row r="50">
          <cell r="A50" t="str">
            <v>CONSTRUCTORA Y PROMOTORA AR S.A.S</v>
          </cell>
        </row>
        <row r="51">
          <cell r="A51" t="str">
            <v>COLCIVIL S.A</v>
          </cell>
        </row>
        <row r="52">
          <cell r="A52" t="str">
            <v>CONSULTORIA Y CONSTRUCCION S.A.S</v>
          </cell>
        </row>
        <row r="53">
          <cell r="A53" t="str">
            <v>PROAD S.A.S</v>
          </cell>
        </row>
        <row r="54">
          <cell r="A54" t="str">
            <v>INCOPAV S.A</v>
          </cell>
        </row>
        <row r="55">
          <cell r="A55" t="str">
            <v>DUVANA S.A.S</v>
          </cell>
        </row>
        <row r="56">
          <cell r="A56" t="str">
            <v>CONSTRUSOCIAL S.A.S.</v>
          </cell>
        </row>
        <row r="57">
          <cell r="A57" t="str">
            <v>CONSTRUCCIONES E INVERSIONES L J S.A.S</v>
          </cell>
        </row>
        <row r="58">
          <cell r="A58" t="str">
            <v>GERMAN VILLANUEVA CALDERÓN</v>
          </cell>
        </row>
        <row r="59">
          <cell r="A59" t="str">
            <v>INFERCAL S.A</v>
          </cell>
        </row>
        <row r="60">
          <cell r="A60" t="str">
            <v>SOSIN S.A.S</v>
          </cell>
        </row>
        <row r="61">
          <cell r="A61" t="str">
            <v>CONSTRUCTORA PRIMAR S.A</v>
          </cell>
        </row>
        <row r="62">
          <cell r="A62" t="str">
            <v>IES INGENIEROS SAS</v>
          </cell>
        </row>
        <row r="63">
          <cell r="A63" t="str">
            <v>JUAN CARLOS ROJAS ACERO</v>
          </cell>
        </row>
        <row r="64">
          <cell r="A64" t="str">
            <v>BOL INGENIEROS ARQUITECTOS S.A.</v>
          </cell>
        </row>
        <row r="65">
          <cell r="A65" t="str">
            <v xml:space="preserve">BERNARDO ANCIZAR OSSA LOPEZ </v>
          </cell>
        </row>
        <row r="66">
          <cell r="A66" t="str">
            <v>INVERCONS G&amp;G SAS</v>
          </cell>
        </row>
        <row r="67">
          <cell r="A67" t="str">
            <v>S Y M INGENIERIA SAS</v>
          </cell>
        </row>
        <row r="68">
          <cell r="A68" t="str">
            <v>CORPORACION AMBIENTAL Y DE INGENIERIA COLOMBIANA</v>
          </cell>
        </row>
        <row r="69">
          <cell r="A69" t="str">
            <v xml:space="preserve"> JOSE GABRIEL VARGAS CARVAJAL</v>
          </cell>
        </row>
        <row r="70">
          <cell r="A70" t="str">
            <v>CONSTRUSAR SAS</v>
          </cell>
        </row>
        <row r="71">
          <cell r="A71" t="str">
            <v>MANOLO ARTEAGA ORTEGA</v>
          </cell>
        </row>
        <row r="72">
          <cell r="A72" t="str">
            <v>RDM INGENIERIA S.A.S</v>
          </cell>
        </row>
        <row r="73">
          <cell r="A73" t="str">
            <v>GPR CONSTRUCTORA INGENIERIA &amp; ARQUITECTURA SAS</v>
          </cell>
        </row>
        <row r="74">
          <cell r="A74" t="str">
            <v>COMPAÑIA DE CONSULTORIA Y CONSTRUCCION DE LA SABANA SOCIEDAD POR  ACCIONES SIMPLIFICADA</v>
          </cell>
        </row>
        <row r="75">
          <cell r="A75" t="str">
            <v>CI CONSTRUCCION E INGENIERIA SAS</v>
          </cell>
        </row>
        <row r="76">
          <cell r="A76" t="str">
            <v>CARLOS MAURICIO HERNANDEZ ZAMORA</v>
          </cell>
        </row>
        <row r="77">
          <cell r="A77" t="str">
            <v>RSM CIA SAS</v>
          </cell>
        </row>
        <row r="78">
          <cell r="A78" t="str">
            <v xml:space="preserve">JAIRO LUIS SOCARRAS BONILLA </v>
          </cell>
        </row>
        <row r="79">
          <cell r="A79" t="str">
            <v xml:space="preserve"> CACR INGENIERIA Y CONSTRUCCIONES SAS </v>
          </cell>
        </row>
        <row r="80">
          <cell r="A80" t="str">
            <v>URBANISMO, ARQUITECTURA E INGENIERIA SAS</v>
          </cell>
        </row>
        <row r="81">
          <cell r="A81" t="str">
            <v>CONSTRUCTORA CAMACON SAS</v>
          </cell>
        </row>
        <row r="82">
          <cell r="A82" t="str">
            <v>NELSON HERNANDO VARGAS COLMENARES</v>
          </cell>
        </row>
        <row r="83">
          <cell r="A83" t="str">
            <v>JESUS ENRIQUE VARGAS RODRIGUEZ</v>
          </cell>
        </row>
        <row r="84">
          <cell r="A84" t="str">
            <v>INGENIAR LTDA</v>
          </cell>
        </row>
        <row r="85">
          <cell r="A85" t="str">
            <v xml:space="preserve">BULLISH CONSTRUCCIONES E INGENIERIA SAS </v>
          </cell>
        </row>
        <row r="86">
          <cell r="A86" t="str">
            <v>Total general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ones"/>
      <sheetName val="BD"/>
      <sheetName val="POA"/>
      <sheetName val="TD"/>
      <sheetName val="Puntajes"/>
      <sheetName val="Capacidad Financiera"/>
      <sheetName val="Puntaje Exp"/>
      <sheetName val="C TECNICA"/>
      <sheetName val="Puntaje CF"/>
      <sheetName val="Saldo CtosEjecución"/>
      <sheetName val="Cap Organización"/>
      <sheetName val="Capacidad Residual"/>
      <sheetName val="CONTRATOS"/>
      <sheetName val="PO"/>
      <sheetName val="MATRIZ PROCESO FINANCIERA  LP-D"/>
    </sheetNames>
    <definedNames>
      <definedName name="copiar"/>
      <definedName name="copy"/>
    </definedNames>
    <sheetDataSet>
      <sheetData sheetId="0"/>
      <sheetData sheetId="1"/>
      <sheetData sheetId="2">
        <row r="2">
          <cell r="A2">
            <v>1</v>
          </cell>
          <cell r="B2">
            <v>151500000000</v>
          </cell>
          <cell r="C2">
            <v>18</v>
          </cell>
          <cell r="D2">
            <v>75750000000</v>
          </cell>
          <cell r="E2">
            <v>45450000000</v>
          </cell>
          <cell r="F2">
            <v>828116</v>
          </cell>
        </row>
        <row r="3">
          <cell r="A3">
            <v>2</v>
          </cell>
          <cell r="B3">
            <v>122685000000</v>
          </cell>
          <cell r="C3">
            <v>18</v>
          </cell>
          <cell r="D3">
            <v>61342500000</v>
          </cell>
          <cell r="E3">
            <v>36805500000</v>
          </cell>
        </row>
        <row r="4">
          <cell r="A4">
            <v>3</v>
          </cell>
          <cell r="B4">
            <v>13200000000</v>
          </cell>
          <cell r="C4">
            <v>9</v>
          </cell>
          <cell r="D4">
            <v>6600000000</v>
          </cell>
          <cell r="E4">
            <v>2640000000</v>
          </cell>
        </row>
        <row r="18">
          <cell r="A18" t="str">
            <v>CAPITAL DE TRABAJO</v>
          </cell>
          <cell r="C18">
            <v>45450000000</v>
          </cell>
        </row>
        <row r="20">
          <cell r="B20" t="str">
            <v xml:space="preserve"> </v>
          </cell>
        </row>
      </sheetData>
      <sheetData sheetId="3">
        <row r="4">
          <cell r="A4" t="str">
            <v>PROPONENTE</v>
          </cell>
          <cell r="B4" t="str">
            <v>Suma de ACTIVO CORRIENTE</v>
          </cell>
          <cell r="C4" t="str">
            <v>Suma de ACTIVO TOTAL</v>
          </cell>
          <cell r="D4" t="str">
            <v>Suma de PASIVO CORRIENTE</v>
          </cell>
          <cell r="E4" t="str">
            <v>Suma de PASIVO TOTAL</v>
          </cell>
          <cell r="F4" t="str">
            <v xml:space="preserve">Suma de UTILIDAD / PERDIDA OPERACIONAL </v>
          </cell>
          <cell r="G4" t="str">
            <v>Suma de GASTOS INTERESES</v>
          </cell>
        </row>
        <row r="5">
          <cell r="A5" t="str">
            <v>CFD INGENIERIA S.A.S</v>
          </cell>
          <cell r="B5">
            <v>19451993909</v>
          </cell>
          <cell r="C5">
            <v>27128559414</v>
          </cell>
          <cell r="D5">
            <v>4081366082</v>
          </cell>
          <cell r="E5">
            <v>15290247653</v>
          </cell>
          <cell r="F5">
            <v>6635172698</v>
          </cell>
          <cell r="G5">
            <v>25774994</v>
          </cell>
        </row>
        <row r="6">
          <cell r="A6" t="str">
            <v>(en blanco)</v>
          </cell>
        </row>
        <row r="7">
          <cell r="A7" t="str">
            <v>INFRAESTRUCTURA Y VIAS SAS</v>
          </cell>
          <cell r="B7">
            <v>297413983</v>
          </cell>
          <cell r="C7">
            <v>297413983</v>
          </cell>
          <cell r="D7">
            <v>33718955</v>
          </cell>
          <cell r="E7">
            <v>174147860</v>
          </cell>
          <cell r="F7">
            <v>38432859</v>
          </cell>
          <cell r="G7">
            <v>181876</v>
          </cell>
        </row>
        <row r="8">
          <cell r="A8" t="str">
            <v>ARIETE INGENIERIA &amp; CONSTRUCCION S.A.S</v>
          </cell>
          <cell r="B8">
            <v>1200000000</v>
          </cell>
          <cell r="C8">
            <v>1280700000</v>
          </cell>
          <cell r="D8">
            <v>3000000</v>
          </cell>
          <cell r="E8">
            <v>50000000</v>
          </cell>
          <cell r="F8">
            <v>475200000</v>
          </cell>
          <cell r="G8">
            <v>3200000</v>
          </cell>
        </row>
        <row r="9">
          <cell r="A9" t="str">
            <v>BRACO CONSTRUCTOR S.A.S</v>
          </cell>
          <cell r="B9">
            <v>7836281979</v>
          </cell>
          <cell r="C9">
            <v>8534671604</v>
          </cell>
          <cell r="D9">
            <v>656604000</v>
          </cell>
          <cell r="E9">
            <v>4599028187</v>
          </cell>
          <cell r="F9">
            <v>1165541249</v>
          </cell>
          <cell r="G9">
            <v>264510579</v>
          </cell>
        </row>
        <row r="10">
          <cell r="A10" t="str">
            <v>INTRAMAQ S.A.S</v>
          </cell>
          <cell r="B10">
            <v>10674073000</v>
          </cell>
          <cell r="C10">
            <v>38993171000</v>
          </cell>
          <cell r="D10">
            <v>4169588000</v>
          </cell>
          <cell r="E10">
            <v>22325685000</v>
          </cell>
          <cell r="F10">
            <v>3711758000</v>
          </cell>
          <cell r="G10">
            <v>1279202000</v>
          </cell>
        </row>
        <row r="11">
          <cell r="A11" t="str">
            <v>ALCA INGENIERIA S.A.S</v>
          </cell>
          <cell r="B11">
            <v>86669072018</v>
          </cell>
          <cell r="C11">
            <v>102225263290</v>
          </cell>
          <cell r="D11">
            <v>17505497311</v>
          </cell>
          <cell r="E11">
            <v>40960030305</v>
          </cell>
          <cell r="F11">
            <v>10202852200</v>
          </cell>
          <cell r="G11">
            <v>3015116133</v>
          </cell>
        </row>
        <row r="12">
          <cell r="A12" t="str">
            <v>INGENIERIA DE VIAS S.A.S</v>
          </cell>
          <cell r="B12">
            <v>219981516706</v>
          </cell>
          <cell r="C12">
            <v>279927516291</v>
          </cell>
          <cell r="D12">
            <v>81165305104</v>
          </cell>
          <cell r="E12">
            <v>97043383019</v>
          </cell>
          <cell r="F12">
            <v>12847016554</v>
          </cell>
          <cell r="G12">
            <v>2043600260</v>
          </cell>
        </row>
        <row r="13">
          <cell r="A13" t="str">
            <v>REDES Y EDIFICACIONES S A</v>
          </cell>
          <cell r="B13">
            <v>34657144174</v>
          </cell>
          <cell r="C13">
            <v>45750355306</v>
          </cell>
          <cell r="D13">
            <v>17845457518</v>
          </cell>
          <cell r="E13">
            <v>22632575861</v>
          </cell>
          <cell r="F13">
            <v>8173185099</v>
          </cell>
          <cell r="G13">
            <v>801783407</v>
          </cell>
        </row>
        <row r="14">
          <cell r="A14" t="str">
            <v>MR GROUP COL S.A.S</v>
          </cell>
          <cell r="B14">
            <v>2221982086</v>
          </cell>
          <cell r="C14">
            <v>2222716486</v>
          </cell>
          <cell r="D14">
            <v>241744169</v>
          </cell>
          <cell r="E14">
            <v>991778592</v>
          </cell>
          <cell r="F14">
            <v>192165398</v>
          </cell>
          <cell r="G14">
            <v>4331</v>
          </cell>
        </row>
        <row r="15">
          <cell r="A15" t="str">
            <v>EXCARVAR S.A.S</v>
          </cell>
          <cell r="B15">
            <v>9553718051</v>
          </cell>
          <cell r="C15">
            <v>10509672603</v>
          </cell>
          <cell r="D15">
            <v>421367636</v>
          </cell>
          <cell r="E15">
            <v>2351711789</v>
          </cell>
          <cell r="F15">
            <v>1548442673</v>
          </cell>
          <cell r="G15">
            <v>68889788</v>
          </cell>
        </row>
        <row r="16">
          <cell r="A16" t="str">
            <v>COINSO SOCIEDAD POR ACCIONES SIMPLIFICADA</v>
          </cell>
          <cell r="B16">
            <v>3124539509</v>
          </cell>
          <cell r="C16">
            <v>3642531034</v>
          </cell>
          <cell r="D16">
            <v>211271241</v>
          </cell>
          <cell r="E16">
            <v>2477685081</v>
          </cell>
          <cell r="F16">
            <v>436929221</v>
          </cell>
          <cell r="G16">
            <v>34461460</v>
          </cell>
        </row>
        <row r="17">
          <cell r="A17" t="str">
            <v>HARINSA NAVASFALT CONSTRUCCIONES S.A.S</v>
          </cell>
          <cell r="B17">
            <v>3072000000</v>
          </cell>
          <cell r="C17">
            <v>3072000000</v>
          </cell>
          <cell r="D17">
            <v>5.0000000000000001E-4</v>
          </cell>
          <cell r="E17">
            <v>5.0000000000000001E-4</v>
          </cell>
          <cell r="F17">
            <v>5.0000000000000001E-4</v>
          </cell>
          <cell r="G17">
            <v>5.0000000000000001E-4</v>
          </cell>
        </row>
        <row r="18">
          <cell r="A18" t="str">
            <v>LUIS GUILLERMO RUIZ MACHADO</v>
          </cell>
          <cell r="B18">
            <v>7168978496</v>
          </cell>
          <cell r="C18">
            <v>10670386490</v>
          </cell>
          <cell r="D18">
            <v>280542611</v>
          </cell>
          <cell r="E18">
            <v>3850161385</v>
          </cell>
          <cell r="F18">
            <v>3403774563</v>
          </cell>
          <cell r="G18">
            <v>394935884</v>
          </cell>
        </row>
        <row r="19">
          <cell r="A19" t="str">
            <v>S Y M INGENIERIA SAS</v>
          </cell>
          <cell r="B19">
            <v>2669842851</v>
          </cell>
          <cell r="C19">
            <v>3765972858</v>
          </cell>
          <cell r="D19">
            <v>432834246</v>
          </cell>
          <cell r="E19">
            <v>1029257138</v>
          </cell>
          <cell r="F19">
            <v>503356099</v>
          </cell>
          <cell r="G19">
            <v>40415521</v>
          </cell>
        </row>
        <row r="20">
          <cell r="A20" t="str">
            <v>MANOLO ARTEAGA ORTEGA</v>
          </cell>
          <cell r="B20">
            <v>1730903556</v>
          </cell>
          <cell r="C20">
            <v>2085160239</v>
          </cell>
          <cell r="D20">
            <v>85274242</v>
          </cell>
          <cell r="E20">
            <v>181465990</v>
          </cell>
          <cell r="F20">
            <v>131104060</v>
          </cell>
          <cell r="G20">
            <v>25914142</v>
          </cell>
        </row>
        <row r="21">
          <cell r="A21" t="str">
            <v>RDM INGENIERIA S.A.S</v>
          </cell>
          <cell r="B21">
            <v>612355305</v>
          </cell>
          <cell r="C21">
            <v>1605638623</v>
          </cell>
          <cell r="D21">
            <v>11853127</v>
          </cell>
          <cell r="E21">
            <v>363726041</v>
          </cell>
          <cell r="F21">
            <v>48169409</v>
          </cell>
          <cell r="G21">
            <v>19046976</v>
          </cell>
        </row>
        <row r="22">
          <cell r="A22" t="str">
            <v>GPR CONSTRUCTORA INGENIERIA &amp; ARQUITECTURA SAS</v>
          </cell>
          <cell r="B22">
            <v>1337182416</v>
          </cell>
          <cell r="C22">
            <v>1800668870</v>
          </cell>
          <cell r="D22">
            <v>261794855</v>
          </cell>
          <cell r="E22">
            <v>479528879</v>
          </cell>
          <cell r="F22">
            <v>483303820</v>
          </cell>
          <cell r="G22">
            <v>5.0000000000000001E-4</v>
          </cell>
        </row>
        <row r="23">
          <cell r="A23" t="str">
            <v xml:space="preserve">JAIRO LUIS SOCARRAS BONILLA </v>
          </cell>
          <cell r="B23">
            <v>1423136000</v>
          </cell>
          <cell r="C23">
            <v>1991492000</v>
          </cell>
          <cell r="D23">
            <v>21478000</v>
          </cell>
          <cell r="E23">
            <v>66692000</v>
          </cell>
          <cell r="F23">
            <v>489163000</v>
          </cell>
          <cell r="G23">
            <v>6258000</v>
          </cell>
        </row>
        <row r="24">
          <cell r="A24" t="str">
            <v>JUAN CARLOS RAMIREZ OSPINA</v>
          </cell>
          <cell r="B24">
            <v>4795504176</v>
          </cell>
          <cell r="C24">
            <v>5438799010</v>
          </cell>
          <cell r="D24">
            <v>75751948</v>
          </cell>
          <cell r="E24">
            <v>1052650809</v>
          </cell>
          <cell r="F24">
            <v>1917296498</v>
          </cell>
          <cell r="G24">
            <v>85672721</v>
          </cell>
        </row>
        <row r="25">
          <cell r="A25" t="str">
            <v>CONSTRUCTORA VIAYCO SAS</v>
          </cell>
          <cell r="B25">
            <v>2905675341</v>
          </cell>
          <cell r="C25">
            <v>2905675341</v>
          </cell>
          <cell r="D25">
            <v>114493725</v>
          </cell>
          <cell r="E25">
            <v>114493725</v>
          </cell>
          <cell r="F25">
            <v>625292536</v>
          </cell>
          <cell r="G25">
            <v>249000</v>
          </cell>
        </row>
        <row r="26">
          <cell r="A26" t="str">
            <v>BARMAR CONSTRUCCIONES SAS</v>
          </cell>
          <cell r="B26">
            <v>1378115235</v>
          </cell>
          <cell r="C26">
            <v>1585404535</v>
          </cell>
          <cell r="D26">
            <v>9653000</v>
          </cell>
          <cell r="E26">
            <v>264653000</v>
          </cell>
          <cell r="F26">
            <v>179617759</v>
          </cell>
          <cell r="G26">
            <v>2349661</v>
          </cell>
        </row>
        <row r="27">
          <cell r="A27" t="str">
            <v>PAVIMENTOS EL DORADO SAS</v>
          </cell>
          <cell r="B27">
            <v>26111331454</v>
          </cell>
          <cell r="C27">
            <v>37845996258</v>
          </cell>
          <cell r="D27">
            <v>1242062758</v>
          </cell>
          <cell r="E27">
            <v>15368459484</v>
          </cell>
          <cell r="F27">
            <v>2477021871</v>
          </cell>
          <cell r="G27">
            <v>33612595</v>
          </cell>
        </row>
        <row r="28">
          <cell r="A28" t="str">
            <v>GENERADORA DE PROYECTOS DE PUERTOS ARQUITECTURA Y VIAS SAS</v>
          </cell>
          <cell r="B28">
            <v>1664755787</v>
          </cell>
          <cell r="C28">
            <v>2144155787</v>
          </cell>
          <cell r="D28">
            <v>117164706</v>
          </cell>
          <cell r="E28">
            <v>117164706</v>
          </cell>
          <cell r="F28">
            <v>350234081</v>
          </cell>
          <cell r="G28">
            <v>1579802</v>
          </cell>
        </row>
        <row r="29">
          <cell r="A29" t="str">
            <v xml:space="preserve">LUISA FERNANDA OCAMPO REY </v>
          </cell>
          <cell r="B29">
            <v>796801078</v>
          </cell>
          <cell r="C29">
            <v>1437611078</v>
          </cell>
          <cell r="D29">
            <v>35533099</v>
          </cell>
          <cell r="E29">
            <v>514978542</v>
          </cell>
          <cell r="F29">
            <v>74792011</v>
          </cell>
          <cell r="G29">
            <v>5265120</v>
          </cell>
        </row>
        <row r="30">
          <cell r="A30" t="str">
            <v xml:space="preserve">PEDRO ALFONSO VARGAS </v>
          </cell>
          <cell r="B30">
            <v>781667000</v>
          </cell>
          <cell r="C30">
            <v>1815667000</v>
          </cell>
          <cell r="D30">
            <v>23900090</v>
          </cell>
          <cell r="E30">
            <v>370550090</v>
          </cell>
          <cell r="F30">
            <v>72424514</v>
          </cell>
          <cell r="G30">
            <v>4965000</v>
          </cell>
        </row>
        <row r="31">
          <cell r="A31">
            <v>2019</v>
          </cell>
        </row>
        <row r="32">
          <cell r="A32" t="str">
            <v>AJGE INGENIERÍA S.A</v>
          </cell>
          <cell r="B32">
            <v>1648500000</v>
          </cell>
          <cell r="C32">
            <v>1817500000</v>
          </cell>
          <cell r="D32">
            <v>105828000</v>
          </cell>
          <cell r="E32">
            <v>105828000</v>
          </cell>
          <cell r="F32">
            <v>14125000</v>
          </cell>
          <cell r="G32">
            <v>1200000</v>
          </cell>
        </row>
        <row r="33">
          <cell r="A33" t="str">
            <v>EDIFICACIONES Y VIAS S A</v>
          </cell>
          <cell r="B33">
            <v>9973443000</v>
          </cell>
          <cell r="C33">
            <v>13792916000</v>
          </cell>
          <cell r="D33">
            <v>896711000</v>
          </cell>
          <cell r="E33">
            <v>7778139000</v>
          </cell>
          <cell r="F33">
            <v>1442682000</v>
          </cell>
          <cell r="G33">
            <v>406820000</v>
          </cell>
        </row>
        <row r="34">
          <cell r="A34" t="str">
            <v>ENERGY CONSULTING GROUP S.A.S.</v>
          </cell>
          <cell r="B34">
            <v>1547448366</v>
          </cell>
          <cell r="C34">
            <v>1883656375</v>
          </cell>
          <cell r="D34">
            <v>194842351</v>
          </cell>
          <cell r="E34">
            <v>194842351</v>
          </cell>
          <cell r="F34">
            <v>556166053</v>
          </cell>
          <cell r="G34">
            <v>20418461</v>
          </cell>
        </row>
        <row r="35">
          <cell r="A35" t="str">
            <v>CONSTRUCCIONES E INVERSIONES LJ S.A.S</v>
          </cell>
          <cell r="B35">
            <v>503947935</v>
          </cell>
          <cell r="C35">
            <v>571226335</v>
          </cell>
          <cell r="D35">
            <v>16785000</v>
          </cell>
          <cell r="E35">
            <v>16785000</v>
          </cell>
          <cell r="F35">
            <v>163351433</v>
          </cell>
          <cell r="G35">
            <v>6129</v>
          </cell>
        </row>
        <row r="36">
          <cell r="A36" t="str">
            <v>OR CONSTRUCIONES E INGENIERIA S.A.S</v>
          </cell>
          <cell r="B36">
            <v>5632524319</v>
          </cell>
          <cell r="C36">
            <v>6644668977</v>
          </cell>
          <cell r="D36">
            <v>501094298</v>
          </cell>
          <cell r="E36">
            <v>590605104</v>
          </cell>
          <cell r="F36">
            <v>3590520456</v>
          </cell>
          <cell r="G36">
            <v>53202593</v>
          </cell>
        </row>
        <row r="37">
          <cell r="A37" t="str">
            <v>TUCAR S.A.S</v>
          </cell>
          <cell r="B37">
            <v>10000000</v>
          </cell>
          <cell r="C37">
            <v>10000000</v>
          </cell>
          <cell r="D37">
            <v>5.0000000000000002E-5</v>
          </cell>
          <cell r="E37">
            <v>5.0000000000000002E-5</v>
          </cell>
          <cell r="F37">
            <v>5.0000000000000002E-5</v>
          </cell>
          <cell r="G37">
            <v>5.0000000000000002E-5</v>
          </cell>
        </row>
        <row r="38">
          <cell r="A38" t="str">
            <v xml:space="preserve"> COURVI INGENIERIA S.A.S</v>
          </cell>
          <cell r="B38">
            <v>215772586</v>
          </cell>
          <cell r="C38">
            <v>215772586</v>
          </cell>
          <cell r="D38">
            <v>15772586</v>
          </cell>
          <cell r="E38">
            <v>15772586</v>
          </cell>
          <cell r="F38">
            <v>5.0000000000000001E-4</v>
          </cell>
          <cell r="G38">
            <v>5.0000000000000001E-4</v>
          </cell>
        </row>
        <row r="39">
          <cell r="A39" t="str">
            <v>ICPT CONSTRUCCION S.A.S</v>
          </cell>
          <cell r="B39">
            <v>300000000</v>
          </cell>
          <cell r="C39">
            <v>300000000</v>
          </cell>
          <cell r="D39">
            <v>5.0000000000000002E-5</v>
          </cell>
          <cell r="E39">
            <v>5.0000000000000002E-5</v>
          </cell>
          <cell r="F39">
            <v>5.0000000000000002E-5</v>
          </cell>
          <cell r="G39">
            <v>5.0000000000000002E-5</v>
          </cell>
        </row>
        <row r="40">
          <cell r="A40" t="str">
            <v>ALVARO CALDERON TORO S.A.S</v>
          </cell>
          <cell r="B40">
            <v>2408951773</v>
          </cell>
          <cell r="C40">
            <v>2575286181</v>
          </cell>
          <cell r="D40">
            <v>125903271</v>
          </cell>
          <cell r="E40">
            <v>1329357707</v>
          </cell>
          <cell r="F40">
            <v>459308181</v>
          </cell>
          <cell r="G40">
            <v>18578631.98</v>
          </cell>
        </row>
        <row r="41">
          <cell r="A41" t="str">
            <v>APIA PROYECTOS Y SOLUCIONES SAS</v>
          </cell>
          <cell r="B41">
            <v>3913650451</v>
          </cell>
          <cell r="C41">
            <v>6249119806</v>
          </cell>
          <cell r="D41">
            <v>395353165</v>
          </cell>
          <cell r="E41">
            <v>2772468099</v>
          </cell>
          <cell r="F41">
            <v>922606398</v>
          </cell>
          <cell r="G41">
            <v>183999328</v>
          </cell>
        </row>
        <row r="42">
          <cell r="A42" t="str">
            <v>GRUPO C &amp; J SAS</v>
          </cell>
          <cell r="B42">
            <v>4805875309</v>
          </cell>
          <cell r="C42">
            <v>4856496975</v>
          </cell>
          <cell r="D42">
            <v>450677314</v>
          </cell>
          <cell r="E42">
            <v>450677314</v>
          </cell>
          <cell r="F42">
            <v>628036726</v>
          </cell>
          <cell r="G42">
            <v>3306723</v>
          </cell>
        </row>
        <row r="43">
          <cell r="A43" t="str">
            <v xml:space="preserve"> DEACIVIL S.A.S</v>
          </cell>
          <cell r="B43">
            <v>3367958056</v>
          </cell>
          <cell r="C43">
            <v>3767588823</v>
          </cell>
          <cell r="D43">
            <v>247108354</v>
          </cell>
          <cell r="E43">
            <v>1301866060</v>
          </cell>
          <cell r="F43">
            <v>971132654</v>
          </cell>
          <cell r="G43">
            <v>69416001</v>
          </cell>
        </row>
        <row r="44">
          <cell r="A44" t="str">
            <v>ARQUITECTOS INGENIEROS CONTRATISTAS AICON SAS</v>
          </cell>
          <cell r="B44">
            <v>1906412849.99</v>
          </cell>
          <cell r="C44">
            <v>7625410358.9899998</v>
          </cell>
          <cell r="D44">
            <v>583907916.38</v>
          </cell>
          <cell r="E44">
            <v>1958156294.76</v>
          </cell>
          <cell r="F44">
            <v>423296517.60000002</v>
          </cell>
          <cell r="G44">
            <v>45662599.520000003</v>
          </cell>
        </row>
        <row r="45">
          <cell r="A45" t="str">
            <v xml:space="preserve">JOSE GUILLERMO GALAN GOMEZ </v>
          </cell>
          <cell r="B45">
            <v>10864325000</v>
          </cell>
          <cell r="C45">
            <v>16330160000</v>
          </cell>
          <cell r="D45">
            <v>3514222000</v>
          </cell>
          <cell r="E45">
            <v>6950216000</v>
          </cell>
          <cell r="F45">
            <v>2859795000</v>
          </cell>
          <cell r="G45">
            <v>206959000</v>
          </cell>
        </row>
        <row r="46">
          <cell r="A46" t="str">
            <v>ADOBE ARQUITECTURA INGENIERIA LTDA</v>
          </cell>
          <cell r="B46">
            <v>710526949</v>
          </cell>
          <cell r="C46">
            <v>724615949</v>
          </cell>
          <cell r="D46">
            <v>19532699</v>
          </cell>
          <cell r="E46">
            <v>103137507</v>
          </cell>
          <cell r="F46">
            <v>163533702</v>
          </cell>
          <cell r="G46">
            <v>5.0000000000000001E-4</v>
          </cell>
        </row>
        <row r="47">
          <cell r="A47" t="str">
            <v xml:space="preserve">CHRISTIAN JAVIER CHAMORRO VELASCO </v>
          </cell>
          <cell r="B47">
            <v>724610710</v>
          </cell>
          <cell r="C47">
            <v>1248060471</v>
          </cell>
          <cell r="D47">
            <v>34566329</v>
          </cell>
          <cell r="E47">
            <v>80231241</v>
          </cell>
          <cell r="F47">
            <v>327922731</v>
          </cell>
          <cell r="G47">
            <v>8860069</v>
          </cell>
        </row>
        <row r="48">
          <cell r="A48" t="str">
            <v xml:space="preserve">RAM PROYECTOS DE INGENIERIA S.A.S. </v>
          </cell>
          <cell r="B48">
            <v>10197556987</v>
          </cell>
          <cell r="C48">
            <v>10197556987</v>
          </cell>
          <cell r="D48">
            <v>32193806</v>
          </cell>
          <cell r="E48">
            <v>32193806</v>
          </cell>
          <cell r="F48">
            <v>2207216230</v>
          </cell>
          <cell r="G48">
            <v>2035200</v>
          </cell>
        </row>
        <row r="49">
          <cell r="A49" t="str">
            <v xml:space="preserve"> VICTOR MANUEL PINTO CORTES</v>
          </cell>
          <cell r="B49">
            <v>899667731</v>
          </cell>
          <cell r="C49">
            <v>1638877660</v>
          </cell>
          <cell r="D49">
            <v>560000</v>
          </cell>
          <cell r="E49">
            <v>1460000</v>
          </cell>
          <cell r="F49">
            <v>255470586</v>
          </cell>
          <cell r="G49">
            <v>5896000</v>
          </cell>
        </row>
        <row r="50">
          <cell r="A50" t="str">
            <v>GRUPO M&amp;M CONSTRUCTORA SAS</v>
          </cell>
          <cell r="B50">
            <v>325644540</v>
          </cell>
          <cell r="C50">
            <v>329644540</v>
          </cell>
          <cell r="D50">
            <v>6593041</v>
          </cell>
          <cell r="E50">
            <v>161845149</v>
          </cell>
          <cell r="F50">
            <v>63299143</v>
          </cell>
          <cell r="G50">
            <v>2000</v>
          </cell>
        </row>
        <row r="51">
          <cell r="A51" t="str">
            <v>IC INGENIEROS CONSTRUCTORES S.A.S</v>
          </cell>
          <cell r="B51">
            <v>500000000</v>
          </cell>
          <cell r="C51">
            <v>500000000</v>
          </cell>
          <cell r="D51">
            <v>5.0000000000000001E-4</v>
          </cell>
          <cell r="E51">
            <v>5.0000000000000001E-4</v>
          </cell>
          <cell r="F51">
            <v>5.0000000000000001E-4</v>
          </cell>
          <cell r="G51">
            <v>5.0000000000000001E-4</v>
          </cell>
        </row>
        <row r="52">
          <cell r="A52" t="str">
            <v>CIVILTEK INGENIEROS ASOCIADOS SAS</v>
          </cell>
          <cell r="B52">
            <v>156734221</v>
          </cell>
          <cell r="C52">
            <v>218995707</v>
          </cell>
          <cell r="D52">
            <v>54533045</v>
          </cell>
          <cell r="E52">
            <v>84158743</v>
          </cell>
          <cell r="F52">
            <v>49258881</v>
          </cell>
          <cell r="G52">
            <v>1006115</v>
          </cell>
        </row>
        <row r="53">
          <cell r="A53" t="str">
            <v>CONSTRUCCION INGENIERIA COINGSA COLOMBIA S.A.S.</v>
          </cell>
          <cell r="B53">
            <v>2463315083</v>
          </cell>
          <cell r="C53">
            <v>2673467054</v>
          </cell>
          <cell r="D53">
            <v>939564229</v>
          </cell>
          <cell r="E53">
            <v>1620168548</v>
          </cell>
          <cell r="F53">
            <v>559087612</v>
          </cell>
          <cell r="G53">
            <v>127715716</v>
          </cell>
        </row>
        <row r="54">
          <cell r="A54" t="str">
            <v xml:space="preserve">JOSE IGNACIO QUINTERO CORZO </v>
          </cell>
          <cell r="B54">
            <v>3623054553</v>
          </cell>
          <cell r="C54">
            <v>3944706386</v>
          </cell>
          <cell r="D54">
            <v>67847740</v>
          </cell>
          <cell r="E54">
            <v>430634972</v>
          </cell>
          <cell r="F54">
            <v>360909310</v>
          </cell>
          <cell r="G54">
            <v>20174447</v>
          </cell>
        </row>
        <row r="55">
          <cell r="A55" t="str">
            <v>GERMAN ENRIQUE IBAÑEZ MEDINA</v>
          </cell>
          <cell r="B55">
            <v>736618000</v>
          </cell>
          <cell r="C55">
            <v>1339233000</v>
          </cell>
          <cell r="D55">
            <v>5.0000000000000002E-5</v>
          </cell>
          <cell r="E55">
            <v>217970000</v>
          </cell>
          <cell r="F55">
            <v>196056000</v>
          </cell>
          <cell r="G55">
            <v>36766000</v>
          </cell>
        </row>
        <row r="56">
          <cell r="A56" t="str">
            <v xml:space="preserve">LUIS FRANCISCO ESPANA RAMIREZ </v>
          </cell>
          <cell r="B56">
            <v>2167040487</v>
          </cell>
          <cell r="C56">
            <v>2333675987</v>
          </cell>
          <cell r="D56">
            <v>20297000</v>
          </cell>
          <cell r="E56">
            <v>451245215</v>
          </cell>
          <cell r="F56">
            <v>180265999</v>
          </cell>
          <cell r="G56">
            <v>3412587</v>
          </cell>
        </row>
        <row r="57">
          <cell r="A57" t="str">
            <v>PV &amp; GM CONSTRUCCIONES SAS</v>
          </cell>
          <cell r="B57">
            <v>686950000</v>
          </cell>
          <cell r="C57">
            <v>856268000</v>
          </cell>
          <cell r="D57">
            <v>229706000</v>
          </cell>
          <cell r="E57">
            <v>394706000</v>
          </cell>
          <cell r="F57">
            <v>128515000</v>
          </cell>
          <cell r="G57">
            <v>7607000</v>
          </cell>
        </row>
        <row r="58">
          <cell r="A58" t="str">
            <v xml:space="preserve"> INGENERIA DE COLOMBIA INGDECOL S.A.S</v>
          </cell>
          <cell r="B58">
            <v>680814197</v>
          </cell>
          <cell r="C58">
            <v>807913693</v>
          </cell>
          <cell r="D58">
            <v>39476378</v>
          </cell>
          <cell r="E58">
            <v>120854749</v>
          </cell>
          <cell r="F58">
            <v>637423575</v>
          </cell>
          <cell r="G58">
            <v>2141800</v>
          </cell>
        </row>
        <row r="59">
          <cell r="A59" t="str">
            <v>BUILDING ENGINEERING AND CONSULTING COMPANY SAS</v>
          </cell>
          <cell r="B59">
            <v>174087812</v>
          </cell>
          <cell r="C59">
            <v>174087812</v>
          </cell>
          <cell r="D59">
            <v>9767000</v>
          </cell>
          <cell r="E59">
            <v>9767000</v>
          </cell>
          <cell r="F59">
            <v>10969200</v>
          </cell>
          <cell r="G59">
            <v>5.0000000000000001E-4</v>
          </cell>
        </row>
        <row r="60">
          <cell r="A60" t="str">
            <v>MB CONSTRUCCIONES Y DISEÑOS S.A.S</v>
          </cell>
          <cell r="B60">
            <v>241287046</v>
          </cell>
          <cell r="C60">
            <v>312810238</v>
          </cell>
          <cell r="D60">
            <v>71467435</v>
          </cell>
          <cell r="E60">
            <v>184258390</v>
          </cell>
          <cell r="F60">
            <v>4909325</v>
          </cell>
          <cell r="G60">
            <v>1210331</v>
          </cell>
        </row>
        <row r="61">
          <cell r="A61" t="str">
            <v>INGENIERIA DE PROYECTOS AML SAS</v>
          </cell>
          <cell r="B61">
            <v>3223700421</v>
          </cell>
          <cell r="C61">
            <v>3325850187</v>
          </cell>
          <cell r="D61">
            <v>433977255</v>
          </cell>
          <cell r="E61">
            <v>775709420</v>
          </cell>
          <cell r="F61">
            <v>706516012</v>
          </cell>
          <cell r="G61">
            <v>47548760</v>
          </cell>
        </row>
        <row r="62">
          <cell r="A62" t="str">
            <v>LR PROYECTOS DE INGENIERIA SAS</v>
          </cell>
          <cell r="B62">
            <v>2096281048</v>
          </cell>
          <cell r="C62">
            <v>4819053474</v>
          </cell>
          <cell r="D62">
            <v>225264969</v>
          </cell>
          <cell r="E62">
            <v>2132536094</v>
          </cell>
          <cell r="F62">
            <v>139273704</v>
          </cell>
          <cell r="G62">
            <v>9064</v>
          </cell>
        </row>
        <row r="63">
          <cell r="A63" t="str">
            <v>TSAMANI CONSTRUCCIONES S.A.S</v>
          </cell>
          <cell r="B63">
            <v>104998000</v>
          </cell>
          <cell r="C63">
            <v>104998000</v>
          </cell>
          <cell r="D63">
            <v>1648000</v>
          </cell>
          <cell r="E63">
            <v>1648000</v>
          </cell>
          <cell r="F63">
            <v>4995000</v>
          </cell>
          <cell r="G63">
            <v>5.0000000000000001E-4</v>
          </cell>
        </row>
        <row r="64">
          <cell r="A64" t="str">
            <v>CONSTRUCTORA PAIS S.A.S</v>
          </cell>
          <cell r="B64">
            <v>2338902538.21</v>
          </cell>
          <cell r="C64">
            <v>2423902538.21</v>
          </cell>
          <cell r="D64">
            <v>194209895.24000001</v>
          </cell>
          <cell r="E64">
            <v>450548037.24000001</v>
          </cell>
          <cell r="F64">
            <v>1397267616.78</v>
          </cell>
          <cell r="G64">
            <v>97958373.700000003</v>
          </cell>
        </row>
        <row r="65">
          <cell r="A65" t="str">
            <v xml:space="preserve">ISDUAR HUMBERTO PAEZ RAMOS </v>
          </cell>
          <cell r="B65">
            <v>2010614656.98</v>
          </cell>
          <cell r="C65">
            <v>2014494656.98</v>
          </cell>
          <cell r="D65">
            <v>80738782</v>
          </cell>
          <cell r="E65">
            <v>416907927</v>
          </cell>
          <cell r="F65">
            <v>670250130.71000004</v>
          </cell>
          <cell r="G65">
            <v>97160888.549999997</v>
          </cell>
        </row>
        <row r="66">
          <cell r="A66" t="str">
            <v>JULIAN ARLY PEDRAZA JIMENEZ</v>
          </cell>
          <cell r="B66">
            <v>261500000</v>
          </cell>
          <cell r="C66">
            <v>441500000</v>
          </cell>
          <cell r="D66">
            <v>1200000</v>
          </cell>
          <cell r="E66">
            <v>1200000</v>
          </cell>
          <cell r="F66">
            <v>40190484</v>
          </cell>
          <cell r="G66">
            <v>5.0000000000000001E-4</v>
          </cell>
        </row>
        <row r="67">
          <cell r="A67" t="str">
            <v>ASFALTEMOS SAS</v>
          </cell>
          <cell r="B67">
            <v>26190498000</v>
          </cell>
          <cell r="C67">
            <v>33109062000</v>
          </cell>
          <cell r="D67">
            <v>2146487000</v>
          </cell>
          <cell r="E67">
            <v>19593036000</v>
          </cell>
          <cell r="F67">
            <v>3307899000</v>
          </cell>
          <cell r="G67">
            <v>272440000</v>
          </cell>
        </row>
        <row r="68">
          <cell r="A68" t="str">
            <v>IKON GROUP S.A.S</v>
          </cell>
          <cell r="B68">
            <v>4356023403</v>
          </cell>
          <cell r="C68">
            <v>7789531499</v>
          </cell>
          <cell r="D68">
            <v>1506962368</v>
          </cell>
          <cell r="E68">
            <v>1719672217</v>
          </cell>
          <cell r="F68">
            <v>822287389</v>
          </cell>
          <cell r="G68">
            <v>72228824</v>
          </cell>
        </row>
        <row r="69">
          <cell r="A69" t="str">
            <v>AG3 INGENIERIA SAS</v>
          </cell>
          <cell r="B69">
            <v>1149249666</v>
          </cell>
          <cell r="C69">
            <v>1758886363</v>
          </cell>
          <cell r="D69">
            <v>592257059</v>
          </cell>
          <cell r="E69">
            <v>763246767</v>
          </cell>
          <cell r="F69">
            <v>344338380</v>
          </cell>
          <cell r="G69">
            <v>20100657</v>
          </cell>
        </row>
        <row r="70">
          <cell r="A70" t="str">
            <v xml:space="preserve">AURELIO GUTIERREZ CASTILLO </v>
          </cell>
          <cell r="B70">
            <v>2355282140</v>
          </cell>
          <cell r="C70">
            <v>2533920626</v>
          </cell>
          <cell r="D70">
            <v>745345902</v>
          </cell>
          <cell r="E70">
            <v>1211051116</v>
          </cell>
          <cell r="F70">
            <v>443074788</v>
          </cell>
          <cell r="G70">
            <v>63581942</v>
          </cell>
        </row>
        <row r="71">
          <cell r="A71" t="str">
            <v>CALCULO Y CONSTRUCCIONES S.A.S.</v>
          </cell>
          <cell r="B71">
            <v>15885039771</v>
          </cell>
          <cell r="C71">
            <v>18506371989</v>
          </cell>
          <cell r="D71">
            <v>4027224459</v>
          </cell>
          <cell r="E71">
            <v>10931527608</v>
          </cell>
          <cell r="F71">
            <v>2425671258</v>
          </cell>
          <cell r="G71">
            <v>804624089</v>
          </cell>
        </row>
        <row r="72">
          <cell r="A72" t="str">
            <v>LEEGS INGENIERIA S A S</v>
          </cell>
          <cell r="B72">
            <v>7086276158</v>
          </cell>
          <cell r="C72">
            <v>9845722842</v>
          </cell>
          <cell r="D72">
            <v>389518105</v>
          </cell>
          <cell r="E72">
            <v>2789518105</v>
          </cell>
          <cell r="F72">
            <v>1314939508</v>
          </cell>
          <cell r="G72">
            <v>5.0000000000000001E-4</v>
          </cell>
        </row>
        <row r="73">
          <cell r="A73" t="str">
            <v>INCOBCOL S A S</v>
          </cell>
          <cell r="B73">
            <v>292215094</v>
          </cell>
          <cell r="C73">
            <v>296928894</v>
          </cell>
          <cell r="D73">
            <v>500000</v>
          </cell>
          <cell r="E73">
            <v>21056000</v>
          </cell>
          <cell r="F73">
            <v>165047281</v>
          </cell>
          <cell r="G73">
            <v>5.0000000000000001E-4</v>
          </cell>
        </row>
        <row r="74">
          <cell r="A74" t="str">
            <v>GTS CONSTRUCCIONES S.A.S</v>
          </cell>
          <cell r="B74">
            <v>924373000</v>
          </cell>
          <cell r="C74">
            <v>931439000</v>
          </cell>
          <cell r="D74">
            <v>7836000</v>
          </cell>
          <cell r="E74">
            <v>390496000</v>
          </cell>
          <cell r="F74">
            <v>28722000</v>
          </cell>
          <cell r="G74">
            <v>5.0000000000000002E-5</v>
          </cell>
        </row>
        <row r="75">
          <cell r="A75" t="str">
            <v>GERMAN TORRES SALGADO</v>
          </cell>
          <cell r="B75">
            <v>5150032000</v>
          </cell>
          <cell r="C75">
            <v>7164316000</v>
          </cell>
          <cell r="D75">
            <v>465968000</v>
          </cell>
          <cell r="E75">
            <v>1186143000</v>
          </cell>
          <cell r="F75">
            <v>886738000</v>
          </cell>
          <cell r="G75">
            <v>63339000</v>
          </cell>
        </row>
        <row r="76">
          <cell r="A76" t="str">
            <v>UNIOBRAS LTDA</v>
          </cell>
          <cell r="B76">
            <v>2068388554</v>
          </cell>
          <cell r="C76">
            <v>2166430650</v>
          </cell>
          <cell r="D76">
            <v>305181110</v>
          </cell>
          <cell r="E76">
            <v>600269875</v>
          </cell>
          <cell r="F76">
            <v>475011380</v>
          </cell>
          <cell r="G76">
            <v>58002988</v>
          </cell>
        </row>
        <row r="77">
          <cell r="A77" t="str">
            <v xml:space="preserve"> JOSE ARVEY FORERO SOTO</v>
          </cell>
          <cell r="B77">
            <v>2135785817</v>
          </cell>
          <cell r="C77">
            <v>2671471413</v>
          </cell>
          <cell r="D77">
            <v>326181616</v>
          </cell>
          <cell r="E77">
            <v>784323799</v>
          </cell>
          <cell r="F77">
            <v>234461639</v>
          </cell>
          <cell r="G77">
            <v>2418065</v>
          </cell>
        </row>
        <row r="78">
          <cell r="A78" t="str">
            <v xml:space="preserve">LUIS FERNANDO MESA BALLESTEROS </v>
          </cell>
          <cell r="B78">
            <v>27548832000</v>
          </cell>
          <cell r="C78">
            <v>29539190000</v>
          </cell>
          <cell r="D78">
            <v>1098293000</v>
          </cell>
          <cell r="E78">
            <v>1434910000</v>
          </cell>
          <cell r="F78">
            <v>3932900000</v>
          </cell>
          <cell r="G78">
            <v>10109000</v>
          </cell>
        </row>
        <row r="79">
          <cell r="A79" t="str">
            <v>MB CONSTRUCCIONES E INVERSIONES SAS</v>
          </cell>
          <cell r="B79">
            <v>5651382000</v>
          </cell>
          <cell r="C79">
            <v>5896899000</v>
          </cell>
          <cell r="D79">
            <v>51087000</v>
          </cell>
          <cell r="E79">
            <v>1688423000</v>
          </cell>
          <cell r="F79">
            <v>63899000</v>
          </cell>
          <cell r="G79">
            <v>1000</v>
          </cell>
        </row>
        <row r="80">
          <cell r="A80" t="str">
            <v>CONSTRUCCIONES ANDINA S A S</v>
          </cell>
          <cell r="B80">
            <v>397157000</v>
          </cell>
          <cell r="C80">
            <v>438386705</v>
          </cell>
          <cell r="D80">
            <v>434925171</v>
          </cell>
          <cell r="E80">
            <v>434925171</v>
          </cell>
          <cell r="F80">
            <v>-12243467</v>
          </cell>
          <cell r="G80">
            <v>3000</v>
          </cell>
        </row>
        <row r="81">
          <cell r="A81" t="str">
            <v>O C INGENIEROS S A S</v>
          </cell>
          <cell r="B81">
            <v>13529787299</v>
          </cell>
          <cell r="C81">
            <v>13741027340</v>
          </cell>
          <cell r="D81">
            <v>473405674</v>
          </cell>
          <cell r="E81">
            <v>9275971288</v>
          </cell>
          <cell r="F81">
            <v>1922587811</v>
          </cell>
          <cell r="G81">
            <v>57750040</v>
          </cell>
        </row>
        <row r="82">
          <cell r="A82" t="str">
            <v>THEVENING GARCES ALEXANDER</v>
          </cell>
          <cell r="B82">
            <v>2636346304</v>
          </cell>
          <cell r="C82">
            <v>4740526504</v>
          </cell>
          <cell r="D82">
            <v>142568650</v>
          </cell>
          <cell r="E82">
            <v>243748740</v>
          </cell>
          <cell r="F82">
            <v>522963375</v>
          </cell>
          <cell r="G82">
            <v>108705069</v>
          </cell>
        </row>
        <row r="83">
          <cell r="A83" t="str">
            <v>GUEVARA BAQUERO CIA LTDA</v>
          </cell>
          <cell r="B83">
            <v>790457647</v>
          </cell>
          <cell r="C83">
            <v>791817303</v>
          </cell>
          <cell r="D83">
            <v>39239854</v>
          </cell>
          <cell r="E83">
            <v>64169976</v>
          </cell>
          <cell r="F83">
            <v>86602072</v>
          </cell>
          <cell r="G83">
            <v>43002</v>
          </cell>
        </row>
        <row r="84">
          <cell r="A84" t="str">
            <v>E DE LA CRUZ CONSTRUCTORES S.A.</v>
          </cell>
          <cell r="B84">
            <v>17031584352</v>
          </cell>
          <cell r="C84">
            <v>18079774969</v>
          </cell>
          <cell r="D84">
            <v>3900046025</v>
          </cell>
          <cell r="E84">
            <v>9654314891</v>
          </cell>
          <cell r="F84">
            <v>2874115944</v>
          </cell>
          <cell r="G84">
            <v>307152193</v>
          </cell>
        </row>
        <row r="85">
          <cell r="A85" t="str">
            <v>JUAN CARLOS RICO INFANTE</v>
          </cell>
          <cell r="B85">
            <v>8199249307</v>
          </cell>
          <cell r="C85">
            <v>9465233489</v>
          </cell>
          <cell r="D85">
            <v>713985840</v>
          </cell>
          <cell r="E85">
            <v>4559504069</v>
          </cell>
          <cell r="F85">
            <v>882782127</v>
          </cell>
          <cell r="G85">
            <v>174672352</v>
          </cell>
        </row>
        <row r="86">
          <cell r="A86" t="str">
            <v>VINCON S.A.S</v>
          </cell>
          <cell r="B86">
            <v>2288625986</v>
          </cell>
          <cell r="C86">
            <v>2489650627</v>
          </cell>
          <cell r="D86">
            <v>268316620</v>
          </cell>
          <cell r="E86">
            <v>1679684976</v>
          </cell>
          <cell r="F86">
            <v>169665958</v>
          </cell>
          <cell r="G86">
            <v>49131192</v>
          </cell>
        </row>
        <row r="87">
          <cell r="A87" t="str">
            <v>LUIS ABDON CASTELLANOS PENA</v>
          </cell>
          <cell r="B87">
            <v>1087679949</v>
          </cell>
          <cell r="C87">
            <v>2251519613</v>
          </cell>
          <cell r="D87">
            <v>5690208</v>
          </cell>
          <cell r="E87">
            <v>333729755</v>
          </cell>
          <cell r="F87">
            <v>317263994</v>
          </cell>
          <cell r="G87">
            <v>7100</v>
          </cell>
        </row>
        <row r="88">
          <cell r="A88" t="str">
            <v>INFRAESTRUCTURA Y CONSULTORIA S.A.S</v>
          </cell>
          <cell r="B88">
            <v>3295663000</v>
          </cell>
          <cell r="C88">
            <v>3669668000</v>
          </cell>
          <cell r="D88">
            <v>320221410</v>
          </cell>
          <cell r="E88">
            <v>450921410</v>
          </cell>
          <cell r="F88">
            <v>4191943000</v>
          </cell>
          <cell r="G88">
            <v>52497000</v>
          </cell>
        </row>
        <row r="89">
          <cell r="A89" t="str">
            <v>MEYAN S. A</v>
          </cell>
          <cell r="B89">
            <v>145954110417</v>
          </cell>
          <cell r="C89">
            <v>232785270407</v>
          </cell>
          <cell r="D89">
            <v>50491574255</v>
          </cell>
          <cell r="E89">
            <v>135369618646</v>
          </cell>
          <cell r="F89">
            <v>7527579714</v>
          </cell>
          <cell r="G89">
            <v>4554402831</v>
          </cell>
        </row>
        <row r="90">
          <cell r="A90" t="str">
            <v>CIVILES MECANICOS ELECTRICOS INGENIEROS</v>
          </cell>
          <cell r="B90">
            <v>17250305616</v>
          </cell>
          <cell r="C90">
            <v>20000913465</v>
          </cell>
          <cell r="D90">
            <v>4337160653</v>
          </cell>
          <cell r="E90">
            <v>13472714776</v>
          </cell>
          <cell r="F90">
            <v>3610248308</v>
          </cell>
          <cell r="G90">
            <v>256956604</v>
          </cell>
        </row>
        <row r="91">
          <cell r="A91" t="str">
            <v>OMEGA INGENIERIA ASOCIADOS S.A.S.</v>
          </cell>
          <cell r="B91">
            <v>4918551302</v>
          </cell>
          <cell r="C91">
            <v>12629139740</v>
          </cell>
          <cell r="D91">
            <v>772342516</v>
          </cell>
          <cell r="E91">
            <v>5898767812</v>
          </cell>
          <cell r="F91">
            <v>591206228</v>
          </cell>
          <cell r="G91">
            <v>346256194</v>
          </cell>
        </row>
        <row r="92">
          <cell r="A92" t="str">
            <v>VNF SAS</v>
          </cell>
          <cell r="B92">
            <v>7580041384</v>
          </cell>
          <cell r="C92">
            <v>12595548956</v>
          </cell>
          <cell r="D92">
            <v>1096969544</v>
          </cell>
          <cell r="E92">
            <v>3645348485</v>
          </cell>
          <cell r="F92">
            <v>148135925</v>
          </cell>
          <cell r="G92">
            <v>4035427</v>
          </cell>
        </row>
        <row r="93">
          <cell r="A93" t="str">
            <v>SP INGENIEROS S.A.S</v>
          </cell>
          <cell r="B93">
            <v>201691396578</v>
          </cell>
          <cell r="C93">
            <v>639768466425</v>
          </cell>
          <cell r="D93">
            <v>154837527852</v>
          </cell>
          <cell r="E93">
            <v>349955127081</v>
          </cell>
          <cell r="F93">
            <v>51535031012</v>
          </cell>
          <cell r="G93">
            <v>14657055087</v>
          </cell>
        </row>
        <row r="94">
          <cell r="A94" t="str">
            <v>EXPLANACIONES DEL SUR S.A</v>
          </cell>
          <cell r="B94">
            <v>5511399857</v>
          </cell>
          <cell r="C94">
            <v>14538749440</v>
          </cell>
          <cell r="D94">
            <v>2000454613</v>
          </cell>
          <cell r="E94">
            <v>9623676809</v>
          </cell>
          <cell r="F94">
            <v>1949180500</v>
          </cell>
          <cell r="G94">
            <v>722819274</v>
          </cell>
        </row>
        <row r="95">
          <cell r="A95" t="str">
            <v>CONCRE-ACERO S.A.S</v>
          </cell>
          <cell r="B95">
            <v>13771055236</v>
          </cell>
          <cell r="C95">
            <v>22530169414</v>
          </cell>
          <cell r="D95">
            <v>8437990772</v>
          </cell>
          <cell r="E95">
            <v>13261198447</v>
          </cell>
          <cell r="F95">
            <v>2148752670</v>
          </cell>
          <cell r="G95">
            <v>618084296</v>
          </cell>
        </row>
        <row r="96">
          <cell r="A96" t="str">
            <v xml:space="preserve">CONSTRUCCIONES Y TRACTORES S.A. </v>
          </cell>
          <cell r="B96">
            <v>30084885000</v>
          </cell>
          <cell r="C96">
            <v>51291434000</v>
          </cell>
          <cell r="D96">
            <v>10480085000</v>
          </cell>
          <cell r="E96">
            <v>26114963000</v>
          </cell>
          <cell r="F96">
            <v>1426471000</v>
          </cell>
          <cell r="G96">
            <v>209503000</v>
          </cell>
        </row>
        <row r="97">
          <cell r="A97" t="str">
            <v>GRUPO EMPRESARIAL INGECOL S A S</v>
          </cell>
          <cell r="B97">
            <v>7755425894</v>
          </cell>
          <cell r="C97">
            <v>12426966370</v>
          </cell>
          <cell r="D97">
            <v>4226571795</v>
          </cell>
          <cell r="E97">
            <v>6370621801</v>
          </cell>
          <cell r="F97">
            <v>1981758122</v>
          </cell>
          <cell r="G97">
            <v>331298172</v>
          </cell>
        </row>
        <row r="98">
          <cell r="A98" t="str">
            <v>GAMA INGENIEROS ARQUITECTOS S.A.S</v>
          </cell>
          <cell r="B98">
            <v>11379056902</v>
          </cell>
          <cell r="C98">
            <v>19005886665</v>
          </cell>
          <cell r="D98">
            <v>3183228588</v>
          </cell>
          <cell r="E98">
            <v>13172599916</v>
          </cell>
          <cell r="F98">
            <v>2746632201</v>
          </cell>
          <cell r="G98">
            <v>383393083</v>
          </cell>
        </row>
        <row r="99">
          <cell r="A99" t="str">
            <v>AMARILLO SEGURA ISIDORO</v>
          </cell>
          <cell r="B99">
            <v>471160000</v>
          </cell>
          <cell r="C99">
            <v>548660000</v>
          </cell>
          <cell r="D99">
            <v>400000</v>
          </cell>
          <cell r="E99">
            <v>150600000</v>
          </cell>
          <cell r="F99">
            <v>352864072</v>
          </cell>
          <cell r="G99">
            <v>2845678</v>
          </cell>
        </row>
        <row r="100">
          <cell r="A100" t="str">
            <v>PROFESIONALES ASOCIADOS LTDA</v>
          </cell>
          <cell r="B100">
            <v>63221994493</v>
          </cell>
          <cell r="C100">
            <v>71884567749</v>
          </cell>
          <cell r="D100">
            <v>25069622231</v>
          </cell>
          <cell r="E100">
            <v>44644854173</v>
          </cell>
          <cell r="F100">
            <v>12913692093</v>
          </cell>
          <cell r="G100">
            <v>1124917806</v>
          </cell>
        </row>
        <row r="101">
          <cell r="A101" t="str">
            <v>INGENIERIA TRANSPORTE Y MAQUINARIA S.A.S.</v>
          </cell>
          <cell r="B101">
            <v>10674073000</v>
          </cell>
          <cell r="C101">
            <v>38993171000</v>
          </cell>
          <cell r="D101">
            <v>4169588000</v>
          </cell>
          <cell r="E101">
            <v>22325685000</v>
          </cell>
          <cell r="F101">
            <v>3711758000</v>
          </cell>
          <cell r="G101">
            <v>1279202000</v>
          </cell>
        </row>
        <row r="102">
          <cell r="A102" t="str">
            <v>PROYECTOS Y OBRAS CIVILES PROCIC S A S</v>
          </cell>
          <cell r="B102">
            <v>215590262</v>
          </cell>
          <cell r="C102">
            <v>339885452</v>
          </cell>
          <cell r="D102">
            <v>132071757</v>
          </cell>
          <cell r="E102">
            <v>132071757</v>
          </cell>
          <cell r="F102">
            <v>71622699</v>
          </cell>
          <cell r="G102">
            <v>5.0000000000000001E-4</v>
          </cell>
        </row>
        <row r="103">
          <cell r="A103" t="str">
            <v>GTC INGENIERIA SAS</v>
          </cell>
          <cell r="B103">
            <v>17799730217</v>
          </cell>
          <cell r="C103">
            <v>21225844177</v>
          </cell>
          <cell r="D103">
            <v>5902341466</v>
          </cell>
          <cell r="E103">
            <v>11567442236</v>
          </cell>
          <cell r="F103">
            <v>5124574835</v>
          </cell>
          <cell r="G103">
            <v>204220843</v>
          </cell>
        </row>
        <row r="104">
          <cell r="A104" t="str">
            <v>AEM INGENIERIA SAS</v>
          </cell>
          <cell r="B104">
            <v>468978973</v>
          </cell>
          <cell r="C104">
            <v>468978973</v>
          </cell>
          <cell r="D104">
            <v>4075600</v>
          </cell>
          <cell r="E104">
            <v>8485746</v>
          </cell>
          <cell r="F104">
            <v>188741891</v>
          </cell>
          <cell r="G104">
            <v>653699</v>
          </cell>
        </row>
        <row r="105">
          <cell r="A105" t="str">
            <v>CONSTRUCSION S.A.S</v>
          </cell>
          <cell r="B105">
            <v>3992746570</v>
          </cell>
          <cell r="C105">
            <v>5499633182</v>
          </cell>
          <cell r="D105">
            <v>1910062361</v>
          </cell>
          <cell r="E105">
            <v>3286113279</v>
          </cell>
          <cell r="F105">
            <v>1069429081</v>
          </cell>
          <cell r="G105">
            <v>19246174</v>
          </cell>
        </row>
        <row r="106">
          <cell r="A106" t="str">
            <v>GAM CONSTRUCCIONES S.A.S.</v>
          </cell>
          <cell r="B106">
            <v>25756964572</v>
          </cell>
          <cell r="C106">
            <v>97248444144</v>
          </cell>
          <cell r="D106">
            <v>6388327381</v>
          </cell>
          <cell r="E106">
            <v>45772401247</v>
          </cell>
          <cell r="F106">
            <v>11056832170</v>
          </cell>
          <cell r="G106">
            <v>1047731542</v>
          </cell>
        </row>
        <row r="107">
          <cell r="A107" t="str">
            <v>IC INFRAESTRUCTURA S.A.S.</v>
          </cell>
          <cell r="B107">
            <v>10891778000</v>
          </cell>
          <cell r="C107">
            <v>15362369000</v>
          </cell>
          <cell r="D107">
            <v>1963929000</v>
          </cell>
          <cell r="E107">
            <v>5570526000</v>
          </cell>
          <cell r="F107">
            <v>1391478267</v>
          </cell>
          <cell r="G107">
            <v>8773000</v>
          </cell>
        </row>
        <row r="108">
          <cell r="A108" t="str">
            <v>INFRAESTRUCTURA INTEGRAL SAS</v>
          </cell>
          <cell r="B108">
            <v>6141986803</v>
          </cell>
          <cell r="C108">
            <v>11152157719</v>
          </cell>
          <cell r="D108">
            <v>2144836682</v>
          </cell>
          <cell r="E108">
            <v>6929618762</v>
          </cell>
          <cell r="F108">
            <v>1118969934</v>
          </cell>
          <cell r="G108">
            <v>338304522</v>
          </cell>
        </row>
        <row r="109">
          <cell r="A109" t="str">
            <v xml:space="preserve"> YAMILL ALONSO MONTENEGRO CALDERON</v>
          </cell>
          <cell r="B109">
            <v>22574722535</v>
          </cell>
          <cell r="C109">
            <v>25198981261</v>
          </cell>
          <cell r="D109">
            <v>6510327475</v>
          </cell>
          <cell r="E109">
            <v>12247983440</v>
          </cell>
          <cell r="F109">
            <v>5914311946</v>
          </cell>
          <cell r="G109">
            <v>261140118</v>
          </cell>
        </row>
        <row r="110">
          <cell r="A110" t="str">
            <v>INTERAMBIENTE INGENIERIA S A S</v>
          </cell>
          <cell r="B110">
            <v>7324984141</v>
          </cell>
          <cell r="C110">
            <v>7337315783</v>
          </cell>
          <cell r="D110">
            <v>1687370294</v>
          </cell>
          <cell r="E110">
            <v>3435266044</v>
          </cell>
          <cell r="F110">
            <v>1204875131</v>
          </cell>
          <cell r="G110">
            <v>49004088</v>
          </cell>
        </row>
        <row r="111">
          <cell r="A111" t="str">
            <v>INGENIERIA VOLQUETAS Y CONSTRUCCION SAS</v>
          </cell>
          <cell r="B111">
            <v>4468598531</v>
          </cell>
          <cell r="C111">
            <v>6196353182</v>
          </cell>
          <cell r="D111">
            <v>854488936</v>
          </cell>
          <cell r="E111">
            <v>3140741344</v>
          </cell>
          <cell r="F111">
            <v>1434889623</v>
          </cell>
          <cell r="G111">
            <v>398091227</v>
          </cell>
        </row>
        <row r="112">
          <cell r="A112" t="str">
            <v>RAHS INGENIERIA SAS</v>
          </cell>
          <cell r="B112">
            <v>20897327861</v>
          </cell>
          <cell r="C112">
            <v>27947327621</v>
          </cell>
          <cell r="D112">
            <v>4688011249</v>
          </cell>
          <cell r="E112">
            <v>18181168669</v>
          </cell>
          <cell r="F112">
            <v>676453547</v>
          </cell>
          <cell r="G112">
            <v>675692645</v>
          </cell>
        </row>
        <row r="113">
          <cell r="A113" t="str">
            <v>GARCIA RIOS CONSTRUCTORES S.A.S</v>
          </cell>
          <cell r="B113">
            <v>7147465129</v>
          </cell>
          <cell r="C113">
            <v>16006559865</v>
          </cell>
          <cell r="D113">
            <v>952011317</v>
          </cell>
          <cell r="E113">
            <v>9259320462</v>
          </cell>
          <cell r="F113">
            <v>704968736</v>
          </cell>
          <cell r="G113">
            <v>6901397</v>
          </cell>
        </row>
        <row r="114">
          <cell r="A114" t="str">
            <v>DBD INGENIERIA S.A.S</v>
          </cell>
          <cell r="B114">
            <v>46689142260</v>
          </cell>
          <cell r="C114">
            <v>48042600700</v>
          </cell>
          <cell r="D114">
            <v>700000000</v>
          </cell>
          <cell r="E114">
            <v>867200000</v>
          </cell>
          <cell r="F114">
            <v>2377290700</v>
          </cell>
          <cell r="G114">
            <v>17935200</v>
          </cell>
        </row>
        <row r="115">
          <cell r="A115" t="str">
            <v>INGENIERIA Y VIAS S.A.S</v>
          </cell>
          <cell r="B115">
            <v>62394093000</v>
          </cell>
          <cell r="C115">
            <v>112992408000</v>
          </cell>
          <cell r="D115">
            <v>26387964000</v>
          </cell>
          <cell r="E115">
            <v>60104525000</v>
          </cell>
          <cell r="F115">
            <v>5576573000</v>
          </cell>
          <cell r="G115">
            <v>3104971000</v>
          </cell>
        </row>
        <row r="116">
          <cell r="A116" t="str">
            <v>EXPLANAN S.A.S</v>
          </cell>
          <cell r="B116">
            <v>80224349314</v>
          </cell>
          <cell r="C116">
            <v>97217164202</v>
          </cell>
          <cell r="D116">
            <v>29264169089</v>
          </cell>
          <cell r="E116">
            <v>42217702815</v>
          </cell>
          <cell r="F116">
            <v>15481575226</v>
          </cell>
          <cell r="G116">
            <v>1845407345</v>
          </cell>
        </row>
        <row r="117">
          <cell r="A117" t="str">
            <v>MARJAL S.A.S.</v>
          </cell>
          <cell r="B117">
            <v>9031163645</v>
          </cell>
          <cell r="C117">
            <v>12431240816</v>
          </cell>
          <cell r="D117">
            <v>1701905602</v>
          </cell>
          <cell r="E117">
            <v>7589732769</v>
          </cell>
          <cell r="F117">
            <v>1119713430.0899999</v>
          </cell>
          <cell r="G117">
            <v>12636782.949999999</v>
          </cell>
        </row>
        <row r="118">
          <cell r="A118" t="str">
            <v xml:space="preserve"> ANGEL ROA HERNANDEZ</v>
          </cell>
          <cell r="B118">
            <v>2229634389</v>
          </cell>
          <cell r="C118">
            <v>2380004565</v>
          </cell>
          <cell r="D118">
            <v>286594674</v>
          </cell>
          <cell r="E118">
            <v>1018463430</v>
          </cell>
          <cell r="F118">
            <v>428684302</v>
          </cell>
          <cell r="G118">
            <v>5.0000000000000001E-4</v>
          </cell>
        </row>
        <row r="119">
          <cell r="A119" t="str">
            <v>ARCAVA INGENIEROS CIVILES SAS</v>
          </cell>
          <cell r="B119">
            <v>1387574070</v>
          </cell>
          <cell r="C119">
            <v>1933858333</v>
          </cell>
          <cell r="D119">
            <v>387321865</v>
          </cell>
          <cell r="E119">
            <v>941711711</v>
          </cell>
          <cell r="F119">
            <v>351136953</v>
          </cell>
          <cell r="G119">
            <v>613875.79</v>
          </cell>
        </row>
        <row r="120">
          <cell r="A120" t="str">
            <v xml:space="preserve">LUIS ALBERTO GONZALEZ CHAUX </v>
          </cell>
          <cell r="B120">
            <v>23479377048</v>
          </cell>
          <cell r="C120">
            <v>26309769624</v>
          </cell>
          <cell r="D120">
            <v>69755589</v>
          </cell>
          <cell r="E120">
            <v>11863404560</v>
          </cell>
          <cell r="F120">
            <v>1661268489</v>
          </cell>
          <cell r="G120">
            <v>37493175</v>
          </cell>
        </row>
        <row r="121">
          <cell r="A121" t="str">
            <v>CONSTRUCTORA SAAVAR S.A.S.</v>
          </cell>
          <cell r="B121">
            <v>2714695721</v>
          </cell>
          <cell r="C121">
            <v>4226795721</v>
          </cell>
          <cell r="D121">
            <v>209953000</v>
          </cell>
          <cell r="E121">
            <v>1985866187</v>
          </cell>
          <cell r="F121">
            <v>968095</v>
          </cell>
          <cell r="G121">
            <v>6875000</v>
          </cell>
        </row>
        <row r="122">
          <cell r="A122" t="str">
            <v>INGENIERIA Y CONSTRUCCION PALACIO BAENA S.A.</v>
          </cell>
          <cell r="B122">
            <v>6042302016</v>
          </cell>
          <cell r="C122">
            <v>6081954635</v>
          </cell>
          <cell r="D122">
            <v>1320484539</v>
          </cell>
          <cell r="E122">
            <v>1320484539</v>
          </cell>
          <cell r="F122">
            <v>2045076883</v>
          </cell>
          <cell r="G122">
            <v>243764</v>
          </cell>
        </row>
        <row r="123">
          <cell r="A123" t="str">
            <v>CASTELLON INGENIERIA S.A.S</v>
          </cell>
          <cell r="B123">
            <v>1762165306</v>
          </cell>
          <cell r="C123">
            <v>1762165306</v>
          </cell>
          <cell r="D123">
            <v>8570848</v>
          </cell>
          <cell r="E123">
            <v>8570848</v>
          </cell>
          <cell r="F123">
            <v>402225757</v>
          </cell>
          <cell r="G123">
            <v>3061786</v>
          </cell>
        </row>
        <row r="124">
          <cell r="A124" t="str">
            <v>MEGAPROYECTO VIAL SIGLO XXI S.A.S</v>
          </cell>
          <cell r="B124">
            <v>12643499922</v>
          </cell>
          <cell r="C124">
            <v>14348310124</v>
          </cell>
          <cell r="D124">
            <v>1715166176</v>
          </cell>
          <cell r="E124">
            <v>1715166176</v>
          </cell>
          <cell r="F124">
            <v>3851566020</v>
          </cell>
          <cell r="G124">
            <v>52636815</v>
          </cell>
        </row>
        <row r="125">
          <cell r="A125" t="str">
            <v xml:space="preserve">GABRIEL ZAPATA TABARES </v>
          </cell>
          <cell r="B125">
            <v>489420539</v>
          </cell>
          <cell r="C125">
            <v>1384095291</v>
          </cell>
          <cell r="D125">
            <v>28618443</v>
          </cell>
          <cell r="E125">
            <v>155618443</v>
          </cell>
          <cell r="F125">
            <v>51000000</v>
          </cell>
          <cell r="G125">
            <v>5.0000000000000001E-4</v>
          </cell>
        </row>
        <row r="126">
          <cell r="A126" t="str">
            <v>TRITURADOS Y CONCRETOS LTDA EN REORGANIZACION</v>
          </cell>
          <cell r="B126">
            <v>6195206723</v>
          </cell>
          <cell r="C126">
            <v>14809555317</v>
          </cell>
          <cell r="D126">
            <v>4299129970</v>
          </cell>
          <cell r="E126">
            <v>7768902076</v>
          </cell>
          <cell r="F126">
            <v>1246078066</v>
          </cell>
          <cell r="G126">
            <v>110671508</v>
          </cell>
        </row>
        <row r="127">
          <cell r="A127" t="str">
            <v>AGREGADOS DEL OCCIDENTE DE RISARALDA S.A.S</v>
          </cell>
          <cell r="B127">
            <v>12291722948</v>
          </cell>
          <cell r="C127">
            <v>25989550680</v>
          </cell>
          <cell r="D127">
            <v>9904979062</v>
          </cell>
          <cell r="E127">
            <v>14649805896</v>
          </cell>
          <cell r="F127">
            <v>2982229690</v>
          </cell>
          <cell r="G127">
            <v>445983844</v>
          </cell>
        </row>
        <row r="128">
          <cell r="A128" t="str">
            <v>CONSTRUCTORA FG S.A</v>
          </cell>
          <cell r="B128">
            <v>34442861868</v>
          </cell>
          <cell r="C128">
            <v>66327530164</v>
          </cell>
          <cell r="D128">
            <v>4081554598</v>
          </cell>
          <cell r="E128">
            <v>35982092876</v>
          </cell>
          <cell r="F128">
            <v>7178935498</v>
          </cell>
          <cell r="G128">
            <v>587181920</v>
          </cell>
        </row>
        <row r="129">
          <cell r="A129" t="str">
            <v>INGEPRON (INGENIO Y PRODUCCION) S.A.S.</v>
          </cell>
          <cell r="B129">
            <v>5594729136.3199997</v>
          </cell>
          <cell r="C129">
            <v>6278042108.0799999</v>
          </cell>
          <cell r="D129">
            <v>810774016.35000002</v>
          </cell>
          <cell r="E129">
            <v>2621740685.2600002</v>
          </cell>
          <cell r="F129">
            <v>319937781.83999997</v>
          </cell>
          <cell r="G129">
            <v>193282757.37</v>
          </cell>
        </row>
        <row r="130">
          <cell r="A130" t="str">
            <v>ASFALTOS AGREGADOS Y CONSTRUCCIONES - ASA CONSTRUCCIONES S.A.S</v>
          </cell>
          <cell r="B130">
            <v>14375229468</v>
          </cell>
          <cell r="C130">
            <v>21705513088</v>
          </cell>
          <cell r="D130">
            <v>6127145742</v>
          </cell>
          <cell r="E130">
            <v>10560562769</v>
          </cell>
          <cell r="F130">
            <v>5091500315</v>
          </cell>
          <cell r="G130">
            <v>799585400</v>
          </cell>
        </row>
        <row r="131">
          <cell r="A131" t="str">
            <v>LYDCO INGENIERIA SA</v>
          </cell>
          <cell r="B131">
            <v>10741223000</v>
          </cell>
          <cell r="C131">
            <v>11697876000</v>
          </cell>
          <cell r="D131">
            <v>836217000</v>
          </cell>
          <cell r="E131">
            <v>4357927000</v>
          </cell>
          <cell r="F131">
            <v>2617672000</v>
          </cell>
          <cell r="G131">
            <v>1517000</v>
          </cell>
        </row>
        <row r="132">
          <cell r="A132" t="str">
            <v>CUMBRE INGENIERIA SAS</v>
          </cell>
          <cell r="B132">
            <v>2603490763</v>
          </cell>
          <cell r="C132">
            <v>3602560263</v>
          </cell>
          <cell r="D132">
            <v>176772452</v>
          </cell>
          <cell r="E132">
            <v>553451442</v>
          </cell>
          <cell r="F132">
            <v>5.0000000000000002E-5</v>
          </cell>
        </row>
        <row r="133">
          <cell r="A133" t="str">
            <v>ESTUDIOS E INGENIERIA SAS</v>
          </cell>
          <cell r="B133">
            <v>13511794010</v>
          </cell>
          <cell r="C133">
            <v>19636552583</v>
          </cell>
          <cell r="D133">
            <v>524625055</v>
          </cell>
          <cell r="E133">
            <v>10647380313</v>
          </cell>
          <cell r="F133">
            <v>3402031486</v>
          </cell>
          <cell r="G133">
            <v>194467157</v>
          </cell>
        </row>
        <row r="134">
          <cell r="A134" t="str">
            <v>PAVIMENTOS EL DORADO S.A.S</v>
          </cell>
          <cell r="B134">
            <v>26111331454</v>
          </cell>
          <cell r="C134">
            <v>37845996258</v>
          </cell>
          <cell r="D134">
            <v>1242062758</v>
          </cell>
          <cell r="E134">
            <v>15368459484</v>
          </cell>
          <cell r="F134">
            <v>247702187871</v>
          </cell>
          <cell r="G134">
            <v>33612595</v>
          </cell>
        </row>
        <row r="135">
          <cell r="A135" t="str">
            <v>JV INGENIERIA Y CONSTRUCCIONES SAS</v>
          </cell>
          <cell r="B135">
            <v>8749773542</v>
          </cell>
          <cell r="C135">
            <v>9925657203</v>
          </cell>
          <cell r="D135">
            <v>1924631335</v>
          </cell>
          <cell r="E135">
            <v>2374818100</v>
          </cell>
          <cell r="F135">
            <v>1672895114</v>
          </cell>
          <cell r="G135">
            <v>55082638</v>
          </cell>
        </row>
        <row r="136">
          <cell r="A136" t="str">
            <v xml:space="preserve">GABRIEL ALONSO JIMENEZ MENDOZA </v>
          </cell>
          <cell r="B136">
            <v>24423209</v>
          </cell>
          <cell r="C136">
            <v>605673943</v>
          </cell>
          <cell r="D136">
            <v>2209808</v>
          </cell>
          <cell r="E136">
            <v>252762611</v>
          </cell>
          <cell r="F136">
            <v>5.0000000000000001E-4</v>
          </cell>
          <cell r="G136">
            <v>7702638</v>
          </cell>
        </row>
        <row r="137">
          <cell r="A137" t="str">
            <v xml:space="preserve">MAYA ELBER ZAPATA </v>
          </cell>
          <cell r="B137">
            <v>393462860</v>
          </cell>
          <cell r="C137">
            <v>758066197</v>
          </cell>
          <cell r="D137">
            <v>7573578</v>
          </cell>
          <cell r="E137">
            <v>106548673</v>
          </cell>
          <cell r="F137">
            <v>140817319</v>
          </cell>
          <cell r="G137">
            <v>20841887</v>
          </cell>
        </row>
        <row r="138">
          <cell r="A138" t="str">
            <v>CONSTRUCTORA OZUL S A S</v>
          </cell>
          <cell r="B138">
            <v>1337093000</v>
          </cell>
          <cell r="C138">
            <v>1342678000</v>
          </cell>
          <cell r="D138">
            <v>654808000</v>
          </cell>
          <cell r="E138">
            <v>654808000</v>
          </cell>
          <cell r="F138">
            <v>145003000</v>
          </cell>
          <cell r="G138">
            <v>10291000</v>
          </cell>
        </row>
        <row r="139">
          <cell r="A139" t="str">
            <v>PROYECTOS INTEGRALES DE INGENIERIAS SAS</v>
          </cell>
          <cell r="B139">
            <v>549514137</v>
          </cell>
          <cell r="C139">
            <v>563240127</v>
          </cell>
          <cell r="D139">
            <v>11144785</v>
          </cell>
          <cell r="E139">
            <v>11144785</v>
          </cell>
          <cell r="F139">
            <v>163204661</v>
          </cell>
          <cell r="G139">
            <v>325000</v>
          </cell>
        </row>
        <row r="140">
          <cell r="A140" t="str">
            <v>CONSTRUCCIONES SWEEPING P &amp; S S.A.</v>
          </cell>
          <cell r="B140">
            <v>5513121500</v>
          </cell>
          <cell r="C140">
            <v>6157947000</v>
          </cell>
          <cell r="D140">
            <v>1969145000</v>
          </cell>
          <cell r="E140">
            <v>1969145000</v>
          </cell>
          <cell r="F140">
            <v>1048243000</v>
          </cell>
          <cell r="G140">
            <v>5.0000000000000001E-4</v>
          </cell>
        </row>
        <row r="141">
          <cell r="A141" t="str">
            <v>OMICRON DEL LLANO S.A.S</v>
          </cell>
          <cell r="B141">
            <v>92889282000</v>
          </cell>
          <cell r="C141">
            <v>96232682000</v>
          </cell>
          <cell r="D141">
            <v>1743939000</v>
          </cell>
          <cell r="E141">
            <v>3349848000</v>
          </cell>
          <cell r="F141">
            <v>34894791000</v>
          </cell>
          <cell r="G141">
            <v>16014000</v>
          </cell>
        </row>
        <row r="142">
          <cell r="A142" t="str">
            <v>JAVIER LONDOÑO OP S.A.S</v>
          </cell>
          <cell r="B142">
            <v>1689115124</v>
          </cell>
          <cell r="C142">
            <v>1689115124</v>
          </cell>
          <cell r="D142">
            <v>445431710</v>
          </cell>
          <cell r="E142">
            <v>453168176</v>
          </cell>
          <cell r="F142">
            <v>102989122</v>
          </cell>
          <cell r="G142">
            <v>5.0000000000000002E-5</v>
          </cell>
        </row>
        <row r="143">
          <cell r="A143" t="str">
            <v>PROMOTORA TIERRA GRATA S.A.S</v>
          </cell>
          <cell r="B143">
            <v>9311907742</v>
          </cell>
          <cell r="C143">
            <v>9389398477</v>
          </cell>
          <cell r="D143">
            <v>4087380818</v>
          </cell>
          <cell r="E143">
            <v>4718266039</v>
          </cell>
          <cell r="F143">
            <v>3375484315</v>
          </cell>
          <cell r="G143">
            <v>5.0000000000000002E-5</v>
          </cell>
        </row>
        <row r="144">
          <cell r="A144" t="str">
            <v>COMPAÑIA DE CONSULTORIA Y CONSTRUCCION DE LA SABANA SOCIEDAD POR ACCIONES SIMPLIFICADA</v>
          </cell>
          <cell r="B144">
            <v>245221000</v>
          </cell>
          <cell r="C144">
            <v>451001000</v>
          </cell>
          <cell r="D144">
            <v>1671000</v>
          </cell>
          <cell r="E144">
            <v>223891000</v>
          </cell>
          <cell r="F144">
            <v>3077000</v>
          </cell>
          <cell r="G144">
            <v>5.0000000000000001E-4</v>
          </cell>
        </row>
        <row r="145">
          <cell r="A145" t="str">
            <v>INGENIERIA Y ARQUITECTURA ASOCIADA S.A.S</v>
          </cell>
          <cell r="B145">
            <v>2232013900.7399998</v>
          </cell>
          <cell r="C145">
            <v>2539376799.7399998</v>
          </cell>
          <cell r="D145">
            <v>132801927.7</v>
          </cell>
          <cell r="E145">
            <v>1010873267.9400001</v>
          </cell>
          <cell r="F145">
            <v>568568863.20000005</v>
          </cell>
          <cell r="G145">
            <v>61107252.68</v>
          </cell>
        </row>
        <row r="146">
          <cell r="A146" t="str">
            <v>INGENIERIA DE COLOMBIA INGDECOL S A S</v>
          </cell>
          <cell r="B146">
            <v>680814197</v>
          </cell>
          <cell r="C146">
            <v>807913693</v>
          </cell>
          <cell r="D146">
            <v>39476378</v>
          </cell>
          <cell r="E146">
            <v>120854749</v>
          </cell>
          <cell r="F146">
            <v>637423575</v>
          </cell>
          <cell r="G146">
            <v>2141800</v>
          </cell>
        </row>
        <row r="147">
          <cell r="A147" t="str">
            <v xml:space="preserve">RENAN  CARDOZO CARDOZO </v>
          </cell>
          <cell r="B147">
            <v>1368452926</v>
          </cell>
          <cell r="C147">
            <v>2118076922</v>
          </cell>
          <cell r="D147">
            <v>78609997</v>
          </cell>
          <cell r="E147">
            <v>78609997</v>
          </cell>
          <cell r="F147">
            <v>97214965</v>
          </cell>
          <cell r="G147">
            <v>20786450</v>
          </cell>
        </row>
        <row r="148">
          <cell r="A148" t="str">
            <v>CAMINOS SAS</v>
          </cell>
          <cell r="B148">
            <v>114967000</v>
          </cell>
          <cell r="C148">
            <v>114967000</v>
          </cell>
          <cell r="D148">
            <v>2245000</v>
          </cell>
          <cell r="E148">
            <v>2245000</v>
          </cell>
          <cell r="F148">
            <v>6572000</v>
          </cell>
          <cell r="G148">
            <v>152000</v>
          </cell>
        </row>
        <row r="149">
          <cell r="A149" t="str">
            <v>ZEAR INGENIERIA SAS</v>
          </cell>
          <cell r="B149">
            <v>102573415.84999999</v>
          </cell>
          <cell r="C149">
            <v>102573415.84999999</v>
          </cell>
          <cell r="D149">
            <v>1650183.54</v>
          </cell>
          <cell r="E149">
            <v>1650183.54</v>
          </cell>
          <cell r="F149">
            <v>1563530.66</v>
          </cell>
          <cell r="G149">
            <v>5.0000000000000002E-5</v>
          </cell>
        </row>
        <row r="150">
          <cell r="A150" t="str">
            <v>SOFIA CASTRILLON ARCE</v>
          </cell>
          <cell r="B150">
            <v>838846951</v>
          </cell>
          <cell r="C150">
            <v>1624251285</v>
          </cell>
          <cell r="D150">
            <v>4638426</v>
          </cell>
          <cell r="E150">
            <v>511862903</v>
          </cell>
          <cell r="F150">
            <v>242389566</v>
          </cell>
          <cell r="G150">
            <v>76010818</v>
          </cell>
        </row>
        <row r="151">
          <cell r="A151" t="str">
            <v>S&amp;S INGENIERIA CIVIL SAS</v>
          </cell>
          <cell r="B151">
            <v>1724890000</v>
          </cell>
          <cell r="C151">
            <v>3101980000</v>
          </cell>
          <cell r="D151">
            <v>112873410</v>
          </cell>
          <cell r="E151">
            <v>502918000</v>
          </cell>
          <cell r="F151">
            <v>1042954000</v>
          </cell>
          <cell r="G151">
            <v>26225380</v>
          </cell>
        </row>
        <row r="152">
          <cell r="A152" t="str">
            <v>EUROAMERICAN INGENIERIA Y CONSTRUCCIONES SAS</v>
          </cell>
          <cell r="B152">
            <v>601782896</v>
          </cell>
          <cell r="C152">
            <v>606948346</v>
          </cell>
          <cell r="D152">
            <v>80816919</v>
          </cell>
          <cell r="E152">
            <v>80816919</v>
          </cell>
          <cell r="F152">
            <v>31027130</v>
          </cell>
          <cell r="G152">
            <v>5.0000000000000002E-5</v>
          </cell>
        </row>
        <row r="153">
          <cell r="A153" t="str">
            <v>WILMER PASTRANA ARISMENDY</v>
          </cell>
          <cell r="B153">
            <v>1927667291</v>
          </cell>
          <cell r="C153">
            <v>4431958843</v>
          </cell>
          <cell r="D153">
            <v>34833759</v>
          </cell>
          <cell r="E153">
            <v>933271568</v>
          </cell>
          <cell r="F153">
            <v>1688304673</v>
          </cell>
          <cell r="G153">
            <v>110923001</v>
          </cell>
        </row>
        <row r="154">
          <cell r="A154" t="str">
            <v>R INGENIERIA ARQUITECTURA COLOMBIANA S.A.S</v>
          </cell>
          <cell r="B154">
            <v>450993017</v>
          </cell>
          <cell r="C154">
            <v>470602620</v>
          </cell>
          <cell r="D154">
            <v>104089616</v>
          </cell>
          <cell r="E154">
            <v>129595616</v>
          </cell>
          <cell r="F154">
            <v>78795915</v>
          </cell>
          <cell r="G154">
            <v>958000</v>
          </cell>
        </row>
        <row r="155">
          <cell r="A155" t="str">
            <v>CACR INGENIERIA Y CONSTRUCCIONES S.A.S.</v>
          </cell>
          <cell r="B155">
            <v>2549644000</v>
          </cell>
          <cell r="C155">
            <v>2885284000</v>
          </cell>
          <cell r="D155">
            <v>99049000</v>
          </cell>
          <cell r="E155">
            <v>292512000</v>
          </cell>
          <cell r="F155">
            <v>1967314000</v>
          </cell>
          <cell r="G155">
            <v>5.0000000000000002E-5</v>
          </cell>
        </row>
        <row r="156">
          <cell r="A156" t="str">
            <v>GENERADOR DE PROYECTOS PUERTOS ARQUITECTURA Y VIAS S.A.S</v>
          </cell>
          <cell r="B156">
            <v>1664755787</v>
          </cell>
          <cell r="C156">
            <v>2144155787</v>
          </cell>
          <cell r="D156">
            <v>117164706</v>
          </cell>
          <cell r="E156">
            <v>117164706</v>
          </cell>
          <cell r="F156">
            <v>350234081</v>
          </cell>
          <cell r="G156">
            <v>1579802</v>
          </cell>
        </row>
        <row r="157">
          <cell r="A157" t="str">
            <v xml:space="preserve"> PROYECTOS Y TECNOLOGIAS S.A.S</v>
          </cell>
          <cell r="B157">
            <v>771672000</v>
          </cell>
          <cell r="C157">
            <v>1278064000</v>
          </cell>
          <cell r="D157">
            <v>52224882</v>
          </cell>
          <cell r="E157">
            <v>526924882</v>
          </cell>
          <cell r="F157">
            <v>105190000</v>
          </cell>
          <cell r="G157">
            <v>7750000</v>
          </cell>
        </row>
        <row r="158">
          <cell r="A158" t="str">
            <v>INGENIERIA TECNOLOGIA CONSTRUCCION Y VIAS INTECVIAS S.A</v>
          </cell>
          <cell r="B158">
            <v>4099010244</v>
          </cell>
          <cell r="C158">
            <v>4910607741</v>
          </cell>
          <cell r="D158">
            <v>762952879</v>
          </cell>
          <cell r="E158">
            <v>984434691</v>
          </cell>
          <cell r="F158">
            <v>1094379407</v>
          </cell>
          <cell r="G158">
            <v>110265615</v>
          </cell>
        </row>
        <row r="159">
          <cell r="A159" t="str">
            <v>FERRECONSTRUCCIONES LA ESCUADRA LTDA</v>
          </cell>
          <cell r="B159">
            <v>2882603077</v>
          </cell>
          <cell r="C159">
            <v>3592915374</v>
          </cell>
          <cell r="D159">
            <v>254937566</v>
          </cell>
          <cell r="E159">
            <v>500016106</v>
          </cell>
          <cell r="F159">
            <v>569770356</v>
          </cell>
          <cell r="G159">
            <v>117400</v>
          </cell>
        </row>
        <row r="160">
          <cell r="A160" t="str">
            <v>CAS INGENIEROS S.A.S</v>
          </cell>
          <cell r="B160">
            <v>1873995000</v>
          </cell>
          <cell r="C160">
            <v>3013028000</v>
          </cell>
          <cell r="D160">
            <v>669161000</v>
          </cell>
          <cell r="E160">
            <v>1754061000</v>
          </cell>
          <cell r="F160">
            <v>276871000</v>
          </cell>
          <cell r="G160">
            <v>56684000</v>
          </cell>
        </row>
        <row r="161">
          <cell r="A161" t="str">
            <v>CARLOS ALBERTO SANCHEZ ESCALANTA</v>
          </cell>
          <cell r="B161">
            <v>203114025</v>
          </cell>
          <cell r="C161">
            <v>955789564</v>
          </cell>
          <cell r="D161">
            <v>15511912</v>
          </cell>
          <cell r="E161">
            <v>15511912</v>
          </cell>
          <cell r="F161">
            <v>43480147</v>
          </cell>
          <cell r="G161">
            <v>3785280</v>
          </cell>
        </row>
        <row r="162">
          <cell r="A162" t="str">
            <v>ARTURO EDUARDO MARTINEZ CORREA</v>
          </cell>
          <cell r="B162">
            <v>1248966612</v>
          </cell>
          <cell r="C162">
            <v>1375631612</v>
          </cell>
          <cell r="D162">
            <v>57945659</v>
          </cell>
          <cell r="E162">
            <v>173465659</v>
          </cell>
          <cell r="F162">
            <v>127990171</v>
          </cell>
          <cell r="G162">
            <v>36000000</v>
          </cell>
        </row>
        <row r="163">
          <cell r="A163" t="str">
            <v>EMUNAH S.A.S</v>
          </cell>
          <cell r="B163">
            <v>315732052</v>
          </cell>
          <cell r="C163">
            <v>457302548</v>
          </cell>
          <cell r="D163">
            <v>42690196</v>
          </cell>
          <cell r="E163">
            <v>142690196</v>
          </cell>
          <cell r="F163">
            <v>124063685</v>
          </cell>
          <cell r="G163">
            <v>2830000</v>
          </cell>
        </row>
        <row r="164">
          <cell r="A164" t="str">
            <v>GR INVERSIONES E INGENIERIA COLOMBIA S.A.</v>
          </cell>
          <cell r="B164">
            <v>15000000</v>
          </cell>
          <cell r="C164">
            <v>15000000</v>
          </cell>
          <cell r="D164">
            <v>640600</v>
          </cell>
          <cell r="E164">
            <v>640600</v>
          </cell>
          <cell r="F164">
            <v>-640600</v>
          </cell>
          <cell r="G164">
            <v>5.0000000000000001E-4</v>
          </cell>
        </row>
        <row r="165">
          <cell r="A165" t="str">
            <v>ASOINGENIERIA DEL ORIENTE S.A.S</v>
          </cell>
          <cell r="B165">
            <v>3350102528</v>
          </cell>
          <cell r="C165">
            <v>3659839853</v>
          </cell>
          <cell r="D165">
            <v>829685592</v>
          </cell>
          <cell r="E165">
            <v>1202427762</v>
          </cell>
          <cell r="F165">
            <v>646626818</v>
          </cell>
          <cell r="G165">
            <v>153613905</v>
          </cell>
        </row>
        <row r="166">
          <cell r="A166" t="str">
            <v>H&amp;H CONSTRUCTORES INGENIERIA S.A.S</v>
          </cell>
          <cell r="B166">
            <v>1422122145.1800001</v>
          </cell>
          <cell r="C166">
            <v>1469122145.1800001</v>
          </cell>
          <cell r="D166">
            <v>634190563.08000004</v>
          </cell>
          <cell r="E166">
            <v>634190563.08000004</v>
          </cell>
          <cell r="F166">
            <v>429438739.33999997</v>
          </cell>
          <cell r="G166">
            <v>10392860</v>
          </cell>
        </row>
        <row r="167">
          <cell r="A167" t="str">
            <v>ARMANDO ALQUICHIRE VELASQUEZ</v>
          </cell>
          <cell r="B167">
            <v>996429045</v>
          </cell>
          <cell r="C167">
            <v>1272922045</v>
          </cell>
          <cell r="D167">
            <v>28505437</v>
          </cell>
          <cell r="E167">
            <v>455345718</v>
          </cell>
          <cell r="F167">
            <v>238311283</v>
          </cell>
          <cell r="G167">
            <v>19910689</v>
          </cell>
        </row>
        <row r="168">
          <cell r="A168" t="str">
            <v>RCR INGENIERIA S.A.S</v>
          </cell>
          <cell r="B168">
            <v>4280189739</v>
          </cell>
          <cell r="C168">
            <v>6246453429</v>
          </cell>
          <cell r="D168">
            <v>633468169</v>
          </cell>
          <cell r="E168">
            <v>3331555114</v>
          </cell>
          <cell r="F168">
            <v>92144381</v>
          </cell>
          <cell r="G168">
            <v>6666925</v>
          </cell>
        </row>
        <row r="169">
          <cell r="A169" t="str">
            <v>JORGE ALBERTO CARDONA</v>
          </cell>
          <cell r="B169">
            <v>1115047461</v>
          </cell>
          <cell r="C169">
            <v>3318724336</v>
          </cell>
          <cell r="D169">
            <v>16681475</v>
          </cell>
          <cell r="E169">
            <v>943899779</v>
          </cell>
          <cell r="F169">
            <v>960893616</v>
          </cell>
          <cell r="G169">
            <v>66314081</v>
          </cell>
        </row>
        <row r="170">
          <cell r="A170" t="str">
            <v>LEODEGAR RAFAEL ROYS MEJIA</v>
          </cell>
          <cell r="B170">
            <v>1366832052</v>
          </cell>
          <cell r="C170">
            <v>1672247952</v>
          </cell>
          <cell r="D170">
            <v>24567690</v>
          </cell>
          <cell r="E170">
            <v>320782198</v>
          </cell>
          <cell r="F170">
            <v>211607657</v>
          </cell>
          <cell r="G170">
            <v>12459874</v>
          </cell>
        </row>
        <row r="171">
          <cell r="A171" t="str">
            <v>CESAR AUGUSTO VELASQUEZ TORO</v>
          </cell>
          <cell r="B171">
            <v>799685832</v>
          </cell>
          <cell r="C171">
            <v>2341940031</v>
          </cell>
          <cell r="D171">
            <v>4826978</v>
          </cell>
          <cell r="E171">
            <v>358006207</v>
          </cell>
          <cell r="F171">
            <v>404871333</v>
          </cell>
          <cell r="G171">
            <v>7624168</v>
          </cell>
        </row>
        <row r="172">
          <cell r="A172" t="str">
            <v>GEOINGENIERIA LIMITADA</v>
          </cell>
          <cell r="B172">
            <v>4567844655</v>
          </cell>
          <cell r="C172">
            <v>5168782740</v>
          </cell>
          <cell r="D172">
            <v>280845300</v>
          </cell>
          <cell r="E172">
            <v>1382006536</v>
          </cell>
          <cell r="F172">
            <v>1387843525</v>
          </cell>
          <cell r="G172">
            <v>26134374</v>
          </cell>
        </row>
        <row r="173">
          <cell r="A173" t="str">
            <v xml:space="preserve"> INTEGRARCONSTRUCCIONES SAS</v>
          </cell>
          <cell r="B173">
            <v>1105260000</v>
          </cell>
          <cell r="C173">
            <v>1328869000</v>
          </cell>
          <cell r="D173">
            <v>113661000</v>
          </cell>
          <cell r="E173">
            <v>454656000</v>
          </cell>
          <cell r="F173">
            <v>187559000</v>
          </cell>
          <cell r="G173">
            <v>3069000</v>
          </cell>
        </row>
        <row r="174">
          <cell r="A174" t="str">
            <v xml:space="preserve"> OR CONSTRUCCIONES E
INGENIERIA SA</v>
          </cell>
          <cell r="B174">
            <v>5632524319</v>
          </cell>
          <cell r="C174">
            <v>6644668977</v>
          </cell>
          <cell r="D174">
            <v>501094498</v>
          </cell>
          <cell r="E174">
            <v>590605104</v>
          </cell>
          <cell r="F174">
            <v>3590520456</v>
          </cell>
          <cell r="G174">
            <v>53202593</v>
          </cell>
        </row>
        <row r="175">
          <cell r="A175" t="str">
            <v>ISAVEMA S.A.S</v>
          </cell>
          <cell r="B175">
            <v>549609184</v>
          </cell>
          <cell r="C175">
            <v>549609184</v>
          </cell>
          <cell r="D175">
            <v>52542771</v>
          </cell>
          <cell r="E175">
            <v>52542771</v>
          </cell>
          <cell r="F175">
            <v>124618000</v>
          </cell>
          <cell r="G175">
            <v>12700</v>
          </cell>
        </row>
        <row r="176">
          <cell r="A176" t="str">
            <v>ASSAI CONSTRUCCIONES S.A.S</v>
          </cell>
          <cell r="B176">
            <v>286458000</v>
          </cell>
          <cell r="C176">
            <v>286458000</v>
          </cell>
          <cell r="D176">
            <v>15000</v>
          </cell>
          <cell r="E176">
            <v>77293500</v>
          </cell>
          <cell r="F176">
            <v>9179500</v>
          </cell>
          <cell r="G176">
            <v>15000</v>
          </cell>
        </row>
        <row r="177">
          <cell r="A177" t="str">
            <v>INGENIERIA CIVILCAS S.A.S</v>
          </cell>
          <cell r="B177">
            <v>159897079</v>
          </cell>
          <cell r="C177">
            <v>184897079</v>
          </cell>
          <cell r="D177">
            <v>6944600</v>
          </cell>
          <cell r="E177">
            <v>6944600</v>
          </cell>
          <cell r="F177">
            <v>90025946</v>
          </cell>
          <cell r="G177">
            <v>5.0000000000000001E-4</v>
          </cell>
        </row>
        <row r="178">
          <cell r="A178" t="str">
            <v>JCB CONSULTORIA S.A.S</v>
          </cell>
          <cell r="B178">
            <v>631231172</v>
          </cell>
          <cell r="C178">
            <v>631231172</v>
          </cell>
          <cell r="D178">
            <v>252100929</v>
          </cell>
          <cell r="E178">
            <v>367544160</v>
          </cell>
          <cell r="F178">
            <v>40680479</v>
          </cell>
          <cell r="G178">
            <v>177200</v>
          </cell>
        </row>
        <row r="179">
          <cell r="A179" t="str">
            <v xml:space="preserve">KEVIN ALBERTO VILLEGAS DE LA HOZ </v>
          </cell>
          <cell r="B179">
            <v>1359709004</v>
          </cell>
          <cell r="C179">
            <v>1816799334</v>
          </cell>
          <cell r="D179">
            <v>26200000</v>
          </cell>
          <cell r="E179">
            <v>26200000</v>
          </cell>
          <cell r="F179">
            <v>106926000</v>
          </cell>
          <cell r="G179">
            <v>2138520</v>
          </cell>
        </row>
        <row r="180">
          <cell r="A180" t="str">
            <v>PEDRO DIGNO NAVARRO CASTILLA</v>
          </cell>
          <cell r="B180">
            <v>1754065746</v>
          </cell>
          <cell r="C180">
            <v>2613054640</v>
          </cell>
          <cell r="D180">
            <v>141008539</v>
          </cell>
          <cell r="E180">
            <v>254645673</v>
          </cell>
          <cell r="F180">
            <v>649055488</v>
          </cell>
          <cell r="G180">
            <v>17089437</v>
          </cell>
        </row>
        <row r="181">
          <cell r="A181" t="str">
            <v xml:space="preserve">CONCIVILES OQ S.A.S </v>
          </cell>
          <cell r="B181">
            <v>126470621</v>
          </cell>
          <cell r="C181">
            <v>147347164</v>
          </cell>
          <cell r="D181">
            <v>2589734</v>
          </cell>
          <cell r="E181">
            <v>2589734</v>
          </cell>
          <cell r="F181">
            <v>31363194</v>
          </cell>
          <cell r="G181">
            <v>5.0000000000000002E-5</v>
          </cell>
        </row>
        <row r="182">
          <cell r="A182" t="str">
            <v xml:space="preserve">HERNANDO SANDOVAL GUZMAN </v>
          </cell>
          <cell r="B182">
            <v>2705235390</v>
          </cell>
          <cell r="C182">
            <v>3407159005</v>
          </cell>
          <cell r="D182">
            <v>137874524</v>
          </cell>
          <cell r="E182">
            <v>951943024</v>
          </cell>
          <cell r="F182">
            <v>337833702</v>
          </cell>
          <cell r="G182">
            <v>25866900</v>
          </cell>
        </row>
        <row r="183">
          <cell r="A183" t="str">
            <v>BAUFIRMA ALPEN S.A.S</v>
          </cell>
          <cell r="B183">
            <v>37620200</v>
          </cell>
          <cell r="C183">
            <v>112765200</v>
          </cell>
          <cell r="D183">
            <v>5349151</v>
          </cell>
          <cell r="E183">
            <v>38129955</v>
          </cell>
          <cell r="F183">
            <v>11796300</v>
          </cell>
          <cell r="G183">
            <v>6452</v>
          </cell>
        </row>
        <row r="184">
          <cell r="A184" t="str">
            <v>BB INGENIEROS S A S</v>
          </cell>
          <cell r="B184">
            <v>14958023103</v>
          </cell>
          <cell r="C184">
            <v>15452029116</v>
          </cell>
          <cell r="D184">
            <v>2589546363</v>
          </cell>
          <cell r="E184">
            <v>5802554135</v>
          </cell>
          <cell r="F184">
            <v>2206058868</v>
          </cell>
          <cell r="G184">
            <v>323486140</v>
          </cell>
        </row>
        <row r="185">
          <cell r="A185" t="str">
            <v>CONSTRUCCIONES PARAMO MATIZ LTDA</v>
          </cell>
          <cell r="B185">
            <v>596105538</v>
          </cell>
          <cell r="C185">
            <v>601707588</v>
          </cell>
          <cell r="D185">
            <v>92121199</v>
          </cell>
          <cell r="E185">
            <v>192010488</v>
          </cell>
          <cell r="F185">
            <v>32497564</v>
          </cell>
          <cell r="G185">
            <v>40000</v>
          </cell>
        </row>
        <row r="186">
          <cell r="A186" t="str">
            <v>PROYECTOS DE INGENEIRIA CUMBRE</v>
          </cell>
          <cell r="B186">
            <v>384074322</v>
          </cell>
          <cell r="C186">
            <v>385224322</v>
          </cell>
          <cell r="D186">
            <v>260201707</v>
          </cell>
          <cell r="E186">
            <v>284896707</v>
          </cell>
          <cell r="F186">
            <v>104868193</v>
          </cell>
          <cell r="G186">
            <v>5.0000000000000001E-4</v>
          </cell>
        </row>
        <row r="187">
          <cell r="A187" t="str">
            <v>DISFER PROYECTOS &amp; CONSTRUCCIONES S.A.S</v>
          </cell>
          <cell r="B187">
            <v>33476122</v>
          </cell>
          <cell r="C187">
            <v>36586122</v>
          </cell>
          <cell r="D187">
            <v>512000</v>
          </cell>
          <cell r="E187">
            <v>512000</v>
          </cell>
          <cell r="F187">
            <v>40403881</v>
          </cell>
          <cell r="G187">
            <v>1000</v>
          </cell>
        </row>
        <row r="188">
          <cell r="A188" t="str">
            <v>ADMINISTRACION PUBLICA COOPERATIVA DE DEPARTAMENTOS Y MUNICIPIOS DE COLOMBIASIGLA:</v>
          </cell>
          <cell r="B188">
            <v>3294154000</v>
          </cell>
          <cell r="C188">
            <v>3622089267</v>
          </cell>
          <cell r="D188">
            <v>224838000</v>
          </cell>
          <cell r="E188">
            <v>271776000</v>
          </cell>
          <cell r="F188">
            <v>373355000</v>
          </cell>
          <cell r="G188">
            <v>69864000</v>
          </cell>
        </row>
        <row r="189">
          <cell r="A189" t="str">
            <v xml:space="preserve">AKROS CONSULTORES Y CONSTRUCTORES SAS </v>
          </cell>
          <cell r="B189">
            <v>635948296</v>
          </cell>
          <cell r="C189">
            <v>635948296</v>
          </cell>
          <cell r="D189">
            <v>10369611</v>
          </cell>
          <cell r="E189">
            <v>43359342</v>
          </cell>
          <cell r="F189">
            <v>143255320</v>
          </cell>
          <cell r="G189">
            <v>11039366</v>
          </cell>
        </row>
        <row r="190">
          <cell r="A190" t="str">
            <v>INVERSIONES Y PROYECTOS INGEOLOGIA SAS</v>
          </cell>
          <cell r="B190">
            <v>651316340</v>
          </cell>
          <cell r="C190">
            <v>673173221</v>
          </cell>
          <cell r="D190">
            <v>19223951</v>
          </cell>
          <cell r="E190">
            <v>109345341</v>
          </cell>
          <cell r="F190">
            <v>243172221</v>
          </cell>
          <cell r="G190">
            <v>2050289</v>
          </cell>
        </row>
        <row r="191">
          <cell r="A191" t="str">
            <v>GUERRA INGENIEROS CONTRATISTAS S.A.S</v>
          </cell>
          <cell r="B191">
            <v>7482788428</v>
          </cell>
          <cell r="C191">
            <v>7504589085</v>
          </cell>
          <cell r="D191">
            <v>3176051771</v>
          </cell>
          <cell r="E191">
            <v>3176051771</v>
          </cell>
          <cell r="F191">
            <v>2033273645</v>
          </cell>
          <cell r="G191">
            <v>5913</v>
          </cell>
        </row>
        <row r="192">
          <cell r="A192" t="str">
            <v>GRUPO EMPRESARIAL SPO S.A.S</v>
          </cell>
          <cell r="B192">
            <v>4263099000</v>
          </cell>
          <cell r="C192">
            <v>4395649000</v>
          </cell>
          <cell r="D192">
            <v>49282000</v>
          </cell>
          <cell r="E192">
            <v>619412000</v>
          </cell>
          <cell r="F192">
            <v>918200000</v>
          </cell>
          <cell r="G192">
            <v>15306000</v>
          </cell>
        </row>
        <row r="193">
          <cell r="A193" t="str">
            <v>VERDE DC S A</v>
          </cell>
          <cell r="B193">
            <v>9057523664</v>
          </cell>
          <cell r="C193">
            <v>11089399574</v>
          </cell>
          <cell r="D193">
            <v>2350074502</v>
          </cell>
          <cell r="E193">
            <v>3488113833</v>
          </cell>
          <cell r="F193">
            <v>1193232644</v>
          </cell>
          <cell r="G193">
            <v>95236205</v>
          </cell>
        </row>
        <row r="194">
          <cell r="A194" t="str">
            <v>WILLIAM RICARDO MOJICA ROMO</v>
          </cell>
          <cell r="B194">
            <v>2051326242</v>
          </cell>
          <cell r="C194">
            <v>2904326242</v>
          </cell>
          <cell r="D194">
            <v>1456900</v>
          </cell>
          <cell r="E194">
            <v>199842279</v>
          </cell>
          <cell r="F194">
            <v>186146158</v>
          </cell>
          <cell r="G194">
            <v>939600</v>
          </cell>
        </row>
        <row r="195">
          <cell r="A195" t="str">
            <v xml:space="preserve">MARIO CESAR DEL CASTILLO ROMO </v>
          </cell>
          <cell r="B195">
            <v>431152194</v>
          </cell>
          <cell r="C195">
            <v>519152194</v>
          </cell>
          <cell r="D195">
            <v>250000</v>
          </cell>
          <cell r="E195">
            <v>109865361</v>
          </cell>
          <cell r="F195">
            <v>117267700</v>
          </cell>
          <cell r="G195">
            <v>462500</v>
          </cell>
        </row>
        <row r="196">
          <cell r="A196" t="str">
            <v>MOJICA CONSTRUCTORES S.A.S</v>
          </cell>
          <cell r="B196">
            <v>179323570</v>
          </cell>
          <cell r="C196">
            <v>241724070</v>
          </cell>
          <cell r="D196">
            <v>1100000</v>
          </cell>
          <cell r="E196">
            <v>1100000</v>
          </cell>
          <cell r="F196">
            <v>96009670</v>
          </cell>
          <cell r="G196">
            <v>125600</v>
          </cell>
        </row>
        <row r="197">
          <cell r="A197" t="str">
            <v>CONSTRUCCIONES, MOVIMIENTOS, ASESORIAS Y ALQUILERES S.A.S</v>
          </cell>
          <cell r="B197">
            <v>1814334532</v>
          </cell>
          <cell r="C197">
            <v>2263492749</v>
          </cell>
          <cell r="D197">
            <v>536627397</v>
          </cell>
          <cell r="E197">
            <v>556109496</v>
          </cell>
          <cell r="F197">
            <v>371963412</v>
          </cell>
          <cell r="G197">
            <v>27925126</v>
          </cell>
        </row>
        <row r="198">
          <cell r="A198" t="str">
            <v>CONSTRUCCIONES CIVILES DEL ATLANTICO S.A.</v>
          </cell>
          <cell r="B198">
            <v>2055000</v>
          </cell>
          <cell r="C198">
            <v>2055000</v>
          </cell>
          <cell r="D198">
            <v>5.0000000000000002E-5</v>
          </cell>
          <cell r="E198">
            <v>0</v>
          </cell>
          <cell r="F198">
            <v>0</v>
          </cell>
          <cell r="G198">
            <v>0</v>
          </cell>
        </row>
        <row r="199">
          <cell r="A199" t="str">
            <v>CRIVEN CONSTRUCTORES S.A.S</v>
          </cell>
          <cell r="B199">
            <v>6846056201.3500004</v>
          </cell>
          <cell r="C199">
            <v>21407153699.799999</v>
          </cell>
          <cell r="D199">
            <v>2386846552.8000002</v>
          </cell>
          <cell r="E199">
            <v>2386846552.8000002</v>
          </cell>
          <cell r="F199">
            <v>794094077.20000005</v>
          </cell>
          <cell r="G199">
            <v>10000</v>
          </cell>
        </row>
        <row r="200">
          <cell r="A200" t="str">
            <v>CONSTRUCTORA SANTANA INFRAESTRUCTURA SAS</v>
          </cell>
          <cell r="B200">
            <v>614334354</v>
          </cell>
          <cell r="C200">
            <v>1411343994</v>
          </cell>
          <cell r="D200">
            <v>217534928</v>
          </cell>
          <cell r="E200">
            <v>747650899</v>
          </cell>
          <cell r="F200">
            <v>193803284</v>
          </cell>
          <cell r="G200">
            <v>5399886</v>
          </cell>
        </row>
        <row r="201">
          <cell r="A201" t="str">
            <v>G4PROJECT S.A.S.</v>
          </cell>
          <cell r="B201">
            <v>2837918963</v>
          </cell>
          <cell r="C201">
            <v>5179301688</v>
          </cell>
          <cell r="D201">
            <v>273052944</v>
          </cell>
          <cell r="E201">
            <v>2049119456</v>
          </cell>
          <cell r="F201">
            <v>162050327</v>
          </cell>
          <cell r="G201">
            <v>3884673</v>
          </cell>
        </row>
        <row r="202">
          <cell r="A202" t="str">
            <v>ENDD CONSTRUCCIONES S.A.S</v>
          </cell>
          <cell r="B202">
            <v>103000000</v>
          </cell>
          <cell r="C202">
            <v>103000000</v>
          </cell>
          <cell r="D202">
            <v>1000000</v>
          </cell>
          <cell r="E202">
            <v>1000000</v>
          </cell>
          <cell r="F202">
            <v>10250000</v>
          </cell>
          <cell r="G202">
            <v>500000</v>
          </cell>
        </row>
        <row r="203">
          <cell r="A203" t="str">
            <v>HC CONSTRUCCIONES DEL CARIBE S.A.S</v>
          </cell>
          <cell r="B203">
            <v>500000000</v>
          </cell>
          <cell r="C203">
            <v>500000000</v>
          </cell>
          <cell r="D203">
            <v>5.0000000000000001E-4</v>
          </cell>
          <cell r="E203">
            <v>5.0000000000000001E-4</v>
          </cell>
          <cell r="F203">
            <v>5.0000000000000001E-4</v>
          </cell>
          <cell r="G203">
            <v>5.0000000000000001E-4</v>
          </cell>
        </row>
        <row r="204">
          <cell r="A204" t="str">
            <v>HUMBERTO CARLOS PEREZ RIVERA</v>
          </cell>
          <cell r="B204">
            <v>3575810425</v>
          </cell>
          <cell r="C204">
            <v>6144364598</v>
          </cell>
          <cell r="D204">
            <v>480180756</v>
          </cell>
          <cell r="E204">
            <v>1361598687</v>
          </cell>
          <cell r="F204">
            <v>426157518</v>
          </cell>
          <cell r="G204">
            <v>9125871</v>
          </cell>
        </row>
        <row r="205">
          <cell r="A205" t="str">
            <v>CONINCA INGENIERIA S.A.S</v>
          </cell>
          <cell r="B205">
            <v>1667788870</v>
          </cell>
          <cell r="C205">
            <v>1667788870</v>
          </cell>
          <cell r="D205">
            <v>223722771</v>
          </cell>
          <cell r="E205">
            <v>618225390</v>
          </cell>
          <cell r="F205">
            <v>510212249</v>
          </cell>
          <cell r="G205">
            <v>28914469</v>
          </cell>
        </row>
        <row r="206">
          <cell r="A206" t="str">
            <v>A.E. INGENIEROS CIVILES S.A.S</v>
          </cell>
          <cell r="B206">
            <v>42955059892</v>
          </cell>
          <cell r="C206">
            <v>56238150126</v>
          </cell>
          <cell r="D206">
            <v>11164552593</v>
          </cell>
          <cell r="E206">
            <v>30295691106</v>
          </cell>
          <cell r="F206">
            <v>4412251741</v>
          </cell>
          <cell r="G206">
            <v>1031443792</v>
          </cell>
        </row>
        <row r="207">
          <cell r="A207" t="str">
            <v>INGENIERIA Y PROYECTOS DE CONSTRUCCION S.A.S. SIGLA INPRODCO S.A.S.</v>
          </cell>
          <cell r="B207">
            <v>6775839782</v>
          </cell>
          <cell r="C207">
            <v>7108479686</v>
          </cell>
          <cell r="D207">
            <v>753829093</v>
          </cell>
          <cell r="E207">
            <v>2609384020</v>
          </cell>
          <cell r="F207">
            <v>1312056498</v>
          </cell>
          <cell r="G207">
            <v>41263290</v>
          </cell>
        </row>
        <row r="208">
          <cell r="A208" t="str">
            <v>INGCE LTDA CONSTRUCCIONES Y CONSULTORIA</v>
          </cell>
          <cell r="B208">
            <v>1958430433</v>
          </cell>
          <cell r="C208">
            <v>3157327707</v>
          </cell>
          <cell r="D208">
            <v>8408300</v>
          </cell>
          <cell r="E208">
            <v>1242696829</v>
          </cell>
          <cell r="F208">
            <v>322266731</v>
          </cell>
          <cell r="G208">
            <v>126290338</v>
          </cell>
        </row>
        <row r="209">
          <cell r="A209" t="str">
            <v>INPROAV S.A.S</v>
          </cell>
          <cell r="B209">
            <v>6483377370</v>
          </cell>
          <cell r="C209">
            <v>7118302100</v>
          </cell>
          <cell r="D209">
            <v>2725183883</v>
          </cell>
          <cell r="E209">
            <v>3983164570</v>
          </cell>
          <cell r="F209">
            <v>632830668</v>
          </cell>
          <cell r="G209">
            <v>24469815</v>
          </cell>
        </row>
        <row r="210">
          <cell r="A210" t="str">
            <v>CONSTRUCTORA YACAMAN VIVERO S.A.S</v>
          </cell>
          <cell r="B210">
            <v>20078690522</v>
          </cell>
          <cell r="C210">
            <v>34721845012</v>
          </cell>
          <cell r="D210">
            <v>8357874177</v>
          </cell>
          <cell r="E210">
            <v>20797712750</v>
          </cell>
          <cell r="F210">
            <v>1610070053</v>
          </cell>
          <cell r="G210">
            <v>462255974</v>
          </cell>
        </row>
        <row r="211">
          <cell r="A211" t="str">
            <v>GRUPO SERON S.A.S</v>
          </cell>
          <cell r="B211">
            <v>1000000</v>
          </cell>
          <cell r="C211">
            <v>1000000</v>
          </cell>
          <cell r="D211">
            <v>5.0000000000000001E-4</v>
          </cell>
          <cell r="E211">
            <v>5.0000000000000001E-4</v>
          </cell>
          <cell r="F211">
            <v>5.0000000000000001E-4</v>
          </cell>
          <cell r="G211">
            <v>5.0000000000000001E-4</v>
          </cell>
        </row>
        <row r="212">
          <cell r="A212" t="str">
            <v>INVERSIONES LYKANER S.A.S</v>
          </cell>
          <cell r="B212">
            <v>21600000000</v>
          </cell>
          <cell r="C212">
            <v>28600640000</v>
          </cell>
          <cell r="D212">
            <v>1400000000</v>
          </cell>
          <cell r="E212">
            <v>2700000000</v>
          </cell>
          <cell r="F212">
            <v>1270000000</v>
          </cell>
          <cell r="G212">
            <v>70000000</v>
          </cell>
        </row>
        <row r="213">
          <cell r="A213" t="str">
            <v>YAMIL SABBAGH CONSTRUCCIONES S.A.S</v>
          </cell>
          <cell r="B213">
            <v>34229797949</v>
          </cell>
          <cell r="C213">
            <v>39490353154</v>
          </cell>
          <cell r="D213">
            <v>13728678479</v>
          </cell>
          <cell r="E213">
            <v>20358202368</v>
          </cell>
          <cell r="F213">
            <v>6706392328</v>
          </cell>
          <cell r="G213">
            <v>1767856750</v>
          </cell>
        </row>
        <row r="214">
          <cell r="A214" t="str">
            <v>D &amp; S S.A</v>
          </cell>
          <cell r="B214">
            <v>28015000785</v>
          </cell>
          <cell r="C214">
            <v>32681189652</v>
          </cell>
          <cell r="D214">
            <v>12962752002</v>
          </cell>
          <cell r="E214">
            <v>15816110773</v>
          </cell>
          <cell r="F214">
            <v>5112397878</v>
          </cell>
          <cell r="G214">
            <v>1109710790</v>
          </cell>
        </row>
        <row r="215">
          <cell r="A215" t="str">
            <v>CONSTRUCCIONES NAMUS S.A</v>
          </cell>
          <cell r="B215">
            <v>22960388044</v>
          </cell>
          <cell r="C215">
            <v>29548517180</v>
          </cell>
          <cell r="D215">
            <v>9813443294</v>
          </cell>
          <cell r="E215">
            <v>15438446901</v>
          </cell>
          <cell r="F215">
            <v>5684631829</v>
          </cell>
          <cell r="G215">
            <v>1042238589</v>
          </cell>
        </row>
        <row r="216">
          <cell r="A216" t="str">
            <v>A CONSTRUIR S.A</v>
          </cell>
          <cell r="B216">
            <v>151261251888</v>
          </cell>
          <cell r="C216">
            <v>169823647553</v>
          </cell>
          <cell r="D216">
            <v>34012816042</v>
          </cell>
          <cell r="E216">
            <v>80089407057</v>
          </cell>
          <cell r="F216">
            <v>15645867301</v>
          </cell>
          <cell r="G216">
            <v>1553304387</v>
          </cell>
        </row>
        <row r="217">
          <cell r="A217" t="str">
            <v xml:space="preserve">MIGUEL ANGEL AVILA REYES </v>
          </cell>
          <cell r="B217">
            <v>1124495463</v>
          </cell>
          <cell r="C217">
            <v>1382922909</v>
          </cell>
          <cell r="D217">
            <v>7369000</v>
          </cell>
          <cell r="E217">
            <v>220773439</v>
          </cell>
          <cell r="F217">
            <v>7604514</v>
          </cell>
          <cell r="G217">
            <v>21564000</v>
          </cell>
        </row>
        <row r="218">
          <cell r="A218" t="str">
            <v xml:space="preserve">O &amp; L PROYECTOS DE INGENIERIA S A </v>
          </cell>
          <cell r="B218">
            <v>1038001604</v>
          </cell>
          <cell r="C218">
            <v>1272002204</v>
          </cell>
          <cell r="D218">
            <v>51292046</v>
          </cell>
          <cell r="E218">
            <v>51292046</v>
          </cell>
          <cell r="F218">
            <v>150495380</v>
          </cell>
          <cell r="G218">
            <v>13373429</v>
          </cell>
        </row>
        <row r="219">
          <cell r="A219" t="str">
            <v>KASTOR LTDA</v>
          </cell>
          <cell r="B219">
            <v>1218637624</v>
          </cell>
          <cell r="C219">
            <v>1337348624</v>
          </cell>
          <cell r="D219">
            <v>7058585</v>
          </cell>
          <cell r="E219">
            <v>157058585</v>
          </cell>
          <cell r="F219">
            <v>176577515</v>
          </cell>
          <cell r="G219">
            <v>2563400</v>
          </cell>
        </row>
        <row r="220">
          <cell r="A220" t="str">
            <v xml:space="preserve">ASDRUBAL DE JESUS GOMEZ ESPINDOLA </v>
          </cell>
          <cell r="B220">
            <v>950285230</v>
          </cell>
          <cell r="C220">
            <v>1598325230</v>
          </cell>
          <cell r="D220">
            <v>6915075</v>
          </cell>
          <cell r="E220">
            <v>6915075</v>
          </cell>
          <cell r="F220">
            <v>98947256</v>
          </cell>
          <cell r="G220">
            <v>9239</v>
          </cell>
        </row>
        <row r="221">
          <cell r="A221" t="str">
            <v>J.A.&amp; ASOCIADOS S.A.S</v>
          </cell>
          <cell r="B221">
            <v>12690725040</v>
          </cell>
          <cell r="C221">
            <v>24758115206</v>
          </cell>
          <cell r="D221">
            <v>2339651025</v>
          </cell>
          <cell r="E221">
            <v>7189975159</v>
          </cell>
          <cell r="F221">
            <v>2703025888</v>
          </cell>
          <cell r="G221">
            <v>231550832</v>
          </cell>
        </row>
        <row r="222">
          <cell r="A222" t="str">
            <v>COLOMBIANA DE INGENIERIA COLINGENIERIA SAS</v>
          </cell>
          <cell r="B222">
            <v>1743402914</v>
          </cell>
          <cell r="C222">
            <v>2241487919</v>
          </cell>
          <cell r="D222">
            <v>31180752</v>
          </cell>
          <cell r="E222">
            <v>514259616</v>
          </cell>
          <cell r="F222">
            <v>239962353</v>
          </cell>
          <cell r="G222">
            <v>17748103</v>
          </cell>
        </row>
        <row r="223">
          <cell r="A223" t="str">
            <v>OMAR VELEZ HOYOS</v>
          </cell>
          <cell r="B223">
            <v>12744201105</v>
          </cell>
          <cell r="C223">
            <v>15745320935</v>
          </cell>
          <cell r="D223">
            <v>717036069</v>
          </cell>
          <cell r="E223">
            <v>11077198802</v>
          </cell>
          <cell r="F223">
            <v>1227368848</v>
          </cell>
          <cell r="G223">
            <v>51118238</v>
          </cell>
        </row>
        <row r="224">
          <cell r="A224" t="str">
            <v>VELEZ INGENIERIA S.A.S</v>
          </cell>
          <cell r="B224">
            <v>232908000</v>
          </cell>
          <cell r="C224">
            <v>232908000</v>
          </cell>
          <cell r="D224">
            <v>77960000</v>
          </cell>
          <cell r="E224">
            <v>77960000</v>
          </cell>
          <cell r="F224">
            <v>7385000</v>
          </cell>
          <cell r="G224">
            <v>5.0000000000000001E-4</v>
          </cell>
        </row>
        <row r="225">
          <cell r="A225" t="str">
            <v>EQUIPOS Y CONSTRUCCIONES VAREGO S A S</v>
          </cell>
          <cell r="B225">
            <v>1648597022</v>
          </cell>
          <cell r="C225">
            <v>1666925670</v>
          </cell>
          <cell r="D225">
            <v>586401594</v>
          </cell>
          <cell r="E225">
            <v>635243784</v>
          </cell>
          <cell r="F225">
            <v>59964644</v>
          </cell>
          <cell r="G225">
            <v>102828</v>
          </cell>
        </row>
        <row r="226">
          <cell r="A226" t="str">
            <v>VAREGO SOCIEDAD POR ACCIONES SIMPLIFICADA O VAREGO SAS</v>
          </cell>
          <cell r="B226">
            <v>1140593680</v>
          </cell>
          <cell r="C226">
            <v>2266321286</v>
          </cell>
          <cell r="D226">
            <v>305410869</v>
          </cell>
          <cell r="E226">
            <v>661752831</v>
          </cell>
          <cell r="F226">
            <v>62024005</v>
          </cell>
          <cell r="G226">
            <v>19100</v>
          </cell>
        </row>
        <row r="227">
          <cell r="A227" t="str">
            <v>MARENCO TAMARA S.A.S</v>
          </cell>
          <cell r="B227">
            <v>3449932034</v>
          </cell>
          <cell r="C227">
            <v>4274434166</v>
          </cell>
          <cell r="D227">
            <v>1191621359</v>
          </cell>
          <cell r="E227">
            <v>1191621359</v>
          </cell>
          <cell r="F227">
            <v>198080620</v>
          </cell>
          <cell r="G227">
            <v>125213734</v>
          </cell>
        </row>
        <row r="228">
          <cell r="A228" t="str">
            <v>MEDINA &amp; RIVERA INGENIEROS ASOCIADOS SOCIEDAD POR ACCIONESSIMPLIFICADA</v>
          </cell>
          <cell r="B228">
            <v>10108090807</v>
          </cell>
          <cell r="C228">
            <v>10873025256</v>
          </cell>
          <cell r="D228">
            <v>3843750329</v>
          </cell>
          <cell r="E228">
            <v>4232266898</v>
          </cell>
          <cell r="F228">
            <v>2583703944</v>
          </cell>
          <cell r="G228">
            <v>210517201.66</v>
          </cell>
        </row>
        <row r="229">
          <cell r="A229" t="str">
            <v xml:space="preserve"> DANIEL HORACIO LESMES OSORIO</v>
          </cell>
          <cell r="B229">
            <v>1497154520</v>
          </cell>
          <cell r="C229">
            <v>1673779224</v>
          </cell>
          <cell r="D229">
            <v>94622405</v>
          </cell>
          <cell r="E229">
            <v>1054048696</v>
          </cell>
          <cell r="F229">
            <v>265981858</v>
          </cell>
          <cell r="G229">
            <v>34821501</v>
          </cell>
        </row>
        <row r="230">
          <cell r="A230" t="str">
            <v>ROBERTO JARAMILLO CARDENAS</v>
          </cell>
          <cell r="B230">
            <v>5276189866</v>
          </cell>
          <cell r="C230">
            <v>7180994237</v>
          </cell>
          <cell r="D230">
            <v>1304065613</v>
          </cell>
          <cell r="E230">
            <v>4567115227</v>
          </cell>
          <cell r="F230">
            <v>126733353</v>
          </cell>
          <cell r="G230">
            <v>198863374</v>
          </cell>
        </row>
        <row r="231">
          <cell r="A231" t="str">
            <v>CONSTRUCTORA ANCLA LTDA</v>
          </cell>
          <cell r="B231">
            <v>1623045590</v>
          </cell>
          <cell r="C231">
            <v>2451260199</v>
          </cell>
          <cell r="D231">
            <v>15474745</v>
          </cell>
          <cell r="E231">
            <v>564427498</v>
          </cell>
          <cell r="F231">
            <v>561426977</v>
          </cell>
          <cell r="G231">
            <v>5411058</v>
          </cell>
        </row>
        <row r="232">
          <cell r="A232" t="str">
            <v>CONSTRUCTORA MANOR S.A.S</v>
          </cell>
          <cell r="B232">
            <v>9497960237</v>
          </cell>
          <cell r="C232">
            <v>9502109084</v>
          </cell>
          <cell r="D232">
            <v>152532545</v>
          </cell>
          <cell r="E232">
            <v>980073881</v>
          </cell>
          <cell r="F232">
            <v>179878081</v>
          </cell>
          <cell r="G232">
            <v>987263</v>
          </cell>
        </row>
        <row r="233">
          <cell r="A233" t="str">
            <v>CONSTRUCTORA Y PROMOTORA ODIN S.A.S</v>
          </cell>
          <cell r="B233">
            <v>3170201377</v>
          </cell>
          <cell r="C233">
            <v>6996943182</v>
          </cell>
          <cell r="D233">
            <v>42917114</v>
          </cell>
          <cell r="E233">
            <v>2410296343</v>
          </cell>
          <cell r="F233">
            <v>1002725032</v>
          </cell>
          <cell r="G233">
            <v>25748200</v>
          </cell>
        </row>
        <row r="234">
          <cell r="A234" t="str">
            <v>MJPR CONSTRUCCIONES S A S</v>
          </cell>
          <cell r="B234">
            <v>2477659857</v>
          </cell>
          <cell r="C234">
            <v>4715689150</v>
          </cell>
          <cell r="D234">
            <v>1070000779</v>
          </cell>
          <cell r="E234">
            <v>1600954984</v>
          </cell>
          <cell r="F234">
            <v>1221320430</v>
          </cell>
          <cell r="G234">
            <v>52560000</v>
          </cell>
        </row>
        <row r="235">
          <cell r="A235" t="str">
            <v>PROTECO INGENIERIA SAS</v>
          </cell>
          <cell r="B235">
            <v>4052485067</v>
          </cell>
          <cell r="C235">
            <v>4181592413</v>
          </cell>
          <cell r="D235">
            <v>2807609273</v>
          </cell>
          <cell r="E235">
            <v>2807609273</v>
          </cell>
          <cell r="F235">
            <v>918541274</v>
          </cell>
          <cell r="G235">
            <v>5.0000000000000002E-5</v>
          </cell>
        </row>
        <row r="236">
          <cell r="A236" t="str">
            <v>RIBAYCO S.A.S</v>
          </cell>
          <cell r="B236">
            <v>2233660246</v>
          </cell>
          <cell r="C236">
            <v>2259958285</v>
          </cell>
          <cell r="D236">
            <v>517617349</v>
          </cell>
          <cell r="E236">
            <v>800499347</v>
          </cell>
          <cell r="F236">
            <v>364008849</v>
          </cell>
          <cell r="G236">
            <v>5.0000000000000001E-4</v>
          </cell>
        </row>
        <row r="237">
          <cell r="A237" t="str">
            <v>ABR INGENIEROS CIVILES S.A.S</v>
          </cell>
          <cell r="B237">
            <v>422496670</v>
          </cell>
          <cell r="C237">
            <v>489240904</v>
          </cell>
          <cell r="D237">
            <v>23357000</v>
          </cell>
          <cell r="E237">
            <v>23357000</v>
          </cell>
          <cell r="F237">
            <v>265687937</v>
          </cell>
          <cell r="G237">
            <v>5.0000000000000002E-5</v>
          </cell>
        </row>
        <row r="238">
          <cell r="A238" t="str">
            <v>R.C.R. INGENIERIA S.A.</v>
          </cell>
          <cell r="B238">
            <v>4280189739</v>
          </cell>
          <cell r="C238">
            <v>6246453429</v>
          </cell>
          <cell r="D238">
            <v>633468169</v>
          </cell>
          <cell r="E238">
            <v>3331555114</v>
          </cell>
          <cell r="F238">
            <v>92144381</v>
          </cell>
          <cell r="G238">
            <v>6666925</v>
          </cell>
        </row>
        <row r="239">
          <cell r="A239" t="str">
            <v>IDECO INFRAESTRUCTURA Y DESARROLLO DE COLOMBIA S.A</v>
          </cell>
          <cell r="B239">
            <v>2331540930</v>
          </cell>
          <cell r="C239">
            <v>2333089930</v>
          </cell>
          <cell r="D239">
            <v>318675984</v>
          </cell>
          <cell r="E239">
            <v>318675984</v>
          </cell>
          <cell r="F239">
            <v>21513060</v>
          </cell>
          <cell r="G239">
            <v>5.0000000000000001E-4</v>
          </cell>
        </row>
        <row r="240">
          <cell r="A240" t="str">
            <v>INGENIERIA CONSTRUCCIONES Y SERVICIOS S.A.S</v>
          </cell>
          <cell r="B240">
            <v>930979474</v>
          </cell>
          <cell r="C240">
            <v>1704577727</v>
          </cell>
          <cell r="D240">
            <v>162980904</v>
          </cell>
          <cell r="E240">
            <v>256278947</v>
          </cell>
          <cell r="F240">
            <v>84531194</v>
          </cell>
          <cell r="G240">
            <v>28838072</v>
          </cell>
        </row>
        <row r="241">
          <cell r="A241" t="str">
            <v>COMPAÑÍA DE INGENIEROS CONTRUCTORES S.A.S</v>
          </cell>
          <cell r="B241">
            <v>10203500692</v>
          </cell>
          <cell r="C241">
            <v>11641289679</v>
          </cell>
          <cell r="D241">
            <v>4029998176</v>
          </cell>
          <cell r="E241">
            <v>6757624818</v>
          </cell>
          <cell r="F241">
            <v>705741034</v>
          </cell>
          <cell r="G241">
            <v>22000413</v>
          </cell>
        </row>
        <row r="242">
          <cell r="A242" t="str">
            <v xml:space="preserve"> S&amp;S INGENIERIA CIVIL SAS</v>
          </cell>
          <cell r="B242">
            <v>1724890000</v>
          </cell>
          <cell r="C242">
            <v>3101980000</v>
          </cell>
          <cell r="D242">
            <v>112873410</v>
          </cell>
          <cell r="E242">
            <v>502918000</v>
          </cell>
          <cell r="F242">
            <v>1042954000</v>
          </cell>
          <cell r="G242">
            <v>26225380</v>
          </cell>
        </row>
        <row r="243">
          <cell r="A243" t="str">
            <v xml:space="preserve"> AYO GORKHALI INVESTMENTS S.A.S</v>
          </cell>
          <cell r="B243">
            <v>1057951245</v>
          </cell>
          <cell r="C243">
            <v>1057951245</v>
          </cell>
          <cell r="D243">
            <v>37734510</v>
          </cell>
          <cell r="E243">
            <v>37734510</v>
          </cell>
          <cell r="F243">
            <v>30502644</v>
          </cell>
          <cell r="G243">
            <v>1051590</v>
          </cell>
        </row>
        <row r="244">
          <cell r="A244" t="str">
            <v>AJR SOLUCIONES INTEGRALES DE INGENIERIA SOCIEDAD POR ACCIONES SIMPLICADAS</v>
          </cell>
          <cell r="B244">
            <v>1315066295</v>
          </cell>
          <cell r="C244">
            <v>1577066295</v>
          </cell>
          <cell r="D244">
            <v>639148635</v>
          </cell>
          <cell r="E244">
            <v>639148635</v>
          </cell>
          <cell r="F244">
            <v>279883040</v>
          </cell>
          <cell r="G244">
            <v>56700000</v>
          </cell>
        </row>
        <row r="245">
          <cell r="A245" t="str">
            <v>DAR ARQUITECTURA S.A.S</v>
          </cell>
          <cell r="B245">
            <v>1762317123</v>
          </cell>
          <cell r="C245">
            <v>3105580035</v>
          </cell>
          <cell r="D245">
            <v>257570025</v>
          </cell>
          <cell r="E245">
            <v>2152512275</v>
          </cell>
          <cell r="F245">
            <v>462695463</v>
          </cell>
          <cell r="G245">
            <v>185047466</v>
          </cell>
        </row>
        <row r="246">
          <cell r="A246" t="str">
            <v>COMPAÑIA DE ASESORIAS Y CONSTRUCCION S.A.S. CASCO S.A.S.</v>
          </cell>
          <cell r="B246">
            <v>2197937103</v>
          </cell>
          <cell r="C246">
            <v>4209386296</v>
          </cell>
          <cell r="D246">
            <v>806963052</v>
          </cell>
          <cell r="E246">
            <v>1625479536</v>
          </cell>
          <cell r="F246">
            <v>914651824</v>
          </cell>
          <cell r="G246">
            <v>211549385</v>
          </cell>
        </row>
        <row r="247">
          <cell r="A247" t="str">
            <v>LUIS FERNANDO MENDOZA RODRIGUEZ</v>
          </cell>
          <cell r="B247">
            <v>2263886236</v>
          </cell>
          <cell r="C247">
            <v>2740532636</v>
          </cell>
          <cell r="D247">
            <v>147653000</v>
          </cell>
          <cell r="E247">
            <v>373888985</v>
          </cell>
          <cell r="F247">
            <v>562000902</v>
          </cell>
          <cell r="G247">
            <v>7976166</v>
          </cell>
        </row>
        <row r="248">
          <cell r="A248" t="str">
            <v>CONYCO PROYECTOS Y DESARROLLOS SAS</v>
          </cell>
          <cell r="B248">
            <v>1373303000</v>
          </cell>
          <cell r="C248">
            <v>2739002000</v>
          </cell>
          <cell r="D248">
            <v>1798022000</v>
          </cell>
          <cell r="E248">
            <v>1798022000</v>
          </cell>
          <cell r="F248">
            <v>414198000</v>
          </cell>
          <cell r="G248">
            <v>121182574</v>
          </cell>
        </row>
        <row r="249">
          <cell r="A249" t="str">
            <v>A &amp; G EMPRESA UNIPERSONAL</v>
          </cell>
          <cell r="B249">
            <v>3341980889</v>
          </cell>
          <cell r="C249">
            <v>9373897246</v>
          </cell>
          <cell r="D249">
            <v>390603565</v>
          </cell>
          <cell r="E249">
            <v>390603565</v>
          </cell>
          <cell r="F249">
            <v>4073530243</v>
          </cell>
          <cell r="G249">
            <v>173153340</v>
          </cell>
        </row>
        <row r="250">
          <cell r="A250" t="str">
            <v>ALEX JOAQUIN OSORIO ARAQUE</v>
          </cell>
          <cell r="B250">
            <v>4448246085</v>
          </cell>
          <cell r="C250">
            <v>4909072690</v>
          </cell>
          <cell r="D250">
            <v>292751488</v>
          </cell>
          <cell r="E250">
            <v>501617596</v>
          </cell>
          <cell r="F250">
            <v>233965534</v>
          </cell>
          <cell r="G250">
            <v>2033575</v>
          </cell>
        </row>
        <row r="251">
          <cell r="A251" t="str">
            <v>CIVIL33 S.A.S - ZOMAC</v>
          </cell>
          <cell r="B251">
            <v>384916718</v>
          </cell>
          <cell r="C251">
            <v>1295096718</v>
          </cell>
          <cell r="D251">
            <v>206641523</v>
          </cell>
          <cell r="E251">
            <v>1088057557</v>
          </cell>
          <cell r="F251">
            <v>57226474</v>
          </cell>
          <cell r="G251">
            <v>450000</v>
          </cell>
        </row>
        <row r="252">
          <cell r="A252" t="str">
            <v>CODIFA S.A.S</v>
          </cell>
          <cell r="B252">
            <v>25453756200</v>
          </cell>
          <cell r="C252">
            <v>29548258733</v>
          </cell>
          <cell r="D252">
            <v>16064751614</v>
          </cell>
          <cell r="E252">
            <v>18960778376</v>
          </cell>
          <cell r="F252">
            <v>2187017795</v>
          </cell>
          <cell r="G252">
            <v>40558778</v>
          </cell>
        </row>
        <row r="253">
          <cell r="A253" t="str">
            <v>SOLUCIONES DE INFRAESTRUCTURA Y LOGISTICA S.A.S</v>
          </cell>
          <cell r="B253">
            <v>35832180943</v>
          </cell>
          <cell r="C253">
            <v>45039308278</v>
          </cell>
          <cell r="D253">
            <v>14791256182</v>
          </cell>
          <cell r="E253">
            <v>20787094432</v>
          </cell>
          <cell r="F253">
            <v>5660767347</v>
          </cell>
          <cell r="G253">
            <v>1174347190</v>
          </cell>
        </row>
        <row r="254">
          <cell r="A254" t="str">
            <v>COTES &amp; COTES S.A.S</v>
          </cell>
          <cell r="B254">
            <v>500724950</v>
          </cell>
          <cell r="C254">
            <v>684956949</v>
          </cell>
          <cell r="D254">
            <v>34909299</v>
          </cell>
          <cell r="E254">
            <v>34909299</v>
          </cell>
          <cell r="F254">
            <v>60578504</v>
          </cell>
          <cell r="G254">
            <v>120000</v>
          </cell>
        </row>
        <row r="255">
          <cell r="A255" t="str">
            <v>GRANCOLOMBIANA DE INFRAESTRUCTURA Y CONSTRUCCIONES S.A.S</v>
          </cell>
          <cell r="B255">
            <v>1293036818</v>
          </cell>
          <cell r="C255">
            <v>1738541548</v>
          </cell>
          <cell r="D255">
            <v>28202000</v>
          </cell>
          <cell r="E255">
            <v>60385944</v>
          </cell>
          <cell r="F255">
            <v>1255665518</v>
          </cell>
          <cell r="G255">
            <v>8537560</v>
          </cell>
        </row>
        <row r="256">
          <cell r="A256" t="str">
            <v>JULIAN LIZANDRO GONZALEZ CASAS</v>
          </cell>
          <cell r="B256">
            <v>3959427582</v>
          </cell>
          <cell r="C256">
            <v>5095702033</v>
          </cell>
          <cell r="D256">
            <v>356208093</v>
          </cell>
          <cell r="E256">
            <v>1764553467</v>
          </cell>
          <cell r="F256">
            <v>637783088</v>
          </cell>
          <cell r="G256">
            <v>111404274</v>
          </cell>
        </row>
        <row r="257">
          <cell r="A257" t="str">
            <v xml:space="preserve"> LYDCO INGENIERIA SAS</v>
          </cell>
          <cell r="B257">
            <v>10741223000</v>
          </cell>
          <cell r="C257">
            <v>11697876000</v>
          </cell>
          <cell r="D257">
            <v>836217000</v>
          </cell>
          <cell r="E257">
            <v>4357927000</v>
          </cell>
          <cell r="F257">
            <v>2617672000</v>
          </cell>
          <cell r="G257">
            <v>1517000</v>
          </cell>
        </row>
        <row r="258">
          <cell r="A258" t="str">
            <v>OMEGA BUILDINGS CONSTRUCTORA S.A.S. SIGLA O.B. CONSTRUCTORA S.A.S</v>
          </cell>
          <cell r="B258">
            <v>20232352885</v>
          </cell>
          <cell r="C258">
            <v>29234422885</v>
          </cell>
          <cell r="D258">
            <v>2589410762</v>
          </cell>
          <cell r="E258">
            <v>5509375112</v>
          </cell>
          <cell r="F258">
            <v>20082368998</v>
          </cell>
          <cell r="G258">
            <v>20082368998</v>
          </cell>
        </row>
        <row r="259">
          <cell r="A259" t="str">
            <v>BUSINESS MILLENIUM GROUP SAS</v>
          </cell>
          <cell r="B259">
            <v>100000000</v>
          </cell>
          <cell r="C259">
            <v>100000000</v>
          </cell>
          <cell r="D259">
            <v>5.0000000000000001E-4</v>
          </cell>
          <cell r="E259">
            <v>5.0000000000000001E-4</v>
          </cell>
          <cell r="F259">
            <v>5.0000000000000001E-4</v>
          </cell>
          <cell r="G259">
            <v>5.0000000000000001E-4</v>
          </cell>
        </row>
        <row r="260">
          <cell r="A260" t="str">
            <v xml:space="preserve">ANTONIO JOSE RODRIGUEZ MORALES </v>
          </cell>
          <cell r="B260">
            <v>440562539</v>
          </cell>
          <cell r="C260">
            <v>636379229</v>
          </cell>
          <cell r="D260">
            <v>9215690</v>
          </cell>
          <cell r="E260">
            <v>22090690</v>
          </cell>
          <cell r="F260">
            <v>40528351</v>
          </cell>
          <cell r="G260">
            <v>5.0000000000000001E-4</v>
          </cell>
        </row>
        <row r="261">
          <cell r="A261" t="str">
            <v>JOCA CARIBE INGENIERIA Y CONSTRUCCIONES S.A.S</v>
          </cell>
          <cell r="B261">
            <v>30000000</v>
          </cell>
          <cell r="C261">
            <v>30000000</v>
          </cell>
          <cell r="D261">
            <v>5.0000000000000001E-4</v>
          </cell>
          <cell r="E261">
            <v>5.0000000000000001E-4</v>
          </cell>
          <cell r="F261">
            <v>5.0000000000000001E-4</v>
          </cell>
          <cell r="G261">
            <v>5.0000000000000001E-4</v>
          </cell>
        </row>
        <row r="262">
          <cell r="A262" t="str">
            <v>AIE GROUP COL SA</v>
          </cell>
          <cell r="B262">
            <v>2141999452</v>
          </cell>
          <cell r="C262">
            <v>2394833027</v>
          </cell>
          <cell r="D262">
            <v>54295027</v>
          </cell>
          <cell r="E262">
            <v>968918636</v>
          </cell>
          <cell r="F262">
            <v>39603048</v>
          </cell>
          <cell r="G262">
            <v>22027</v>
          </cell>
        </row>
        <row r="263">
          <cell r="A263" t="str">
            <v>MIDLAND OIL TOOLS COLOMBIA S A S</v>
          </cell>
          <cell r="B263">
            <v>5897622334</v>
          </cell>
          <cell r="C263">
            <v>8163033085</v>
          </cell>
          <cell r="D263">
            <v>2315817853</v>
          </cell>
          <cell r="E263">
            <v>2315817853</v>
          </cell>
          <cell r="F263">
            <v>2136498850</v>
          </cell>
          <cell r="G263">
            <v>9688719</v>
          </cell>
        </row>
        <row r="264">
          <cell r="A264" t="str">
            <v xml:space="preserve"> FRANCISCO JOSE SANCHEZ OLACIREGUI </v>
          </cell>
          <cell r="B264">
            <v>608589839</v>
          </cell>
          <cell r="C264">
            <v>807605947</v>
          </cell>
          <cell r="D264">
            <v>110238179</v>
          </cell>
          <cell r="E264">
            <v>122904170</v>
          </cell>
          <cell r="F264">
            <v>132403481</v>
          </cell>
          <cell r="G264">
            <v>2310276</v>
          </cell>
        </row>
        <row r="265">
          <cell r="A265" t="str">
            <v>PROCONCIVILES S.A.S</v>
          </cell>
          <cell r="B265">
            <v>1532792318</v>
          </cell>
          <cell r="C265">
            <v>1613516690</v>
          </cell>
          <cell r="D265">
            <v>185661341</v>
          </cell>
          <cell r="E265">
            <v>865661341</v>
          </cell>
          <cell r="F265">
            <v>211100276</v>
          </cell>
          <cell r="G265">
            <v>10000</v>
          </cell>
        </row>
        <row r="266">
          <cell r="A266" t="str">
            <v xml:space="preserve">MIGUEL ANGEL GALARZA GARCIA </v>
          </cell>
          <cell r="B266">
            <v>3769774231</v>
          </cell>
          <cell r="C266">
            <v>4242788228</v>
          </cell>
          <cell r="D266">
            <v>86420360</v>
          </cell>
          <cell r="E266">
            <v>838729392</v>
          </cell>
          <cell r="F266">
            <v>955281887</v>
          </cell>
          <cell r="G266">
            <v>141970798</v>
          </cell>
        </row>
        <row r="267">
          <cell r="A267" t="str">
            <v>LOPECA S.A.S</v>
          </cell>
          <cell r="B267">
            <v>13253597000</v>
          </cell>
          <cell r="C267">
            <v>17317787000</v>
          </cell>
          <cell r="D267">
            <v>2491273000</v>
          </cell>
          <cell r="E267">
            <v>7711090000</v>
          </cell>
          <cell r="F267">
            <v>2832445000</v>
          </cell>
          <cell r="G267">
            <v>231680000</v>
          </cell>
        </row>
        <row r="268">
          <cell r="A268" t="str">
            <v xml:space="preserve">JULIO JAVIER PALOMINO CASTILLO </v>
          </cell>
          <cell r="B268">
            <v>8328374000</v>
          </cell>
          <cell r="C268">
            <v>11571174000</v>
          </cell>
          <cell r="D268">
            <v>800000000</v>
          </cell>
          <cell r="E268">
            <v>2100000000</v>
          </cell>
          <cell r="F268">
            <v>1282374000</v>
          </cell>
          <cell r="G268">
            <v>57720000</v>
          </cell>
        </row>
        <row r="269">
          <cell r="A269" t="str">
            <v>ARQUITECTOS INGENIEROS CONSTRUCTORES S.A.S</v>
          </cell>
          <cell r="B269">
            <v>4527143550</v>
          </cell>
          <cell r="C269">
            <v>7258967594</v>
          </cell>
          <cell r="D269">
            <v>1497626661</v>
          </cell>
          <cell r="E269">
            <v>4427680279</v>
          </cell>
          <cell r="F269">
            <v>106028715</v>
          </cell>
          <cell r="G269">
            <v>21894316</v>
          </cell>
        </row>
        <row r="270">
          <cell r="A270" t="str">
            <v>MARAN SA</v>
          </cell>
          <cell r="B270">
            <v>10818569956</v>
          </cell>
          <cell r="C270">
            <v>10986398649</v>
          </cell>
          <cell r="D270">
            <v>1393125805</v>
          </cell>
          <cell r="E270">
            <v>4322286399</v>
          </cell>
          <cell r="F270">
            <v>1185822471</v>
          </cell>
          <cell r="G270">
            <v>201725435</v>
          </cell>
        </row>
        <row r="271">
          <cell r="A271" t="str">
            <v>INCOPAV S A</v>
          </cell>
          <cell r="B271">
            <v>15837821815</v>
          </cell>
          <cell r="C271">
            <v>44836006261</v>
          </cell>
          <cell r="D271">
            <v>3185139160</v>
          </cell>
          <cell r="E271">
            <v>10260391689</v>
          </cell>
          <cell r="F271">
            <v>1311296881</v>
          </cell>
          <cell r="G271">
            <v>569592292</v>
          </cell>
        </row>
        <row r="272">
          <cell r="A272" t="str">
            <v>PROMOTORA EL CAMPIN S.A</v>
          </cell>
          <cell r="B272">
            <v>15069720731</v>
          </cell>
          <cell r="C272">
            <v>16790121568</v>
          </cell>
          <cell r="D272">
            <v>567971555</v>
          </cell>
          <cell r="E272">
            <v>8012860591</v>
          </cell>
          <cell r="F272">
            <v>619452698</v>
          </cell>
          <cell r="G272">
            <v>545747571</v>
          </cell>
        </row>
        <row r="273">
          <cell r="A273" t="str">
            <v>INFERCAL S A S</v>
          </cell>
          <cell r="B273">
            <v>30489344356</v>
          </cell>
          <cell r="C273">
            <v>50188784497</v>
          </cell>
          <cell r="D273">
            <v>16838615900</v>
          </cell>
          <cell r="E273">
            <v>30544476493</v>
          </cell>
          <cell r="F273">
            <v>1082547296</v>
          </cell>
          <cell r="G273">
            <v>498477447</v>
          </cell>
        </row>
        <row r="274">
          <cell r="A274" t="str">
            <v>INCITECO S A S</v>
          </cell>
          <cell r="B274">
            <v>22555100929</v>
          </cell>
          <cell r="C274">
            <v>24932625048</v>
          </cell>
          <cell r="D274">
            <v>2586257811</v>
          </cell>
          <cell r="E274">
            <v>4234841254</v>
          </cell>
          <cell r="F274">
            <v>10503443879</v>
          </cell>
          <cell r="G274">
            <v>203065107</v>
          </cell>
        </row>
        <row r="275">
          <cell r="A275" t="str">
            <v>A.I.C CONSTRUCCIONES E INGENIERIA S.A.S</v>
          </cell>
          <cell r="B275">
            <v>1163404014</v>
          </cell>
          <cell r="C275">
            <v>1230641836</v>
          </cell>
          <cell r="D275">
            <v>200003666</v>
          </cell>
          <cell r="E275">
            <v>363467860</v>
          </cell>
          <cell r="F275">
            <v>450514724</v>
          </cell>
          <cell r="G275">
            <v>6942270</v>
          </cell>
        </row>
        <row r="276">
          <cell r="A276" t="str">
            <v xml:space="preserve">LUIS EDUARDO GUTIERREZ DIAZ GRANADOS </v>
          </cell>
          <cell r="B276">
            <v>2123202517.0799999</v>
          </cell>
          <cell r="C276">
            <v>3518311327.0799999</v>
          </cell>
          <cell r="D276">
            <v>78576874.670000002</v>
          </cell>
          <cell r="E276">
            <v>1501024125.4000001</v>
          </cell>
          <cell r="F276">
            <v>342270542.81999999</v>
          </cell>
          <cell r="G276">
            <v>23889261.140000001</v>
          </cell>
        </row>
        <row r="277">
          <cell r="A277" t="str">
            <v>PROINGE S.A.S</v>
          </cell>
        </row>
        <row r="278">
          <cell r="A278" t="str">
            <v>CONSTRUSOCIAL S.A.S</v>
          </cell>
          <cell r="B278">
            <v>15555123597.799999</v>
          </cell>
          <cell r="C278">
            <v>15760919718.83</v>
          </cell>
          <cell r="D278">
            <v>478853137.87</v>
          </cell>
          <cell r="E278">
            <v>9790856259.8700008</v>
          </cell>
          <cell r="F278">
            <v>515703753</v>
          </cell>
          <cell r="G278">
            <v>5.0000000000000001E-4</v>
          </cell>
        </row>
        <row r="279">
          <cell r="A279" t="str">
            <v>LAR CONSTRUCCIONES E INGENIERIA SAS</v>
          </cell>
          <cell r="B279">
            <v>100000000</v>
          </cell>
          <cell r="C279">
            <v>100000000</v>
          </cell>
          <cell r="D279">
            <v>5.0000000000000001E-4</v>
          </cell>
          <cell r="E279">
            <v>5.0000000000000001E-4</v>
          </cell>
          <cell r="F279">
            <v>5.0000000000000001E-4</v>
          </cell>
          <cell r="G279">
            <v>5.0000000000000001E-4</v>
          </cell>
        </row>
        <row r="280">
          <cell r="A280" t="str">
            <v>EBM CONSTRUCCIONES E INTERVENTORIAS S.A.S</v>
          </cell>
          <cell r="B280">
            <v>3864232197.9699998</v>
          </cell>
          <cell r="C280">
            <v>3974232197.9699998</v>
          </cell>
          <cell r="D280">
            <v>915082996.15999997</v>
          </cell>
          <cell r="E280">
            <v>915082996.15999997</v>
          </cell>
          <cell r="F280">
            <v>2683562462.8899999</v>
          </cell>
          <cell r="G280">
            <v>1245263</v>
          </cell>
        </row>
        <row r="281">
          <cell r="A281" t="str">
            <v>OBRAS INTERVENTORIAS Y SUMINISTROS S.A.S</v>
          </cell>
          <cell r="B281">
            <v>7121069042.3400002</v>
          </cell>
          <cell r="C281">
            <v>12244792044.540001</v>
          </cell>
          <cell r="D281">
            <v>71841642.299999997</v>
          </cell>
          <cell r="E281">
            <v>71841642.299999997</v>
          </cell>
          <cell r="F281">
            <v>3705849020.5999999</v>
          </cell>
          <cell r="G281">
            <v>15452</v>
          </cell>
        </row>
        <row r="282">
          <cell r="A282" t="str">
            <v>PROMCIVILES SAS</v>
          </cell>
          <cell r="B282">
            <v>7567828752</v>
          </cell>
          <cell r="C282">
            <v>9836697584</v>
          </cell>
          <cell r="D282">
            <v>1642227631</v>
          </cell>
          <cell r="E282">
            <v>3365476936</v>
          </cell>
          <cell r="F282">
            <v>2391793221</v>
          </cell>
          <cell r="G282">
            <v>9145421</v>
          </cell>
        </row>
        <row r="283">
          <cell r="A283" t="str">
            <v>PROMOTORA PUGA LTDA</v>
          </cell>
          <cell r="B283">
            <v>1735289897</v>
          </cell>
          <cell r="C283">
            <v>2764123670</v>
          </cell>
          <cell r="D283">
            <v>438770980</v>
          </cell>
          <cell r="E283">
            <v>443693046</v>
          </cell>
          <cell r="F283">
            <v>603975581</v>
          </cell>
          <cell r="G283">
            <v>3313927</v>
          </cell>
        </row>
        <row r="284">
          <cell r="A284" t="str">
            <v>MEG OBRAS S.A.S</v>
          </cell>
          <cell r="B284">
            <v>8542909548.75</v>
          </cell>
          <cell r="C284">
            <v>8906384339.5</v>
          </cell>
          <cell r="D284">
            <v>48176991</v>
          </cell>
          <cell r="E284">
            <v>188512648.88</v>
          </cell>
          <cell r="F284">
            <v>2863031566.4899998</v>
          </cell>
          <cell r="G284">
            <v>190864111.86000001</v>
          </cell>
        </row>
        <row r="285">
          <cell r="A285" t="str">
            <v>OBRAS CIVILES GUERRA ARIAS S.A.S</v>
          </cell>
          <cell r="B285">
            <v>112352382</v>
          </cell>
          <cell r="C285">
            <v>162352382</v>
          </cell>
          <cell r="D285">
            <v>2446780</v>
          </cell>
          <cell r="E285">
            <v>9990000</v>
          </cell>
          <cell r="F285">
            <v>81973157</v>
          </cell>
          <cell r="G285">
            <v>190676</v>
          </cell>
        </row>
        <row r="286">
          <cell r="A286" t="str">
            <v>INVERNOTA SAS</v>
          </cell>
          <cell r="B286">
            <v>15790287309</v>
          </cell>
          <cell r="C286">
            <v>21456418673</v>
          </cell>
          <cell r="D286">
            <v>9451409375</v>
          </cell>
          <cell r="E286">
            <v>14902317008</v>
          </cell>
          <cell r="F286">
            <v>9366454780</v>
          </cell>
          <cell r="G286">
            <v>59702</v>
          </cell>
        </row>
        <row r="287">
          <cell r="A287" t="str">
            <v>MAQUINOBRAS DE COLOMBIA S.A.S</v>
          </cell>
          <cell r="B287">
            <v>12569427039</v>
          </cell>
          <cell r="C287">
            <v>21488898909</v>
          </cell>
          <cell r="D287">
            <v>3970592586</v>
          </cell>
          <cell r="E287">
            <v>7808359693</v>
          </cell>
          <cell r="F287">
            <v>8002310959</v>
          </cell>
          <cell r="G287">
            <v>16590506</v>
          </cell>
        </row>
        <row r="288">
          <cell r="A288" t="str">
            <v xml:space="preserve">LIBARDO JOSE CUELLO HERRERA </v>
          </cell>
          <cell r="B288">
            <v>14055565137</v>
          </cell>
          <cell r="C288">
            <v>16878459048</v>
          </cell>
          <cell r="D288">
            <v>822977129</v>
          </cell>
          <cell r="E288">
            <v>5295778039</v>
          </cell>
          <cell r="F288">
            <v>2939036496</v>
          </cell>
          <cell r="G288">
            <v>42006854</v>
          </cell>
        </row>
        <row r="289">
          <cell r="A289" t="str">
            <v>CONSTRUCCIONES E INGENIERIA DEL CARIBE S.A.S</v>
          </cell>
          <cell r="B289">
            <v>4874137712</v>
          </cell>
          <cell r="C289">
            <v>6591777738</v>
          </cell>
          <cell r="D289">
            <v>307129103</v>
          </cell>
          <cell r="E289">
            <v>2124797840</v>
          </cell>
          <cell r="F289">
            <v>1438065228</v>
          </cell>
          <cell r="G289">
            <v>15200000</v>
          </cell>
        </row>
        <row r="290">
          <cell r="A290" t="str">
            <v>CONSTRUAPOYO LP S.A.S</v>
          </cell>
          <cell r="B290">
            <v>706937411</v>
          </cell>
          <cell r="C290">
            <v>769327349</v>
          </cell>
          <cell r="D290">
            <v>14414458</v>
          </cell>
          <cell r="E290">
            <v>451555249</v>
          </cell>
          <cell r="F290">
            <v>9859388</v>
          </cell>
          <cell r="G290">
            <v>277886</v>
          </cell>
        </row>
        <row r="291">
          <cell r="A291" t="str">
            <v xml:space="preserve">LUIS DANIEL LOZANO BUSTILLO </v>
          </cell>
          <cell r="B291">
            <v>2748268318</v>
          </cell>
          <cell r="C291">
            <v>3558768318</v>
          </cell>
          <cell r="D291">
            <v>75976091</v>
          </cell>
          <cell r="E291">
            <v>337265091</v>
          </cell>
          <cell r="F291">
            <v>1227589023</v>
          </cell>
          <cell r="G291">
            <v>18994004</v>
          </cell>
        </row>
        <row r="292">
          <cell r="A292" t="str">
            <v>INVESAKK S.A.S</v>
          </cell>
          <cell r="B292">
            <v>63061366485</v>
          </cell>
          <cell r="C292">
            <v>126457334482</v>
          </cell>
          <cell r="D292">
            <v>15071575807</v>
          </cell>
          <cell r="E292">
            <v>61629385000</v>
          </cell>
          <cell r="F292">
            <v>18068082584</v>
          </cell>
          <cell r="G292">
            <v>18068082584</v>
          </cell>
        </row>
        <row r="293">
          <cell r="A293" t="str">
            <v>OR CONSTRUCCIONES E INGENIERIA S.A.S</v>
          </cell>
          <cell r="B293">
            <v>5632524319</v>
          </cell>
          <cell r="C293">
            <v>6644668977</v>
          </cell>
          <cell r="D293">
            <v>501094298</v>
          </cell>
          <cell r="E293">
            <v>590605104</v>
          </cell>
          <cell r="F293">
            <v>3590520456</v>
          </cell>
          <cell r="G293">
            <v>53202593</v>
          </cell>
        </row>
        <row r="294">
          <cell r="A294" t="str">
            <v>CONSTRUCTORA GYC SAS</v>
          </cell>
          <cell r="B294">
            <v>4972606433</v>
          </cell>
          <cell r="C294">
            <v>4973375185</v>
          </cell>
          <cell r="D294">
            <v>1972184170</v>
          </cell>
          <cell r="E294">
            <v>4017223756</v>
          </cell>
          <cell r="F294">
            <v>203146868</v>
          </cell>
          <cell r="G294">
            <v>5745616</v>
          </cell>
        </row>
        <row r="295">
          <cell r="A295" t="str">
            <v>INGENIERIAS Y CONSTRUCIONES DEL CESAR S.A.S</v>
          </cell>
          <cell r="B295">
            <v>6681208888</v>
          </cell>
          <cell r="C295">
            <v>13832996068</v>
          </cell>
          <cell r="D295">
            <v>358219863</v>
          </cell>
          <cell r="E295">
            <v>4624868603</v>
          </cell>
          <cell r="F295">
            <v>4496914648</v>
          </cell>
          <cell r="G295">
            <v>25151132</v>
          </cell>
        </row>
        <row r="296">
          <cell r="A296" t="str">
            <v>PAZ CONSTRUCCIONES S.A.S</v>
          </cell>
          <cell r="B296">
            <v>10607619054</v>
          </cell>
          <cell r="C296">
            <v>17288085584</v>
          </cell>
          <cell r="D296">
            <v>768284641</v>
          </cell>
          <cell r="E296">
            <v>5639034404</v>
          </cell>
          <cell r="F296">
            <v>5768055678</v>
          </cell>
          <cell r="G296">
            <v>30889990</v>
          </cell>
        </row>
        <row r="297">
          <cell r="A297" t="str">
            <v>WILSON ANTONIO CASTELBLANCO QUINCHE</v>
          </cell>
          <cell r="B297">
            <v>1216670163</v>
          </cell>
          <cell r="C297">
            <v>1403260167</v>
          </cell>
          <cell r="D297">
            <v>50437148</v>
          </cell>
          <cell r="E297">
            <v>62814883</v>
          </cell>
          <cell r="F297">
            <v>44771281</v>
          </cell>
          <cell r="G297">
            <v>4400</v>
          </cell>
        </row>
        <row r="298">
          <cell r="A298" t="str">
            <v>CONSTRUCTORES INGENIEROS Y ARQUITECTOS CASTELBLANCO CONSTRUCTORA INARCAS S.A.S</v>
          </cell>
          <cell r="B298">
            <v>2534030961</v>
          </cell>
          <cell r="C298">
            <v>2618970607</v>
          </cell>
          <cell r="D298">
            <v>447230596</v>
          </cell>
          <cell r="E298">
            <v>447230596</v>
          </cell>
          <cell r="F298">
            <v>48702297</v>
          </cell>
          <cell r="G298">
            <v>511700</v>
          </cell>
        </row>
        <row r="299">
          <cell r="A299" t="str">
            <v>BF CONSTRUYE S.A.S</v>
          </cell>
          <cell r="B299">
            <v>4739905042</v>
          </cell>
          <cell r="C299">
            <v>6209362671</v>
          </cell>
          <cell r="D299">
            <v>605526530</v>
          </cell>
          <cell r="E299">
            <v>1597230925</v>
          </cell>
          <cell r="F299">
            <v>2873617151</v>
          </cell>
          <cell r="G299">
            <v>32597187</v>
          </cell>
        </row>
        <row r="300">
          <cell r="A300" t="str">
            <v>VINCOL CONSTRUCCIONES SAS</v>
          </cell>
          <cell r="B300">
            <v>3860822365</v>
          </cell>
          <cell r="C300">
            <v>4137339088</v>
          </cell>
          <cell r="D300">
            <v>318743241</v>
          </cell>
          <cell r="E300">
            <v>1640444377</v>
          </cell>
          <cell r="F300">
            <v>775216792</v>
          </cell>
          <cell r="G300">
            <v>2404410</v>
          </cell>
        </row>
        <row r="301">
          <cell r="A301" t="str">
            <v xml:space="preserve">JOSE GABRIEL VARGAS CARVAJAL </v>
          </cell>
          <cell r="B301">
            <v>1055557753</v>
          </cell>
          <cell r="C301">
            <v>1488211033</v>
          </cell>
          <cell r="D301">
            <v>152134805</v>
          </cell>
          <cell r="E301">
            <v>642512346</v>
          </cell>
          <cell r="F301">
            <v>147853663</v>
          </cell>
          <cell r="G301">
            <v>4716700</v>
          </cell>
        </row>
        <row r="302">
          <cell r="A302" t="str">
            <v>NELSON RAMON MOLINARES AMAYA</v>
          </cell>
          <cell r="B302">
            <v>56057814000</v>
          </cell>
          <cell r="C302">
            <v>60300011000</v>
          </cell>
          <cell r="D302">
            <v>470000000</v>
          </cell>
          <cell r="E302">
            <v>470000000</v>
          </cell>
          <cell r="F302">
            <v>12418943000</v>
          </cell>
          <cell r="G302">
            <v>1430000</v>
          </cell>
        </row>
        <row r="303">
          <cell r="A303" t="str">
            <v>SORC INGENIERIA S.A.S</v>
          </cell>
          <cell r="B303">
            <v>1783770532</v>
          </cell>
          <cell r="C303">
            <v>1837264996</v>
          </cell>
          <cell r="D303">
            <v>982653181</v>
          </cell>
          <cell r="E303">
            <v>1069871874</v>
          </cell>
          <cell r="F303">
            <v>133754400</v>
          </cell>
          <cell r="G303">
            <v>78437608</v>
          </cell>
        </row>
        <row r="304">
          <cell r="A304" t="str">
            <v>WILSON DE JESUS PEREZ NAVARRO</v>
          </cell>
          <cell r="B304">
            <v>436000000</v>
          </cell>
          <cell r="C304">
            <v>476000000</v>
          </cell>
          <cell r="D304">
            <v>7520000</v>
          </cell>
          <cell r="E304">
            <v>7520000</v>
          </cell>
          <cell r="F304">
            <v>50800000</v>
          </cell>
          <cell r="G304">
            <v>1000000</v>
          </cell>
        </row>
        <row r="305">
          <cell r="A305" t="str">
            <v>CONSTRUMAB SAS</v>
          </cell>
          <cell r="B305">
            <v>1970760121</v>
          </cell>
          <cell r="C305">
            <v>2231515021</v>
          </cell>
          <cell r="D305">
            <v>512867426</v>
          </cell>
          <cell r="E305">
            <v>512867426</v>
          </cell>
          <cell r="F305">
            <v>1105695077</v>
          </cell>
          <cell r="G305">
            <v>5.0000000000000002E-5</v>
          </cell>
        </row>
        <row r="306">
          <cell r="A306" t="str">
            <v>CIVCOL SAS</v>
          </cell>
          <cell r="B306">
            <v>3780534000</v>
          </cell>
          <cell r="C306">
            <v>3827796000</v>
          </cell>
          <cell r="D306">
            <v>295205000</v>
          </cell>
          <cell r="E306">
            <v>622070000</v>
          </cell>
          <cell r="F306">
            <v>14324000</v>
          </cell>
          <cell r="G306">
            <v>427000</v>
          </cell>
        </row>
        <row r="307">
          <cell r="A307" t="str">
            <v>PRIMEX CONSTRUCCIONES S.A.S</v>
          </cell>
          <cell r="B307">
            <v>5337020430</v>
          </cell>
          <cell r="C307">
            <v>6726975991</v>
          </cell>
          <cell r="D307">
            <v>475144058</v>
          </cell>
          <cell r="E307">
            <v>5073744968</v>
          </cell>
          <cell r="F307">
            <v>456728803</v>
          </cell>
          <cell r="G307">
            <v>35446369</v>
          </cell>
        </row>
        <row r="308">
          <cell r="A308" t="str">
            <v>PAVIMENTAR S.A</v>
          </cell>
          <cell r="B308">
            <v>52405430000</v>
          </cell>
          <cell r="C308">
            <v>133663340000</v>
          </cell>
          <cell r="D308">
            <v>38384370000</v>
          </cell>
          <cell r="E308">
            <v>92087634000</v>
          </cell>
          <cell r="F308">
            <v>8858697000</v>
          </cell>
          <cell r="G308">
            <v>4884404000</v>
          </cell>
        </row>
        <row r="309">
          <cell r="A309" t="str">
            <v>PANAM INGENIEROS SAS</v>
          </cell>
          <cell r="B309">
            <v>2902010911</v>
          </cell>
          <cell r="C309">
            <v>2997521839</v>
          </cell>
          <cell r="D309">
            <v>452470902</v>
          </cell>
          <cell r="E309">
            <v>1168466420</v>
          </cell>
          <cell r="F309">
            <v>1154047452</v>
          </cell>
          <cell r="G309">
            <v>7117465</v>
          </cell>
        </row>
        <row r="310">
          <cell r="A310" t="str">
            <v>PROFESIONALES ASOCIADOS PROYECTAR T LTDA</v>
          </cell>
          <cell r="B310">
            <v>3647933265</v>
          </cell>
          <cell r="C310">
            <v>4243283788</v>
          </cell>
          <cell r="D310">
            <v>369069830</v>
          </cell>
          <cell r="E310">
            <v>1115726133</v>
          </cell>
          <cell r="F310">
            <v>857177981</v>
          </cell>
          <cell r="G310">
            <v>147015466</v>
          </cell>
        </row>
        <row r="311">
          <cell r="A311" t="str">
            <v>ARIEL SERRANO GONZALEZ</v>
          </cell>
          <cell r="B311">
            <v>210446539</v>
          </cell>
          <cell r="C311">
            <v>1044143233</v>
          </cell>
          <cell r="D311">
            <v>207280035</v>
          </cell>
          <cell r="E311">
            <v>207280035</v>
          </cell>
          <cell r="F311">
            <v>100850000</v>
          </cell>
          <cell r="G311">
            <v>16173174</v>
          </cell>
        </row>
        <row r="312">
          <cell r="A312" t="str">
            <v>CARLOS EDUARDO ROJAS ZAMBRANO</v>
          </cell>
          <cell r="B312">
            <v>2510202085</v>
          </cell>
          <cell r="C312">
            <v>2768924277</v>
          </cell>
          <cell r="D312">
            <v>9593992</v>
          </cell>
          <cell r="E312">
            <v>178487640</v>
          </cell>
          <cell r="F312">
            <v>521500951</v>
          </cell>
          <cell r="G312">
            <v>11531350</v>
          </cell>
        </row>
        <row r="313">
          <cell r="A313" t="str">
            <v>INGEN&amp;AR LTDA</v>
          </cell>
          <cell r="B313">
            <v>3660662225.6599998</v>
          </cell>
          <cell r="C313">
            <v>5940285528.6199999</v>
          </cell>
          <cell r="D313">
            <v>596052641.39999998</v>
          </cell>
          <cell r="E313">
            <v>3015956767.1399999</v>
          </cell>
          <cell r="F313">
            <v>612130300.59000003</v>
          </cell>
          <cell r="G313">
            <v>83453245.629999995</v>
          </cell>
        </row>
        <row r="314">
          <cell r="A314" t="str">
            <v xml:space="preserve"> HERNAN ANIBAL MOTTA DIAZ</v>
          </cell>
          <cell r="B314">
            <v>897602000</v>
          </cell>
          <cell r="C314">
            <v>1858359000</v>
          </cell>
          <cell r="D314">
            <v>34493000</v>
          </cell>
          <cell r="E314">
            <v>183734000</v>
          </cell>
          <cell r="F314">
            <v>562995000</v>
          </cell>
          <cell r="G314">
            <v>33115000</v>
          </cell>
        </row>
        <row r="315">
          <cell r="A315" t="str">
            <v>GTP ASOCIADOS LTDA</v>
          </cell>
          <cell r="B315">
            <v>1324025399</v>
          </cell>
          <cell r="C315">
            <v>1354362053</v>
          </cell>
          <cell r="D315">
            <v>508563945</v>
          </cell>
          <cell r="E315">
            <v>788610961</v>
          </cell>
          <cell r="F315">
            <v>80518055</v>
          </cell>
          <cell r="G315">
            <v>5.0000000000000001E-4</v>
          </cell>
        </row>
        <row r="316">
          <cell r="A316" t="str">
            <v>ERNESTO JOSE CUERVO MADERO</v>
          </cell>
          <cell r="B316">
            <v>756791461</v>
          </cell>
          <cell r="C316">
            <v>767311461</v>
          </cell>
          <cell r="D316">
            <v>8400000</v>
          </cell>
          <cell r="E316">
            <v>8400000</v>
          </cell>
          <cell r="F316">
            <v>24331865</v>
          </cell>
          <cell r="G316">
            <v>5.0000000000000001E-4</v>
          </cell>
        </row>
        <row r="317">
          <cell r="A317" t="str">
            <v>VICTOR RAUL RODRIGUEZ AMAYA</v>
          </cell>
          <cell r="B317">
            <v>890988125</v>
          </cell>
          <cell r="C317">
            <v>890988125</v>
          </cell>
          <cell r="D317">
            <v>629227693</v>
          </cell>
          <cell r="E317">
            <v>629227693</v>
          </cell>
          <cell r="F317">
            <v>17228464</v>
          </cell>
          <cell r="G317">
            <v>5.0000000000000001E-4</v>
          </cell>
        </row>
        <row r="318">
          <cell r="A318" t="str">
            <v>CONSTRUCCIONES CIVILES DEL NORTE S.A.S</v>
          </cell>
          <cell r="B318">
            <v>22107105845</v>
          </cell>
          <cell r="C318">
            <v>31775150376</v>
          </cell>
          <cell r="D318">
            <v>2201513760</v>
          </cell>
          <cell r="E318">
            <v>11453588800</v>
          </cell>
          <cell r="F318">
            <v>796743209</v>
          </cell>
          <cell r="G318">
            <v>911800</v>
          </cell>
        </row>
        <row r="319">
          <cell r="A319" t="str">
            <v>VERTICAL DISEÑO S.A.S</v>
          </cell>
          <cell r="B319">
            <v>5194706000</v>
          </cell>
          <cell r="C319">
            <v>5194706000</v>
          </cell>
          <cell r="D319">
            <v>128244000</v>
          </cell>
          <cell r="E319">
            <v>3000673000</v>
          </cell>
          <cell r="F319">
            <v>361265000</v>
          </cell>
          <cell r="G319">
            <v>23865000</v>
          </cell>
        </row>
        <row r="320">
          <cell r="A320" t="str">
            <v>STAR PROYECTOS SAS</v>
          </cell>
          <cell r="B320">
            <v>1601583533</v>
          </cell>
          <cell r="C320">
            <v>1630382522</v>
          </cell>
          <cell r="D320">
            <v>936106637</v>
          </cell>
          <cell r="E320">
            <v>1128752296</v>
          </cell>
          <cell r="F320">
            <v>235832672</v>
          </cell>
          <cell r="G320">
            <v>9293500</v>
          </cell>
        </row>
        <row r="321">
          <cell r="A321" t="str">
            <v>SERVIKALL INGENIERIA S.A.S</v>
          </cell>
          <cell r="B321">
            <v>4102889134</v>
          </cell>
          <cell r="C321">
            <v>4945513869</v>
          </cell>
          <cell r="D321">
            <v>1384350503</v>
          </cell>
          <cell r="E321">
            <v>2328320907</v>
          </cell>
          <cell r="F321">
            <v>632961236</v>
          </cell>
          <cell r="G321">
            <v>1439130</v>
          </cell>
        </row>
        <row r="322">
          <cell r="A322" t="str">
            <v>TOTALL S.A.S</v>
          </cell>
          <cell r="B322">
            <v>500000000</v>
          </cell>
          <cell r="C322">
            <v>500000000</v>
          </cell>
          <cell r="D322">
            <v>5.0000000000000001E-4</v>
          </cell>
          <cell r="E322">
            <v>5.0000000000000001E-4</v>
          </cell>
          <cell r="F322">
            <v>5.0000000000000001E-4</v>
          </cell>
          <cell r="G322">
            <v>5.0000000000000001E-4</v>
          </cell>
        </row>
        <row r="323">
          <cell r="A323" t="str">
            <v>ZIGURAT INGENIERIA SOCIEDAD POR ACCIONES SIMPLIFICADA</v>
          </cell>
          <cell r="B323">
            <v>3599369240</v>
          </cell>
          <cell r="C323">
            <v>3685014494</v>
          </cell>
          <cell r="D323">
            <v>515452349</v>
          </cell>
          <cell r="E323">
            <v>1375944683</v>
          </cell>
          <cell r="F323">
            <v>416219608</v>
          </cell>
          <cell r="G323">
            <v>5.0000000000000002E-5</v>
          </cell>
        </row>
        <row r="324">
          <cell r="A324" t="str">
            <v>TRÍGONO DELTA SAS</v>
          </cell>
          <cell r="B324">
            <v>500000000</v>
          </cell>
          <cell r="C324">
            <v>500000000</v>
          </cell>
          <cell r="D324">
            <v>5.0000000000000001E-4</v>
          </cell>
          <cell r="E324">
            <v>5.0000000000000001E-4</v>
          </cell>
          <cell r="F324">
            <v>5.0000000000000001E-4</v>
          </cell>
          <cell r="G324">
            <v>5.0000000000000001E-4</v>
          </cell>
        </row>
        <row r="325">
          <cell r="A325" t="str">
            <v>SOLUCIONES PRACTICAS DE INGENIERIA SOPRAING S.A.S</v>
          </cell>
          <cell r="B325">
            <v>831609987</v>
          </cell>
          <cell r="C325">
            <v>2017557115</v>
          </cell>
          <cell r="D325">
            <v>50699049</v>
          </cell>
          <cell r="E325">
            <v>497828294</v>
          </cell>
          <cell r="F325">
            <v>86515318</v>
          </cell>
          <cell r="G325">
            <v>5.0000000000000001E-4</v>
          </cell>
        </row>
        <row r="326">
          <cell r="A326" t="str">
            <v>SONIA CONSTANZA CRISTANCHO MEDINA</v>
          </cell>
          <cell r="B326">
            <v>8668673150</v>
          </cell>
          <cell r="C326">
            <v>9575490805</v>
          </cell>
          <cell r="D326">
            <v>4584342625</v>
          </cell>
          <cell r="E326">
            <v>4584342625</v>
          </cell>
          <cell r="F326">
            <v>672896004</v>
          </cell>
          <cell r="G326">
            <v>11593590</v>
          </cell>
        </row>
        <row r="327">
          <cell r="A327" t="str">
            <v>CONSTRUCCION INNOVACION Y DESARROLLO TECNOLOGICO S.A.S</v>
          </cell>
          <cell r="B327">
            <v>1102684852</v>
          </cell>
          <cell r="C327">
            <v>1204138262</v>
          </cell>
          <cell r="D327">
            <v>432459697</v>
          </cell>
          <cell r="E327">
            <v>432459697</v>
          </cell>
          <cell r="F327">
            <v>440256627</v>
          </cell>
          <cell r="G327">
            <v>19881475</v>
          </cell>
        </row>
        <row r="328">
          <cell r="A328" t="str">
            <v>M.P.L. &amp; COMPAÑÍA LTDA</v>
          </cell>
          <cell r="B328">
            <v>801991211</v>
          </cell>
          <cell r="C328">
            <v>1027966727</v>
          </cell>
          <cell r="D328">
            <v>8562105</v>
          </cell>
          <cell r="E328">
            <v>69112938</v>
          </cell>
          <cell r="F328">
            <v>204464418</v>
          </cell>
          <cell r="G328">
            <v>4534991</v>
          </cell>
        </row>
        <row r="329">
          <cell r="A329" t="str">
            <v>KAILAS INGENIERIA S.A.S</v>
          </cell>
          <cell r="B329">
            <v>72720929</v>
          </cell>
          <cell r="C329">
            <v>72720929</v>
          </cell>
          <cell r="D329">
            <v>139000</v>
          </cell>
          <cell r="E329">
            <v>139000</v>
          </cell>
          <cell r="F329">
            <v>56755241</v>
          </cell>
          <cell r="G329">
            <v>5.0000000000000001E-4</v>
          </cell>
        </row>
        <row r="330">
          <cell r="A330" t="str">
            <v xml:space="preserve">JUAN IGNACIO PUPO GARCIA </v>
          </cell>
          <cell r="B330">
            <v>12705089575</v>
          </cell>
          <cell r="C330">
            <v>18505686046</v>
          </cell>
          <cell r="D330">
            <v>1556691596</v>
          </cell>
          <cell r="E330">
            <v>5336342225</v>
          </cell>
          <cell r="F330">
            <v>876491639</v>
          </cell>
          <cell r="G330">
            <v>115421273</v>
          </cell>
        </row>
        <row r="331">
          <cell r="A331" t="str">
            <v>JACUR S.A.S</v>
          </cell>
          <cell r="B331">
            <v>71468925145</v>
          </cell>
          <cell r="C331">
            <v>158075534166</v>
          </cell>
          <cell r="D331">
            <v>13448720229</v>
          </cell>
          <cell r="E331">
            <v>105347242570</v>
          </cell>
          <cell r="F331">
            <v>18228400477</v>
          </cell>
          <cell r="G331">
            <v>6217391557</v>
          </cell>
        </row>
        <row r="332">
          <cell r="A332" t="str">
            <v>HOLDING DE INVERSIONES &amp; CONSTRUCCIONES S.A.S</v>
          </cell>
          <cell r="B332">
            <v>8123620886</v>
          </cell>
          <cell r="C332">
            <v>15632030886</v>
          </cell>
          <cell r="D332">
            <v>1027906564</v>
          </cell>
          <cell r="E332">
            <v>1547470914</v>
          </cell>
          <cell r="F332">
            <v>6600287274</v>
          </cell>
          <cell r="G332">
            <v>17620650</v>
          </cell>
        </row>
        <row r="333">
          <cell r="A333" t="str">
            <v>CONSTRUCCIONES RAMIREZ BARON SAS</v>
          </cell>
          <cell r="B333">
            <v>1245618000</v>
          </cell>
          <cell r="C333">
            <v>1256138000</v>
          </cell>
          <cell r="D333">
            <v>28745000</v>
          </cell>
          <cell r="E333">
            <v>104500000</v>
          </cell>
          <cell r="F333">
            <v>240010000</v>
          </cell>
          <cell r="G333">
            <v>2045000</v>
          </cell>
        </row>
        <row r="334">
          <cell r="A334" t="str">
            <v>OBRAS CIVILES Y EQUIPOS S.A.S</v>
          </cell>
          <cell r="B334">
            <v>8748757943</v>
          </cell>
          <cell r="C334">
            <v>18086170895</v>
          </cell>
          <cell r="D334">
            <v>3688126920</v>
          </cell>
          <cell r="E334">
            <v>5213360085</v>
          </cell>
          <cell r="F334">
            <v>1025690239</v>
          </cell>
          <cell r="G334">
            <v>165840527</v>
          </cell>
        </row>
        <row r="335">
          <cell r="A335" t="str">
            <v xml:space="preserve"> LUIS EGIMIO BARON VARGAS</v>
          </cell>
          <cell r="B335">
            <v>17024962984</v>
          </cell>
          <cell r="C335">
            <v>20217643358</v>
          </cell>
          <cell r="D335">
            <v>8543725497</v>
          </cell>
          <cell r="E335">
            <v>10879873423</v>
          </cell>
          <cell r="F335">
            <v>2002033772</v>
          </cell>
          <cell r="G335">
            <v>924948190</v>
          </cell>
        </row>
        <row r="336">
          <cell r="A336" t="str">
            <v xml:space="preserve"> KMA CONSTRUCCIONES S.A.S</v>
          </cell>
          <cell r="B336">
            <v>220345027000</v>
          </cell>
          <cell r="C336">
            <v>647097489000</v>
          </cell>
          <cell r="D336">
            <v>140768582000</v>
          </cell>
          <cell r="E336">
            <v>192538466000</v>
          </cell>
          <cell r="F336">
            <v>43930287000</v>
          </cell>
          <cell r="G336">
            <v>6337929000</v>
          </cell>
        </row>
        <row r="337">
          <cell r="A337" t="str">
            <v>CONSTRUCCIONES EL CONDOR S A</v>
          </cell>
          <cell r="B337">
            <v>1061317429824</v>
          </cell>
          <cell r="C337">
            <v>2244072369114</v>
          </cell>
          <cell r="D337">
            <v>631556035817</v>
          </cell>
          <cell r="E337">
            <v>1161826652218</v>
          </cell>
          <cell r="F337">
            <v>163555664892</v>
          </cell>
          <cell r="G337">
            <v>55194475000</v>
          </cell>
        </row>
        <row r="338">
          <cell r="A338" t="str">
            <v>PROCOPAL S.A</v>
          </cell>
          <cell r="B338">
            <v>93472608113</v>
          </cell>
          <cell r="C338">
            <v>181496228659</v>
          </cell>
          <cell r="D338">
            <v>13339758283</v>
          </cell>
          <cell r="E338">
            <v>99403072367</v>
          </cell>
          <cell r="F338">
            <v>5632195463</v>
          </cell>
          <cell r="G338">
            <v>1303964103</v>
          </cell>
        </row>
        <row r="339">
          <cell r="A339" t="str">
            <v>GISAICO S.A</v>
          </cell>
          <cell r="B339">
            <v>51679125000</v>
          </cell>
          <cell r="C339">
            <v>89211538000</v>
          </cell>
          <cell r="D339">
            <v>24343613000</v>
          </cell>
          <cell r="E339">
            <v>30623633000</v>
          </cell>
          <cell r="F339">
            <v>7947470000</v>
          </cell>
          <cell r="G339">
            <v>152979000</v>
          </cell>
        </row>
        <row r="340">
          <cell r="A340" t="str">
            <v>VIAS TUNELES Y PAVIMENTOS S.A.S</v>
          </cell>
          <cell r="B340">
            <v>8249231</v>
          </cell>
          <cell r="C340">
            <v>24567833</v>
          </cell>
          <cell r="D340">
            <v>4567833</v>
          </cell>
          <cell r="E340">
            <v>4567833</v>
          </cell>
          <cell r="F340">
            <v>5.0000000000000004E-6</v>
          </cell>
          <cell r="G340">
            <v>5.0000000000000002E-5</v>
          </cell>
        </row>
        <row r="341">
          <cell r="A341" t="str">
            <v>CONSTRUCCION Y DESARROLLO INGENIERIA SAS</v>
          </cell>
          <cell r="B341">
            <v>6189841000</v>
          </cell>
          <cell r="C341">
            <v>10932325000</v>
          </cell>
          <cell r="D341">
            <v>638434500</v>
          </cell>
          <cell r="E341">
            <v>1377229000</v>
          </cell>
          <cell r="F341">
            <v>146719000</v>
          </cell>
          <cell r="G341">
            <v>29614000</v>
          </cell>
        </row>
        <row r="342">
          <cell r="A342" t="str">
            <v>CONSTRUCCIONES Y TRACTORES S.A.SIGLA:CONYTRAC</v>
          </cell>
          <cell r="B342">
            <v>30084885000</v>
          </cell>
          <cell r="C342">
            <v>51291434000</v>
          </cell>
          <cell r="D342">
            <v>10480085000</v>
          </cell>
          <cell r="E342">
            <v>26114963000</v>
          </cell>
          <cell r="F342">
            <v>1426471000</v>
          </cell>
          <cell r="G342">
            <v>209503000</v>
          </cell>
        </row>
        <row r="343">
          <cell r="A343" t="str">
            <v>CORVEZ S.A.S</v>
          </cell>
          <cell r="B343">
            <v>5549453824</v>
          </cell>
          <cell r="C343">
            <v>10052347174</v>
          </cell>
          <cell r="D343">
            <v>3349310071</v>
          </cell>
          <cell r="E343">
            <v>5491668804</v>
          </cell>
          <cell r="F343">
            <v>-99182250</v>
          </cell>
          <cell r="G343">
            <v>182640432</v>
          </cell>
        </row>
        <row r="344">
          <cell r="A344" t="str">
            <v>ALVARO HERNANDO CALDERON TORO</v>
          </cell>
          <cell r="B344">
            <v>9189358989</v>
          </cell>
          <cell r="C344">
            <v>10088151897</v>
          </cell>
          <cell r="D344">
            <v>2210972467</v>
          </cell>
          <cell r="E344">
            <v>7838200981</v>
          </cell>
          <cell r="F344">
            <v>1143587893</v>
          </cell>
          <cell r="G344">
            <v>129720661</v>
          </cell>
        </row>
        <row r="345">
          <cell r="A345" t="str">
            <v>HIDALGO E HIDALGO COLOMBIA S.A.S</v>
          </cell>
          <cell r="B345">
            <v>50604583000</v>
          </cell>
          <cell r="C345">
            <v>139083925000</v>
          </cell>
          <cell r="D345">
            <v>70984851000</v>
          </cell>
          <cell r="E345">
            <v>100973400000</v>
          </cell>
          <cell r="F345">
            <v>1795465000</v>
          </cell>
          <cell r="G345">
            <v>2685688000</v>
          </cell>
        </row>
        <row r="346">
          <cell r="A346" t="str">
            <v>HIDALGO E HIDALGO S.A</v>
          </cell>
          <cell r="B346">
            <v>1943864390178.6101</v>
          </cell>
          <cell r="C346">
            <v>2233072066227.6001</v>
          </cell>
          <cell r="D346">
            <v>159073546391.04001</v>
          </cell>
          <cell r="E346">
            <v>414212289258.84998</v>
          </cell>
          <cell r="F346">
            <v>271408857222.41</v>
          </cell>
          <cell r="G346">
            <v>5.0000000000000002E-5</v>
          </cell>
        </row>
        <row r="347">
          <cell r="A347" t="str">
            <v>ISMOCOL S.A</v>
          </cell>
          <cell r="B347">
            <v>444427194060</v>
          </cell>
          <cell r="C347">
            <v>640508660289</v>
          </cell>
          <cell r="D347">
            <v>168975438406</v>
          </cell>
          <cell r="E347">
            <v>242614968806</v>
          </cell>
          <cell r="F347">
            <v>46339179943</v>
          </cell>
          <cell r="G347">
            <v>3500784857</v>
          </cell>
        </row>
        <row r="348">
          <cell r="A348" t="str">
            <v>LATINOAMERICANA DE CONSTRUCIONES S.A</v>
          </cell>
          <cell r="B348">
            <v>152294295000</v>
          </cell>
          <cell r="C348">
            <v>442273745000</v>
          </cell>
          <cell r="D348">
            <v>97440905000</v>
          </cell>
          <cell r="E348">
            <v>267509499000</v>
          </cell>
          <cell r="F348">
            <v>31305210000</v>
          </cell>
          <cell r="G348">
            <v>12104938654</v>
          </cell>
        </row>
        <row r="349">
          <cell r="A349" t="str">
            <v>Total general</v>
          </cell>
          <cell r="B349">
            <v>7211765382537.8311</v>
          </cell>
          <cell r="C349">
            <v>11531750405435.971</v>
          </cell>
          <cell r="D349">
            <v>2210131161185.5347</v>
          </cell>
          <cell r="E349">
            <v>4706499429866.2246</v>
          </cell>
          <cell r="F349">
            <v>1422576682909.2253</v>
          </cell>
          <cell r="G349">
            <v>194483414103.84839</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ones"/>
      <sheetName val="BD"/>
      <sheetName val="TD"/>
      <sheetName val="POA"/>
      <sheetName val="Puntajes"/>
      <sheetName val="Capacidad Financiera"/>
      <sheetName val="Puntaje Exp"/>
      <sheetName val="Puntaje CT"/>
      <sheetName val="Puntaje CF"/>
      <sheetName val="Saldo CtosEjecución"/>
      <sheetName val="Cap Organización"/>
      <sheetName val="Capacidad Residual"/>
      <sheetName val="CONTRATOS"/>
      <sheetName val="PO"/>
      <sheetName val="MATRIZ FINANCIERA LP GRANDES 20"/>
    </sheetNames>
    <sheetDataSet>
      <sheetData sheetId="0" refreshError="1"/>
      <sheetData sheetId="1" refreshError="1"/>
      <sheetData sheetId="2" refreshError="1"/>
      <sheetData sheetId="3" refreshError="1">
        <row r="2">
          <cell r="A2">
            <v>1</v>
          </cell>
          <cell r="B2">
            <v>28940000000</v>
          </cell>
          <cell r="C2">
            <v>22</v>
          </cell>
          <cell r="D2">
            <v>0</v>
          </cell>
          <cell r="E2">
            <v>0</v>
          </cell>
          <cell r="F2">
            <v>644350</v>
          </cell>
        </row>
        <row r="3">
          <cell r="A3">
            <v>0</v>
          </cell>
          <cell r="B3" t="str">
            <v xml:space="preserve"> </v>
          </cell>
          <cell r="C3">
            <v>0</v>
          </cell>
          <cell r="D3">
            <v>0</v>
          </cell>
          <cell r="E3">
            <v>0</v>
          </cell>
          <cell r="F3">
            <v>0</v>
          </cell>
        </row>
        <row r="4">
          <cell r="A4">
            <v>0</v>
          </cell>
          <cell r="B4">
            <v>0</v>
          </cell>
          <cell r="C4">
            <v>0</v>
          </cell>
          <cell r="D4">
            <v>0</v>
          </cell>
          <cell r="E4">
            <v>0</v>
          </cell>
          <cell r="F4">
            <v>0</v>
          </cell>
        </row>
        <row r="5">
          <cell r="A5">
            <v>0</v>
          </cell>
          <cell r="B5">
            <v>0</v>
          </cell>
          <cell r="C5">
            <v>0</v>
          </cell>
          <cell r="D5">
            <v>0</v>
          </cell>
          <cell r="E5">
            <v>0</v>
          </cell>
          <cell r="F5">
            <v>0</v>
          </cell>
        </row>
        <row r="6">
          <cell r="A6">
            <v>0</v>
          </cell>
          <cell r="B6">
            <v>0</v>
          </cell>
          <cell r="C6">
            <v>0</v>
          </cell>
          <cell r="D6">
            <v>0</v>
          </cell>
          <cell r="E6">
            <v>0</v>
          </cell>
          <cell r="F6">
            <v>0</v>
          </cell>
        </row>
        <row r="7">
          <cell r="A7">
            <v>0</v>
          </cell>
          <cell r="B7">
            <v>0</v>
          </cell>
          <cell r="C7">
            <v>0</v>
          </cell>
          <cell r="D7">
            <v>0</v>
          </cell>
          <cell r="E7">
            <v>0</v>
          </cell>
          <cell r="F7">
            <v>0</v>
          </cell>
        </row>
        <row r="8">
          <cell r="A8">
            <v>0</v>
          </cell>
          <cell r="B8">
            <v>0</v>
          </cell>
          <cell r="C8">
            <v>0</v>
          </cell>
          <cell r="D8">
            <v>0</v>
          </cell>
          <cell r="E8">
            <v>0</v>
          </cell>
          <cell r="F8">
            <v>0</v>
          </cell>
        </row>
        <row r="9">
          <cell r="A9">
            <v>0</v>
          </cell>
          <cell r="B9">
            <v>0</v>
          </cell>
          <cell r="C9">
            <v>0</v>
          </cell>
          <cell r="D9">
            <v>0</v>
          </cell>
          <cell r="E9">
            <v>0</v>
          </cell>
          <cell r="F9">
            <v>0</v>
          </cell>
        </row>
        <row r="10">
          <cell r="A10">
            <v>0</v>
          </cell>
          <cell r="B10">
            <v>0</v>
          </cell>
          <cell r="C10">
            <v>0</v>
          </cell>
          <cell r="D10">
            <v>0</v>
          </cell>
          <cell r="E10">
            <v>0</v>
          </cell>
          <cell r="F10">
            <v>0</v>
          </cell>
        </row>
        <row r="11">
          <cell r="A11">
            <v>0</v>
          </cell>
          <cell r="B11">
            <v>0</v>
          </cell>
          <cell r="C11">
            <v>0</v>
          </cell>
          <cell r="D11">
            <v>0</v>
          </cell>
          <cell r="E11">
            <v>0</v>
          </cell>
          <cell r="F11">
            <v>0</v>
          </cell>
        </row>
        <row r="12">
          <cell r="A12">
            <v>0</v>
          </cell>
          <cell r="B12">
            <v>0</v>
          </cell>
          <cell r="C12">
            <v>0</v>
          </cell>
          <cell r="D12">
            <v>0</v>
          </cell>
        </row>
        <row r="13">
          <cell r="A13">
            <v>0</v>
          </cell>
          <cell r="B13">
            <v>0</v>
          </cell>
          <cell r="C13">
            <v>0</v>
          </cell>
          <cell r="D13">
            <v>0</v>
          </cell>
        </row>
        <row r="14">
          <cell r="A14">
            <v>0</v>
          </cell>
          <cell r="B14">
            <v>0</v>
          </cell>
          <cell r="C14">
            <v>0</v>
          </cell>
          <cell r="D14">
            <v>0</v>
          </cell>
        </row>
        <row r="15">
          <cell r="E15">
            <v>0</v>
          </cell>
        </row>
        <row r="16">
          <cell r="D16">
            <v>0</v>
          </cell>
        </row>
        <row r="19">
          <cell r="B19">
            <v>0</v>
          </cell>
        </row>
        <row r="20">
          <cell r="B20">
            <v>2411666666.6666665</v>
          </cell>
        </row>
        <row r="24">
          <cell r="B24">
            <v>0</v>
          </cell>
        </row>
        <row r="25">
          <cell r="B25">
            <v>1315454545.4545455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63"/>
  <sheetViews>
    <sheetView topLeftCell="A1151" workbookViewId="0">
      <selection activeCell="D1161" sqref="D1161:D1163"/>
    </sheetView>
  </sheetViews>
  <sheetFormatPr baseColWidth="10" defaultColWidth="11.42578125" defaultRowHeight="18" customHeight="1" x14ac:dyDescent="0.2"/>
  <cols>
    <col min="1" max="1" width="19.85546875" style="1" customWidth="1"/>
    <col min="2" max="2" width="8.85546875" style="1" bestFit="1" customWidth="1"/>
    <col min="3" max="3" width="40.42578125" style="1" customWidth="1"/>
    <col min="4" max="4" width="15.85546875" style="1" customWidth="1"/>
    <col min="5" max="5" width="28.28515625" style="1" customWidth="1"/>
    <col min="6" max="6" width="31.28515625" style="87" customWidth="1"/>
    <col min="7" max="7" width="19.5703125" style="87" customWidth="1"/>
    <col min="8" max="8" width="27.28515625" style="87" customWidth="1"/>
    <col min="9" max="9" width="21.85546875" style="87" customWidth="1"/>
    <col min="10" max="11" width="23.140625" style="88" bestFit="1" customWidth="1"/>
    <col min="12" max="12" width="21.42578125" style="88" bestFit="1" customWidth="1"/>
    <col min="13" max="13" width="20.42578125" style="88" bestFit="1" customWidth="1"/>
    <col min="14" max="14" width="4.140625" style="89" bestFit="1" customWidth="1"/>
    <col min="15" max="15" width="6.5703125" style="89" customWidth="1"/>
    <col min="16" max="16" width="8" style="89" hidden="1" customWidth="1"/>
    <col min="17" max="17" width="19.5703125" style="89" hidden="1" customWidth="1"/>
    <col min="18" max="18" width="25.85546875" style="89" customWidth="1"/>
    <col min="19" max="19" width="24.140625" style="89" customWidth="1"/>
    <col min="20" max="20" width="21.5703125" style="89" customWidth="1"/>
    <col min="21" max="21" width="27.85546875" style="89" hidden="1" customWidth="1"/>
    <col min="22" max="22" width="17.85546875" style="89" hidden="1" customWidth="1"/>
    <col min="23" max="23" width="17.85546875" style="89" customWidth="1"/>
    <col min="24" max="24" width="19" style="89" customWidth="1"/>
    <col min="25" max="25" width="14.7109375" style="89" customWidth="1"/>
    <col min="26" max="26" width="17.5703125" style="89" customWidth="1"/>
    <col min="27" max="27" width="21.7109375" style="89" customWidth="1"/>
    <col min="28" max="28" width="20.42578125" style="89" hidden="1" customWidth="1"/>
    <col min="29" max="29" width="28.42578125" style="89" customWidth="1"/>
    <col min="30" max="30" width="14.7109375" style="89" customWidth="1"/>
    <col min="31" max="31" width="15.85546875" style="87" customWidth="1"/>
    <col min="32" max="32" width="15.5703125" style="1" hidden="1" customWidth="1"/>
    <col min="33" max="33" width="15.85546875" style="1" hidden="1" customWidth="1"/>
    <col min="34" max="34" width="14.5703125" style="2" customWidth="1"/>
    <col min="35" max="35" width="14.5703125" style="1" customWidth="1"/>
    <col min="36" max="36" width="14.5703125" style="2" customWidth="1"/>
    <col min="37" max="37" width="14.5703125" style="1" customWidth="1"/>
    <col min="38" max="38" width="17.42578125" style="1" customWidth="1"/>
    <col min="39" max="16384" width="11.42578125" style="1"/>
  </cols>
  <sheetData>
    <row r="1" spans="1:38" ht="18" customHeight="1" x14ac:dyDescent="0.25">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row>
    <row r="2" spans="1:38" s="3" customFormat="1" ht="23.25" x14ac:dyDescent="0.35">
      <c r="B2" s="188" t="s">
        <v>0</v>
      </c>
      <c r="C2" s="188"/>
      <c r="D2" s="188"/>
      <c r="E2" s="188"/>
      <c r="F2" s="188"/>
      <c r="G2" s="188"/>
      <c r="H2" s="188"/>
      <c r="I2" s="188"/>
      <c r="J2" s="188"/>
      <c r="K2" s="188"/>
      <c r="L2" s="188"/>
      <c r="M2" s="188"/>
      <c r="N2" s="188"/>
      <c r="O2" s="188"/>
      <c r="P2" s="188"/>
      <c r="Q2" s="188"/>
      <c r="R2" s="188"/>
      <c r="S2" s="188"/>
      <c r="T2" s="188"/>
      <c r="U2" s="188"/>
      <c r="V2" s="188"/>
      <c r="W2" s="188"/>
      <c r="X2" s="188"/>
      <c r="Y2" s="188"/>
      <c r="Z2" s="188"/>
      <c r="AA2" s="188"/>
      <c r="AB2" s="188"/>
      <c r="AC2" s="188"/>
      <c r="AD2" s="188"/>
      <c r="AE2" s="188"/>
      <c r="AF2" s="188"/>
      <c r="AG2" s="188"/>
      <c r="AH2" s="188"/>
      <c r="AI2" s="188"/>
      <c r="AJ2" s="188"/>
      <c r="AK2" s="188"/>
      <c r="AL2" s="188"/>
    </row>
    <row r="3" spans="1:38" s="3" customFormat="1" x14ac:dyDescent="0.25">
      <c r="B3" s="189" t="s">
        <v>1</v>
      </c>
      <c r="C3" s="189"/>
      <c r="D3" s="189"/>
      <c r="E3" s="189"/>
      <c r="F3" s="189"/>
      <c r="G3" s="189"/>
      <c r="H3" s="189"/>
      <c r="I3" s="189"/>
      <c r="J3" s="189"/>
      <c r="K3" s="189"/>
      <c r="L3" s="189"/>
      <c r="M3" s="189"/>
      <c r="N3" s="189"/>
      <c r="O3" s="189"/>
      <c r="P3" s="189"/>
      <c r="Q3" s="189"/>
      <c r="R3" s="189"/>
      <c r="S3" s="189"/>
      <c r="T3" s="189"/>
      <c r="U3" s="189"/>
      <c r="V3" s="189"/>
      <c r="W3" s="189"/>
      <c r="X3" s="189"/>
      <c r="Y3" s="189"/>
      <c r="Z3" s="189"/>
      <c r="AA3" s="189"/>
      <c r="AB3" s="189"/>
      <c r="AC3" s="189"/>
      <c r="AD3" s="189"/>
      <c r="AE3" s="189"/>
      <c r="AF3" s="189"/>
      <c r="AG3" s="189"/>
      <c r="AH3" s="189"/>
      <c r="AI3" s="189"/>
      <c r="AJ3" s="189"/>
      <c r="AK3" s="189"/>
      <c r="AL3" s="189"/>
    </row>
    <row r="4" spans="1:38" ht="18" customHeight="1" x14ac:dyDescent="0.25">
      <c r="B4" s="190" t="s">
        <v>2</v>
      </c>
      <c r="C4" s="190"/>
      <c r="D4" s="190"/>
      <c r="E4" s="190"/>
      <c r="F4" s="190"/>
      <c r="G4" s="190"/>
      <c r="H4" s="190"/>
      <c r="I4" s="190"/>
      <c r="J4" s="190"/>
      <c r="K4" s="190"/>
      <c r="L4" s="190"/>
      <c r="M4" s="190"/>
      <c r="N4" s="190"/>
      <c r="O4" s="190"/>
      <c r="P4" s="190"/>
      <c r="Q4" s="190"/>
      <c r="R4" s="190"/>
      <c r="S4" s="190"/>
      <c r="T4" s="190"/>
      <c r="U4" s="190"/>
      <c r="V4" s="190"/>
      <c r="W4" s="190"/>
      <c r="X4" s="190"/>
      <c r="Y4" s="190"/>
      <c r="Z4" s="190"/>
      <c r="AA4" s="190"/>
      <c r="AB4" s="190"/>
      <c r="AC4" s="190"/>
      <c r="AD4" s="190"/>
      <c r="AE4" s="190"/>
      <c r="AF4" s="190"/>
      <c r="AG4" s="190"/>
      <c r="AH4" s="190"/>
      <c r="AI4" s="190"/>
      <c r="AJ4" s="190"/>
      <c r="AK4" s="190"/>
      <c r="AL4" s="190"/>
    </row>
    <row r="5" spans="1:38" ht="18" customHeight="1" x14ac:dyDescent="0.2">
      <c r="B5" s="191" t="s">
        <v>3</v>
      </c>
      <c r="C5" s="191"/>
      <c r="D5" s="191"/>
      <c r="E5" s="191"/>
      <c r="F5" s="191"/>
      <c r="G5" s="191"/>
      <c r="H5" s="191"/>
      <c r="I5" s="191"/>
      <c r="J5" s="191"/>
      <c r="K5" s="191"/>
      <c r="L5" s="191"/>
      <c r="M5" s="191"/>
      <c r="N5" s="191"/>
      <c r="O5" s="191"/>
      <c r="P5" s="191"/>
      <c r="Q5" s="191"/>
      <c r="R5" s="191"/>
      <c r="S5" s="191"/>
      <c r="T5" s="191"/>
      <c r="U5" s="191"/>
      <c r="V5" s="191"/>
      <c r="W5" s="191"/>
      <c r="X5" s="191"/>
      <c r="Y5" s="191"/>
      <c r="Z5" s="191"/>
      <c r="AA5" s="191"/>
      <c r="AB5" s="191"/>
      <c r="AC5" s="191"/>
      <c r="AD5" s="191"/>
      <c r="AE5" s="191"/>
      <c r="AF5" s="191"/>
      <c r="AG5" s="191"/>
      <c r="AH5" s="191"/>
      <c r="AI5" s="191"/>
      <c r="AJ5" s="191"/>
      <c r="AK5" s="191"/>
      <c r="AL5" s="191"/>
    </row>
    <row r="6" spans="1:38" ht="18" customHeight="1" thickBot="1" x14ac:dyDescent="0.25">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row>
    <row r="7" spans="1:38" ht="44.25" customHeight="1" thickBot="1" x14ac:dyDescent="0.25">
      <c r="B7" s="180" t="s">
        <v>4</v>
      </c>
      <c r="C7" s="181"/>
      <c r="D7" s="182"/>
      <c r="E7" s="183" t="s">
        <v>5</v>
      </c>
      <c r="F7" s="184"/>
      <c r="G7" s="184"/>
      <c r="H7" s="184"/>
      <c r="I7" s="184"/>
      <c r="J7" s="184"/>
      <c r="K7" s="5"/>
      <c r="L7" s="5"/>
      <c r="M7" s="5"/>
      <c r="N7" s="5"/>
      <c r="O7" s="5"/>
      <c r="P7" s="5"/>
      <c r="Q7" s="5"/>
      <c r="R7" s="6"/>
      <c r="S7" s="169" t="s">
        <v>6</v>
      </c>
      <c r="T7" s="170"/>
      <c r="U7" s="169" t="s">
        <v>7</v>
      </c>
      <c r="V7" s="170"/>
      <c r="W7" s="7"/>
      <c r="X7" s="169" t="s">
        <v>8</v>
      </c>
      <c r="Y7" s="170"/>
      <c r="Z7" s="169" t="s">
        <v>9</v>
      </c>
      <c r="AA7" s="170"/>
      <c r="AB7" s="7"/>
      <c r="AC7" s="169" t="s">
        <v>10</v>
      </c>
      <c r="AD7" s="170"/>
      <c r="AE7" s="8" t="s">
        <v>11</v>
      </c>
      <c r="AF7" s="185" t="s">
        <v>12</v>
      </c>
      <c r="AG7" s="186"/>
      <c r="AH7" s="169" t="s">
        <v>13</v>
      </c>
      <c r="AI7" s="170"/>
      <c r="AJ7" s="169" t="s">
        <v>14</v>
      </c>
      <c r="AK7" s="170"/>
      <c r="AL7" s="8" t="s">
        <v>15</v>
      </c>
    </row>
    <row r="8" spans="1:38" ht="56.25" customHeight="1" x14ac:dyDescent="0.2">
      <c r="B8" s="171" t="s">
        <v>16</v>
      </c>
      <c r="C8" s="173" t="s">
        <v>17</v>
      </c>
      <c r="D8" s="174" t="s">
        <v>18</v>
      </c>
      <c r="E8" s="176" t="s">
        <v>19</v>
      </c>
      <c r="F8" s="178" t="s">
        <v>20</v>
      </c>
      <c r="G8" s="178" t="s">
        <v>21</v>
      </c>
      <c r="H8" s="153" t="s">
        <v>22</v>
      </c>
      <c r="I8" s="159" t="s">
        <v>23</v>
      </c>
      <c r="J8" s="159" t="s">
        <v>24</v>
      </c>
      <c r="K8" s="159" t="s">
        <v>25</v>
      </c>
      <c r="L8" s="9"/>
      <c r="M8" s="9"/>
      <c r="N8" s="160" t="s">
        <v>26</v>
      </c>
      <c r="O8" s="163" t="s">
        <v>27</v>
      </c>
      <c r="P8" s="166" t="s">
        <v>28</v>
      </c>
      <c r="Q8" s="157" t="s">
        <v>29</v>
      </c>
      <c r="R8" s="155" t="s">
        <v>30</v>
      </c>
      <c r="S8" s="151" t="s">
        <v>31</v>
      </c>
      <c r="T8" s="152"/>
      <c r="U8" s="151" t="s">
        <v>32</v>
      </c>
      <c r="V8" s="152"/>
      <c r="W8" s="10"/>
      <c r="X8" s="151" t="s">
        <v>33</v>
      </c>
      <c r="Y8" s="152"/>
      <c r="Z8" s="151" t="s">
        <v>34</v>
      </c>
      <c r="AA8" s="152"/>
      <c r="AB8" s="156" t="s">
        <v>35</v>
      </c>
      <c r="AC8" s="151" t="s">
        <v>36</v>
      </c>
      <c r="AD8" s="152"/>
      <c r="AE8" s="153" t="s">
        <v>37</v>
      </c>
      <c r="AF8" s="11" t="s">
        <v>38</v>
      </c>
      <c r="AG8" s="12">
        <v>535600</v>
      </c>
      <c r="AH8" s="151" t="s">
        <v>39</v>
      </c>
      <c r="AI8" s="152"/>
      <c r="AJ8" s="151" t="s">
        <v>40</v>
      </c>
      <c r="AK8" s="152"/>
      <c r="AL8" s="153" t="s">
        <v>37</v>
      </c>
    </row>
    <row r="9" spans="1:38" ht="24.75" thickBot="1" x14ac:dyDescent="0.25">
      <c r="B9" s="172"/>
      <c r="C9" s="173"/>
      <c r="D9" s="175"/>
      <c r="E9" s="177"/>
      <c r="F9" s="179"/>
      <c r="G9" s="153"/>
      <c r="H9" s="179"/>
      <c r="I9" s="159"/>
      <c r="J9" s="159"/>
      <c r="K9" s="159"/>
      <c r="L9" s="9" t="s">
        <v>41</v>
      </c>
      <c r="M9" s="9" t="s">
        <v>42</v>
      </c>
      <c r="N9" s="161"/>
      <c r="O9" s="164"/>
      <c r="P9" s="167"/>
      <c r="Q9" s="157"/>
      <c r="R9" s="155"/>
      <c r="S9" s="13" t="s">
        <v>43</v>
      </c>
      <c r="T9" s="14">
        <v>0.3</v>
      </c>
      <c r="U9" s="13" t="s">
        <v>44</v>
      </c>
      <c r="V9" s="14" t="str">
        <f>"20%*PO"</f>
        <v>20%*PO</v>
      </c>
      <c r="W9" s="15">
        <v>0.2</v>
      </c>
      <c r="X9" s="13" t="s">
        <v>45</v>
      </c>
      <c r="Y9" s="16">
        <v>1</v>
      </c>
      <c r="Z9" s="13" t="s">
        <v>46</v>
      </c>
      <c r="AA9" s="16">
        <v>0.7</v>
      </c>
      <c r="AB9" s="157"/>
      <c r="AC9" s="13" t="s">
        <v>47</v>
      </c>
      <c r="AD9" s="16">
        <v>1</v>
      </c>
      <c r="AE9" s="153"/>
      <c r="AF9" s="17" t="s">
        <v>48</v>
      </c>
      <c r="AG9" s="18">
        <v>566700</v>
      </c>
      <c r="AH9" s="19" t="s">
        <v>49</v>
      </c>
      <c r="AI9" s="20">
        <v>0</v>
      </c>
      <c r="AJ9" s="19" t="s">
        <v>50</v>
      </c>
      <c r="AK9" s="20">
        <v>0</v>
      </c>
      <c r="AL9" s="153"/>
    </row>
    <row r="10" spans="1:38" ht="36.75" thickBot="1" x14ac:dyDescent="0.25">
      <c r="B10" s="172"/>
      <c r="C10" s="173"/>
      <c r="D10" s="175"/>
      <c r="E10" s="177"/>
      <c r="F10" s="179"/>
      <c r="G10" s="153"/>
      <c r="H10" s="179"/>
      <c r="I10" s="159"/>
      <c r="J10" s="159"/>
      <c r="K10" s="159"/>
      <c r="L10" s="9"/>
      <c r="M10" s="9"/>
      <c r="N10" s="162"/>
      <c r="O10" s="165"/>
      <c r="P10" s="168"/>
      <c r="Q10" s="157"/>
      <c r="R10" s="155"/>
      <c r="S10" s="21" t="s">
        <v>51</v>
      </c>
      <c r="T10" s="22" t="s">
        <v>52</v>
      </c>
      <c r="U10" s="21" t="s">
        <v>51</v>
      </c>
      <c r="V10" s="22" t="s">
        <v>52</v>
      </c>
      <c r="W10" s="22"/>
      <c r="X10" s="21" t="s">
        <v>51</v>
      </c>
      <c r="Y10" s="22" t="s">
        <v>52</v>
      </c>
      <c r="Z10" s="21" t="s">
        <v>51</v>
      </c>
      <c r="AA10" s="22" t="s">
        <v>52</v>
      </c>
      <c r="AB10" s="158"/>
      <c r="AC10" s="21" t="s">
        <v>51</v>
      </c>
      <c r="AD10" s="22" t="s">
        <v>52</v>
      </c>
      <c r="AE10" s="154"/>
      <c r="AF10" s="23" t="s">
        <v>53</v>
      </c>
      <c r="AG10" s="24">
        <v>30000</v>
      </c>
      <c r="AH10" s="25" t="s">
        <v>51</v>
      </c>
      <c r="AI10" s="26" t="s">
        <v>52</v>
      </c>
      <c r="AJ10" s="25" t="s">
        <v>51</v>
      </c>
      <c r="AK10" s="26" t="s">
        <v>52</v>
      </c>
      <c r="AL10" s="154"/>
    </row>
    <row r="11" spans="1:38" ht="18" customHeight="1" thickBot="1" x14ac:dyDescent="0.25">
      <c r="B11" s="27"/>
      <c r="C11" s="28"/>
      <c r="D11" s="28"/>
      <c r="E11" s="28"/>
      <c r="F11" s="28"/>
      <c r="G11" s="28"/>
      <c r="H11" s="28"/>
      <c r="I11" s="28"/>
      <c r="J11" s="28"/>
      <c r="K11" s="28"/>
      <c r="L11" s="28"/>
      <c r="M11" s="28"/>
      <c r="N11" s="28"/>
      <c r="O11" s="29"/>
      <c r="P11" s="28"/>
      <c r="Q11" s="28"/>
      <c r="R11" s="28"/>
      <c r="S11" s="28"/>
      <c r="T11" s="28"/>
      <c r="U11" s="28"/>
      <c r="V11" s="28"/>
      <c r="W11" s="28"/>
      <c r="X11" s="28"/>
      <c r="Y11" s="28"/>
      <c r="Z11" s="28"/>
      <c r="AA11" s="28"/>
      <c r="AB11" s="28"/>
      <c r="AC11" s="28"/>
      <c r="AD11" s="28"/>
      <c r="AE11" s="30"/>
      <c r="AF11" s="31"/>
      <c r="AG11" s="32"/>
      <c r="AH11" s="33"/>
      <c r="AI11" s="34"/>
      <c r="AJ11" s="33"/>
      <c r="AK11" s="34"/>
      <c r="AL11" s="35"/>
    </row>
    <row r="12" spans="1:38" ht="36" hidden="1" customHeight="1" x14ac:dyDescent="0.25">
      <c r="A12" s="36" t="s">
        <v>54</v>
      </c>
      <c r="B12" s="37">
        <v>1</v>
      </c>
      <c r="C12" s="38">
        <f>+C13</f>
        <v>0</v>
      </c>
      <c r="D12" s="39" t="str">
        <f>IF(SUM(D13:D22)=0,"",SUM(D13:D22))</f>
        <v/>
      </c>
      <c r="E12" s="40">
        <f>SUM(E13:E22)</f>
        <v>0</v>
      </c>
      <c r="F12" s="40">
        <f t="shared" ref="F12:M12" si="0">SUM(F13:F22)</f>
        <v>0</v>
      </c>
      <c r="G12" s="40">
        <f t="shared" si="0"/>
        <v>0</v>
      </c>
      <c r="H12" s="40">
        <f t="shared" si="0"/>
        <v>0</v>
      </c>
      <c r="I12" s="40">
        <f t="shared" si="0"/>
        <v>0</v>
      </c>
      <c r="J12" s="40">
        <f t="shared" si="0"/>
        <v>0</v>
      </c>
      <c r="K12" s="40">
        <f t="shared" si="0"/>
        <v>0</v>
      </c>
      <c r="L12" s="40">
        <f t="shared" si="0"/>
        <v>0</v>
      </c>
      <c r="M12" s="40">
        <f t="shared" si="0"/>
        <v>0</v>
      </c>
      <c r="N12" s="41">
        <v>1</v>
      </c>
      <c r="O12" s="42">
        <f>IF(ISERROR(VLOOKUP(N12,[2]POA!$A$2:$C$25,3,0)),"",VLOOKUP(N12,[2]POA!$A$2:$C$25,3,0))</f>
        <v>18</v>
      </c>
      <c r="P12" s="43" t="s">
        <v>54</v>
      </c>
      <c r="Q12" s="41">
        <f>+SUM(Q13:Q22)</f>
        <v>0</v>
      </c>
      <c r="R12" s="44">
        <f>IF(ISERROR(VLOOKUP(N12,[2]POA!$A$2:$C$25,2,0)),"",VLOOKUP(N12,[2]POA!$A$2:$C$25,2,0))</f>
        <v>151500000000</v>
      </c>
      <c r="S12" s="45">
        <f>SUM(I12)</f>
        <v>0</v>
      </c>
      <c r="T12" s="46" t="str">
        <f>IF(OR(S12=0,N12="",R12=""),"",IF(S12&gt;=(R12/O12),"HABIL","NO HABIL"))</f>
        <v/>
      </c>
      <c r="U12" s="47">
        <f>SUM(J12)</f>
        <v>0</v>
      </c>
      <c r="V12" s="48" t="str">
        <f>IF(OR(U12=0,N12="",R12=""),"",IF(U12&gt;=(0.1*R12),"HABIL","NO HABIL"))</f>
        <v/>
      </c>
      <c r="W12" s="48"/>
      <c r="X12" s="47">
        <f>IF(ISERROR(SUM(E12/G12)),0,SUM(E12/G12))</f>
        <v>0</v>
      </c>
      <c r="Y12" s="46" t="str">
        <f>IF(OR(X12=0,N12="",R12=""),"",IF(X12&gt;=$Y$9,"HABIL","NO HABIL"))</f>
        <v/>
      </c>
      <c r="Z12" s="49">
        <f>IF(ISERROR(SUM(H12/F12)),0,SUM(H12/F12))</f>
        <v>0</v>
      </c>
      <c r="AA12" s="46" t="str">
        <f>IF(OR(Z12=0,N12="",R12=""),"",IF(Z12&lt;=$AA$9,"HABIL","NO HABIL"))</f>
        <v/>
      </c>
      <c r="AB12" s="41">
        <f>+SUM(AB13:AB22)</f>
        <v>0</v>
      </c>
      <c r="AC12" s="49">
        <f>IF(ISERROR(SUM(L12/M12)),0,SUM(L12/M12))</f>
        <v>0</v>
      </c>
      <c r="AD12" s="46" t="str">
        <f>IF(OR(AC12=0,N12="",R12=""),"",IF(AC12&gt;=$AD$9,"HABIL","NO HABIL"))</f>
        <v/>
      </c>
      <c r="AE12" s="46" t="str">
        <f>IF(OR(T12="",V12="",Y12="",AA12="",AD12=""),"",IF(T12="NO HABIL","NO HABIL",IF(V12="NO HABIL","NO HABIL",IF(Y12="NO HABIL","NO HABIL",IF(AA12="NO HABIL","NO HABIL",IF(AD12="NO HABIL","NO HABIL",IF(AD12="NO HABIL","NO HABIL","HABIL")))))))</f>
        <v/>
      </c>
      <c r="AF12" s="50"/>
      <c r="AG12" s="51"/>
      <c r="AH12" s="49">
        <f>IF(ISERROR(SUM(L12/K12)),0,SUM(L12/K12))</f>
        <v>0</v>
      </c>
      <c r="AI12" s="46" t="str">
        <f>IF(OR(AH12=0,N12="",R12=""),"",IF(AH12&gt;=$AI$9,"HABIL","NO HABIL"))</f>
        <v/>
      </c>
      <c r="AJ12" s="49">
        <f>IF(ISERROR(SUM(L12/F12)),0,SUM(L12/F12))</f>
        <v>0</v>
      </c>
      <c r="AK12" s="46" t="str">
        <f>IF(OR(AJ12=0,N12="",R12=""),"",IF(AJ12&gt;=$AK$9,"HABIL","NO HABIL"))</f>
        <v/>
      </c>
      <c r="AL12" s="52" t="str">
        <f t="shared" ref="AL12:AL22" si="1">IF(OR(AI12="",AK12=""),"",IF(AI12="NO HABIL","NO HABIL",IF(AK12="NO HABIL","NO HABIL",IF(AK12="NO HABIL","NO HABIL","HABIL"))))</f>
        <v/>
      </c>
    </row>
    <row r="13" spans="1:38" ht="17.25" hidden="1" thickBot="1" x14ac:dyDescent="0.3">
      <c r="A13" s="53"/>
      <c r="B13" s="54" t="str">
        <f t="shared" ref="B13:B22" si="2">IF(C13="","",B12+0.1)</f>
        <v/>
      </c>
      <c r="C13" s="55"/>
      <c r="D13" s="56"/>
      <c r="E13" s="57">
        <f>IF(ISERROR(VLOOKUP(C13,[2]TD!$4:$65536,2,0)),0,VLOOKUP(C13,[2]TD!$4:$65536,2,0))</f>
        <v>0</v>
      </c>
      <c r="F13" s="57">
        <f>IF(ISERROR(VLOOKUP(C13,[2]TD!$4:$65536,3,0)),0,VLOOKUP(C13,[2]TD!$4:$65536,3,0))</f>
        <v>0</v>
      </c>
      <c r="G13" s="57">
        <f>IF(ISERROR(VLOOKUP(C13,[2]TD!$4:$65536,4,0)),0,VLOOKUP(C13,[2]TD!$4:$65536,4,0))</f>
        <v>0</v>
      </c>
      <c r="H13" s="57">
        <f>IF(ISERROR(VLOOKUP(C13,[2]TD!$4:$65536,5,0)),0,VLOOKUP(C13,[2]TD!$4:$65536,5,0))</f>
        <v>0</v>
      </c>
      <c r="I13" s="57">
        <f>IF(ISERROR(E13-G13),"",E13-G13)</f>
        <v>0</v>
      </c>
      <c r="J13" s="58">
        <f>IF(ISERROR(F13-H13),"",F13-H13)</f>
        <v>0</v>
      </c>
      <c r="K13" s="58">
        <f>IF(ISERROR(F13-H13),"",F13-H13)</f>
        <v>0</v>
      </c>
      <c r="L13" s="57">
        <f>IF(ISERROR(VLOOKUP(C13,[2]TD!$4:$65536,6,0)),0,VLOOKUP(C13,[2]TD!$4:$65536,6,0))</f>
        <v>0</v>
      </c>
      <c r="M13" s="57">
        <f>IF(ISERROR(VLOOKUP(C13,[2]TD!$4:$65536,7,0)),0,VLOOKUP(C13,[2]TD!$4:$65536,7,0))</f>
        <v>0</v>
      </c>
      <c r="N13" s="59"/>
      <c r="O13" s="60" t="str">
        <f>IF(ISERROR(VLOOKUP(N13,[2]POA!$A$2:$C$25,3,0)),"",VLOOKUP(N13,[2]POA!$A$2:$C$25,3,0))</f>
        <v/>
      </c>
      <c r="P13" s="61" t="s">
        <v>54</v>
      </c>
      <c r="Q13" s="61" t="str">
        <f>IF(ISERROR(VLOOKUP(P13,[2]POA!$A$2:$F$25,4,0)),"",VLOOKUP(P13,[2]POA!$A$2:$F$25,4,0))</f>
        <v/>
      </c>
      <c r="R13" s="62" t="str">
        <f>IF(ISERROR(VLOOKUP(N13,[2]POA!$A$2:$C$25,2,0)),"",VLOOKUP(N13,[2]POA!$A$2:$C$25,2,0))</f>
        <v/>
      </c>
      <c r="S13" s="63"/>
      <c r="T13" s="64" t="str">
        <f t="shared" ref="T13:T22" si="3">IF(OR(S12=0,N13="",R13=""),"",IF(S12&gt;=(0.1*R13),"HABIL","NO HABIL"))</f>
        <v/>
      </c>
      <c r="U13" s="63"/>
      <c r="V13" s="64" t="str">
        <f>IF(OR(U12=0,N13="",R13=""),"",IF(U12&gt;=(0.5*R13),"HABIL","NO HABIL"))</f>
        <v/>
      </c>
      <c r="W13" s="64"/>
      <c r="X13" s="63"/>
      <c r="Y13" s="64" t="str">
        <f>IF(OR(X12=0,N13="",R13=""),"",IF(X12&gt;=$Y$9,"HABIL","NO HABIL"))</f>
        <v/>
      </c>
      <c r="Z13" s="65"/>
      <c r="AA13" s="64" t="str">
        <f>IF(OR(Z12=0,N13="",R13=""),"",IF(Z12&lt;=$AA$9,"HABIL","NO HABIL"))</f>
        <v/>
      </c>
      <c r="AB13" s="61" t="str">
        <f>IF(ISERROR(VLOOKUP(P13,[3]POA!$A$2:$F$25,5,0)),"",VLOOKUP(P13,[3]POA!$A$2:$F$25,5,0))</f>
        <v/>
      </c>
      <c r="AC13" s="61"/>
      <c r="AD13" s="64" t="str">
        <f>IF(OR(AC12=0,N13="",R13=""),"",IF(AC12&gt;=$AD$9,"HABIL","NO HABIL"))</f>
        <v/>
      </c>
      <c r="AE13" s="64" t="str">
        <f t="shared" ref="AE13:AE22" si="4">IF(OR(T13="",V13="",Y13="",AA13="",AD13=""),"",IF(T13="NO HABIL","NO HABIL",IF(V13="NO HABIL","NO HABIL",IF(Y13="NO HABIL","NO HABIL",IF(AA13="NO HABIL","NO HABIL",IF(AD13="NO HABIL","NO HABIL",IF(AD13="NO HABIL","NO HABIL","HABIL")))))))</f>
        <v/>
      </c>
      <c r="AF13" s="66">
        <f t="shared" ref="AF13:AF22" si="5">IF(ISERROR(F13/$AG$9),"",F13/$AG$9)</f>
        <v>0</v>
      </c>
      <c r="AG13" s="67" t="str">
        <f>+IF(AF13&lt;$AG$10,"MIPYME","NO CUMPLE")</f>
        <v>MIPYME</v>
      </c>
      <c r="AH13" s="68"/>
      <c r="AI13" s="64" t="str">
        <f>IF(OR(AH12=0,N13="",R13=""),"",IF(AH12&gt;=$AI$9,"HABIL","NO HABIL"))</f>
        <v/>
      </c>
      <c r="AJ13" s="68"/>
      <c r="AK13" s="64" t="str">
        <f>IF(OR(AJ12=0,N13="",R13=""),"",IF(AJ12&gt;=$AK$9,"HABIL","NO HABIL"))</f>
        <v/>
      </c>
      <c r="AL13" s="69" t="str">
        <f>IF(OR(AI13="",AK13=""),"",IF(AI13="NO HABIL","NO HABIL",IF(AK13="NO HABIL","NO HABIL",IF(AK13="NO HABIL","NO HABIL","HABIL"))))</f>
        <v/>
      </c>
    </row>
    <row r="14" spans="1:38" ht="17.25" hidden="1" thickBot="1" x14ac:dyDescent="0.3">
      <c r="A14" s="53"/>
      <c r="B14" s="54" t="str">
        <f t="shared" si="2"/>
        <v/>
      </c>
      <c r="C14" s="56"/>
      <c r="D14" s="56"/>
      <c r="E14" s="57">
        <f>IF(ISERROR(VLOOKUP(C14,[2]TD!$4:$65536,2,0)),0,VLOOKUP(C14,[2]TD!$4:$65536,2,0))</f>
        <v>0</v>
      </c>
      <c r="F14" s="57">
        <f>IF(ISERROR(VLOOKUP(C14,[2]TD!$4:$65536,3,0)),0,VLOOKUP(C14,[2]TD!$4:$65536,3,0))</f>
        <v>0</v>
      </c>
      <c r="G14" s="57">
        <f>IF(ISERROR(VLOOKUP(C14,[2]TD!$4:$65536,4,0)),0,VLOOKUP(C14,[2]TD!$4:$65536,4,0))</f>
        <v>0</v>
      </c>
      <c r="H14" s="57">
        <f>IF(ISERROR(VLOOKUP(C14,[2]TD!$4:$65536,5,0)),0,VLOOKUP(C14,[2]TD!$4:$65536,5,0))</f>
        <v>0</v>
      </c>
      <c r="I14" s="57">
        <f t="shared" ref="I14:J22" si="6">IF(ISERROR(E14-G14),"",E14-G14)</f>
        <v>0</v>
      </c>
      <c r="J14" s="58">
        <f t="shared" si="6"/>
        <v>0</v>
      </c>
      <c r="K14" s="58">
        <f t="shared" ref="K14:K22" si="7">IF(ISERROR(F14-H14),"",F14-H14)</f>
        <v>0</v>
      </c>
      <c r="L14" s="57">
        <f>IF(ISERROR(VLOOKUP(C14,[2]TD!$4:$65536,6,0)),0,VLOOKUP(C14,[2]TD!$4:$65536,6,0))</f>
        <v>0</v>
      </c>
      <c r="M14" s="57">
        <f>IF(ISERROR(VLOOKUP(C14,[2]TD!$4:$65536,7,0)),0,VLOOKUP(C14,[2]TD!$4:$65536,7,0))</f>
        <v>0</v>
      </c>
      <c r="N14" s="70"/>
      <c r="O14" s="70" t="str">
        <f>IF(ISERROR(VLOOKUP(N14,[2]POA!$A$2:$C$25,3,0)),"",VLOOKUP(N14,[2]POA!$A$2:$C$25,3,0))</f>
        <v/>
      </c>
      <c r="P14" s="61" t="s">
        <v>54</v>
      </c>
      <c r="Q14" s="61" t="str">
        <f>IF(ISERROR(VLOOKUP(P14,[2]POA!$A$2:$F$25,4,0)),"",VLOOKUP(P14,[2]POA!$A$2:$F$25,4,0))</f>
        <v/>
      </c>
      <c r="R14" s="62" t="str">
        <f>IF(ISERROR(VLOOKUP(N14,[2]POA!$A$2:$C$25,2,0)),"",VLOOKUP(N14,[2]POA!$A$2:$C$25,2,0))</f>
        <v/>
      </c>
      <c r="S14" s="63" t="s">
        <v>54</v>
      </c>
      <c r="T14" s="64" t="str">
        <f t="shared" si="3"/>
        <v/>
      </c>
      <c r="U14" s="63"/>
      <c r="V14" s="64" t="str">
        <f>IF(OR(U12=0,N14="",R14=""),"",IF(U12&gt;=(0.5*R14),"HABIL","NO HABIL"))</f>
        <v/>
      </c>
      <c r="W14" s="64"/>
      <c r="X14" s="63"/>
      <c r="Y14" s="64" t="str">
        <f>IF(OR(X12=0,N14="",R14=""),"",IF(X12&gt;=$Y$9,"HABIL","NO HABIL"))</f>
        <v/>
      </c>
      <c r="Z14" s="65"/>
      <c r="AA14" s="64" t="str">
        <f>IF(OR(Z12=0,N14="",R14=""),"",IF(Z12&lt;=$AA$9,"HABIL","NO HABIL"))</f>
        <v/>
      </c>
      <c r="AB14" s="61" t="str">
        <f>IF(ISERROR(VLOOKUP(P14,[3]POA!$A$2:$F$25,5,0)),"",VLOOKUP(P14,[3]POA!$A$2:$F$25,5,0))</f>
        <v/>
      </c>
      <c r="AC14" s="61"/>
      <c r="AD14" s="64" t="str">
        <f>IF(OR(AC12=0,N14="",R14=""),"",IF(AC12&gt;=$AD$9,"HABIL","NO HABIL"))</f>
        <v/>
      </c>
      <c r="AE14" s="64" t="str">
        <f t="shared" si="4"/>
        <v/>
      </c>
      <c r="AF14" s="66">
        <f t="shared" si="5"/>
        <v>0</v>
      </c>
      <c r="AG14" s="67" t="str">
        <f t="shared" ref="AG14:AG22" si="8">+IF(AF14&lt;$AG$10,"MIPYME","NO CUMPLE")</f>
        <v>MIPYME</v>
      </c>
      <c r="AH14" s="68"/>
      <c r="AI14" s="64" t="str">
        <f>IF(OR(AH12=0,N14="",R14=""),"",IF(AH12&gt;=$AI$9,"HABIL","NO HABIL"))</f>
        <v/>
      </c>
      <c r="AJ14" s="68"/>
      <c r="AK14" s="64" t="str">
        <f>IF(OR(AJ12=0,N14="",R14=""),"",IF(AJ12&gt;=$AK$9,"HABIL","NO HABIL"))</f>
        <v/>
      </c>
      <c r="AL14" s="71" t="str">
        <f t="shared" si="1"/>
        <v/>
      </c>
    </row>
    <row r="15" spans="1:38" ht="17.25" hidden="1" thickBot="1" x14ac:dyDescent="0.3">
      <c r="A15" s="53"/>
      <c r="B15" s="54" t="str">
        <f t="shared" si="2"/>
        <v/>
      </c>
      <c r="C15" s="56"/>
      <c r="D15" s="56"/>
      <c r="E15" s="57">
        <f>IF(ISERROR(VLOOKUP(C15,[2]TD!$4:$65536,2,0)),0,VLOOKUP(C15,[2]TD!$4:$65536,2,0))</f>
        <v>0</v>
      </c>
      <c r="F15" s="57">
        <f>IF(ISERROR(VLOOKUP(C15,[2]TD!$4:$65536,3,0)),0,VLOOKUP(C15,[2]TD!$4:$65536,3,0))</f>
        <v>0</v>
      </c>
      <c r="G15" s="57">
        <f>IF(ISERROR(VLOOKUP(C15,[2]TD!$4:$65536,4,0)),0,VLOOKUP(C15,[2]TD!$4:$65536,4,0))</f>
        <v>0</v>
      </c>
      <c r="H15" s="57">
        <f>IF(ISERROR(VLOOKUP(C15,[2]TD!$4:$65536,5,0)),0,VLOOKUP(C15,[2]TD!$4:$65536,5,0))</f>
        <v>0</v>
      </c>
      <c r="I15" s="57">
        <f t="shared" si="6"/>
        <v>0</v>
      </c>
      <c r="J15" s="58">
        <f t="shared" si="6"/>
        <v>0</v>
      </c>
      <c r="K15" s="58">
        <f t="shared" si="7"/>
        <v>0</v>
      </c>
      <c r="L15" s="57">
        <f>IF(ISERROR(VLOOKUP(C15,[2]TD!$4:$65536,6,0)),0,VLOOKUP(C15,[2]TD!$4:$65536,6,0))</f>
        <v>0</v>
      </c>
      <c r="M15" s="57">
        <f>IF(ISERROR(VLOOKUP(C15,[2]TD!$4:$65536,7,0)),0,VLOOKUP(C15,[2]TD!$4:$65536,7,0))</f>
        <v>0</v>
      </c>
      <c r="N15" s="70"/>
      <c r="O15" s="70" t="str">
        <f>IF(ISERROR(VLOOKUP(N15,[2]POA!$A$2:$C$25,3,0)),"",VLOOKUP(N15,[2]POA!$A$2:$C$25,3,0))</f>
        <v/>
      </c>
      <c r="P15" s="61"/>
      <c r="Q15" s="61" t="str">
        <f>IF(ISERROR(VLOOKUP(P15,[2]POA!$A$2:$F$25,4,0)),"",VLOOKUP(P15,[2]POA!$A$2:$F$25,4,0))</f>
        <v/>
      </c>
      <c r="R15" s="62" t="str">
        <f>IF(ISERROR(VLOOKUP(N15,[2]POA!$A$2:$C$25,2,0)),"",VLOOKUP(N15,[2]POA!$A$2:$C$25,2,0))</f>
        <v/>
      </c>
      <c r="S15" s="63" t="s">
        <v>54</v>
      </c>
      <c r="T15" s="64" t="str">
        <f t="shared" si="3"/>
        <v/>
      </c>
      <c r="U15" s="63"/>
      <c r="V15" s="64" t="str">
        <f>IF(OR(U12=0,N15="",R15=""),"",IF(U12&gt;=(0.5*R15),"HABIL","NO HABIL"))</f>
        <v/>
      </c>
      <c r="W15" s="64"/>
      <c r="X15" s="63"/>
      <c r="Y15" s="64" t="str">
        <f>IF(OR(X12=0,N15="",R15=""),"",IF(X12&gt;=$Y$9,"HABIL","NO HABIL"))</f>
        <v/>
      </c>
      <c r="Z15" s="65"/>
      <c r="AA15" s="64" t="str">
        <f>IF(OR(Z12=0,N15="",R15=""),"",IF(Z12&lt;=$AA$9,"HABIL","NO HABIL"))</f>
        <v/>
      </c>
      <c r="AB15" s="61">
        <f>IF(ISERROR(VLOOKUP(P15,[3]POA!$A$2:$F$25,5,0)),"",VLOOKUP(P15,[3]POA!$A$2:$F$25,5,0))</f>
        <v>0</v>
      </c>
      <c r="AC15" s="61"/>
      <c r="AD15" s="64" t="str">
        <f>IF(OR(AC12=0,N15="",R15=""),"",IF(AC12&gt;=$AD$9,"HABIL","NO HABIL"))</f>
        <v/>
      </c>
      <c r="AE15" s="64" t="str">
        <f t="shared" si="4"/>
        <v/>
      </c>
      <c r="AF15" s="66">
        <f t="shared" si="5"/>
        <v>0</v>
      </c>
      <c r="AG15" s="67" t="str">
        <f t="shared" si="8"/>
        <v>MIPYME</v>
      </c>
      <c r="AH15" s="68"/>
      <c r="AI15" s="64" t="str">
        <f>IF(OR(AH12=0,N15="",R15=""),"",IF(AH12&gt;=$AI$9,"HABIL","NO HABIL"))</f>
        <v/>
      </c>
      <c r="AJ15" s="68"/>
      <c r="AK15" s="64" t="str">
        <f>IF(OR(AJ12=0,N15="",R15=""),"",IF(AJ12&gt;=$AK$9,"HABIL","NO HABIL"))</f>
        <v/>
      </c>
      <c r="AL15" s="71" t="str">
        <f t="shared" si="1"/>
        <v/>
      </c>
    </row>
    <row r="16" spans="1:38" ht="17.25" hidden="1" thickBot="1" x14ac:dyDescent="0.3">
      <c r="A16" s="53"/>
      <c r="B16" s="54"/>
      <c r="C16" s="56" t="s">
        <v>55</v>
      </c>
      <c r="D16" s="56"/>
      <c r="E16" s="57">
        <f>IF(ISERROR(VLOOKUP(C16,[2]TD!$4:$65536,2,0)),0,VLOOKUP(C16,[2]TD!$4:$65536,2,0))</f>
        <v>0</v>
      </c>
      <c r="F16" s="57">
        <f>IF(ISERROR(VLOOKUP(C16,[2]TD!$4:$65536,3,0)),0,VLOOKUP(C16,[2]TD!$4:$65536,3,0))</f>
        <v>0</v>
      </c>
      <c r="G16" s="57">
        <f>IF(ISERROR(VLOOKUP(C16,[2]TD!$4:$65536,4,0)),0,VLOOKUP(C16,[2]TD!$4:$65536,4,0))</f>
        <v>0</v>
      </c>
      <c r="H16" s="57">
        <f>IF(ISERROR(VLOOKUP(C16,[2]TD!$4:$65536,5,0)),0,VLOOKUP(C16,[2]TD!$4:$65536,5,0))</f>
        <v>0</v>
      </c>
      <c r="I16" s="57">
        <f t="shared" si="6"/>
        <v>0</v>
      </c>
      <c r="J16" s="57">
        <f t="shared" si="6"/>
        <v>0</v>
      </c>
      <c r="K16" s="57">
        <f t="shared" si="7"/>
        <v>0</v>
      </c>
      <c r="L16" s="57">
        <f>IF(ISERROR(VLOOKUP(C16,[2]TD!$4:$65536,6,0)),0,VLOOKUP(C16,[2]TD!$4:$65536,6,0))</f>
        <v>0</v>
      </c>
      <c r="M16" s="57">
        <f>IF(ISERROR(VLOOKUP(C16,[2]TD!$4:$65536,7,0)),0,VLOOKUP(C16,[2]TD!$4:$65536,7,0))</f>
        <v>0</v>
      </c>
      <c r="N16" s="70"/>
      <c r="O16" s="70" t="str">
        <f>IF(ISERROR(VLOOKUP(N16,[2]POA!$A$2:$C$25,3,0)),"",VLOOKUP(N16,[2]POA!$A$2:$C$25,3,0))</f>
        <v/>
      </c>
      <c r="P16" s="61"/>
      <c r="Q16" s="61" t="str">
        <f>IF(ISERROR(VLOOKUP(P16,[2]POA!$A$2:$F$25,4,0)),"",VLOOKUP(P16,[2]POA!$A$2:$F$25,4,0))</f>
        <v/>
      </c>
      <c r="R16" s="62" t="str">
        <f>IF(ISERROR(VLOOKUP(N16,[2]POA!$A$2:$C$25,2,0)),"",VLOOKUP(N16,[2]POA!$A$2:$C$25,2,0))</f>
        <v/>
      </c>
      <c r="S16" s="63"/>
      <c r="T16" s="64" t="str">
        <f t="shared" si="3"/>
        <v/>
      </c>
      <c r="U16" s="63"/>
      <c r="V16" s="64" t="str">
        <f>IF(OR(U12=0,N16="",R16=""),"",IF(U12&gt;=(0.5*R16),"HABIL","NO HABIL"))</f>
        <v/>
      </c>
      <c r="W16" s="64"/>
      <c r="X16" s="63"/>
      <c r="Y16" s="64" t="str">
        <f>IF(OR(X12=0,N16="",R16=""),"",IF(X12&gt;=$Y$9,"HABIL","NO HABIL"))</f>
        <v/>
      </c>
      <c r="Z16" s="65"/>
      <c r="AA16" s="64" t="str">
        <f>IF(OR(Z12=0,N16="",R16=""),"",IF(Z12&lt;=$AA$9,"HABIL","NO HABIL"))</f>
        <v/>
      </c>
      <c r="AB16" s="61">
        <f>IF(ISERROR(VLOOKUP(P16,[3]POA!$A$2:$F$25,5,0)),"",VLOOKUP(P16,[3]POA!$A$2:$F$25,5,0))</f>
        <v>0</v>
      </c>
      <c r="AC16" s="61"/>
      <c r="AD16" s="64" t="str">
        <f>IF(OR(AC12=0,N16="",R16=""),"",IF(AC12&gt;=$AD$9,"HABIL","NO HABIL"))</f>
        <v/>
      </c>
      <c r="AE16" s="64" t="str">
        <f t="shared" si="4"/>
        <v/>
      </c>
      <c r="AF16" s="66">
        <f t="shared" si="5"/>
        <v>0</v>
      </c>
      <c r="AG16" s="67" t="str">
        <f t="shared" si="8"/>
        <v>MIPYME</v>
      </c>
      <c r="AH16" s="68"/>
      <c r="AI16" s="64" t="str">
        <f>IF(OR(AH12=0,N16="",R16=""),"",IF(AH12&gt;=$AI$9,"HABIL","NO HABIL"))</f>
        <v/>
      </c>
      <c r="AJ16" s="68"/>
      <c r="AK16" s="64" t="str">
        <f>IF(OR(AJ12=0,N16="",R16=""),"",IF(AJ12&gt;=$AK$9,"HABIL","NO HABIL"))</f>
        <v/>
      </c>
      <c r="AL16" s="71" t="str">
        <f t="shared" si="1"/>
        <v/>
      </c>
    </row>
    <row r="17" spans="2:38" ht="17.25" hidden="1" thickBot="1" x14ac:dyDescent="0.3">
      <c r="B17" s="54" t="str">
        <f t="shared" si="2"/>
        <v/>
      </c>
      <c r="C17" s="56"/>
      <c r="D17" s="56"/>
      <c r="E17" s="57">
        <f>IF(ISERROR(VLOOKUP(C17,[2]TD!$4:$65536,2,0)),0,VLOOKUP(C17,[2]TD!$4:$65536,2,0))</f>
        <v>0</v>
      </c>
      <c r="F17" s="57">
        <f>IF(ISERROR(VLOOKUP(C17,[2]TD!$4:$65536,3,0)),0,VLOOKUP(C17,[2]TD!$4:$65536,3,0))</f>
        <v>0</v>
      </c>
      <c r="G17" s="57">
        <f>IF(ISERROR(VLOOKUP(C17,[2]TD!$4:$65536,4,0)),0,VLOOKUP(C17,[2]TD!$4:$65536,4,0))</f>
        <v>0</v>
      </c>
      <c r="H17" s="57">
        <f>IF(ISERROR(VLOOKUP(C17,[2]TD!$4:$65536,5,0)),0,VLOOKUP(C17,[2]TD!$4:$65536,5,0))</f>
        <v>0</v>
      </c>
      <c r="I17" s="57">
        <f t="shared" si="6"/>
        <v>0</v>
      </c>
      <c r="J17" s="57">
        <f t="shared" si="6"/>
        <v>0</v>
      </c>
      <c r="K17" s="57">
        <f t="shared" si="7"/>
        <v>0</v>
      </c>
      <c r="L17" s="57">
        <f>IF(ISERROR(VLOOKUP(C17,[2]TD!$4:$65536,6,0)),0,VLOOKUP(C17,[2]TD!$4:$65536,6,0))</f>
        <v>0</v>
      </c>
      <c r="M17" s="57">
        <f>IF(ISERROR(VLOOKUP(C17,[2]TD!$4:$65536,7,0)),0,VLOOKUP(C17,[2]TD!$4:$65536,7,0))</f>
        <v>0</v>
      </c>
      <c r="N17" s="70"/>
      <c r="O17" s="70" t="str">
        <f>IF(ISERROR(VLOOKUP(N17,[2]POA!$A$2:$C$25,3,0)),"",VLOOKUP(N17,[2]POA!$A$2:$C$25,3,0))</f>
        <v/>
      </c>
      <c r="P17" s="61"/>
      <c r="Q17" s="61" t="str">
        <f>IF(ISERROR(VLOOKUP(P17,[2]POA!$A$2:$F$25,4,0)),"",VLOOKUP(P17,[2]POA!$A$2:$F$25,4,0))</f>
        <v/>
      </c>
      <c r="R17" s="62" t="str">
        <f>IF(ISERROR(VLOOKUP(N17,[2]POA!$A$2:$C$25,2,0)),"",VLOOKUP(N17,[2]POA!$A$2:$C$25,2,0))</f>
        <v/>
      </c>
      <c r="S17" s="63"/>
      <c r="T17" s="64" t="str">
        <f t="shared" si="3"/>
        <v/>
      </c>
      <c r="U17" s="63"/>
      <c r="V17" s="64" t="str">
        <f>IF(OR(U12=0,N17="",R17=""),"",IF(U12&gt;=(0.5*R17),"HABIL","NO HABIL"))</f>
        <v/>
      </c>
      <c r="W17" s="64"/>
      <c r="X17" s="63"/>
      <c r="Y17" s="64" t="str">
        <f>IF(OR(X12=0,N17="",R17=""),"",IF(X12&gt;=$Y$9,"HABIL","NO HABIL"))</f>
        <v/>
      </c>
      <c r="Z17" s="65"/>
      <c r="AA17" s="64" t="str">
        <f>IF(OR(Z12=0,N17="",R17=""),"",IF(Z12&lt;=$AA$9,"HABIL","NO HABIL"))</f>
        <v/>
      </c>
      <c r="AB17" s="61">
        <f>IF(ISERROR(VLOOKUP(P17,[3]POA!$A$2:$F$25,5,0)),"",VLOOKUP(P17,[3]POA!$A$2:$F$25,5,0))</f>
        <v>0</v>
      </c>
      <c r="AC17" s="61"/>
      <c r="AD17" s="64" t="str">
        <f>IF(OR(AC12=0,N17="",R17=""),"",IF(AC12&gt;=$AD$9,"HABIL","NO HABIL"))</f>
        <v/>
      </c>
      <c r="AE17" s="64" t="str">
        <f t="shared" si="4"/>
        <v/>
      </c>
      <c r="AF17" s="66">
        <f t="shared" si="5"/>
        <v>0</v>
      </c>
      <c r="AG17" s="67" t="str">
        <f t="shared" si="8"/>
        <v>MIPYME</v>
      </c>
      <c r="AH17" s="68"/>
      <c r="AI17" s="64" t="str">
        <f>IF(OR(AH12=0,N17="",R17=""),"",IF(AH12&gt;=$AI$9,"HABIL","NO HABIL"))</f>
        <v/>
      </c>
      <c r="AJ17" s="68"/>
      <c r="AK17" s="64" t="str">
        <f>IF(OR(AJ12=0,N17="",R17=""),"",IF(AJ12&gt;=$AK$9,"HABIL","NO HABIL"))</f>
        <v/>
      </c>
      <c r="AL17" s="72" t="str">
        <f t="shared" si="1"/>
        <v/>
      </c>
    </row>
    <row r="18" spans="2:38" ht="18" hidden="1" customHeight="1" x14ac:dyDescent="0.25">
      <c r="B18" s="54" t="str">
        <f t="shared" si="2"/>
        <v/>
      </c>
      <c r="C18" s="56"/>
      <c r="D18" s="56"/>
      <c r="E18" s="57">
        <f>IF(ISERROR(VLOOKUP(C18,[2]TD!$4:$65536,2,0)),0,VLOOKUP(C18,[2]TD!$4:$65536,2,0))</f>
        <v>0</v>
      </c>
      <c r="F18" s="57">
        <f>IF(ISERROR(VLOOKUP(C18,[2]TD!$4:$65536,3,0)),0,VLOOKUP(C18,[2]TD!$4:$65536,3,0))</f>
        <v>0</v>
      </c>
      <c r="G18" s="57">
        <f>IF(ISERROR(VLOOKUP(C18,[2]TD!$4:$65536,4,0)),0,VLOOKUP(C18,[2]TD!$4:$65536,4,0))</f>
        <v>0</v>
      </c>
      <c r="H18" s="57">
        <f>IF(ISERROR(VLOOKUP(C18,[2]TD!$4:$65536,5,0)),0,VLOOKUP(C18,[2]TD!$4:$65536,5,0))</f>
        <v>0</v>
      </c>
      <c r="I18" s="57">
        <f t="shared" si="6"/>
        <v>0</v>
      </c>
      <c r="J18" s="57">
        <f t="shared" si="6"/>
        <v>0</v>
      </c>
      <c r="K18" s="57">
        <f t="shared" si="7"/>
        <v>0</v>
      </c>
      <c r="L18" s="57">
        <f>IF(ISERROR(VLOOKUP(C18,[2]TD!$4:$65536,6,0)),0,VLOOKUP(C18,[2]TD!$4:$65536,6,0))</f>
        <v>0</v>
      </c>
      <c r="M18" s="57">
        <f>IF(ISERROR(VLOOKUP(C18,[2]TD!$4:$65536,7,0)),0,VLOOKUP(C18,[2]TD!$4:$65536,7,0))</f>
        <v>0</v>
      </c>
      <c r="N18" s="70"/>
      <c r="O18" s="70" t="str">
        <f>IF(ISERROR(VLOOKUP(N18,[2]POA!$A$2:$C$25,3,0)),"",VLOOKUP(N18,[2]POA!$A$2:$C$25,3,0))</f>
        <v/>
      </c>
      <c r="P18" s="61"/>
      <c r="Q18" s="61" t="str">
        <f>IF(ISERROR(VLOOKUP(P18,[2]POA!$A$2:$F$25,4,0)),"",VLOOKUP(P18,[2]POA!$A$2:$F$25,4,0))</f>
        <v/>
      </c>
      <c r="R18" s="62" t="str">
        <f>IF(ISERROR(VLOOKUP(N18,[2]POA!$A$2:$C$25,2,0)),"",VLOOKUP(N18,[2]POA!$A$2:$C$25,2,0))</f>
        <v/>
      </c>
      <c r="S18" s="63"/>
      <c r="T18" s="64" t="str">
        <f t="shared" si="3"/>
        <v/>
      </c>
      <c r="U18" s="63"/>
      <c r="V18" s="64" t="str">
        <f>IF(OR(U12=0,N18="",R18=""),"",IF(U12&gt;=(0.5*R18),"HABIL","NO HABIL"))</f>
        <v/>
      </c>
      <c r="W18" s="64"/>
      <c r="X18" s="63"/>
      <c r="Y18" s="64" t="str">
        <f>IF(OR(X12=0,N18="",R18=""),"",IF(X12&gt;=$Y$9,"HABIL","NO HABIL"))</f>
        <v/>
      </c>
      <c r="Z18" s="65"/>
      <c r="AA18" s="64" t="str">
        <f>IF(OR(Z12=0,N18="",R18=""),"",IF(Z12&lt;=$AA$9,"HABIL","NO HABIL"))</f>
        <v/>
      </c>
      <c r="AB18" s="61">
        <f>IF(ISERROR(VLOOKUP(P18,[3]POA!$A$2:$F$25,5,0)),"",VLOOKUP(P18,[3]POA!$A$2:$F$25,5,0))</f>
        <v>0</v>
      </c>
      <c r="AC18" s="61"/>
      <c r="AD18" s="64" t="str">
        <f>IF(OR(AC12=0,N18="",R18=""),"",IF(AC12&gt;=$AD$9,"HABIL","NO HABIL"))</f>
        <v/>
      </c>
      <c r="AE18" s="64" t="str">
        <f t="shared" si="4"/>
        <v/>
      </c>
      <c r="AF18" s="66">
        <f t="shared" si="5"/>
        <v>0</v>
      </c>
      <c r="AG18" s="67" t="str">
        <f t="shared" si="8"/>
        <v>MIPYME</v>
      </c>
      <c r="AH18" s="68"/>
      <c r="AI18" s="64" t="str">
        <f>IF(OR(AH12=0,N18="",R18=""),"",IF(AH12&gt;=$AI$9,"HABIL","NO HABIL"))</f>
        <v/>
      </c>
      <c r="AJ18" s="68"/>
      <c r="AK18" s="64" t="str">
        <f>IF(OR(AJ12=0,N18="",R18=""),"",IF(AJ12&gt;=$AK$9,"HABIL","NO HABIL"))</f>
        <v/>
      </c>
      <c r="AL18" s="71" t="str">
        <f t="shared" si="1"/>
        <v/>
      </c>
    </row>
    <row r="19" spans="2:38" ht="18" hidden="1" customHeight="1" x14ac:dyDescent="0.25">
      <c r="B19" s="54" t="str">
        <f t="shared" si="2"/>
        <v/>
      </c>
      <c r="C19" s="56"/>
      <c r="D19" s="56"/>
      <c r="E19" s="57">
        <f>IF(ISERROR(VLOOKUP(C19,[2]TD!$4:$65536,2,0)),0,VLOOKUP(C19,[2]TD!$4:$65536,2,0))</f>
        <v>0</v>
      </c>
      <c r="F19" s="57">
        <f>IF(ISERROR(VLOOKUP(C19,[2]TD!$4:$65536,3,0)),0,VLOOKUP(C19,[2]TD!$4:$65536,3,0))</f>
        <v>0</v>
      </c>
      <c r="G19" s="57">
        <f>IF(ISERROR(VLOOKUP(C19,[2]TD!$4:$65536,4,0)),0,VLOOKUP(C19,[2]TD!$4:$65536,4,0))</f>
        <v>0</v>
      </c>
      <c r="H19" s="57">
        <f>IF(ISERROR(VLOOKUP(C19,[2]TD!$4:$65536,5,0)),0,VLOOKUP(C19,[2]TD!$4:$65536,5,0))</f>
        <v>0</v>
      </c>
      <c r="I19" s="57">
        <f t="shared" si="6"/>
        <v>0</v>
      </c>
      <c r="J19" s="57">
        <f t="shared" si="6"/>
        <v>0</v>
      </c>
      <c r="K19" s="57">
        <f t="shared" si="7"/>
        <v>0</v>
      </c>
      <c r="L19" s="57">
        <f>IF(ISERROR(VLOOKUP(C19,[2]TD!$4:$65536,6,0)),0,VLOOKUP(C19,[2]TD!$4:$65536,6,0))</f>
        <v>0</v>
      </c>
      <c r="M19" s="57">
        <f>IF(ISERROR(VLOOKUP(C19,[2]TD!$4:$65536,7,0)),0,VLOOKUP(C19,[2]TD!$4:$65536,7,0))</f>
        <v>0</v>
      </c>
      <c r="N19" s="70"/>
      <c r="O19" s="70" t="str">
        <f>IF(ISERROR(VLOOKUP(N19,[2]POA!$A$2:$C$25,3,0)),"",VLOOKUP(N19,[2]POA!$A$2:$C$25,3,0))</f>
        <v/>
      </c>
      <c r="P19" s="61"/>
      <c r="Q19" s="61" t="str">
        <f>IF(ISERROR(VLOOKUP(P19,[2]POA!$A$2:$F$25,4,0)),"",VLOOKUP(P19,[2]POA!$A$2:$F$25,4,0))</f>
        <v/>
      </c>
      <c r="R19" s="62" t="str">
        <f>IF(ISERROR(VLOOKUP(N19,[2]POA!$A$2:$C$25,2,0)),"",VLOOKUP(N19,[2]POA!$A$2:$C$25,2,0))</f>
        <v/>
      </c>
      <c r="S19" s="63"/>
      <c r="T19" s="64" t="str">
        <f t="shared" si="3"/>
        <v/>
      </c>
      <c r="U19" s="63"/>
      <c r="V19" s="64" t="str">
        <f>IF(OR(U12=0,N19="",R19=""),"",IF(U12&gt;=(0.5*R19),"HABIL","NO HABIL"))</f>
        <v/>
      </c>
      <c r="W19" s="64"/>
      <c r="X19" s="63"/>
      <c r="Y19" s="64" t="str">
        <f>IF(OR(X12=0,N19="",R19=""),"",IF(X12&gt;=$Y$9,"HABIL","NO HABIL"))</f>
        <v/>
      </c>
      <c r="Z19" s="65"/>
      <c r="AA19" s="64" t="str">
        <f>IF(OR(Z12=0,N19="",R19=""),"",IF(Z12&lt;=$AA$9,"HABIL","NO HABIL"))</f>
        <v/>
      </c>
      <c r="AB19" s="61">
        <f>IF(ISERROR(VLOOKUP(P19,[3]POA!$A$2:$F$25,5,0)),"",VLOOKUP(P19,[3]POA!$A$2:$F$25,5,0))</f>
        <v>0</v>
      </c>
      <c r="AC19" s="61"/>
      <c r="AD19" s="64" t="str">
        <f>IF(OR(AC12=0,N19="",R19=""),"",IF(AC12&gt;=$AD$9,"HABIL","NO HABIL"))</f>
        <v/>
      </c>
      <c r="AE19" s="64" t="str">
        <f t="shared" si="4"/>
        <v/>
      </c>
      <c r="AF19" s="66">
        <f t="shared" si="5"/>
        <v>0</v>
      </c>
      <c r="AG19" s="67" t="str">
        <f t="shared" si="8"/>
        <v>MIPYME</v>
      </c>
      <c r="AH19" s="68"/>
      <c r="AI19" s="64" t="str">
        <f>IF(OR(AH12=0,N19="",R19=""),"",IF(AH12&gt;=$AI$9,"HABIL","NO HABIL"))</f>
        <v/>
      </c>
      <c r="AJ19" s="68"/>
      <c r="AK19" s="64" t="str">
        <f>IF(OR(AJ12=0,N19="",R19=""),"",IF(AJ12&gt;=$AK$9,"HABIL","NO HABIL"))</f>
        <v/>
      </c>
      <c r="AL19" s="71" t="str">
        <f t="shared" si="1"/>
        <v/>
      </c>
    </row>
    <row r="20" spans="2:38" ht="18" hidden="1" customHeight="1" x14ac:dyDescent="0.25">
      <c r="B20" s="54" t="str">
        <f t="shared" si="2"/>
        <v/>
      </c>
      <c r="C20" s="56"/>
      <c r="D20" s="56"/>
      <c r="E20" s="57">
        <f>IF(ISERROR(VLOOKUP(C20,[2]TD!$4:$65536,2,0)),0,VLOOKUP(C20,[2]TD!$4:$65536,2,0))</f>
        <v>0</v>
      </c>
      <c r="F20" s="57">
        <f>IF(ISERROR(VLOOKUP(C20,[2]TD!$4:$65536,3,0)),0,VLOOKUP(C20,[2]TD!$4:$65536,3,0))</f>
        <v>0</v>
      </c>
      <c r="G20" s="57">
        <f>IF(ISERROR(VLOOKUP(C20,[2]TD!$4:$65536,4,0)),0,VLOOKUP(C20,[2]TD!$4:$65536,4,0))</f>
        <v>0</v>
      </c>
      <c r="H20" s="57">
        <f>IF(ISERROR(VLOOKUP(C20,[2]TD!$4:$65536,5,0)),0,VLOOKUP(C20,[2]TD!$4:$65536,5,0))</f>
        <v>0</v>
      </c>
      <c r="I20" s="57">
        <f t="shared" si="6"/>
        <v>0</v>
      </c>
      <c r="J20" s="57">
        <f t="shared" si="6"/>
        <v>0</v>
      </c>
      <c r="K20" s="57">
        <f t="shared" si="7"/>
        <v>0</v>
      </c>
      <c r="L20" s="57">
        <f>IF(ISERROR(VLOOKUP(C20,[2]TD!$4:$65536,6,0)),0,VLOOKUP(C20,[2]TD!$4:$65536,6,0))</f>
        <v>0</v>
      </c>
      <c r="M20" s="57">
        <f>IF(ISERROR(VLOOKUP(C20,[2]TD!$4:$65536,7,0)),0,VLOOKUP(C20,[2]TD!$4:$65536,7,0))</f>
        <v>0</v>
      </c>
      <c r="N20" s="70"/>
      <c r="O20" s="70" t="str">
        <f>IF(ISERROR(VLOOKUP(N20,[2]POA!$A$2:$C$25,3,0)),"",VLOOKUP(N20,[2]POA!$A$2:$C$25,3,0))</f>
        <v/>
      </c>
      <c r="P20" s="61"/>
      <c r="Q20" s="61" t="str">
        <f>IF(ISERROR(VLOOKUP(P20,[2]POA!$A$2:$F$25,4,0)),"",VLOOKUP(P20,[2]POA!$A$2:$F$25,4,0))</f>
        <v/>
      </c>
      <c r="R20" s="62" t="str">
        <f>IF(ISERROR(VLOOKUP(N20,[2]POA!$A$2:$C$25,2,0)),"",VLOOKUP(N20,[2]POA!$A$2:$C$25,2,0))</f>
        <v/>
      </c>
      <c r="S20" s="63"/>
      <c r="T20" s="64" t="str">
        <f t="shared" si="3"/>
        <v/>
      </c>
      <c r="U20" s="63"/>
      <c r="V20" s="64" t="str">
        <f>IF(OR(U12=0,N20="",R20=""),"",IF(U12&gt;=(0.5*R20),"HABIL","NO HABIL"))</f>
        <v/>
      </c>
      <c r="W20" s="64"/>
      <c r="X20" s="63"/>
      <c r="Y20" s="64" t="str">
        <f>IF(OR(X12=0,N20="",R20=""),"",IF(X12&gt;=$Y$9,"HABIL","NO HABIL"))</f>
        <v/>
      </c>
      <c r="Z20" s="65"/>
      <c r="AA20" s="64" t="str">
        <f>IF(OR(Z12=0,N20="",R20=""),"",IF(Z12&lt;=$AA$9,"HABIL","NO HABIL"))</f>
        <v/>
      </c>
      <c r="AB20" s="61">
        <f>IF(ISERROR(VLOOKUP(P20,[3]POA!$A$2:$F$25,5,0)),"",VLOOKUP(P20,[3]POA!$A$2:$F$25,5,0))</f>
        <v>0</v>
      </c>
      <c r="AC20" s="61"/>
      <c r="AD20" s="64" t="str">
        <f>IF(OR(AC12=0,N20="",R20=""),"",IF(AC12&gt;=$AD$9,"HABIL","NO HABIL"))</f>
        <v/>
      </c>
      <c r="AE20" s="64" t="str">
        <f t="shared" si="4"/>
        <v/>
      </c>
      <c r="AF20" s="66">
        <f t="shared" si="5"/>
        <v>0</v>
      </c>
      <c r="AG20" s="67" t="str">
        <f t="shared" si="8"/>
        <v>MIPYME</v>
      </c>
      <c r="AH20" s="68"/>
      <c r="AI20" s="64" t="str">
        <f>IF(OR(AH12=0,N20="",R20=""),"",IF(AH12&gt;=$AI$9,"HABIL","NO HABIL"))</f>
        <v/>
      </c>
      <c r="AJ20" s="68"/>
      <c r="AK20" s="64" t="str">
        <f>IF(OR(AJ12=0,N20="",R20=""),"",IF(AJ12&gt;=$AK$9,"HABIL","NO HABIL"))</f>
        <v/>
      </c>
      <c r="AL20" s="72" t="str">
        <f t="shared" si="1"/>
        <v/>
      </c>
    </row>
    <row r="21" spans="2:38" ht="18" hidden="1" customHeight="1" x14ac:dyDescent="0.25">
      <c r="B21" s="54" t="str">
        <f t="shared" si="2"/>
        <v/>
      </c>
      <c r="C21" s="56"/>
      <c r="D21" s="56"/>
      <c r="E21" s="57">
        <f>IF(ISERROR(VLOOKUP(C21,[2]TD!$4:$65536,2,0)),0,VLOOKUP(C21,[2]TD!$4:$65536,2,0))</f>
        <v>0</v>
      </c>
      <c r="F21" s="57">
        <f>IF(ISERROR(VLOOKUP(C21,[2]TD!$4:$65536,3,0)),0,VLOOKUP(C21,[2]TD!$4:$65536,3,0))</f>
        <v>0</v>
      </c>
      <c r="G21" s="57">
        <f>IF(ISERROR(VLOOKUP(C21,[2]TD!$4:$65536,4,0)),0,VLOOKUP(C21,[2]TD!$4:$65536,4,0))</f>
        <v>0</v>
      </c>
      <c r="H21" s="57">
        <f>IF(ISERROR(VLOOKUP(C21,[2]TD!$4:$65536,5,0)),0,VLOOKUP(C21,[2]TD!$4:$65536,5,0))</f>
        <v>0</v>
      </c>
      <c r="I21" s="57">
        <f t="shared" si="6"/>
        <v>0</v>
      </c>
      <c r="J21" s="57">
        <f t="shared" si="6"/>
        <v>0</v>
      </c>
      <c r="K21" s="57">
        <f t="shared" si="7"/>
        <v>0</v>
      </c>
      <c r="L21" s="57">
        <f>IF(ISERROR(VLOOKUP(C21,[2]TD!$4:$65536,6,0)),0,VLOOKUP(C21,[2]TD!$4:$65536,6,0))</f>
        <v>0</v>
      </c>
      <c r="M21" s="57">
        <f>IF(ISERROR(VLOOKUP(C21,[2]TD!$4:$65536,7,0)),0,VLOOKUP(C21,[2]TD!$4:$65536,7,0))</f>
        <v>0</v>
      </c>
      <c r="N21" s="70"/>
      <c r="O21" s="70" t="str">
        <f>IF(ISERROR(VLOOKUP(N21,[2]POA!$A$2:$C$25,3,0)),"",VLOOKUP(N21,[2]POA!$A$2:$C$25,3,0))</f>
        <v/>
      </c>
      <c r="P21" s="61"/>
      <c r="Q21" s="61" t="str">
        <f>IF(ISERROR(VLOOKUP(P21,[2]POA!$A$2:$F$25,4,0)),"",VLOOKUP(P21,[2]POA!$A$2:$F$25,4,0))</f>
        <v/>
      </c>
      <c r="R21" s="62" t="str">
        <f>IF(ISERROR(VLOOKUP(N21,[2]POA!$A$2:$C$25,2,0)),"",VLOOKUP(N21,[2]POA!$A$2:$C$25,2,0))</f>
        <v/>
      </c>
      <c r="S21" s="63"/>
      <c r="T21" s="64" t="str">
        <f t="shared" si="3"/>
        <v/>
      </c>
      <c r="U21" s="63"/>
      <c r="V21" s="64" t="str">
        <f>IF(OR(U12=0,N21="",R21=""),"",IF(U12&gt;=(0.5*R21),"HABIL","NO HABIL"))</f>
        <v/>
      </c>
      <c r="W21" s="64"/>
      <c r="X21" s="63"/>
      <c r="Y21" s="64" t="str">
        <f>IF(OR(X12=0,N21="",R21=""),"",IF(X12&gt;=$Y$9,"HABIL","NO HABIL"))</f>
        <v/>
      </c>
      <c r="Z21" s="65"/>
      <c r="AA21" s="64" t="str">
        <f>IF(OR(Z12=0,N21="",R21=""),"",IF(Z12&lt;=$AA$9,"HABIL","NO HABIL"))</f>
        <v/>
      </c>
      <c r="AB21" s="61">
        <f>IF(ISERROR(VLOOKUP(P21,[3]POA!$A$2:$F$25,5,0)),"",VLOOKUP(P21,[3]POA!$A$2:$F$25,5,0))</f>
        <v>0</v>
      </c>
      <c r="AC21" s="61"/>
      <c r="AD21" s="64" t="str">
        <f>IF(OR(AC12=0,N21="",R21=""),"",IF(AC12&gt;=$AD$9,"HABIL","NO HABIL"))</f>
        <v/>
      </c>
      <c r="AE21" s="64" t="str">
        <f t="shared" si="4"/>
        <v/>
      </c>
      <c r="AF21" s="66">
        <f t="shared" si="5"/>
        <v>0</v>
      </c>
      <c r="AG21" s="67" t="str">
        <f t="shared" si="8"/>
        <v>MIPYME</v>
      </c>
      <c r="AH21" s="68"/>
      <c r="AI21" s="64" t="str">
        <f>IF(OR(AH12=0,N21="",R21=""),"",IF(AH12&gt;=$AI$9,"HABIL","NO HABIL"))</f>
        <v/>
      </c>
      <c r="AJ21" s="68"/>
      <c r="AK21" s="64" t="str">
        <f>IF(OR(AJ12=0,N21="",R21=""),"",IF(AJ12&gt;=$AK$9,"HABIL","NO HABIL"))</f>
        <v/>
      </c>
      <c r="AL21" s="72" t="str">
        <f t="shared" si="1"/>
        <v/>
      </c>
    </row>
    <row r="22" spans="2:38" ht="18" hidden="1" customHeight="1" x14ac:dyDescent="0.25">
      <c r="B22" s="73" t="str">
        <f t="shared" si="2"/>
        <v/>
      </c>
      <c r="C22" s="74"/>
      <c r="D22" s="74"/>
      <c r="E22" s="75">
        <f>IF(ISERROR(VLOOKUP(C22,[2]TD!$4:$65536,2,0)),0,VLOOKUP(C22,[2]TD!$4:$65536,2,0))</f>
        <v>0</v>
      </c>
      <c r="F22" s="75">
        <f>IF(ISERROR(VLOOKUP(C22,[2]TD!$4:$65536,3,0)),0,VLOOKUP(C22,[2]TD!$4:$65536,3,0))</f>
        <v>0</v>
      </c>
      <c r="G22" s="75">
        <f>IF(ISERROR(VLOOKUP(C22,[2]TD!$4:$65536,4,0)),0,VLOOKUP(C22,[2]TD!$4:$65536,4,0))</f>
        <v>0</v>
      </c>
      <c r="H22" s="75">
        <f>IF(ISERROR(VLOOKUP(C22,[2]TD!$4:$65536,5,0)),0,VLOOKUP(C22,[2]TD!$4:$65536,5,0))</f>
        <v>0</v>
      </c>
      <c r="I22" s="75">
        <f t="shared" si="6"/>
        <v>0</v>
      </c>
      <c r="J22" s="75">
        <f t="shared" si="6"/>
        <v>0</v>
      </c>
      <c r="K22" s="75">
        <f t="shared" si="7"/>
        <v>0</v>
      </c>
      <c r="L22" s="75">
        <f>IF(ISERROR(VLOOKUP(C22,[2]TD!$4:$65536,6,0)),0,VLOOKUP(C22,[2]TD!$4:$65536,6,0))</f>
        <v>0</v>
      </c>
      <c r="M22" s="75">
        <f>IF(ISERROR(VLOOKUP(C22,[2]TD!$4:$65536,7,0)),0,VLOOKUP(C22,[2]TD!$4:$65536,7,0))</f>
        <v>0</v>
      </c>
      <c r="N22" s="76"/>
      <c r="O22" s="76" t="str">
        <f>IF(ISERROR(VLOOKUP(N22,[2]POA!$A$2:$C$25,3,0)),"",VLOOKUP(N22,[2]POA!$A$2:$C$25,3,0))</f>
        <v/>
      </c>
      <c r="P22" s="77"/>
      <c r="Q22" s="77" t="str">
        <f>IF(ISERROR(VLOOKUP(P22,[2]POA!$A$2:$F$25,4,0)),"",VLOOKUP(P22,[2]POA!$A$2:$F$25,4,0))</f>
        <v/>
      </c>
      <c r="R22" s="78" t="str">
        <f>IF(ISERROR(VLOOKUP(N22,[2]POA!$A$2:$C$25,2,0)),"",VLOOKUP(N22,[2]POA!$A$2:$C$25,2,0))</f>
        <v/>
      </c>
      <c r="S22" s="79"/>
      <c r="T22" s="64" t="str">
        <f t="shared" si="3"/>
        <v/>
      </c>
      <c r="U22" s="79"/>
      <c r="V22" s="80" t="str">
        <f>IF(OR(U12=0,N22="",R22=""),"",IF(U12&gt;=(0.5*R22),"HABIL","NO HABIL"))</f>
        <v/>
      </c>
      <c r="W22" s="80"/>
      <c r="X22" s="79"/>
      <c r="Y22" s="80" t="str">
        <f>IF(OR(X12=0,N22="",R22=""),"",IF(X12&gt;=$Y$9,"HABIL","NO HABIL"))</f>
        <v/>
      </c>
      <c r="Z22" s="81"/>
      <c r="AA22" s="80" t="str">
        <f>IF(OR(Z12=0,N22="",R22=""),"",IF(Z12&lt;=$AA$9,"HABIL","NO HABIL"))</f>
        <v/>
      </c>
      <c r="AB22" s="77">
        <f>IF(ISERROR(VLOOKUP(P22,[3]POA!$A$2:$F$25,5,0)),"",VLOOKUP(P22,[3]POA!$A$2:$F$25,5,0))</f>
        <v>0</v>
      </c>
      <c r="AC22" s="77"/>
      <c r="AD22" s="80" t="str">
        <f>IF(OR(AC12=0,N22="",R22=""),"",IF(AC12&gt;=$AD$9,"HABIL","NO HABIL"))</f>
        <v/>
      </c>
      <c r="AE22" s="80" t="str">
        <f t="shared" si="4"/>
        <v/>
      </c>
      <c r="AF22" s="82">
        <f t="shared" si="5"/>
        <v>0</v>
      </c>
      <c r="AG22" s="83" t="str">
        <f t="shared" si="8"/>
        <v>MIPYME</v>
      </c>
      <c r="AH22" s="84"/>
      <c r="AI22" s="80" t="str">
        <f>IF(OR(AH12=0,N22="",R22=""),"",IF(AH12&gt;=$AI$9,"HABIL","NO HABIL"))</f>
        <v/>
      </c>
      <c r="AJ22" s="84"/>
      <c r="AK22" s="80" t="str">
        <f>IF(OR(AJ12=0,N22="",R22=""),"",IF(AJ12&gt;=$AK$9,"HABIL","NO HABIL"))</f>
        <v/>
      </c>
      <c r="AL22" s="85" t="str">
        <f t="shared" si="1"/>
        <v/>
      </c>
    </row>
    <row r="23" spans="2:38" ht="18" hidden="1" customHeight="1" x14ac:dyDescent="0.25">
      <c r="B23" s="37">
        <v>2</v>
      </c>
      <c r="C23" s="38">
        <f>+C24</f>
        <v>0</v>
      </c>
      <c r="D23" s="39" t="str">
        <f>IF(SUM(D24:D33)=0,"",SUM(D24:D33))</f>
        <v/>
      </c>
      <c r="E23" s="40">
        <f>SUM(E24:E33)</f>
        <v>0</v>
      </c>
      <c r="F23" s="40">
        <f t="shared" ref="F23:M23" si="9">SUM(F24:F33)</f>
        <v>0</v>
      </c>
      <c r="G23" s="40">
        <f t="shared" si="9"/>
        <v>0</v>
      </c>
      <c r="H23" s="40">
        <f t="shared" si="9"/>
        <v>0</v>
      </c>
      <c r="I23" s="40">
        <f t="shared" si="9"/>
        <v>0</v>
      </c>
      <c r="J23" s="40">
        <f t="shared" si="9"/>
        <v>0</v>
      </c>
      <c r="K23" s="40">
        <f t="shared" si="9"/>
        <v>0</v>
      </c>
      <c r="L23" s="40">
        <f t="shared" si="9"/>
        <v>0</v>
      </c>
      <c r="M23" s="40">
        <f t="shared" si="9"/>
        <v>0</v>
      </c>
      <c r="N23" s="41">
        <v>1</v>
      </c>
      <c r="O23" s="42">
        <f>IF(ISERROR(VLOOKUP(N23,[2]POA!$A$2:$C$25,3,0)),"",VLOOKUP(N23,[2]POA!$A$2:$C$25,3,0))</f>
        <v>18</v>
      </c>
      <c r="P23" s="43" t="s">
        <v>54</v>
      </c>
      <c r="Q23" s="41">
        <f>+SUM(Q24:Q33)</f>
        <v>0</v>
      </c>
      <c r="R23" s="44">
        <f>IF(ISERROR(VLOOKUP(N23,[2]POA!$A$2:$C$25,2,0)),"",VLOOKUP(N23,[2]POA!$A$2:$C$25,2,0))</f>
        <v>151500000000</v>
      </c>
      <c r="S23" s="45">
        <f>SUM(I23)</f>
        <v>0</v>
      </c>
      <c r="T23" s="46" t="str">
        <f>IF(OR(S23=0,N23="",R23=""),"",IF(S23&gt;=(R23/O23),"HABIL","NO HABIL"))</f>
        <v/>
      </c>
      <c r="U23" s="47">
        <f>SUM(J23)</f>
        <v>0</v>
      </c>
      <c r="V23" s="48" t="str">
        <f>IF(OR(U23=0,N23="",R23=""),"",IF(U23&gt;=(0.1*R23),"HABIL","NO HABIL"))</f>
        <v/>
      </c>
      <c r="W23" s="48"/>
      <c r="X23" s="47">
        <f>IF(ISERROR(SUM(E23/G23)),0,SUM(E23/G23))</f>
        <v>0</v>
      </c>
      <c r="Y23" s="46" t="str">
        <f>IF(OR(X23=0,N23="",R23=""),"",IF(X23&gt;=$Y$9,"HABIL","NO HABIL"))</f>
        <v/>
      </c>
      <c r="Z23" s="49">
        <f>IF(ISERROR(SUM(H23/F23)),0,SUM(H23/F23))</f>
        <v>0</v>
      </c>
      <c r="AA23" s="46" t="str">
        <f>IF(OR(Z23=0,N23="",R23=""),"",IF(Z23&lt;=$AA$9,"HABIL","NO HABIL"))</f>
        <v/>
      </c>
      <c r="AB23" s="41">
        <f>+SUM(AB24:AB33)</f>
        <v>0</v>
      </c>
      <c r="AC23" s="49">
        <f>IF(ISERROR(SUM(L23/M23)),0,SUM(L23/M23))</f>
        <v>0</v>
      </c>
      <c r="AD23" s="46" t="str">
        <f>IF(OR(AC23=0,N23="",R23=""),"",IF(AC23&gt;=$AD$9,"HABIL","NO HABIL"))</f>
        <v/>
      </c>
      <c r="AE23" s="46" t="str">
        <f>IF(OR(T23="",V23="",Y23="",AA23="",AD23=""),"",IF(T23="NO HABIL","NO HABIL",IF(V23="NO HABIL","NO HABIL",IF(Y23="NO HABIL","NO HABIL",IF(AA23="NO HABIL","NO HABIL",IF(AD23="NO HABIL","NO HABIL",IF(AD23="NO HABIL","NO HABIL","HABIL")))))))</f>
        <v/>
      </c>
      <c r="AF23" s="50"/>
      <c r="AG23" s="51"/>
      <c r="AH23" s="49">
        <f>IF(ISERROR(SUM(L23/K23)),0,SUM(L23/K23))</f>
        <v>0</v>
      </c>
      <c r="AI23" s="46" t="str">
        <f>IF(OR(AH23=0,N23="",R23=""),"",IF(AH23&gt;=$AI$9,"HABIL","NO HABIL"))</f>
        <v/>
      </c>
      <c r="AJ23" s="49">
        <f>IF(ISERROR(SUM(L23/F23)),0,SUM(L23/F23))</f>
        <v>0</v>
      </c>
      <c r="AK23" s="46" t="str">
        <f>IF(OR(AJ23=0,N23="",R23=""),"",IF(AJ23&gt;=$AK$9,"HABIL","NO HABIL"))</f>
        <v/>
      </c>
      <c r="AL23" s="52" t="str">
        <f>IF(OR(AI23="",AK23=""),"",IF(AI23="NO HABIL","NO HABIL",IF(AK23="NO HABIL","NO HABIL",IF(AK23="NO HABIL","NO HABIL","HABIL"))))</f>
        <v/>
      </c>
    </row>
    <row r="24" spans="2:38" ht="18" hidden="1" customHeight="1" x14ac:dyDescent="0.25">
      <c r="B24" s="54" t="str">
        <f>IF(C24="","",B23+0.1)</f>
        <v/>
      </c>
      <c r="C24" s="55"/>
      <c r="D24" s="56"/>
      <c r="E24" s="57">
        <f>IF(ISERROR(VLOOKUP(C24,[2]TD!$4:$65536,2,0)),0,VLOOKUP(C24,[2]TD!$4:$65536,2,0))</f>
        <v>0</v>
      </c>
      <c r="F24" s="57">
        <f>IF(ISERROR(VLOOKUP(C24,[2]TD!$4:$65536,3,0)),0,VLOOKUP(C24,[2]TD!$4:$65536,3,0))</f>
        <v>0</v>
      </c>
      <c r="G24" s="57">
        <f>IF(ISERROR(VLOOKUP(C24,[2]TD!$4:$65536,4,0)),0,VLOOKUP(C24,[2]TD!$4:$65536,4,0))</f>
        <v>0</v>
      </c>
      <c r="H24" s="57">
        <f>IF(ISERROR(VLOOKUP(C24,[2]TD!$4:$65536,5,0)),0,VLOOKUP(C24,[2]TD!$4:$65536,5,0))</f>
        <v>0</v>
      </c>
      <c r="I24" s="57">
        <f>IF(ISERROR(E24-G24),"",E24-G24)</f>
        <v>0</v>
      </c>
      <c r="J24" s="58">
        <f>IF(ISERROR(F24-H24),"",F24-H24)</f>
        <v>0</v>
      </c>
      <c r="K24" s="58">
        <f>IF(ISERROR(F24-H24),"",F24-H24)</f>
        <v>0</v>
      </c>
      <c r="L24" s="57">
        <f>IF(ISERROR(VLOOKUP(C24,[2]TD!$4:$65536,6,0)),0,VLOOKUP(C24,[2]TD!$4:$65536,6,0))</f>
        <v>0</v>
      </c>
      <c r="M24" s="57">
        <f>IF(ISERROR(VLOOKUP(C24,[2]TD!$4:$65536,7,0)),0,VLOOKUP(C24,[2]TD!$4:$65536,7,0))</f>
        <v>0</v>
      </c>
      <c r="N24" s="59"/>
      <c r="O24" s="60" t="str">
        <f>IF(ISERROR(VLOOKUP(N24,[2]POA!$A$2:$C$25,3,0)),"",VLOOKUP(N24,[2]POA!$A$2:$C$25,3,0))</f>
        <v/>
      </c>
      <c r="P24" s="61" t="s">
        <v>54</v>
      </c>
      <c r="Q24" s="61" t="str">
        <f>IF(ISERROR(VLOOKUP(P24,[2]POA!$A$2:$F$25,4,0)),"",VLOOKUP(P24,[2]POA!$A$2:$F$25,4,0))</f>
        <v/>
      </c>
      <c r="R24" s="62" t="str">
        <f>IF(ISERROR(VLOOKUP(N24,[2]POA!$A$2:$C$25,2,0)),"",VLOOKUP(N24,[2]POA!$A$2:$C$25,2,0))</f>
        <v/>
      </c>
      <c r="S24" s="63"/>
      <c r="T24" s="64" t="str">
        <f t="shared" ref="T24:T33" si="10">IF(OR(S23=0,N24="",R24=""),"",IF(S23&gt;=(0.1*R24),"HABIL","NO HABIL"))</f>
        <v/>
      </c>
      <c r="U24" s="63"/>
      <c r="V24" s="64" t="str">
        <f>IF(OR(U23=0,N24="",R24=""),"",IF(U23&gt;=(0.5*R24),"HABIL","NO HABIL"))</f>
        <v/>
      </c>
      <c r="W24" s="64"/>
      <c r="X24" s="63"/>
      <c r="Y24" s="64" t="str">
        <f>IF(OR(X23=0,N24="",R24=""),"",IF(X23&gt;=$Y$9,"HABIL","NO HABIL"))</f>
        <v/>
      </c>
      <c r="Z24" s="65"/>
      <c r="AA24" s="64" t="str">
        <f>IF(OR(Z23=0,N24="",R24=""),"",IF(Z23&lt;=$AA$9,"HABIL","NO HABIL"))</f>
        <v/>
      </c>
      <c r="AB24" s="61" t="str">
        <f>IF(ISERROR(VLOOKUP(P24,[3]POA!$A$2:$F$25,5,0)),"",VLOOKUP(P24,[3]POA!$A$2:$F$25,5,0))</f>
        <v/>
      </c>
      <c r="AC24" s="61"/>
      <c r="AD24" s="64" t="str">
        <f>IF(OR(AC23=0,N24="",R24=""),"",IF(AC23&gt;=$AD$9,"HABIL","NO HABIL"))</f>
        <v/>
      </c>
      <c r="AE24" s="64" t="str">
        <f t="shared" ref="AE24:AE33" si="11">IF(OR(T24="",V24="",Y24="",AA24="",AD24=""),"",IF(T24="NO HABIL","NO HABIL",IF(V24="NO HABIL","NO HABIL",IF(Y24="NO HABIL","NO HABIL",IF(AA24="NO HABIL","NO HABIL",IF(AD24="NO HABIL","NO HABIL",IF(AD24="NO HABIL","NO HABIL","HABIL")))))))</f>
        <v/>
      </c>
      <c r="AF24" s="66">
        <f t="shared" ref="AF24:AF33" si="12">IF(ISERROR(F24/$AG$9),"",F24/$AG$9)</f>
        <v>0</v>
      </c>
      <c r="AG24" s="67" t="str">
        <f>+IF(AF24&lt;$AG$10,"MIPYME","NO CUMPLE")</f>
        <v>MIPYME</v>
      </c>
      <c r="AH24" s="68"/>
      <c r="AI24" s="64" t="str">
        <f>IF(OR(AH23=0,N24="",R24=""),"",IF(AH23&gt;=$AI$9,"HABIL","NO HABIL"))</f>
        <v/>
      </c>
      <c r="AJ24" s="68"/>
      <c r="AK24" s="64" t="str">
        <f>IF(OR(AJ23=0,N24="",R24=""),"",IF(AJ23&gt;=$AK$9,"HABIL","NO HABIL"))</f>
        <v/>
      </c>
      <c r="AL24" s="69" t="str">
        <f>IF(OR(AI24="",AK24=""),"",IF(AI24="NO HABIL","NO HABIL",IF(AK24="NO HABIL","NO HABIL",IF(AK24="NO HABIL","NO HABIL","HABIL"))))</f>
        <v/>
      </c>
    </row>
    <row r="25" spans="2:38" ht="18" hidden="1" customHeight="1" x14ac:dyDescent="0.25">
      <c r="B25" s="54" t="str">
        <f>IF(C25="","",B24+0.1)</f>
        <v/>
      </c>
      <c r="C25" s="56"/>
      <c r="D25" s="56"/>
      <c r="E25" s="57">
        <f>IF(ISERROR(VLOOKUP(C25,[2]TD!$4:$65536,2,0)),0,VLOOKUP(C25,[2]TD!$4:$65536,2,0))</f>
        <v>0</v>
      </c>
      <c r="F25" s="57">
        <f>IF(ISERROR(VLOOKUP(C25,[2]TD!$4:$65536,3,0)),0,VLOOKUP(C25,[2]TD!$4:$65536,3,0))</f>
        <v>0</v>
      </c>
      <c r="G25" s="57">
        <f>IF(ISERROR(VLOOKUP(C25,[2]TD!$4:$65536,4,0)),0,VLOOKUP(C25,[2]TD!$4:$65536,4,0))</f>
        <v>0</v>
      </c>
      <c r="H25" s="57">
        <f>IF(ISERROR(VLOOKUP(C25,[2]TD!$4:$65536,5,0)),0,VLOOKUP(C25,[2]TD!$4:$65536,5,0))</f>
        <v>0</v>
      </c>
      <c r="I25" s="57">
        <f t="shared" ref="I25:J33" si="13">IF(ISERROR(E25-G25),"",E25-G25)</f>
        <v>0</v>
      </c>
      <c r="J25" s="58">
        <f t="shared" si="13"/>
        <v>0</v>
      </c>
      <c r="K25" s="58">
        <f t="shared" ref="K25:K33" si="14">IF(ISERROR(F25-H25),"",F25-H25)</f>
        <v>0</v>
      </c>
      <c r="L25" s="57">
        <f>IF(ISERROR(VLOOKUP(C25,[2]TD!$4:$65536,6,0)),0,VLOOKUP(C25,[2]TD!$4:$65536,6,0))</f>
        <v>0</v>
      </c>
      <c r="M25" s="57">
        <f>IF(ISERROR(VLOOKUP(C25,[2]TD!$4:$65536,7,0)),0,VLOOKUP(C25,[2]TD!$4:$65536,7,0))</f>
        <v>0</v>
      </c>
      <c r="N25" s="70"/>
      <c r="O25" s="70" t="str">
        <f>IF(ISERROR(VLOOKUP(N25,[2]POA!$A$2:$C$25,3,0)),"",VLOOKUP(N25,[2]POA!$A$2:$C$25,3,0))</f>
        <v/>
      </c>
      <c r="P25" s="61" t="s">
        <v>54</v>
      </c>
      <c r="Q25" s="61" t="str">
        <f>IF(ISERROR(VLOOKUP(P25,[2]POA!$A$2:$F$25,4,0)),"",VLOOKUP(P25,[2]POA!$A$2:$F$25,4,0))</f>
        <v/>
      </c>
      <c r="R25" s="62" t="str">
        <f>IF(ISERROR(VLOOKUP(N25,[2]POA!$A$2:$C$25,2,0)),"",VLOOKUP(N25,[2]POA!$A$2:$C$25,2,0))</f>
        <v/>
      </c>
      <c r="S25" s="63" t="s">
        <v>54</v>
      </c>
      <c r="T25" s="64" t="str">
        <f t="shared" si="10"/>
        <v/>
      </c>
      <c r="U25" s="63"/>
      <c r="V25" s="64" t="str">
        <f>IF(OR(U23=0,N25="",R25=""),"",IF(U23&gt;=(0.5*R25),"HABIL","NO HABIL"))</f>
        <v/>
      </c>
      <c r="W25" s="64"/>
      <c r="X25" s="63"/>
      <c r="Y25" s="64" t="str">
        <f>IF(OR(X23=0,N25="",R25=""),"",IF(X23&gt;=$Y$9,"HABIL","NO HABIL"))</f>
        <v/>
      </c>
      <c r="Z25" s="65"/>
      <c r="AA25" s="64" t="str">
        <f>IF(OR(Z23=0,N25="",R25=""),"",IF(Z23&lt;=$AA$9,"HABIL","NO HABIL"))</f>
        <v/>
      </c>
      <c r="AB25" s="61" t="str">
        <f>IF(ISERROR(VLOOKUP(P25,[3]POA!$A$2:$F$25,5,0)),"",VLOOKUP(P25,[3]POA!$A$2:$F$25,5,0))</f>
        <v/>
      </c>
      <c r="AC25" s="61"/>
      <c r="AD25" s="64" t="str">
        <f>IF(OR(AC23=0,N25="",R25=""),"",IF(AC23&gt;=$AD$9,"HABIL","NO HABIL"))</f>
        <v/>
      </c>
      <c r="AE25" s="64" t="str">
        <f t="shared" si="11"/>
        <v/>
      </c>
      <c r="AF25" s="66">
        <f t="shared" si="12"/>
        <v>0</v>
      </c>
      <c r="AG25" s="67" t="str">
        <f t="shared" ref="AG25:AG33" si="15">+IF(AF25&lt;$AG$10,"MIPYME","NO CUMPLE")</f>
        <v>MIPYME</v>
      </c>
      <c r="AH25" s="68"/>
      <c r="AI25" s="64" t="str">
        <f>IF(OR(AH23=0,N25="",R25=""),"",IF(AH23&gt;=$AI$9,"HABIL","NO HABIL"))</f>
        <v/>
      </c>
      <c r="AJ25" s="68"/>
      <c r="AK25" s="64" t="str">
        <f>IF(OR(AJ23=0,N25="",R25=""),"",IF(AJ23&gt;=$AK$9,"HABIL","NO HABIL"))</f>
        <v/>
      </c>
      <c r="AL25" s="71" t="str">
        <f t="shared" ref="AL25:AL34" si="16">IF(OR(AI25="",AK25=""),"",IF(AI25="NO HABIL","NO HABIL",IF(AK25="NO HABIL","NO HABIL",IF(AK25="NO HABIL","NO HABIL","HABIL"))))</f>
        <v/>
      </c>
    </row>
    <row r="26" spans="2:38" ht="18" hidden="1" customHeight="1" x14ac:dyDescent="0.25">
      <c r="B26" s="54" t="str">
        <f>IF(C26="","",B25+0.1)</f>
        <v/>
      </c>
      <c r="C26" s="56"/>
      <c r="D26" s="56"/>
      <c r="E26" s="57">
        <f>IF(ISERROR(VLOOKUP(C26,[2]TD!$4:$65536,2,0)),0,VLOOKUP(C26,[2]TD!$4:$65536,2,0))</f>
        <v>0</v>
      </c>
      <c r="F26" s="57">
        <f>IF(ISERROR(VLOOKUP(C26,[2]TD!$4:$65536,3,0)),0,VLOOKUP(C26,[2]TD!$4:$65536,3,0))</f>
        <v>0</v>
      </c>
      <c r="G26" s="57">
        <f>IF(ISERROR(VLOOKUP(C26,[2]TD!$4:$65536,4,0)),0,VLOOKUP(C26,[2]TD!$4:$65536,4,0))</f>
        <v>0</v>
      </c>
      <c r="H26" s="57">
        <f>IF(ISERROR(VLOOKUP(C26,[2]TD!$4:$65536,5,0)),0,VLOOKUP(C26,[2]TD!$4:$65536,5,0))</f>
        <v>0</v>
      </c>
      <c r="I26" s="57">
        <f t="shared" si="13"/>
        <v>0</v>
      </c>
      <c r="J26" s="58">
        <f t="shared" si="13"/>
        <v>0</v>
      </c>
      <c r="K26" s="58">
        <f t="shared" si="14"/>
        <v>0</v>
      </c>
      <c r="L26" s="57">
        <f>IF(ISERROR(VLOOKUP(C26,[2]TD!$4:$65536,6,0)),0,VLOOKUP(C26,[2]TD!$4:$65536,6,0))</f>
        <v>0</v>
      </c>
      <c r="M26" s="57">
        <f>IF(ISERROR(VLOOKUP(C26,[2]TD!$4:$65536,7,0)),0,VLOOKUP(C26,[2]TD!$4:$65536,7,0))</f>
        <v>0</v>
      </c>
      <c r="N26" s="70"/>
      <c r="O26" s="70" t="str">
        <f>IF(ISERROR(VLOOKUP(N26,[2]POA!$A$2:$C$25,3,0)),"",VLOOKUP(N26,[2]POA!$A$2:$C$25,3,0))</f>
        <v/>
      </c>
      <c r="P26" s="61"/>
      <c r="Q26" s="61" t="str">
        <f>IF(ISERROR(VLOOKUP(P26,[2]POA!$A$2:$F$25,4,0)),"",VLOOKUP(P26,[2]POA!$A$2:$F$25,4,0))</f>
        <v/>
      </c>
      <c r="R26" s="62" t="str">
        <f>IF(ISERROR(VLOOKUP(N26,[2]POA!$A$2:$C$25,2,0)),"",VLOOKUP(N26,[2]POA!$A$2:$C$25,2,0))</f>
        <v/>
      </c>
      <c r="S26" s="63" t="s">
        <v>54</v>
      </c>
      <c r="T26" s="64" t="str">
        <f t="shared" si="10"/>
        <v/>
      </c>
      <c r="U26" s="63"/>
      <c r="V26" s="64" t="str">
        <f>IF(OR(U23=0,N26="",R26=""),"",IF(U23&gt;=(0.5*R26),"HABIL","NO HABIL"))</f>
        <v/>
      </c>
      <c r="W26" s="64"/>
      <c r="X26" s="63"/>
      <c r="Y26" s="64" t="str">
        <f>IF(OR(X23=0,N26="",R26=""),"",IF(X23&gt;=$Y$9,"HABIL","NO HABIL"))</f>
        <v/>
      </c>
      <c r="Z26" s="65"/>
      <c r="AA26" s="64" t="str">
        <f>IF(OR(Z23=0,N26="",R26=""),"",IF(Z23&lt;=$AA$9,"HABIL","NO HABIL"))</f>
        <v/>
      </c>
      <c r="AB26" s="61">
        <f>IF(ISERROR(VLOOKUP(P26,[3]POA!$A$2:$F$25,5,0)),"",VLOOKUP(P26,[3]POA!$A$2:$F$25,5,0))</f>
        <v>0</v>
      </c>
      <c r="AC26" s="61"/>
      <c r="AD26" s="64" t="str">
        <f>IF(OR(AC23=0,N26="",R26=""),"",IF(AC23&gt;=$AD$9,"HABIL","NO HABIL"))</f>
        <v/>
      </c>
      <c r="AE26" s="64" t="str">
        <f t="shared" si="11"/>
        <v/>
      </c>
      <c r="AF26" s="66">
        <f t="shared" si="12"/>
        <v>0</v>
      </c>
      <c r="AG26" s="67" t="str">
        <f t="shared" si="15"/>
        <v>MIPYME</v>
      </c>
      <c r="AH26" s="68"/>
      <c r="AI26" s="64" t="str">
        <f>IF(OR(AH23=0,N26="",R26=""),"",IF(AH23&gt;=$AI$9,"HABIL","NO HABIL"))</f>
        <v/>
      </c>
      <c r="AJ26" s="68"/>
      <c r="AK26" s="64" t="str">
        <f>IF(OR(AJ23=0,N26="",R26=""),"",IF(AJ23&gt;=$AK$9,"HABIL","NO HABIL"))</f>
        <v/>
      </c>
      <c r="AL26" s="71" t="str">
        <f t="shared" si="16"/>
        <v/>
      </c>
    </row>
    <row r="27" spans="2:38" ht="18" hidden="1" customHeight="1" x14ac:dyDescent="0.25">
      <c r="B27" s="54"/>
      <c r="C27" s="56" t="s">
        <v>55</v>
      </c>
      <c r="D27" s="56"/>
      <c r="E27" s="57">
        <f>IF(ISERROR(VLOOKUP(C27,[2]TD!$4:$65536,2,0)),0,VLOOKUP(C27,[2]TD!$4:$65536,2,0))</f>
        <v>0</v>
      </c>
      <c r="F27" s="57">
        <f>IF(ISERROR(VLOOKUP(C27,[2]TD!$4:$65536,3,0)),0,VLOOKUP(C27,[2]TD!$4:$65536,3,0))</f>
        <v>0</v>
      </c>
      <c r="G27" s="57">
        <f>IF(ISERROR(VLOOKUP(C27,[2]TD!$4:$65536,4,0)),0,VLOOKUP(C27,[2]TD!$4:$65536,4,0))</f>
        <v>0</v>
      </c>
      <c r="H27" s="57">
        <f>IF(ISERROR(VLOOKUP(C27,[2]TD!$4:$65536,5,0)),0,VLOOKUP(C27,[2]TD!$4:$65536,5,0))</f>
        <v>0</v>
      </c>
      <c r="I27" s="57">
        <f t="shared" si="13"/>
        <v>0</v>
      </c>
      <c r="J27" s="57">
        <f t="shared" si="13"/>
        <v>0</v>
      </c>
      <c r="K27" s="57">
        <f t="shared" si="14"/>
        <v>0</v>
      </c>
      <c r="L27" s="57">
        <f>IF(ISERROR(VLOOKUP(C27,[2]TD!$4:$65536,6,0)),0,VLOOKUP(C27,[2]TD!$4:$65536,6,0))</f>
        <v>0</v>
      </c>
      <c r="M27" s="57">
        <f>IF(ISERROR(VLOOKUP(C27,[2]TD!$4:$65536,7,0)),0,VLOOKUP(C27,[2]TD!$4:$65536,7,0))</f>
        <v>0</v>
      </c>
      <c r="N27" s="70"/>
      <c r="O27" s="70" t="str">
        <f>IF(ISERROR(VLOOKUP(N27,[2]POA!$A$2:$C$25,3,0)),"",VLOOKUP(N27,[2]POA!$A$2:$C$25,3,0))</f>
        <v/>
      </c>
      <c r="P27" s="61"/>
      <c r="Q27" s="61" t="str">
        <f>IF(ISERROR(VLOOKUP(P27,[2]POA!$A$2:$F$25,4,0)),"",VLOOKUP(P27,[2]POA!$A$2:$F$25,4,0))</f>
        <v/>
      </c>
      <c r="R27" s="62" t="str">
        <f>IF(ISERROR(VLOOKUP(N27,[2]POA!$A$2:$C$25,2,0)),"",VLOOKUP(N27,[2]POA!$A$2:$C$25,2,0))</f>
        <v/>
      </c>
      <c r="S27" s="63"/>
      <c r="T27" s="64" t="str">
        <f t="shared" si="10"/>
        <v/>
      </c>
      <c r="U27" s="63"/>
      <c r="V27" s="64" t="str">
        <f>IF(OR(U23=0,N27="",R27=""),"",IF(U23&gt;=(0.5*R27),"HABIL","NO HABIL"))</f>
        <v/>
      </c>
      <c r="W27" s="64"/>
      <c r="X27" s="63"/>
      <c r="Y27" s="64" t="str">
        <f>IF(OR(X23=0,N27="",R27=""),"",IF(X23&gt;=$Y$9,"HABIL","NO HABIL"))</f>
        <v/>
      </c>
      <c r="Z27" s="65"/>
      <c r="AA27" s="64" t="str">
        <f>IF(OR(Z23=0,N27="",R27=""),"",IF(Z23&lt;=$AA$9,"HABIL","NO HABIL"))</f>
        <v/>
      </c>
      <c r="AB27" s="61">
        <f>IF(ISERROR(VLOOKUP(P27,[3]POA!$A$2:$F$25,5,0)),"",VLOOKUP(P27,[3]POA!$A$2:$F$25,5,0))</f>
        <v>0</v>
      </c>
      <c r="AC27" s="61"/>
      <c r="AD27" s="64" t="str">
        <f>IF(OR(AC23=0,N27="",R27=""),"",IF(AC23&gt;=$AD$9,"HABIL","NO HABIL"))</f>
        <v/>
      </c>
      <c r="AE27" s="64" t="str">
        <f t="shared" si="11"/>
        <v/>
      </c>
      <c r="AF27" s="66">
        <f t="shared" si="12"/>
        <v>0</v>
      </c>
      <c r="AG27" s="67" t="str">
        <f t="shared" si="15"/>
        <v>MIPYME</v>
      </c>
      <c r="AH27" s="68"/>
      <c r="AI27" s="64" t="str">
        <f>IF(OR(AH23=0,N27="",R27=""),"",IF(AH23&gt;=$AI$9,"HABIL","NO HABIL"))</f>
        <v/>
      </c>
      <c r="AJ27" s="68"/>
      <c r="AK27" s="64" t="str">
        <f>IF(OR(AJ23=0,N27="",R27=""),"",IF(AJ23&gt;=$AK$9,"HABIL","NO HABIL"))</f>
        <v/>
      </c>
      <c r="AL27" s="71" t="str">
        <f t="shared" si="16"/>
        <v/>
      </c>
    </row>
    <row r="28" spans="2:38" ht="18" hidden="1" customHeight="1" x14ac:dyDescent="0.25">
      <c r="B28" s="54" t="str">
        <f t="shared" ref="B28:B33" si="17">IF(C28="","",B27+0.1)</f>
        <v/>
      </c>
      <c r="C28" s="56"/>
      <c r="D28" s="56"/>
      <c r="E28" s="57">
        <f>IF(ISERROR(VLOOKUP(C28,[2]TD!$4:$65536,2,0)),0,VLOOKUP(C28,[2]TD!$4:$65536,2,0))</f>
        <v>0</v>
      </c>
      <c r="F28" s="57">
        <f>IF(ISERROR(VLOOKUP(C28,[2]TD!$4:$65536,3,0)),0,VLOOKUP(C28,[2]TD!$4:$65536,3,0))</f>
        <v>0</v>
      </c>
      <c r="G28" s="57">
        <f>IF(ISERROR(VLOOKUP(C28,[2]TD!$4:$65536,4,0)),0,VLOOKUP(C28,[2]TD!$4:$65536,4,0))</f>
        <v>0</v>
      </c>
      <c r="H28" s="57">
        <f>IF(ISERROR(VLOOKUP(C28,[2]TD!$4:$65536,5,0)),0,VLOOKUP(C28,[2]TD!$4:$65536,5,0))</f>
        <v>0</v>
      </c>
      <c r="I28" s="57">
        <f t="shared" si="13"/>
        <v>0</v>
      </c>
      <c r="J28" s="57">
        <f t="shared" si="13"/>
        <v>0</v>
      </c>
      <c r="K28" s="57">
        <f t="shared" si="14"/>
        <v>0</v>
      </c>
      <c r="L28" s="57">
        <f>IF(ISERROR(VLOOKUP(C28,[2]TD!$4:$65536,6,0)),0,VLOOKUP(C28,[2]TD!$4:$65536,6,0))</f>
        <v>0</v>
      </c>
      <c r="M28" s="57">
        <f>IF(ISERROR(VLOOKUP(C28,[2]TD!$4:$65536,7,0)),0,VLOOKUP(C28,[2]TD!$4:$65536,7,0))</f>
        <v>0</v>
      </c>
      <c r="N28" s="70"/>
      <c r="O28" s="70" t="str">
        <f>IF(ISERROR(VLOOKUP(N28,[2]POA!$A$2:$C$25,3,0)),"",VLOOKUP(N28,[2]POA!$A$2:$C$25,3,0))</f>
        <v/>
      </c>
      <c r="P28" s="61"/>
      <c r="Q28" s="61" t="str">
        <f>IF(ISERROR(VLOOKUP(P28,[2]POA!$A$2:$F$25,4,0)),"",VLOOKUP(P28,[2]POA!$A$2:$F$25,4,0))</f>
        <v/>
      </c>
      <c r="R28" s="62" t="str">
        <f>IF(ISERROR(VLOOKUP(N28,[2]POA!$A$2:$C$25,2,0)),"",VLOOKUP(N28,[2]POA!$A$2:$C$25,2,0))</f>
        <v/>
      </c>
      <c r="S28" s="63"/>
      <c r="T28" s="64" t="str">
        <f t="shared" si="10"/>
        <v/>
      </c>
      <c r="U28" s="63"/>
      <c r="V28" s="64" t="str">
        <f>IF(OR(U23=0,N28="",R28=""),"",IF(U23&gt;=(0.5*R28),"HABIL","NO HABIL"))</f>
        <v/>
      </c>
      <c r="W28" s="64"/>
      <c r="X28" s="63"/>
      <c r="Y28" s="64" t="str">
        <f>IF(OR(X23=0,N28="",R28=""),"",IF(X23&gt;=$Y$9,"HABIL","NO HABIL"))</f>
        <v/>
      </c>
      <c r="Z28" s="65"/>
      <c r="AA28" s="64" t="str">
        <f>IF(OR(Z23=0,N28="",R28=""),"",IF(Z23&lt;=$AA$9,"HABIL","NO HABIL"))</f>
        <v/>
      </c>
      <c r="AB28" s="61">
        <f>IF(ISERROR(VLOOKUP(P28,[3]POA!$A$2:$F$25,5,0)),"",VLOOKUP(P28,[3]POA!$A$2:$F$25,5,0))</f>
        <v>0</v>
      </c>
      <c r="AC28" s="61"/>
      <c r="AD28" s="64" t="str">
        <f>IF(OR(AC23=0,N28="",R28=""),"",IF(AC23&gt;=$AD$9,"HABIL","NO HABIL"))</f>
        <v/>
      </c>
      <c r="AE28" s="64" t="str">
        <f t="shared" si="11"/>
        <v/>
      </c>
      <c r="AF28" s="66">
        <f t="shared" si="12"/>
        <v>0</v>
      </c>
      <c r="AG28" s="67" t="str">
        <f t="shared" si="15"/>
        <v>MIPYME</v>
      </c>
      <c r="AH28" s="68"/>
      <c r="AI28" s="64" t="str">
        <f>IF(OR(AH23=0,N28="",R28=""),"",IF(AH23&gt;=$AI$9,"HABIL","NO HABIL"))</f>
        <v/>
      </c>
      <c r="AJ28" s="68"/>
      <c r="AK28" s="64" t="str">
        <f>IF(OR(AJ23=0,N28="",R28=""),"",IF(AJ23&gt;=$AK$9,"HABIL","NO HABIL"))</f>
        <v/>
      </c>
      <c r="AL28" s="72" t="str">
        <f t="shared" si="16"/>
        <v/>
      </c>
    </row>
    <row r="29" spans="2:38" ht="18" hidden="1" customHeight="1" x14ac:dyDescent="0.25">
      <c r="B29" s="54" t="str">
        <f t="shared" si="17"/>
        <v/>
      </c>
      <c r="C29" s="56"/>
      <c r="D29" s="56"/>
      <c r="E29" s="57">
        <f>IF(ISERROR(VLOOKUP(C29,[2]TD!$4:$65536,2,0)),0,VLOOKUP(C29,[2]TD!$4:$65536,2,0))</f>
        <v>0</v>
      </c>
      <c r="F29" s="57">
        <f>IF(ISERROR(VLOOKUP(C29,[2]TD!$4:$65536,3,0)),0,VLOOKUP(C29,[2]TD!$4:$65536,3,0))</f>
        <v>0</v>
      </c>
      <c r="G29" s="57">
        <f>IF(ISERROR(VLOOKUP(C29,[2]TD!$4:$65536,4,0)),0,VLOOKUP(C29,[2]TD!$4:$65536,4,0))</f>
        <v>0</v>
      </c>
      <c r="H29" s="57">
        <f>IF(ISERROR(VLOOKUP(C29,[2]TD!$4:$65536,5,0)),0,VLOOKUP(C29,[2]TD!$4:$65536,5,0))</f>
        <v>0</v>
      </c>
      <c r="I29" s="57">
        <f t="shared" si="13"/>
        <v>0</v>
      </c>
      <c r="J29" s="57">
        <f t="shared" si="13"/>
        <v>0</v>
      </c>
      <c r="K29" s="57">
        <f t="shared" si="14"/>
        <v>0</v>
      </c>
      <c r="L29" s="57">
        <f>IF(ISERROR(VLOOKUP(C29,[2]TD!$4:$65536,6,0)),0,VLOOKUP(C29,[2]TD!$4:$65536,6,0))</f>
        <v>0</v>
      </c>
      <c r="M29" s="57">
        <f>IF(ISERROR(VLOOKUP(C29,[2]TD!$4:$65536,7,0)),0,VLOOKUP(C29,[2]TD!$4:$65536,7,0))</f>
        <v>0</v>
      </c>
      <c r="N29" s="70"/>
      <c r="O29" s="70" t="str">
        <f>IF(ISERROR(VLOOKUP(N29,[2]POA!$A$2:$C$25,3,0)),"",VLOOKUP(N29,[2]POA!$A$2:$C$25,3,0))</f>
        <v/>
      </c>
      <c r="P29" s="61"/>
      <c r="Q29" s="61" t="str">
        <f>IF(ISERROR(VLOOKUP(P29,[2]POA!$A$2:$F$25,4,0)),"",VLOOKUP(P29,[2]POA!$A$2:$F$25,4,0))</f>
        <v/>
      </c>
      <c r="R29" s="62" t="str">
        <f>IF(ISERROR(VLOOKUP(N29,[2]POA!$A$2:$C$25,2,0)),"",VLOOKUP(N29,[2]POA!$A$2:$C$25,2,0))</f>
        <v/>
      </c>
      <c r="S29" s="63"/>
      <c r="T29" s="64" t="str">
        <f t="shared" si="10"/>
        <v/>
      </c>
      <c r="U29" s="63"/>
      <c r="V29" s="64" t="str">
        <f>IF(OR(U23=0,N29="",R29=""),"",IF(U23&gt;=(0.5*R29),"HABIL","NO HABIL"))</f>
        <v/>
      </c>
      <c r="W29" s="64"/>
      <c r="X29" s="63"/>
      <c r="Y29" s="64" t="str">
        <f>IF(OR(X23=0,N29="",R29=""),"",IF(X23&gt;=$Y$9,"HABIL","NO HABIL"))</f>
        <v/>
      </c>
      <c r="Z29" s="65"/>
      <c r="AA29" s="64" t="str">
        <f>IF(OR(Z23=0,N29="",R29=""),"",IF(Z23&lt;=$AA$9,"HABIL","NO HABIL"))</f>
        <v/>
      </c>
      <c r="AB29" s="61">
        <f>IF(ISERROR(VLOOKUP(P29,[3]POA!$A$2:$F$25,5,0)),"",VLOOKUP(P29,[3]POA!$A$2:$F$25,5,0))</f>
        <v>0</v>
      </c>
      <c r="AC29" s="61"/>
      <c r="AD29" s="64" t="str">
        <f>IF(OR(AC23=0,N29="",R29=""),"",IF(AC23&gt;=$AD$9,"HABIL","NO HABIL"))</f>
        <v/>
      </c>
      <c r="AE29" s="64" t="str">
        <f t="shared" si="11"/>
        <v/>
      </c>
      <c r="AF29" s="66">
        <f t="shared" si="12"/>
        <v>0</v>
      </c>
      <c r="AG29" s="67" t="str">
        <f t="shared" si="15"/>
        <v>MIPYME</v>
      </c>
      <c r="AH29" s="68"/>
      <c r="AI29" s="64" t="str">
        <f>IF(OR(AH23=0,N29="",R29=""),"",IF(AH23&gt;=$AI$9,"HABIL","NO HABIL"))</f>
        <v/>
      </c>
      <c r="AJ29" s="68"/>
      <c r="AK29" s="64" t="str">
        <f>IF(OR(AJ23=0,N29="",R29=""),"",IF(AJ23&gt;=$AK$9,"HABIL","NO HABIL"))</f>
        <v/>
      </c>
      <c r="AL29" s="71" t="str">
        <f t="shared" si="16"/>
        <v/>
      </c>
    </row>
    <row r="30" spans="2:38" ht="18" hidden="1" customHeight="1" x14ac:dyDescent="0.25">
      <c r="B30" s="54" t="str">
        <f t="shared" si="17"/>
        <v/>
      </c>
      <c r="C30" s="56"/>
      <c r="D30" s="56"/>
      <c r="E30" s="57">
        <f>IF(ISERROR(VLOOKUP(C30,[2]TD!$4:$65536,2,0)),0,VLOOKUP(C30,[2]TD!$4:$65536,2,0))</f>
        <v>0</v>
      </c>
      <c r="F30" s="57">
        <f>IF(ISERROR(VLOOKUP(C30,[2]TD!$4:$65536,3,0)),0,VLOOKUP(C30,[2]TD!$4:$65536,3,0))</f>
        <v>0</v>
      </c>
      <c r="G30" s="57">
        <f>IF(ISERROR(VLOOKUP(C30,[2]TD!$4:$65536,4,0)),0,VLOOKUP(C30,[2]TD!$4:$65536,4,0))</f>
        <v>0</v>
      </c>
      <c r="H30" s="57">
        <f>IF(ISERROR(VLOOKUP(C30,[2]TD!$4:$65536,5,0)),0,VLOOKUP(C30,[2]TD!$4:$65536,5,0))</f>
        <v>0</v>
      </c>
      <c r="I30" s="57">
        <f t="shared" si="13"/>
        <v>0</v>
      </c>
      <c r="J30" s="57">
        <f t="shared" si="13"/>
        <v>0</v>
      </c>
      <c r="K30" s="57">
        <f t="shared" si="14"/>
        <v>0</v>
      </c>
      <c r="L30" s="57">
        <f>IF(ISERROR(VLOOKUP(C30,[2]TD!$4:$65536,6,0)),0,VLOOKUP(C30,[2]TD!$4:$65536,6,0))</f>
        <v>0</v>
      </c>
      <c r="M30" s="57">
        <f>IF(ISERROR(VLOOKUP(C30,[2]TD!$4:$65536,7,0)),0,VLOOKUP(C30,[2]TD!$4:$65536,7,0))</f>
        <v>0</v>
      </c>
      <c r="N30" s="70"/>
      <c r="O30" s="70" t="str">
        <f>IF(ISERROR(VLOOKUP(N30,[2]POA!$A$2:$C$25,3,0)),"",VLOOKUP(N30,[2]POA!$A$2:$C$25,3,0))</f>
        <v/>
      </c>
      <c r="P30" s="61"/>
      <c r="Q30" s="61" t="str">
        <f>IF(ISERROR(VLOOKUP(P30,[2]POA!$A$2:$F$25,4,0)),"",VLOOKUP(P30,[2]POA!$A$2:$F$25,4,0))</f>
        <v/>
      </c>
      <c r="R30" s="62" t="str">
        <f>IF(ISERROR(VLOOKUP(N30,[2]POA!$A$2:$C$25,2,0)),"",VLOOKUP(N30,[2]POA!$A$2:$C$25,2,0))</f>
        <v/>
      </c>
      <c r="S30" s="63"/>
      <c r="T30" s="64" t="str">
        <f t="shared" si="10"/>
        <v/>
      </c>
      <c r="U30" s="63"/>
      <c r="V30" s="64" t="str">
        <f>IF(OR(U23=0,N30="",R30=""),"",IF(U23&gt;=(0.5*R30),"HABIL","NO HABIL"))</f>
        <v/>
      </c>
      <c r="W30" s="64"/>
      <c r="X30" s="63"/>
      <c r="Y30" s="64" t="str">
        <f>IF(OR(X23=0,N30="",R30=""),"",IF(X23&gt;=$Y$9,"HABIL","NO HABIL"))</f>
        <v/>
      </c>
      <c r="Z30" s="65"/>
      <c r="AA30" s="64" t="str">
        <f>IF(OR(Z23=0,N30="",R30=""),"",IF(Z23&lt;=$AA$9,"HABIL","NO HABIL"))</f>
        <v/>
      </c>
      <c r="AB30" s="61">
        <f>IF(ISERROR(VLOOKUP(P30,[3]POA!$A$2:$F$25,5,0)),"",VLOOKUP(P30,[3]POA!$A$2:$F$25,5,0))</f>
        <v>0</v>
      </c>
      <c r="AC30" s="61"/>
      <c r="AD30" s="64" t="str">
        <f>IF(OR(AC23=0,N30="",R30=""),"",IF(AC23&gt;=$AD$9,"HABIL","NO HABIL"))</f>
        <v/>
      </c>
      <c r="AE30" s="64" t="str">
        <f t="shared" si="11"/>
        <v/>
      </c>
      <c r="AF30" s="66">
        <f t="shared" si="12"/>
        <v>0</v>
      </c>
      <c r="AG30" s="67" t="str">
        <f t="shared" si="15"/>
        <v>MIPYME</v>
      </c>
      <c r="AH30" s="68"/>
      <c r="AI30" s="64" t="str">
        <f>IF(OR(AH23=0,N30="",R30=""),"",IF(AH23&gt;=$AI$9,"HABIL","NO HABIL"))</f>
        <v/>
      </c>
      <c r="AJ30" s="68"/>
      <c r="AK30" s="64" t="str">
        <f>IF(OR(AJ23=0,N30="",R30=""),"",IF(AJ23&gt;=$AK$9,"HABIL","NO HABIL"))</f>
        <v/>
      </c>
      <c r="AL30" s="71" t="str">
        <f t="shared" si="16"/>
        <v/>
      </c>
    </row>
    <row r="31" spans="2:38" ht="18" hidden="1" customHeight="1" x14ac:dyDescent="0.25">
      <c r="B31" s="54" t="str">
        <f t="shared" si="17"/>
        <v/>
      </c>
      <c r="C31" s="56"/>
      <c r="D31" s="56"/>
      <c r="E31" s="57">
        <f>IF(ISERROR(VLOOKUP(C31,[2]TD!$4:$65536,2,0)),0,VLOOKUP(C31,[2]TD!$4:$65536,2,0))</f>
        <v>0</v>
      </c>
      <c r="F31" s="57">
        <f>IF(ISERROR(VLOOKUP(C31,[2]TD!$4:$65536,3,0)),0,VLOOKUP(C31,[2]TD!$4:$65536,3,0))</f>
        <v>0</v>
      </c>
      <c r="G31" s="57">
        <f>IF(ISERROR(VLOOKUP(C31,[2]TD!$4:$65536,4,0)),0,VLOOKUP(C31,[2]TD!$4:$65536,4,0))</f>
        <v>0</v>
      </c>
      <c r="H31" s="57">
        <f>IF(ISERROR(VLOOKUP(C31,[2]TD!$4:$65536,5,0)),0,VLOOKUP(C31,[2]TD!$4:$65536,5,0))</f>
        <v>0</v>
      </c>
      <c r="I31" s="57">
        <f t="shared" si="13"/>
        <v>0</v>
      </c>
      <c r="J31" s="57">
        <f t="shared" si="13"/>
        <v>0</v>
      </c>
      <c r="K31" s="57">
        <f t="shared" si="14"/>
        <v>0</v>
      </c>
      <c r="L31" s="57">
        <f>IF(ISERROR(VLOOKUP(C31,[2]TD!$4:$65536,6,0)),0,VLOOKUP(C31,[2]TD!$4:$65536,6,0))</f>
        <v>0</v>
      </c>
      <c r="M31" s="57">
        <f>IF(ISERROR(VLOOKUP(C31,[2]TD!$4:$65536,7,0)),0,VLOOKUP(C31,[2]TD!$4:$65536,7,0))</f>
        <v>0</v>
      </c>
      <c r="N31" s="70"/>
      <c r="O31" s="70" t="str">
        <f>IF(ISERROR(VLOOKUP(N31,[2]POA!$A$2:$C$25,3,0)),"",VLOOKUP(N31,[2]POA!$A$2:$C$25,3,0))</f>
        <v/>
      </c>
      <c r="P31" s="61"/>
      <c r="Q31" s="61" t="str">
        <f>IF(ISERROR(VLOOKUP(P31,[2]POA!$A$2:$F$25,4,0)),"",VLOOKUP(P31,[2]POA!$A$2:$F$25,4,0))</f>
        <v/>
      </c>
      <c r="R31" s="62" t="str">
        <f>IF(ISERROR(VLOOKUP(N31,[2]POA!$A$2:$C$25,2,0)),"",VLOOKUP(N31,[2]POA!$A$2:$C$25,2,0))</f>
        <v/>
      </c>
      <c r="S31" s="63"/>
      <c r="T31" s="64" t="str">
        <f t="shared" si="10"/>
        <v/>
      </c>
      <c r="U31" s="63"/>
      <c r="V31" s="64" t="str">
        <f>IF(OR(U23=0,N31="",R31=""),"",IF(U23&gt;=(0.5*R31),"HABIL","NO HABIL"))</f>
        <v/>
      </c>
      <c r="W31" s="64"/>
      <c r="X31" s="63"/>
      <c r="Y31" s="64" t="str">
        <f>IF(OR(X23=0,N31="",R31=""),"",IF(X23&gt;=$Y$9,"HABIL","NO HABIL"))</f>
        <v/>
      </c>
      <c r="Z31" s="65"/>
      <c r="AA31" s="64" t="str">
        <f>IF(OR(Z23=0,N31="",R31=""),"",IF(Z23&lt;=$AA$9,"HABIL","NO HABIL"))</f>
        <v/>
      </c>
      <c r="AB31" s="61">
        <f>IF(ISERROR(VLOOKUP(P31,[3]POA!$A$2:$F$25,5,0)),"",VLOOKUP(P31,[3]POA!$A$2:$F$25,5,0))</f>
        <v>0</v>
      </c>
      <c r="AC31" s="61"/>
      <c r="AD31" s="64" t="str">
        <f>IF(OR(AC23=0,N31="",R31=""),"",IF(AC23&gt;=$AD$9,"HABIL","NO HABIL"))</f>
        <v/>
      </c>
      <c r="AE31" s="64" t="str">
        <f t="shared" si="11"/>
        <v/>
      </c>
      <c r="AF31" s="66">
        <f t="shared" si="12"/>
        <v>0</v>
      </c>
      <c r="AG31" s="67" t="str">
        <f t="shared" si="15"/>
        <v>MIPYME</v>
      </c>
      <c r="AH31" s="68"/>
      <c r="AI31" s="64" t="str">
        <f>IF(OR(AH23=0,N31="",R31=""),"",IF(AH23&gt;=$AI$9,"HABIL","NO HABIL"))</f>
        <v/>
      </c>
      <c r="AJ31" s="68"/>
      <c r="AK31" s="64" t="str">
        <f>IF(OR(AJ23=0,N31="",R31=""),"",IF(AJ23&gt;=$AK$9,"HABIL","NO HABIL"))</f>
        <v/>
      </c>
      <c r="AL31" s="72" t="str">
        <f t="shared" si="16"/>
        <v/>
      </c>
    </row>
    <row r="32" spans="2:38" ht="18" hidden="1" customHeight="1" x14ac:dyDescent="0.25">
      <c r="B32" s="54" t="str">
        <f t="shared" si="17"/>
        <v/>
      </c>
      <c r="C32" s="56"/>
      <c r="D32" s="56"/>
      <c r="E32" s="57">
        <f>IF(ISERROR(VLOOKUP(C32,[2]TD!$4:$65536,2,0)),0,VLOOKUP(C32,[2]TD!$4:$65536,2,0))</f>
        <v>0</v>
      </c>
      <c r="F32" s="57">
        <f>IF(ISERROR(VLOOKUP(C32,[2]TD!$4:$65536,3,0)),0,VLOOKUP(C32,[2]TD!$4:$65536,3,0))</f>
        <v>0</v>
      </c>
      <c r="G32" s="57">
        <f>IF(ISERROR(VLOOKUP(C32,[2]TD!$4:$65536,4,0)),0,VLOOKUP(C32,[2]TD!$4:$65536,4,0))</f>
        <v>0</v>
      </c>
      <c r="H32" s="57">
        <f>IF(ISERROR(VLOOKUP(C32,[2]TD!$4:$65536,5,0)),0,VLOOKUP(C32,[2]TD!$4:$65536,5,0))</f>
        <v>0</v>
      </c>
      <c r="I32" s="57">
        <f t="shared" si="13"/>
        <v>0</v>
      </c>
      <c r="J32" s="57">
        <f t="shared" si="13"/>
        <v>0</v>
      </c>
      <c r="K32" s="57">
        <f t="shared" si="14"/>
        <v>0</v>
      </c>
      <c r="L32" s="57">
        <f>IF(ISERROR(VLOOKUP(C32,[2]TD!$4:$65536,6,0)),0,VLOOKUP(C32,[2]TD!$4:$65536,6,0))</f>
        <v>0</v>
      </c>
      <c r="M32" s="57">
        <f>IF(ISERROR(VLOOKUP(C32,[2]TD!$4:$65536,7,0)),0,VLOOKUP(C32,[2]TD!$4:$65536,7,0))</f>
        <v>0</v>
      </c>
      <c r="N32" s="70"/>
      <c r="O32" s="70" t="str">
        <f>IF(ISERROR(VLOOKUP(N32,[2]POA!$A$2:$C$25,3,0)),"",VLOOKUP(N32,[2]POA!$A$2:$C$25,3,0))</f>
        <v/>
      </c>
      <c r="P32" s="61"/>
      <c r="Q32" s="61" t="str">
        <f>IF(ISERROR(VLOOKUP(P32,[2]POA!$A$2:$F$25,4,0)),"",VLOOKUP(P32,[2]POA!$A$2:$F$25,4,0))</f>
        <v/>
      </c>
      <c r="R32" s="62" t="str">
        <f>IF(ISERROR(VLOOKUP(N32,[2]POA!$A$2:$C$25,2,0)),"",VLOOKUP(N32,[2]POA!$A$2:$C$25,2,0))</f>
        <v/>
      </c>
      <c r="S32" s="63"/>
      <c r="T32" s="64" t="str">
        <f t="shared" si="10"/>
        <v/>
      </c>
      <c r="U32" s="63"/>
      <c r="V32" s="64" t="str">
        <f>IF(OR(U23=0,N32="",R32=""),"",IF(U23&gt;=(0.5*R32),"HABIL","NO HABIL"))</f>
        <v/>
      </c>
      <c r="W32" s="64"/>
      <c r="X32" s="63"/>
      <c r="Y32" s="64" t="str">
        <f>IF(OR(X23=0,N32="",R32=""),"",IF(X23&gt;=$Y$9,"HABIL","NO HABIL"))</f>
        <v/>
      </c>
      <c r="Z32" s="65"/>
      <c r="AA32" s="64" t="str">
        <f>IF(OR(Z23=0,N32="",R32=""),"",IF(Z23&lt;=$AA$9,"HABIL","NO HABIL"))</f>
        <v/>
      </c>
      <c r="AB32" s="61">
        <f>IF(ISERROR(VLOOKUP(P32,[3]POA!$A$2:$F$25,5,0)),"",VLOOKUP(P32,[3]POA!$A$2:$F$25,5,0))</f>
        <v>0</v>
      </c>
      <c r="AC32" s="61"/>
      <c r="AD32" s="64" t="str">
        <f>IF(OR(AC23=0,N32="",R32=""),"",IF(AC23&gt;=$AD$9,"HABIL","NO HABIL"))</f>
        <v/>
      </c>
      <c r="AE32" s="64" t="str">
        <f t="shared" si="11"/>
        <v/>
      </c>
      <c r="AF32" s="66">
        <f t="shared" si="12"/>
        <v>0</v>
      </c>
      <c r="AG32" s="67" t="str">
        <f t="shared" si="15"/>
        <v>MIPYME</v>
      </c>
      <c r="AH32" s="68"/>
      <c r="AI32" s="64" t="str">
        <f>IF(OR(AH23=0,N32="",R32=""),"",IF(AH23&gt;=$AI$9,"HABIL","NO HABIL"))</f>
        <v/>
      </c>
      <c r="AJ32" s="68"/>
      <c r="AK32" s="64" t="str">
        <f>IF(OR(AJ23=0,N32="",R32=""),"",IF(AJ23&gt;=$AK$9,"HABIL","NO HABIL"))</f>
        <v/>
      </c>
      <c r="AL32" s="72" t="str">
        <f t="shared" si="16"/>
        <v/>
      </c>
    </row>
    <row r="33" spans="2:38" ht="18" hidden="1" customHeight="1" x14ac:dyDescent="0.25">
      <c r="B33" s="73" t="str">
        <f t="shared" si="17"/>
        <v/>
      </c>
      <c r="C33" s="74"/>
      <c r="D33" s="74"/>
      <c r="E33" s="75">
        <f>IF(ISERROR(VLOOKUP(C33,[2]TD!$4:$65536,2,0)),0,VLOOKUP(C33,[2]TD!$4:$65536,2,0))</f>
        <v>0</v>
      </c>
      <c r="F33" s="75">
        <f>IF(ISERROR(VLOOKUP(C33,[2]TD!$4:$65536,3,0)),0,VLOOKUP(C33,[2]TD!$4:$65536,3,0))</f>
        <v>0</v>
      </c>
      <c r="G33" s="75">
        <f>IF(ISERROR(VLOOKUP(C33,[2]TD!$4:$65536,4,0)),0,VLOOKUP(C33,[2]TD!$4:$65536,4,0))</f>
        <v>0</v>
      </c>
      <c r="H33" s="75">
        <f>IF(ISERROR(VLOOKUP(C33,[2]TD!$4:$65536,5,0)),0,VLOOKUP(C33,[2]TD!$4:$65536,5,0))</f>
        <v>0</v>
      </c>
      <c r="I33" s="75">
        <f t="shared" si="13"/>
        <v>0</v>
      </c>
      <c r="J33" s="75">
        <f t="shared" si="13"/>
        <v>0</v>
      </c>
      <c r="K33" s="75">
        <f t="shared" si="14"/>
        <v>0</v>
      </c>
      <c r="L33" s="75">
        <f>IF(ISERROR(VLOOKUP(C33,[2]TD!$4:$65536,6,0)),0,VLOOKUP(C33,[2]TD!$4:$65536,6,0))</f>
        <v>0</v>
      </c>
      <c r="M33" s="75">
        <f>IF(ISERROR(VLOOKUP(C33,[2]TD!$4:$65536,7,0)),0,VLOOKUP(C33,[2]TD!$4:$65536,7,0))</f>
        <v>0</v>
      </c>
      <c r="N33" s="76"/>
      <c r="O33" s="76" t="str">
        <f>IF(ISERROR(VLOOKUP(N33,[2]POA!$A$2:$C$25,3,0)),"",VLOOKUP(N33,[2]POA!$A$2:$C$25,3,0))</f>
        <v/>
      </c>
      <c r="P33" s="77"/>
      <c r="Q33" s="77" t="str">
        <f>IF(ISERROR(VLOOKUP(P33,[2]POA!$A$2:$F$25,4,0)),"",VLOOKUP(P33,[2]POA!$A$2:$F$25,4,0))</f>
        <v/>
      </c>
      <c r="R33" s="78" t="str">
        <f>IF(ISERROR(VLOOKUP(N33,[2]POA!$A$2:$C$25,2,0)),"",VLOOKUP(N33,[2]POA!$A$2:$C$25,2,0))</f>
        <v/>
      </c>
      <c r="S33" s="79"/>
      <c r="T33" s="64" t="str">
        <f t="shared" si="10"/>
        <v/>
      </c>
      <c r="U33" s="79"/>
      <c r="V33" s="80" t="str">
        <f>IF(OR(U23=0,N33="",R33=""),"",IF(U23&gt;=(0.5*R33),"HABIL","NO HABIL"))</f>
        <v/>
      </c>
      <c r="W33" s="80"/>
      <c r="X33" s="79"/>
      <c r="Y33" s="80" t="str">
        <f>IF(OR(X23=0,N33="",R33=""),"",IF(X23&gt;=$Y$9,"HABIL","NO HABIL"))</f>
        <v/>
      </c>
      <c r="Z33" s="81"/>
      <c r="AA33" s="80" t="str">
        <f>IF(OR(Z23=0,N33="",R33=""),"",IF(Z23&lt;=$AA$9,"HABIL","NO HABIL"))</f>
        <v/>
      </c>
      <c r="AB33" s="77">
        <f>IF(ISERROR(VLOOKUP(P33,[3]POA!$A$2:$F$25,5,0)),"",VLOOKUP(P33,[3]POA!$A$2:$F$25,5,0))</f>
        <v>0</v>
      </c>
      <c r="AC33" s="77"/>
      <c r="AD33" s="80" t="str">
        <f>IF(OR(AC23=0,N33="",R33=""),"",IF(AC23&gt;=$AD$9,"HABIL","NO HABIL"))</f>
        <v/>
      </c>
      <c r="AE33" s="80" t="str">
        <f t="shared" si="11"/>
        <v/>
      </c>
      <c r="AF33" s="82">
        <f t="shared" si="12"/>
        <v>0</v>
      </c>
      <c r="AG33" s="83" t="str">
        <f t="shared" si="15"/>
        <v>MIPYME</v>
      </c>
      <c r="AH33" s="84"/>
      <c r="AI33" s="80" t="str">
        <f>IF(OR(AH23=0,N33="",R33=""),"",IF(AH23&gt;=$AI$9,"HABIL","NO HABIL"))</f>
        <v/>
      </c>
      <c r="AJ33" s="84"/>
      <c r="AK33" s="80" t="str">
        <f>IF(OR(AJ23=0,N33="",R33=""),"",IF(AJ23&gt;=$AK$9,"HABIL","NO HABIL"))</f>
        <v/>
      </c>
      <c r="AL33" s="85" t="str">
        <f t="shared" si="16"/>
        <v/>
      </c>
    </row>
    <row r="34" spans="2:38" ht="18" hidden="1" customHeight="1" x14ac:dyDescent="0.25">
      <c r="B34" s="37">
        <v>3</v>
      </c>
      <c r="C34" s="38">
        <f>+C35</f>
        <v>0</v>
      </c>
      <c r="D34" s="39" t="str">
        <f>IF(SUM(D35:D44)=0,"",SUM(D35:D44))</f>
        <v/>
      </c>
      <c r="E34" s="40">
        <f>SUM(E35:E44)</f>
        <v>0</v>
      </c>
      <c r="F34" s="40">
        <f t="shared" ref="F34:M34" si="18">SUM(F35:F44)</f>
        <v>0</v>
      </c>
      <c r="G34" s="40">
        <f t="shared" si="18"/>
        <v>0</v>
      </c>
      <c r="H34" s="40">
        <f t="shared" si="18"/>
        <v>0</v>
      </c>
      <c r="I34" s="40">
        <f t="shared" si="18"/>
        <v>0</v>
      </c>
      <c r="J34" s="40">
        <f t="shared" si="18"/>
        <v>0</v>
      </c>
      <c r="K34" s="40">
        <f t="shared" si="18"/>
        <v>0</v>
      </c>
      <c r="L34" s="40">
        <f t="shared" si="18"/>
        <v>0</v>
      </c>
      <c r="M34" s="40">
        <f t="shared" si="18"/>
        <v>0</v>
      </c>
      <c r="N34" s="41">
        <v>1</v>
      </c>
      <c r="O34" s="42">
        <f>IF(ISERROR(VLOOKUP(N34,[2]POA!$A$2:$C$25,3,0)),"",VLOOKUP(N34,[2]POA!$A$2:$C$25,3,0))</f>
        <v>18</v>
      </c>
      <c r="P34" s="43" t="s">
        <v>54</v>
      </c>
      <c r="Q34" s="41">
        <f>+SUM(Q35:Q44)</f>
        <v>0</v>
      </c>
      <c r="R34" s="44">
        <f>IF(ISERROR(VLOOKUP(N34,[2]POA!$A$2:$C$25,2,0)),"",VLOOKUP(N34,[2]POA!$A$2:$C$25,2,0))</f>
        <v>151500000000</v>
      </c>
      <c r="S34" s="45">
        <f>SUM(I34)</f>
        <v>0</v>
      </c>
      <c r="T34" s="46" t="str">
        <f>IF(OR(S34=0,N34="",R34=""),"",IF(S34&gt;=(R34/O34),"HABIL","NO HABIL"))</f>
        <v/>
      </c>
      <c r="U34" s="47">
        <f>SUM(J34)</f>
        <v>0</v>
      </c>
      <c r="V34" s="48" t="str">
        <f>IF(OR(U34=0,N34="",R34=""),"",IF(U34&gt;=(0.1*R34),"HABIL","NO HABIL"))</f>
        <v/>
      </c>
      <c r="W34" s="48"/>
      <c r="X34" s="47">
        <f>IF(ISERROR(SUM(E34/G34)),0,SUM(E34/G34))</f>
        <v>0</v>
      </c>
      <c r="Y34" s="46" t="str">
        <f>IF(OR(X34=0,N34="",R34=""),"",IF(X34&gt;=$Y$9,"HABIL","NO HABIL"))</f>
        <v/>
      </c>
      <c r="Z34" s="49">
        <f>IF(ISERROR(SUM(H34/F34)),0,SUM(H34/F34))</f>
        <v>0</v>
      </c>
      <c r="AA34" s="46" t="str">
        <f>IF(OR(Z34=0,N34="",R34=""),"",IF(Z34&lt;=$AA$9,"HABIL","NO HABIL"))</f>
        <v/>
      </c>
      <c r="AB34" s="41">
        <f>+SUM(AB35:AB44)</f>
        <v>0</v>
      </c>
      <c r="AC34" s="49">
        <f>IF(ISERROR(SUM(L34/M34)),0,SUM(L34/M34))</f>
        <v>0</v>
      </c>
      <c r="AD34" s="46" t="str">
        <f>IF(OR(AC34=0,N34="",R34=""),"",IF(AC34&gt;=$AD$9,"HABIL","NO HABIL"))</f>
        <v/>
      </c>
      <c r="AE34" s="46" t="str">
        <f>IF(OR(T34="",V34="",Y34="",AA34="",AD34=""),"",IF(T34="NO HABIL","NO HABIL",IF(V34="NO HABIL","NO HABIL",IF(Y34="NO HABIL","NO HABIL",IF(AA34="NO HABIL","NO HABIL",IF(AD34="NO HABIL","NO HABIL",IF(AD34="NO HABIL","NO HABIL","HABIL")))))))</f>
        <v/>
      </c>
      <c r="AF34" s="50"/>
      <c r="AG34" s="51"/>
      <c r="AH34" s="49">
        <f>IF(ISERROR(SUM(L34/K34)),0,SUM(L34/K34))</f>
        <v>0</v>
      </c>
      <c r="AI34" s="46" t="str">
        <f>IF(OR(AH34=0,N34="",R34=""),"",IF(AH34&gt;=$AI$9,"HABIL","NO HABIL"))</f>
        <v/>
      </c>
      <c r="AJ34" s="49">
        <f>IF(ISERROR(SUM(L34/F34)),0,SUM(L34/F34))</f>
        <v>0</v>
      </c>
      <c r="AK34" s="46" t="str">
        <f>IF(OR(AJ34=0,N34="",R34=""),"",IF(AJ34&gt;=$AK$9,"HABIL","NO HABIL"))</f>
        <v/>
      </c>
      <c r="AL34" s="52" t="str">
        <f t="shared" si="16"/>
        <v/>
      </c>
    </row>
    <row r="35" spans="2:38" ht="18" hidden="1" customHeight="1" x14ac:dyDescent="0.25">
      <c r="B35" s="54" t="str">
        <f>IF(C35="","",B34+0.1)</f>
        <v/>
      </c>
      <c r="C35" s="55"/>
      <c r="D35" s="56"/>
      <c r="E35" s="57">
        <f>IF(ISERROR(VLOOKUP(C35,[2]TD!$4:$65536,2,0)),0,VLOOKUP(C35,[2]TD!$4:$65536,2,0))</f>
        <v>0</v>
      </c>
      <c r="F35" s="57">
        <f>IF(ISERROR(VLOOKUP(C35,[2]TD!$4:$65536,3,0)),0,VLOOKUP(C35,[2]TD!$4:$65536,3,0))</f>
        <v>0</v>
      </c>
      <c r="G35" s="57">
        <f>IF(ISERROR(VLOOKUP(C35,[2]TD!$4:$65536,4,0)),0,VLOOKUP(C35,[2]TD!$4:$65536,4,0))</f>
        <v>0</v>
      </c>
      <c r="H35" s="57">
        <f>IF(ISERROR(VLOOKUP(C35,[2]TD!$4:$65536,5,0)),0,VLOOKUP(C35,[2]TD!$4:$65536,5,0))</f>
        <v>0</v>
      </c>
      <c r="I35" s="57">
        <f>IF(ISERROR(E35-G35),"",E35-G35)</f>
        <v>0</v>
      </c>
      <c r="J35" s="58">
        <f>IF(ISERROR(F35-H35),"",F35-H35)</f>
        <v>0</v>
      </c>
      <c r="K35" s="58">
        <f>IF(ISERROR(F35-H35),"",F35-H35)</f>
        <v>0</v>
      </c>
      <c r="L35" s="57">
        <f>IF(ISERROR(VLOOKUP(C35,[2]TD!$4:$65536,6,0)),0,VLOOKUP(C35,[2]TD!$4:$65536,6,0))</f>
        <v>0</v>
      </c>
      <c r="M35" s="57">
        <f>IF(ISERROR(VLOOKUP(C35,[2]TD!$4:$65536,7,0)),0,VLOOKUP(C35,[2]TD!$4:$65536,7,0))</f>
        <v>0</v>
      </c>
      <c r="N35" s="59"/>
      <c r="O35" s="60" t="str">
        <f>IF(ISERROR(VLOOKUP(N35,[2]POA!$A$2:$C$25,3,0)),"",VLOOKUP(N35,[2]POA!$A$2:$C$25,3,0))</f>
        <v/>
      </c>
      <c r="P35" s="61" t="s">
        <v>54</v>
      </c>
      <c r="Q35" s="61" t="str">
        <f>IF(ISERROR(VLOOKUP(P35,[2]POA!$A$2:$F$25,4,0)),"",VLOOKUP(P35,[2]POA!$A$2:$F$25,4,0))</f>
        <v/>
      </c>
      <c r="R35" s="62" t="str">
        <f>IF(ISERROR(VLOOKUP(N35,[2]POA!$A$2:$C$25,2,0)),"",VLOOKUP(N35,[2]POA!$A$2:$C$25,2,0))</f>
        <v/>
      </c>
      <c r="S35" s="63"/>
      <c r="T35" s="64" t="str">
        <f t="shared" ref="T35:T44" si="19">IF(OR(S34=0,N35="",R35=""),"",IF(S34&gt;=(0.1*R35),"HABIL","NO HABIL"))</f>
        <v/>
      </c>
      <c r="U35" s="63"/>
      <c r="V35" s="64" t="str">
        <f>IF(OR(U34=0,N35="",R35=""),"",IF(U34&gt;=(0.5*R35),"HABIL","NO HABIL"))</f>
        <v/>
      </c>
      <c r="W35" s="64"/>
      <c r="X35" s="63"/>
      <c r="Y35" s="64" t="str">
        <f>IF(OR(X34=0,N35="",R35=""),"",IF(X34&gt;=$Y$9,"HABIL","NO HABIL"))</f>
        <v/>
      </c>
      <c r="Z35" s="65"/>
      <c r="AA35" s="64" t="str">
        <f>IF(OR(Z34=0,N35="",R35=""),"",IF(Z34&lt;=$AA$9,"HABIL","NO HABIL"))</f>
        <v/>
      </c>
      <c r="AB35" s="61" t="str">
        <f>IF(ISERROR(VLOOKUP(P35,[3]POA!$A$2:$F$25,5,0)),"",VLOOKUP(P35,[3]POA!$A$2:$F$25,5,0))</f>
        <v/>
      </c>
      <c r="AC35" s="61"/>
      <c r="AD35" s="64" t="str">
        <f>IF(OR(AC34=0,N35="",R35=""),"",IF(AC34&gt;=$AD$9,"HABIL","NO HABIL"))</f>
        <v/>
      </c>
      <c r="AE35" s="64" t="str">
        <f t="shared" ref="AE35:AE44" si="20">IF(OR(T35="",V35="",Y35="",AA35="",AD35=""),"",IF(T35="NO HABIL","NO HABIL",IF(V35="NO HABIL","NO HABIL",IF(Y35="NO HABIL","NO HABIL",IF(AA35="NO HABIL","NO HABIL",IF(AD35="NO HABIL","NO HABIL",IF(AD35="NO HABIL","NO HABIL","HABIL")))))))</f>
        <v/>
      </c>
      <c r="AF35" s="66">
        <f t="shared" ref="AF35:AF44" si="21">IF(ISERROR(F35/$AG$9),"",F35/$AG$9)</f>
        <v>0</v>
      </c>
      <c r="AG35" s="67" t="str">
        <f>+IF(AF35&lt;$AG$10,"MIPYME","NO CUMPLE")</f>
        <v>MIPYME</v>
      </c>
      <c r="AH35" s="68"/>
      <c r="AI35" s="64" t="str">
        <f>IF(OR(AH34=0,N35="",R35=""),"",IF(AH34&gt;=$AI$9,"HABIL","NO HABIL"))</f>
        <v/>
      </c>
      <c r="AJ35" s="68"/>
      <c r="AK35" s="64" t="str">
        <f>IF(OR(AJ34=0,N35="",R35=""),"",IF(AJ34&gt;=$AK$9,"HABIL","NO HABIL"))</f>
        <v/>
      </c>
      <c r="AL35" s="69" t="str">
        <f>IF(OR(AI35="",AK35=""),"",IF(AI35="NO HABIL","NO HABIL",IF(AK35="NO HABIL","NO HABIL",IF(AK35="NO HABIL","NO HABIL","HABIL"))))</f>
        <v/>
      </c>
    </row>
    <row r="36" spans="2:38" ht="18" hidden="1" customHeight="1" x14ac:dyDescent="0.25">
      <c r="B36" s="54" t="str">
        <f>IF(C36="","",B35+0.1)</f>
        <v/>
      </c>
      <c r="C36" s="56"/>
      <c r="D36" s="56"/>
      <c r="E36" s="57">
        <f>IF(ISERROR(VLOOKUP(C36,[2]TD!$4:$65536,2,0)),0,VLOOKUP(C36,[2]TD!$4:$65536,2,0))</f>
        <v>0</v>
      </c>
      <c r="F36" s="57">
        <f>IF(ISERROR(VLOOKUP(C36,[2]TD!$4:$65536,3,0)),0,VLOOKUP(C36,[2]TD!$4:$65536,3,0))</f>
        <v>0</v>
      </c>
      <c r="G36" s="57">
        <f>IF(ISERROR(VLOOKUP(C36,[2]TD!$4:$65536,4,0)),0,VLOOKUP(C36,[2]TD!$4:$65536,4,0))</f>
        <v>0</v>
      </c>
      <c r="H36" s="57">
        <f>IF(ISERROR(VLOOKUP(C36,[2]TD!$4:$65536,5,0)),0,VLOOKUP(C36,[2]TD!$4:$65536,5,0))</f>
        <v>0</v>
      </c>
      <c r="I36" s="57">
        <f t="shared" ref="I36:J44" si="22">IF(ISERROR(E36-G36),"",E36-G36)</f>
        <v>0</v>
      </c>
      <c r="J36" s="58">
        <f t="shared" si="22"/>
        <v>0</v>
      </c>
      <c r="K36" s="58">
        <f t="shared" ref="K36:K44" si="23">IF(ISERROR(F36-H36),"",F36-H36)</f>
        <v>0</v>
      </c>
      <c r="L36" s="57">
        <f>IF(ISERROR(VLOOKUP(C36,[2]TD!$4:$65536,6,0)),0,VLOOKUP(C36,[2]TD!$4:$65536,6,0))</f>
        <v>0</v>
      </c>
      <c r="M36" s="57">
        <f>IF(ISERROR(VLOOKUP(C36,[2]TD!$4:$65536,7,0)),0,VLOOKUP(C36,[2]TD!$4:$65536,7,0))</f>
        <v>0</v>
      </c>
      <c r="N36" s="70"/>
      <c r="O36" s="70" t="str">
        <f>IF(ISERROR(VLOOKUP(N36,[2]POA!$A$2:$C$25,3,0)),"",VLOOKUP(N36,[2]POA!$A$2:$C$25,3,0))</f>
        <v/>
      </c>
      <c r="P36" s="61" t="s">
        <v>54</v>
      </c>
      <c r="Q36" s="61" t="str">
        <f>IF(ISERROR(VLOOKUP(P36,[2]POA!$A$2:$F$25,4,0)),"",VLOOKUP(P36,[2]POA!$A$2:$F$25,4,0))</f>
        <v/>
      </c>
      <c r="R36" s="62" t="str">
        <f>IF(ISERROR(VLOOKUP(N36,[2]POA!$A$2:$C$25,2,0)),"",VLOOKUP(N36,[2]POA!$A$2:$C$25,2,0))</f>
        <v/>
      </c>
      <c r="S36" s="63" t="s">
        <v>54</v>
      </c>
      <c r="T36" s="64" t="str">
        <f t="shared" si="19"/>
        <v/>
      </c>
      <c r="U36" s="63"/>
      <c r="V36" s="64" t="str">
        <f>IF(OR(U34=0,N36="",R36=""),"",IF(U34&gt;=(0.5*R36),"HABIL","NO HABIL"))</f>
        <v/>
      </c>
      <c r="W36" s="64"/>
      <c r="X36" s="63"/>
      <c r="Y36" s="64" t="str">
        <f>IF(OR(X34=0,N36="",R36=""),"",IF(X34&gt;=$Y$9,"HABIL","NO HABIL"))</f>
        <v/>
      </c>
      <c r="Z36" s="65"/>
      <c r="AA36" s="64" t="str">
        <f>IF(OR(Z34=0,N36="",R36=""),"",IF(Z34&lt;=$AA$9,"HABIL","NO HABIL"))</f>
        <v/>
      </c>
      <c r="AB36" s="61" t="str">
        <f>IF(ISERROR(VLOOKUP(P36,[3]POA!$A$2:$F$25,5,0)),"",VLOOKUP(P36,[3]POA!$A$2:$F$25,5,0))</f>
        <v/>
      </c>
      <c r="AC36" s="61"/>
      <c r="AD36" s="64" t="str">
        <f>IF(OR(AC34=0,N36="",R36=""),"",IF(AC34&gt;=$AD$9,"HABIL","NO HABIL"))</f>
        <v/>
      </c>
      <c r="AE36" s="64" t="str">
        <f t="shared" si="20"/>
        <v/>
      </c>
      <c r="AF36" s="66">
        <f t="shared" si="21"/>
        <v>0</v>
      </c>
      <c r="AG36" s="67" t="str">
        <f t="shared" ref="AG36:AG44" si="24">+IF(AF36&lt;$AG$10,"MIPYME","NO CUMPLE")</f>
        <v>MIPYME</v>
      </c>
      <c r="AH36" s="68"/>
      <c r="AI36" s="64" t="str">
        <f>IF(OR(AH34=0,N36="",R36=""),"",IF(AH34&gt;=$AI$9,"HABIL","NO HABIL"))</f>
        <v/>
      </c>
      <c r="AJ36" s="68"/>
      <c r="AK36" s="64" t="str">
        <f>IF(OR(AJ34=0,N36="",R36=""),"",IF(AJ34&gt;=$AK$9,"HABIL","NO HABIL"))</f>
        <v/>
      </c>
      <c r="AL36" s="71" t="str">
        <f t="shared" ref="AL36:AL45" si="25">IF(OR(AI36="",AK36=""),"",IF(AI36="NO HABIL","NO HABIL",IF(AK36="NO HABIL","NO HABIL",IF(AK36="NO HABIL","NO HABIL","HABIL"))))</f>
        <v/>
      </c>
    </row>
    <row r="37" spans="2:38" ht="18" hidden="1" customHeight="1" x14ac:dyDescent="0.25">
      <c r="B37" s="54" t="str">
        <f>IF(C37="","",B36+0.1)</f>
        <v/>
      </c>
      <c r="C37" s="56"/>
      <c r="D37" s="56"/>
      <c r="E37" s="57">
        <f>IF(ISERROR(VLOOKUP(C37,[2]TD!$4:$65536,2,0)),0,VLOOKUP(C37,[2]TD!$4:$65536,2,0))</f>
        <v>0</v>
      </c>
      <c r="F37" s="57">
        <f>IF(ISERROR(VLOOKUP(C37,[2]TD!$4:$65536,3,0)),0,VLOOKUP(C37,[2]TD!$4:$65536,3,0))</f>
        <v>0</v>
      </c>
      <c r="G37" s="57">
        <f>IF(ISERROR(VLOOKUP(C37,[2]TD!$4:$65536,4,0)),0,VLOOKUP(C37,[2]TD!$4:$65536,4,0))</f>
        <v>0</v>
      </c>
      <c r="H37" s="57">
        <f>IF(ISERROR(VLOOKUP(C37,[2]TD!$4:$65536,5,0)),0,VLOOKUP(C37,[2]TD!$4:$65536,5,0))</f>
        <v>0</v>
      </c>
      <c r="I37" s="57">
        <f t="shared" si="22"/>
        <v>0</v>
      </c>
      <c r="J37" s="58">
        <f t="shared" si="22"/>
        <v>0</v>
      </c>
      <c r="K37" s="58">
        <f t="shared" si="23"/>
        <v>0</v>
      </c>
      <c r="L37" s="57">
        <f>IF(ISERROR(VLOOKUP(C37,[2]TD!$4:$65536,6,0)),0,VLOOKUP(C37,[2]TD!$4:$65536,6,0))</f>
        <v>0</v>
      </c>
      <c r="M37" s="57">
        <f>IF(ISERROR(VLOOKUP(C37,[2]TD!$4:$65536,7,0)),0,VLOOKUP(C37,[2]TD!$4:$65536,7,0))</f>
        <v>0</v>
      </c>
      <c r="N37" s="70"/>
      <c r="O37" s="70" t="str">
        <f>IF(ISERROR(VLOOKUP(N37,[2]POA!$A$2:$C$25,3,0)),"",VLOOKUP(N37,[2]POA!$A$2:$C$25,3,0))</f>
        <v/>
      </c>
      <c r="P37" s="61"/>
      <c r="Q37" s="61" t="str">
        <f>IF(ISERROR(VLOOKUP(P37,[2]POA!$A$2:$F$25,4,0)),"",VLOOKUP(P37,[2]POA!$A$2:$F$25,4,0))</f>
        <v/>
      </c>
      <c r="R37" s="62" t="str">
        <f>IF(ISERROR(VLOOKUP(N37,[2]POA!$A$2:$C$25,2,0)),"",VLOOKUP(N37,[2]POA!$A$2:$C$25,2,0))</f>
        <v/>
      </c>
      <c r="S37" s="63" t="s">
        <v>54</v>
      </c>
      <c r="T37" s="64" t="str">
        <f t="shared" si="19"/>
        <v/>
      </c>
      <c r="U37" s="63"/>
      <c r="V37" s="64" t="str">
        <f>IF(OR(U34=0,N37="",R37=""),"",IF(U34&gt;=(0.5*R37),"HABIL","NO HABIL"))</f>
        <v/>
      </c>
      <c r="W37" s="64"/>
      <c r="X37" s="63"/>
      <c r="Y37" s="64" t="str">
        <f>IF(OR(X34=0,N37="",R37=""),"",IF(X34&gt;=$Y$9,"HABIL","NO HABIL"))</f>
        <v/>
      </c>
      <c r="Z37" s="65"/>
      <c r="AA37" s="64" t="str">
        <f>IF(OR(Z34=0,N37="",R37=""),"",IF(Z34&lt;=$AA$9,"HABIL","NO HABIL"))</f>
        <v/>
      </c>
      <c r="AB37" s="61">
        <f>IF(ISERROR(VLOOKUP(P37,[3]POA!$A$2:$F$25,5,0)),"",VLOOKUP(P37,[3]POA!$A$2:$F$25,5,0))</f>
        <v>0</v>
      </c>
      <c r="AC37" s="61"/>
      <c r="AD37" s="64" t="str">
        <f>IF(OR(AC34=0,N37="",R37=""),"",IF(AC34&gt;=$AD$9,"HABIL","NO HABIL"))</f>
        <v/>
      </c>
      <c r="AE37" s="64" t="str">
        <f t="shared" si="20"/>
        <v/>
      </c>
      <c r="AF37" s="66">
        <f t="shared" si="21"/>
        <v>0</v>
      </c>
      <c r="AG37" s="67" t="str">
        <f t="shared" si="24"/>
        <v>MIPYME</v>
      </c>
      <c r="AH37" s="68"/>
      <c r="AI37" s="64" t="str">
        <f>IF(OR(AH34=0,N37="",R37=""),"",IF(AH34&gt;=$AI$9,"HABIL","NO HABIL"))</f>
        <v/>
      </c>
      <c r="AJ37" s="68"/>
      <c r="AK37" s="64" t="str">
        <f>IF(OR(AJ34=0,N37="",R37=""),"",IF(AJ34&gt;=$AK$9,"HABIL","NO HABIL"))</f>
        <v/>
      </c>
      <c r="AL37" s="71" t="str">
        <f t="shared" si="25"/>
        <v/>
      </c>
    </row>
    <row r="38" spans="2:38" ht="18" hidden="1" customHeight="1" x14ac:dyDescent="0.25">
      <c r="B38" s="54"/>
      <c r="C38" s="56" t="s">
        <v>55</v>
      </c>
      <c r="D38" s="56"/>
      <c r="E38" s="57">
        <f>IF(ISERROR(VLOOKUP(C38,[2]TD!$4:$65536,2,0)),0,VLOOKUP(C38,[2]TD!$4:$65536,2,0))</f>
        <v>0</v>
      </c>
      <c r="F38" s="57">
        <f>IF(ISERROR(VLOOKUP(C38,[2]TD!$4:$65536,3,0)),0,VLOOKUP(C38,[2]TD!$4:$65536,3,0))</f>
        <v>0</v>
      </c>
      <c r="G38" s="57">
        <f>IF(ISERROR(VLOOKUP(C38,[2]TD!$4:$65536,4,0)),0,VLOOKUP(C38,[2]TD!$4:$65536,4,0))</f>
        <v>0</v>
      </c>
      <c r="H38" s="57">
        <f>IF(ISERROR(VLOOKUP(C38,[2]TD!$4:$65536,5,0)),0,VLOOKUP(C38,[2]TD!$4:$65536,5,0))</f>
        <v>0</v>
      </c>
      <c r="I38" s="57">
        <f t="shared" si="22"/>
        <v>0</v>
      </c>
      <c r="J38" s="57">
        <f t="shared" si="22"/>
        <v>0</v>
      </c>
      <c r="K38" s="57">
        <f t="shared" si="23"/>
        <v>0</v>
      </c>
      <c r="L38" s="57">
        <f>IF(ISERROR(VLOOKUP(C38,[2]TD!$4:$65536,6,0)),0,VLOOKUP(C38,[2]TD!$4:$65536,6,0))</f>
        <v>0</v>
      </c>
      <c r="M38" s="57">
        <f>IF(ISERROR(VLOOKUP(C38,[2]TD!$4:$65536,7,0)),0,VLOOKUP(C38,[2]TD!$4:$65536,7,0))</f>
        <v>0</v>
      </c>
      <c r="N38" s="70"/>
      <c r="O38" s="70" t="str">
        <f>IF(ISERROR(VLOOKUP(N38,[2]POA!$A$2:$C$25,3,0)),"",VLOOKUP(N38,[2]POA!$A$2:$C$25,3,0))</f>
        <v/>
      </c>
      <c r="P38" s="61"/>
      <c r="Q38" s="61" t="str">
        <f>IF(ISERROR(VLOOKUP(P38,[2]POA!$A$2:$F$25,4,0)),"",VLOOKUP(P38,[2]POA!$A$2:$F$25,4,0))</f>
        <v/>
      </c>
      <c r="R38" s="62" t="str">
        <f>IF(ISERROR(VLOOKUP(N38,[2]POA!$A$2:$C$25,2,0)),"",VLOOKUP(N38,[2]POA!$A$2:$C$25,2,0))</f>
        <v/>
      </c>
      <c r="S38" s="63"/>
      <c r="T38" s="64" t="str">
        <f t="shared" si="19"/>
        <v/>
      </c>
      <c r="U38" s="63"/>
      <c r="V38" s="64" t="str">
        <f>IF(OR(U34=0,N38="",R38=""),"",IF(U34&gt;=(0.5*R38),"HABIL","NO HABIL"))</f>
        <v/>
      </c>
      <c r="W38" s="64"/>
      <c r="X38" s="63"/>
      <c r="Y38" s="64" t="str">
        <f>IF(OR(X34=0,N38="",R38=""),"",IF(X34&gt;=$Y$9,"HABIL","NO HABIL"))</f>
        <v/>
      </c>
      <c r="Z38" s="65"/>
      <c r="AA38" s="64" t="str">
        <f>IF(OR(Z34=0,N38="",R38=""),"",IF(Z34&lt;=$AA$9,"HABIL","NO HABIL"))</f>
        <v/>
      </c>
      <c r="AB38" s="61">
        <f>IF(ISERROR(VLOOKUP(P38,[3]POA!$A$2:$F$25,5,0)),"",VLOOKUP(P38,[3]POA!$A$2:$F$25,5,0))</f>
        <v>0</v>
      </c>
      <c r="AC38" s="61"/>
      <c r="AD38" s="64" t="str">
        <f>IF(OR(AC34=0,N38="",R38=""),"",IF(AC34&gt;=$AD$9,"HABIL","NO HABIL"))</f>
        <v/>
      </c>
      <c r="AE38" s="64" t="str">
        <f t="shared" si="20"/>
        <v/>
      </c>
      <c r="AF38" s="66">
        <f t="shared" si="21"/>
        <v>0</v>
      </c>
      <c r="AG38" s="67" t="str">
        <f t="shared" si="24"/>
        <v>MIPYME</v>
      </c>
      <c r="AH38" s="68"/>
      <c r="AI38" s="64" t="str">
        <f>IF(OR(AH34=0,N38="",R38=""),"",IF(AH34&gt;=$AI$9,"HABIL","NO HABIL"))</f>
        <v/>
      </c>
      <c r="AJ38" s="68"/>
      <c r="AK38" s="64" t="str">
        <f>IF(OR(AJ34=0,N38="",R38=""),"",IF(AJ34&gt;=$AK$9,"HABIL","NO HABIL"))</f>
        <v/>
      </c>
      <c r="AL38" s="71" t="str">
        <f t="shared" si="25"/>
        <v/>
      </c>
    </row>
    <row r="39" spans="2:38" ht="18" hidden="1" customHeight="1" x14ac:dyDescent="0.25">
      <c r="B39" s="54" t="str">
        <f t="shared" ref="B39:B44" si="26">IF(C39="","",B38+0.1)</f>
        <v/>
      </c>
      <c r="C39" s="56"/>
      <c r="D39" s="56"/>
      <c r="E39" s="57">
        <f>IF(ISERROR(VLOOKUP(C39,[2]TD!$4:$65536,2,0)),0,VLOOKUP(C39,[2]TD!$4:$65536,2,0))</f>
        <v>0</v>
      </c>
      <c r="F39" s="57">
        <f>IF(ISERROR(VLOOKUP(C39,[2]TD!$4:$65536,3,0)),0,VLOOKUP(C39,[2]TD!$4:$65536,3,0))</f>
        <v>0</v>
      </c>
      <c r="G39" s="57">
        <f>IF(ISERROR(VLOOKUP(C39,[2]TD!$4:$65536,4,0)),0,VLOOKUP(C39,[2]TD!$4:$65536,4,0))</f>
        <v>0</v>
      </c>
      <c r="H39" s="57">
        <f>IF(ISERROR(VLOOKUP(C39,[2]TD!$4:$65536,5,0)),0,VLOOKUP(C39,[2]TD!$4:$65536,5,0))</f>
        <v>0</v>
      </c>
      <c r="I39" s="57">
        <f t="shared" si="22"/>
        <v>0</v>
      </c>
      <c r="J39" s="57">
        <f t="shared" si="22"/>
        <v>0</v>
      </c>
      <c r="K39" s="57">
        <f t="shared" si="23"/>
        <v>0</v>
      </c>
      <c r="L39" s="57">
        <f>IF(ISERROR(VLOOKUP(C39,[2]TD!$4:$65536,6,0)),0,VLOOKUP(C39,[2]TD!$4:$65536,6,0))</f>
        <v>0</v>
      </c>
      <c r="M39" s="57">
        <f>IF(ISERROR(VLOOKUP(C39,[2]TD!$4:$65536,7,0)),0,VLOOKUP(C39,[2]TD!$4:$65536,7,0))</f>
        <v>0</v>
      </c>
      <c r="N39" s="70"/>
      <c r="O39" s="70" t="str">
        <f>IF(ISERROR(VLOOKUP(N39,[2]POA!$A$2:$C$25,3,0)),"",VLOOKUP(N39,[2]POA!$A$2:$C$25,3,0))</f>
        <v/>
      </c>
      <c r="P39" s="61"/>
      <c r="Q39" s="61" t="str">
        <f>IF(ISERROR(VLOOKUP(P39,[2]POA!$A$2:$F$25,4,0)),"",VLOOKUP(P39,[2]POA!$A$2:$F$25,4,0))</f>
        <v/>
      </c>
      <c r="R39" s="62" t="str">
        <f>IF(ISERROR(VLOOKUP(N39,[2]POA!$A$2:$C$25,2,0)),"",VLOOKUP(N39,[2]POA!$A$2:$C$25,2,0))</f>
        <v/>
      </c>
      <c r="S39" s="63"/>
      <c r="T39" s="64" t="str">
        <f t="shared" si="19"/>
        <v/>
      </c>
      <c r="U39" s="63"/>
      <c r="V39" s="64" t="str">
        <f>IF(OR(U34=0,N39="",R39=""),"",IF(U34&gt;=(0.5*R39),"HABIL","NO HABIL"))</f>
        <v/>
      </c>
      <c r="W39" s="64"/>
      <c r="X39" s="63"/>
      <c r="Y39" s="64" t="str">
        <f>IF(OR(X34=0,N39="",R39=""),"",IF(X34&gt;=$Y$9,"HABIL","NO HABIL"))</f>
        <v/>
      </c>
      <c r="Z39" s="65"/>
      <c r="AA39" s="64" t="str">
        <f>IF(OR(Z34=0,N39="",R39=""),"",IF(Z34&lt;=$AA$9,"HABIL","NO HABIL"))</f>
        <v/>
      </c>
      <c r="AB39" s="61">
        <f>IF(ISERROR(VLOOKUP(P39,[3]POA!$A$2:$F$25,5,0)),"",VLOOKUP(P39,[3]POA!$A$2:$F$25,5,0))</f>
        <v>0</v>
      </c>
      <c r="AC39" s="61"/>
      <c r="AD39" s="64" t="str">
        <f>IF(OR(AC34=0,N39="",R39=""),"",IF(AC34&gt;=$AD$9,"HABIL","NO HABIL"))</f>
        <v/>
      </c>
      <c r="AE39" s="64" t="str">
        <f t="shared" si="20"/>
        <v/>
      </c>
      <c r="AF39" s="66">
        <f t="shared" si="21"/>
        <v>0</v>
      </c>
      <c r="AG39" s="67" t="str">
        <f t="shared" si="24"/>
        <v>MIPYME</v>
      </c>
      <c r="AH39" s="68"/>
      <c r="AI39" s="64" t="str">
        <f>IF(OR(AH34=0,N39="",R39=""),"",IF(AH34&gt;=$AI$9,"HABIL","NO HABIL"))</f>
        <v/>
      </c>
      <c r="AJ39" s="68"/>
      <c r="AK39" s="64" t="str">
        <f>IF(OR(AJ34=0,N39="",R39=""),"",IF(AJ34&gt;=$AK$9,"HABIL","NO HABIL"))</f>
        <v/>
      </c>
      <c r="AL39" s="72" t="str">
        <f t="shared" si="25"/>
        <v/>
      </c>
    </row>
    <row r="40" spans="2:38" ht="18" hidden="1" customHeight="1" x14ac:dyDescent="0.25">
      <c r="B40" s="54" t="str">
        <f t="shared" si="26"/>
        <v/>
      </c>
      <c r="C40" s="56"/>
      <c r="D40" s="56"/>
      <c r="E40" s="57">
        <f>IF(ISERROR(VLOOKUP(C40,[2]TD!$4:$65536,2,0)),0,VLOOKUP(C40,[2]TD!$4:$65536,2,0))</f>
        <v>0</v>
      </c>
      <c r="F40" s="57">
        <f>IF(ISERROR(VLOOKUP(C40,[2]TD!$4:$65536,3,0)),0,VLOOKUP(C40,[2]TD!$4:$65536,3,0))</f>
        <v>0</v>
      </c>
      <c r="G40" s="57">
        <f>IF(ISERROR(VLOOKUP(C40,[2]TD!$4:$65536,4,0)),0,VLOOKUP(C40,[2]TD!$4:$65536,4,0))</f>
        <v>0</v>
      </c>
      <c r="H40" s="57">
        <f>IF(ISERROR(VLOOKUP(C40,[2]TD!$4:$65536,5,0)),0,VLOOKUP(C40,[2]TD!$4:$65536,5,0))</f>
        <v>0</v>
      </c>
      <c r="I40" s="57">
        <f t="shared" si="22"/>
        <v>0</v>
      </c>
      <c r="J40" s="57">
        <f t="shared" si="22"/>
        <v>0</v>
      </c>
      <c r="K40" s="57">
        <f t="shared" si="23"/>
        <v>0</v>
      </c>
      <c r="L40" s="57">
        <f>IF(ISERROR(VLOOKUP(C40,[2]TD!$4:$65536,6,0)),0,VLOOKUP(C40,[2]TD!$4:$65536,6,0))</f>
        <v>0</v>
      </c>
      <c r="M40" s="57">
        <f>IF(ISERROR(VLOOKUP(C40,[2]TD!$4:$65536,7,0)),0,VLOOKUP(C40,[2]TD!$4:$65536,7,0))</f>
        <v>0</v>
      </c>
      <c r="N40" s="70"/>
      <c r="O40" s="70" t="str">
        <f>IF(ISERROR(VLOOKUP(N40,[2]POA!$A$2:$C$25,3,0)),"",VLOOKUP(N40,[2]POA!$A$2:$C$25,3,0))</f>
        <v/>
      </c>
      <c r="P40" s="61"/>
      <c r="Q40" s="61" t="str">
        <f>IF(ISERROR(VLOOKUP(P40,[2]POA!$A$2:$F$25,4,0)),"",VLOOKUP(P40,[2]POA!$A$2:$F$25,4,0))</f>
        <v/>
      </c>
      <c r="R40" s="62" t="str">
        <f>IF(ISERROR(VLOOKUP(N40,[2]POA!$A$2:$C$25,2,0)),"",VLOOKUP(N40,[2]POA!$A$2:$C$25,2,0))</f>
        <v/>
      </c>
      <c r="S40" s="63"/>
      <c r="T40" s="64" t="str">
        <f t="shared" si="19"/>
        <v/>
      </c>
      <c r="U40" s="63"/>
      <c r="V40" s="64" t="str">
        <f>IF(OR(U34=0,N40="",R40=""),"",IF(U34&gt;=(0.5*R40),"HABIL","NO HABIL"))</f>
        <v/>
      </c>
      <c r="W40" s="64"/>
      <c r="X40" s="63"/>
      <c r="Y40" s="64" t="str">
        <f>IF(OR(X34=0,N40="",R40=""),"",IF(X34&gt;=$Y$9,"HABIL","NO HABIL"))</f>
        <v/>
      </c>
      <c r="Z40" s="65"/>
      <c r="AA40" s="64" t="str">
        <f>IF(OR(Z34=0,N40="",R40=""),"",IF(Z34&lt;=$AA$9,"HABIL","NO HABIL"))</f>
        <v/>
      </c>
      <c r="AB40" s="61">
        <f>IF(ISERROR(VLOOKUP(P40,[3]POA!$A$2:$F$25,5,0)),"",VLOOKUP(P40,[3]POA!$A$2:$F$25,5,0))</f>
        <v>0</v>
      </c>
      <c r="AC40" s="61"/>
      <c r="AD40" s="64" t="str">
        <f>IF(OR(AC34=0,N40="",R40=""),"",IF(AC34&gt;=$AD$9,"HABIL","NO HABIL"))</f>
        <v/>
      </c>
      <c r="AE40" s="64" t="str">
        <f t="shared" si="20"/>
        <v/>
      </c>
      <c r="AF40" s="66">
        <f t="shared" si="21"/>
        <v>0</v>
      </c>
      <c r="AG40" s="67" t="str">
        <f t="shared" si="24"/>
        <v>MIPYME</v>
      </c>
      <c r="AH40" s="68"/>
      <c r="AI40" s="64" t="str">
        <f>IF(OR(AH34=0,N40="",R40=""),"",IF(AH34&gt;=$AI$9,"HABIL","NO HABIL"))</f>
        <v/>
      </c>
      <c r="AJ40" s="68"/>
      <c r="AK40" s="64" t="str">
        <f>IF(OR(AJ34=0,N40="",R40=""),"",IF(AJ34&gt;=$AK$9,"HABIL","NO HABIL"))</f>
        <v/>
      </c>
      <c r="AL40" s="71" t="str">
        <f t="shared" si="25"/>
        <v/>
      </c>
    </row>
    <row r="41" spans="2:38" ht="18" hidden="1" customHeight="1" x14ac:dyDescent="0.25">
      <c r="B41" s="54" t="str">
        <f t="shared" si="26"/>
        <v/>
      </c>
      <c r="C41" s="56"/>
      <c r="D41" s="56"/>
      <c r="E41" s="57">
        <f>IF(ISERROR(VLOOKUP(C41,[2]TD!$4:$65536,2,0)),0,VLOOKUP(C41,[2]TD!$4:$65536,2,0))</f>
        <v>0</v>
      </c>
      <c r="F41" s="57">
        <f>IF(ISERROR(VLOOKUP(C41,[2]TD!$4:$65536,3,0)),0,VLOOKUP(C41,[2]TD!$4:$65536,3,0))</f>
        <v>0</v>
      </c>
      <c r="G41" s="57">
        <f>IF(ISERROR(VLOOKUP(C41,[2]TD!$4:$65536,4,0)),0,VLOOKUP(C41,[2]TD!$4:$65536,4,0))</f>
        <v>0</v>
      </c>
      <c r="H41" s="57">
        <f>IF(ISERROR(VLOOKUP(C41,[2]TD!$4:$65536,5,0)),0,VLOOKUP(C41,[2]TD!$4:$65536,5,0))</f>
        <v>0</v>
      </c>
      <c r="I41" s="57">
        <f t="shared" si="22"/>
        <v>0</v>
      </c>
      <c r="J41" s="57">
        <f t="shared" si="22"/>
        <v>0</v>
      </c>
      <c r="K41" s="57">
        <f t="shared" si="23"/>
        <v>0</v>
      </c>
      <c r="L41" s="57">
        <f>IF(ISERROR(VLOOKUP(C41,[2]TD!$4:$65536,6,0)),0,VLOOKUP(C41,[2]TD!$4:$65536,6,0))</f>
        <v>0</v>
      </c>
      <c r="M41" s="57">
        <f>IF(ISERROR(VLOOKUP(C41,[2]TD!$4:$65536,7,0)),0,VLOOKUP(C41,[2]TD!$4:$65536,7,0))</f>
        <v>0</v>
      </c>
      <c r="N41" s="70"/>
      <c r="O41" s="70" t="str">
        <f>IF(ISERROR(VLOOKUP(N41,[2]POA!$A$2:$C$25,3,0)),"",VLOOKUP(N41,[2]POA!$A$2:$C$25,3,0))</f>
        <v/>
      </c>
      <c r="P41" s="61"/>
      <c r="Q41" s="61" t="str">
        <f>IF(ISERROR(VLOOKUP(P41,[2]POA!$A$2:$F$25,4,0)),"",VLOOKUP(P41,[2]POA!$A$2:$F$25,4,0))</f>
        <v/>
      </c>
      <c r="R41" s="62" t="str">
        <f>IF(ISERROR(VLOOKUP(N41,[2]POA!$A$2:$C$25,2,0)),"",VLOOKUP(N41,[2]POA!$A$2:$C$25,2,0))</f>
        <v/>
      </c>
      <c r="S41" s="63"/>
      <c r="T41" s="64" t="str">
        <f t="shared" si="19"/>
        <v/>
      </c>
      <c r="U41" s="63"/>
      <c r="V41" s="64" t="str">
        <f>IF(OR(U34=0,N41="",R41=""),"",IF(U34&gt;=(0.5*R41),"HABIL","NO HABIL"))</f>
        <v/>
      </c>
      <c r="W41" s="64"/>
      <c r="X41" s="63"/>
      <c r="Y41" s="64" t="str">
        <f>IF(OR(X34=0,N41="",R41=""),"",IF(X34&gt;=$Y$9,"HABIL","NO HABIL"))</f>
        <v/>
      </c>
      <c r="Z41" s="65"/>
      <c r="AA41" s="64" t="str">
        <f>IF(OR(Z34=0,N41="",R41=""),"",IF(Z34&lt;=$AA$9,"HABIL","NO HABIL"))</f>
        <v/>
      </c>
      <c r="AB41" s="61">
        <f>IF(ISERROR(VLOOKUP(P41,[3]POA!$A$2:$F$25,5,0)),"",VLOOKUP(P41,[3]POA!$A$2:$F$25,5,0))</f>
        <v>0</v>
      </c>
      <c r="AC41" s="61"/>
      <c r="AD41" s="64" t="str">
        <f>IF(OR(AC34=0,N41="",R41=""),"",IF(AC34&gt;=$AD$9,"HABIL","NO HABIL"))</f>
        <v/>
      </c>
      <c r="AE41" s="64" t="str">
        <f t="shared" si="20"/>
        <v/>
      </c>
      <c r="AF41" s="66">
        <f t="shared" si="21"/>
        <v>0</v>
      </c>
      <c r="AG41" s="67" t="str">
        <f t="shared" si="24"/>
        <v>MIPYME</v>
      </c>
      <c r="AH41" s="68"/>
      <c r="AI41" s="64" t="str">
        <f>IF(OR(AH34=0,N41="",R41=""),"",IF(AH34&gt;=$AI$9,"HABIL","NO HABIL"))</f>
        <v/>
      </c>
      <c r="AJ41" s="68"/>
      <c r="AK41" s="64" t="str">
        <f>IF(OR(AJ34=0,N41="",R41=""),"",IF(AJ34&gt;=$AK$9,"HABIL","NO HABIL"))</f>
        <v/>
      </c>
      <c r="AL41" s="71" t="str">
        <f t="shared" si="25"/>
        <v/>
      </c>
    </row>
    <row r="42" spans="2:38" ht="18" hidden="1" customHeight="1" x14ac:dyDescent="0.25">
      <c r="B42" s="54" t="str">
        <f t="shared" si="26"/>
        <v/>
      </c>
      <c r="C42" s="56"/>
      <c r="D42" s="56"/>
      <c r="E42" s="57">
        <f>IF(ISERROR(VLOOKUP(C42,[2]TD!$4:$65536,2,0)),0,VLOOKUP(C42,[2]TD!$4:$65536,2,0))</f>
        <v>0</v>
      </c>
      <c r="F42" s="57">
        <f>IF(ISERROR(VLOOKUP(C42,[2]TD!$4:$65536,3,0)),0,VLOOKUP(C42,[2]TD!$4:$65536,3,0))</f>
        <v>0</v>
      </c>
      <c r="G42" s="57">
        <f>IF(ISERROR(VLOOKUP(C42,[2]TD!$4:$65536,4,0)),0,VLOOKUP(C42,[2]TD!$4:$65536,4,0))</f>
        <v>0</v>
      </c>
      <c r="H42" s="57">
        <f>IF(ISERROR(VLOOKUP(C42,[2]TD!$4:$65536,5,0)),0,VLOOKUP(C42,[2]TD!$4:$65536,5,0))</f>
        <v>0</v>
      </c>
      <c r="I42" s="57">
        <f t="shared" si="22"/>
        <v>0</v>
      </c>
      <c r="J42" s="57">
        <f t="shared" si="22"/>
        <v>0</v>
      </c>
      <c r="K42" s="57">
        <f t="shared" si="23"/>
        <v>0</v>
      </c>
      <c r="L42" s="57">
        <f>IF(ISERROR(VLOOKUP(C42,[2]TD!$4:$65536,6,0)),0,VLOOKUP(C42,[2]TD!$4:$65536,6,0))</f>
        <v>0</v>
      </c>
      <c r="M42" s="57">
        <f>IF(ISERROR(VLOOKUP(C42,[2]TD!$4:$65536,7,0)),0,VLOOKUP(C42,[2]TD!$4:$65536,7,0))</f>
        <v>0</v>
      </c>
      <c r="N42" s="70"/>
      <c r="O42" s="70" t="str">
        <f>IF(ISERROR(VLOOKUP(N42,[2]POA!$A$2:$C$25,3,0)),"",VLOOKUP(N42,[2]POA!$A$2:$C$25,3,0))</f>
        <v/>
      </c>
      <c r="P42" s="61"/>
      <c r="Q42" s="61" t="str">
        <f>IF(ISERROR(VLOOKUP(P42,[2]POA!$A$2:$F$25,4,0)),"",VLOOKUP(P42,[2]POA!$A$2:$F$25,4,0))</f>
        <v/>
      </c>
      <c r="R42" s="62" t="str">
        <f>IF(ISERROR(VLOOKUP(N42,[2]POA!$A$2:$C$25,2,0)),"",VLOOKUP(N42,[2]POA!$A$2:$C$25,2,0))</f>
        <v/>
      </c>
      <c r="S42" s="63"/>
      <c r="T42" s="64" t="str">
        <f t="shared" si="19"/>
        <v/>
      </c>
      <c r="U42" s="63"/>
      <c r="V42" s="64" t="str">
        <f>IF(OR(U34=0,N42="",R42=""),"",IF(U34&gt;=(0.5*R42),"HABIL","NO HABIL"))</f>
        <v/>
      </c>
      <c r="W42" s="64"/>
      <c r="X42" s="63"/>
      <c r="Y42" s="64" t="str">
        <f>IF(OR(X34=0,N42="",R42=""),"",IF(X34&gt;=$Y$9,"HABIL","NO HABIL"))</f>
        <v/>
      </c>
      <c r="Z42" s="65"/>
      <c r="AA42" s="64" t="str">
        <f>IF(OR(Z34=0,N42="",R42=""),"",IF(Z34&lt;=$AA$9,"HABIL","NO HABIL"))</f>
        <v/>
      </c>
      <c r="AB42" s="61">
        <f>IF(ISERROR(VLOOKUP(P42,[3]POA!$A$2:$F$25,5,0)),"",VLOOKUP(P42,[3]POA!$A$2:$F$25,5,0))</f>
        <v>0</v>
      </c>
      <c r="AC42" s="61"/>
      <c r="AD42" s="64" t="str">
        <f>IF(OR(AC34=0,N42="",R42=""),"",IF(AC34&gt;=$AD$9,"HABIL","NO HABIL"))</f>
        <v/>
      </c>
      <c r="AE42" s="64" t="str">
        <f t="shared" si="20"/>
        <v/>
      </c>
      <c r="AF42" s="66">
        <f t="shared" si="21"/>
        <v>0</v>
      </c>
      <c r="AG42" s="67" t="str">
        <f t="shared" si="24"/>
        <v>MIPYME</v>
      </c>
      <c r="AH42" s="68"/>
      <c r="AI42" s="64" t="str">
        <f>IF(OR(AH34=0,N42="",R42=""),"",IF(AH34&gt;=$AI$9,"HABIL","NO HABIL"))</f>
        <v/>
      </c>
      <c r="AJ42" s="68"/>
      <c r="AK42" s="64" t="str">
        <f>IF(OR(AJ34=0,N42="",R42=""),"",IF(AJ34&gt;=$AK$9,"HABIL","NO HABIL"))</f>
        <v/>
      </c>
      <c r="AL42" s="72" t="str">
        <f t="shared" si="25"/>
        <v/>
      </c>
    </row>
    <row r="43" spans="2:38" ht="18" hidden="1" customHeight="1" x14ac:dyDescent="0.25">
      <c r="B43" s="54" t="str">
        <f t="shared" si="26"/>
        <v/>
      </c>
      <c r="C43" s="56"/>
      <c r="D43" s="56"/>
      <c r="E43" s="57">
        <f>IF(ISERROR(VLOOKUP(C43,[2]TD!$4:$65536,2,0)),0,VLOOKUP(C43,[2]TD!$4:$65536,2,0))</f>
        <v>0</v>
      </c>
      <c r="F43" s="57">
        <f>IF(ISERROR(VLOOKUP(C43,[2]TD!$4:$65536,3,0)),0,VLOOKUP(C43,[2]TD!$4:$65536,3,0))</f>
        <v>0</v>
      </c>
      <c r="G43" s="57">
        <f>IF(ISERROR(VLOOKUP(C43,[2]TD!$4:$65536,4,0)),0,VLOOKUP(C43,[2]TD!$4:$65536,4,0))</f>
        <v>0</v>
      </c>
      <c r="H43" s="57">
        <f>IF(ISERROR(VLOOKUP(C43,[2]TD!$4:$65536,5,0)),0,VLOOKUP(C43,[2]TD!$4:$65536,5,0))</f>
        <v>0</v>
      </c>
      <c r="I43" s="57">
        <f t="shared" si="22"/>
        <v>0</v>
      </c>
      <c r="J43" s="57">
        <f t="shared" si="22"/>
        <v>0</v>
      </c>
      <c r="K43" s="57">
        <f t="shared" si="23"/>
        <v>0</v>
      </c>
      <c r="L43" s="57">
        <f>IF(ISERROR(VLOOKUP(C43,[2]TD!$4:$65536,6,0)),0,VLOOKUP(C43,[2]TD!$4:$65536,6,0))</f>
        <v>0</v>
      </c>
      <c r="M43" s="57">
        <f>IF(ISERROR(VLOOKUP(C43,[2]TD!$4:$65536,7,0)),0,VLOOKUP(C43,[2]TD!$4:$65536,7,0))</f>
        <v>0</v>
      </c>
      <c r="N43" s="70"/>
      <c r="O43" s="70" t="str">
        <f>IF(ISERROR(VLOOKUP(N43,[2]POA!$A$2:$C$25,3,0)),"",VLOOKUP(N43,[2]POA!$A$2:$C$25,3,0))</f>
        <v/>
      </c>
      <c r="P43" s="61"/>
      <c r="Q43" s="61" t="str">
        <f>IF(ISERROR(VLOOKUP(P43,[2]POA!$A$2:$F$25,4,0)),"",VLOOKUP(P43,[2]POA!$A$2:$F$25,4,0))</f>
        <v/>
      </c>
      <c r="R43" s="62" t="str">
        <f>IF(ISERROR(VLOOKUP(N43,[2]POA!$A$2:$C$25,2,0)),"",VLOOKUP(N43,[2]POA!$A$2:$C$25,2,0))</f>
        <v/>
      </c>
      <c r="S43" s="63"/>
      <c r="T43" s="64" t="str">
        <f t="shared" si="19"/>
        <v/>
      </c>
      <c r="U43" s="63"/>
      <c r="V43" s="64" t="str">
        <f>IF(OR(U34=0,N43="",R43=""),"",IF(U34&gt;=(0.5*R43),"HABIL","NO HABIL"))</f>
        <v/>
      </c>
      <c r="W43" s="64"/>
      <c r="X43" s="63"/>
      <c r="Y43" s="64" t="str">
        <f>IF(OR(X34=0,N43="",R43=""),"",IF(X34&gt;=$Y$9,"HABIL","NO HABIL"))</f>
        <v/>
      </c>
      <c r="Z43" s="65"/>
      <c r="AA43" s="64" t="str">
        <f>IF(OR(Z34=0,N43="",R43=""),"",IF(Z34&lt;=$AA$9,"HABIL","NO HABIL"))</f>
        <v/>
      </c>
      <c r="AB43" s="61">
        <f>IF(ISERROR(VLOOKUP(P43,[3]POA!$A$2:$F$25,5,0)),"",VLOOKUP(P43,[3]POA!$A$2:$F$25,5,0))</f>
        <v>0</v>
      </c>
      <c r="AC43" s="61"/>
      <c r="AD43" s="64" t="str">
        <f>IF(OR(AC34=0,N43="",R43=""),"",IF(AC34&gt;=$AD$9,"HABIL","NO HABIL"))</f>
        <v/>
      </c>
      <c r="AE43" s="64" t="str">
        <f t="shared" si="20"/>
        <v/>
      </c>
      <c r="AF43" s="66">
        <f t="shared" si="21"/>
        <v>0</v>
      </c>
      <c r="AG43" s="67" t="str">
        <f t="shared" si="24"/>
        <v>MIPYME</v>
      </c>
      <c r="AH43" s="68"/>
      <c r="AI43" s="64" t="str">
        <f>IF(OR(AH34=0,N43="",R43=""),"",IF(AH34&gt;=$AI$9,"HABIL","NO HABIL"))</f>
        <v/>
      </c>
      <c r="AJ43" s="68"/>
      <c r="AK43" s="64" t="str">
        <f>IF(OR(AJ34=0,N43="",R43=""),"",IF(AJ34&gt;=$AK$9,"HABIL","NO HABIL"))</f>
        <v/>
      </c>
      <c r="AL43" s="72" t="str">
        <f t="shared" si="25"/>
        <v/>
      </c>
    </row>
    <row r="44" spans="2:38" ht="18" hidden="1" customHeight="1" x14ac:dyDescent="0.25">
      <c r="B44" s="73" t="str">
        <f t="shared" si="26"/>
        <v/>
      </c>
      <c r="C44" s="74"/>
      <c r="D44" s="74"/>
      <c r="E44" s="75">
        <f>IF(ISERROR(VLOOKUP(C44,[2]TD!$4:$65536,2,0)),0,VLOOKUP(C44,[2]TD!$4:$65536,2,0))</f>
        <v>0</v>
      </c>
      <c r="F44" s="75">
        <f>IF(ISERROR(VLOOKUP(C44,[2]TD!$4:$65536,3,0)),0,VLOOKUP(C44,[2]TD!$4:$65536,3,0))</f>
        <v>0</v>
      </c>
      <c r="G44" s="75">
        <f>IF(ISERROR(VLOOKUP(C44,[2]TD!$4:$65536,4,0)),0,VLOOKUP(C44,[2]TD!$4:$65536,4,0))</f>
        <v>0</v>
      </c>
      <c r="H44" s="75">
        <f>IF(ISERROR(VLOOKUP(C44,[2]TD!$4:$65536,5,0)),0,VLOOKUP(C44,[2]TD!$4:$65536,5,0))</f>
        <v>0</v>
      </c>
      <c r="I44" s="75">
        <f t="shared" si="22"/>
        <v>0</v>
      </c>
      <c r="J44" s="75">
        <f t="shared" si="22"/>
        <v>0</v>
      </c>
      <c r="K44" s="75">
        <f t="shared" si="23"/>
        <v>0</v>
      </c>
      <c r="L44" s="75">
        <f>IF(ISERROR(VLOOKUP(C44,[2]TD!$4:$65536,6,0)),0,VLOOKUP(C44,[2]TD!$4:$65536,6,0))</f>
        <v>0</v>
      </c>
      <c r="M44" s="75">
        <f>IF(ISERROR(VLOOKUP(C44,[2]TD!$4:$65536,7,0)),0,VLOOKUP(C44,[2]TD!$4:$65536,7,0))</f>
        <v>0</v>
      </c>
      <c r="N44" s="76"/>
      <c r="O44" s="76" t="str">
        <f>IF(ISERROR(VLOOKUP(N44,[2]POA!$A$2:$C$25,3,0)),"",VLOOKUP(N44,[2]POA!$A$2:$C$25,3,0))</f>
        <v/>
      </c>
      <c r="P44" s="77"/>
      <c r="Q44" s="77" t="str">
        <f>IF(ISERROR(VLOOKUP(P44,[2]POA!$A$2:$F$25,4,0)),"",VLOOKUP(P44,[2]POA!$A$2:$F$25,4,0))</f>
        <v/>
      </c>
      <c r="R44" s="78" t="str">
        <f>IF(ISERROR(VLOOKUP(N44,[2]POA!$A$2:$C$25,2,0)),"",VLOOKUP(N44,[2]POA!$A$2:$C$25,2,0))</f>
        <v/>
      </c>
      <c r="S44" s="79"/>
      <c r="T44" s="64" t="str">
        <f t="shared" si="19"/>
        <v/>
      </c>
      <c r="U44" s="79"/>
      <c r="V44" s="80" t="str">
        <f>IF(OR(U34=0,N44="",R44=""),"",IF(U34&gt;=(0.5*R44),"HABIL","NO HABIL"))</f>
        <v/>
      </c>
      <c r="W44" s="80"/>
      <c r="X44" s="79"/>
      <c r="Y44" s="80" t="str">
        <f>IF(OR(X34=0,N44="",R44=""),"",IF(X34&gt;=$Y$9,"HABIL","NO HABIL"))</f>
        <v/>
      </c>
      <c r="Z44" s="81"/>
      <c r="AA44" s="80" t="str">
        <f>IF(OR(Z34=0,N44="",R44=""),"",IF(Z34&lt;=$AA$9,"HABIL","NO HABIL"))</f>
        <v/>
      </c>
      <c r="AB44" s="77">
        <f>IF(ISERROR(VLOOKUP(P44,[3]POA!$A$2:$F$25,5,0)),"",VLOOKUP(P44,[3]POA!$A$2:$F$25,5,0))</f>
        <v>0</v>
      </c>
      <c r="AC44" s="77"/>
      <c r="AD44" s="80" t="str">
        <f>IF(OR(AC34=0,N44="",R44=""),"",IF(AC34&gt;=$AD$9,"HABIL","NO HABIL"))</f>
        <v/>
      </c>
      <c r="AE44" s="80" t="str">
        <f t="shared" si="20"/>
        <v/>
      </c>
      <c r="AF44" s="82">
        <f t="shared" si="21"/>
        <v>0</v>
      </c>
      <c r="AG44" s="83" t="str">
        <f t="shared" si="24"/>
        <v>MIPYME</v>
      </c>
      <c r="AH44" s="84"/>
      <c r="AI44" s="80" t="str">
        <f>IF(OR(AH34=0,N44="",R44=""),"",IF(AH34&gt;=$AI$9,"HABIL","NO HABIL"))</f>
        <v/>
      </c>
      <c r="AJ44" s="84"/>
      <c r="AK44" s="80" t="str">
        <f>IF(OR(AJ34=0,N44="",R44=""),"",IF(AJ34&gt;=$AK$9,"HABIL","NO HABIL"))</f>
        <v/>
      </c>
      <c r="AL44" s="85" t="str">
        <f t="shared" si="25"/>
        <v/>
      </c>
    </row>
    <row r="45" spans="2:38" ht="18" hidden="1" customHeight="1" x14ac:dyDescent="0.25">
      <c r="B45" s="37">
        <v>4</v>
      </c>
      <c r="C45" s="38">
        <f>+C46</f>
        <v>0</v>
      </c>
      <c r="D45" s="39" t="str">
        <f>IF(SUM(D46:D55)=0,"",SUM(D46:D55))</f>
        <v/>
      </c>
      <c r="E45" s="40">
        <f>SUM(E46:E55)</f>
        <v>0</v>
      </c>
      <c r="F45" s="40">
        <f t="shared" ref="F45:M45" si="27">SUM(F46:F55)</f>
        <v>0</v>
      </c>
      <c r="G45" s="40">
        <f t="shared" si="27"/>
        <v>0</v>
      </c>
      <c r="H45" s="40">
        <f t="shared" si="27"/>
        <v>0</v>
      </c>
      <c r="I45" s="40">
        <f t="shared" si="27"/>
        <v>0</v>
      </c>
      <c r="J45" s="40">
        <f t="shared" si="27"/>
        <v>0</v>
      </c>
      <c r="K45" s="40">
        <f t="shared" si="27"/>
        <v>0</v>
      </c>
      <c r="L45" s="40">
        <f t="shared" si="27"/>
        <v>0</v>
      </c>
      <c r="M45" s="40">
        <f t="shared" si="27"/>
        <v>0</v>
      </c>
      <c r="N45" s="41">
        <v>1</v>
      </c>
      <c r="O45" s="42">
        <f>IF(ISERROR(VLOOKUP(N45,[2]POA!$A$2:$C$25,3,0)),"",VLOOKUP(N45,[2]POA!$A$2:$C$25,3,0))</f>
        <v>18</v>
      </c>
      <c r="P45" s="43" t="s">
        <v>54</v>
      </c>
      <c r="Q45" s="41">
        <f>+SUM(Q46:Q55)</f>
        <v>0</v>
      </c>
      <c r="R45" s="44">
        <f>IF(ISERROR(VLOOKUP(N45,[2]POA!$A$2:$C$25,2,0)),"",VLOOKUP(N45,[2]POA!$A$2:$C$25,2,0))</f>
        <v>151500000000</v>
      </c>
      <c r="S45" s="45">
        <f>SUM(I45)</f>
        <v>0</v>
      </c>
      <c r="T45" s="46" t="str">
        <f>IF(OR(S45=0,N45="",R45=""),"",IF(S45&gt;=(R45/O45),"HABIL","NO HABIL"))</f>
        <v/>
      </c>
      <c r="U45" s="47">
        <f>SUM(J45)</f>
        <v>0</v>
      </c>
      <c r="V45" s="48" t="str">
        <f>IF(OR(U45=0,N45="",R45=""),"",IF(U45&gt;=(0.1*R45),"HABIL","NO HABIL"))</f>
        <v/>
      </c>
      <c r="W45" s="48"/>
      <c r="X45" s="47">
        <f>IF(ISERROR(SUM(E45/G45)),0,SUM(E45/G45))</f>
        <v>0</v>
      </c>
      <c r="Y45" s="46" t="str">
        <f>IF(OR(X45=0,N45="",R45=""),"",IF(X45&gt;=$Y$9,"HABIL","NO HABIL"))</f>
        <v/>
      </c>
      <c r="Z45" s="49">
        <f>IF(ISERROR(SUM(H45/F45)),0,SUM(H45/F45))</f>
        <v>0</v>
      </c>
      <c r="AA45" s="46" t="str">
        <f>IF(OR(Z45=0,N45="",R45=""),"",IF(Z45&lt;=$AA$9,"HABIL","NO HABIL"))</f>
        <v/>
      </c>
      <c r="AB45" s="41">
        <f>+SUM(AB46:AB55)</f>
        <v>0</v>
      </c>
      <c r="AC45" s="49">
        <f>IF(ISERROR(SUM(L45/M45)),0,SUM(L45/M45))</f>
        <v>0</v>
      </c>
      <c r="AD45" s="46" t="str">
        <f>IF(OR(AC45=0,N45="",R45=""),"",IF(AC45&gt;=$AD$9,"HABIL","NO HABIL"))</f>
        <v/>
      </c>
      <c r="AE45" s="46" t="str">
        <f>IF(OR(T45="",V45="",Y45="",AA45="",AD45=""),"",IF(T45="NO HABIL","NO HABIL",IF(V45="NO HABIL","NO HABIL",IF(Y45="NO HABIL","NO HABIL",IF(AA45="NO HABIL","NO HABIL",IF(AD45="NO HABIL","NO HABIL",IF(AD45="NO HABIL","NO HABIL","HABIL")))))))</f>
        <v/>
      </c>
      <c r="AF45" s="50"/>
      <c r="AG45" s="51"/>
      <c r="AH45" s="49">
        <f>IF(ISERROR(SUM(L45/K45)),0,SUM(L45/K45))</f>
        <v>0</v>
      </c>
      <c r="AI45" s="46" t="str">
        <f>IF(OR(AH45=0,N45="",R45=""),"",IF(AH45&gt;=$AI$9,"HABIL","NO HABIL"))</f>
        <v/>
      </c>
      <c r="AJ45" s="49">
        <f>IF(ISERROR(SUM(L45/F45)),0,SUM(L45/F45))</f>
        <v>0</v>
      </c>
      <c r="AK45" s="46" t="str">
        <f>IF(OR(AJ45=0,N45="",R45=""),"",IF(AJ45&gt;=$AK$9,"HABIL","NO HABIL"))</f>
        <v/>
      </c>
      <c r="AL45" s="52" t="str">
        <f t="shared" si="25"/>
        <v/>
      </c>
    </row>
    <row r="46" spans="2:38" ht="18" hidden="1" customHeight="1" x14ac:dyDescent="0.25">
      <c r="B46" s="54" t="str">
        <f>IF(C46="","",B45+0.1)</f>
        <v/>
      </c>
      <c r="C46" s="55"/>
      <c r="D46" s="56"/>
      <c r="E46" s="57">
        <f>IF(ISERROR(VLOOKUP(C46,[2]TD!$4:$65536,2,0)),0,VLOOKUP(C46,[2]TD!$4:$65536,2,0))</f>
        <v>0</v>
      </c>
      <c r="F46" s="57">
        <f>IF(ISERROR(VLOOKUP(C46,[2]TD!$4:$65536,3,0)),0,VLOOKUP(C46,[2]TD!$4:$65536,3,0))</f>
        <v>0</v>
      </c>
      <c r="G46" s="57">
        <f>IF(ISERROR(VLOOKUP(C46,[2]TD!$4:$65536,4,0)),0,VLOOKUP(C46,[2]TD!$4:$65536,4,0))</f>
        <v>0</v>
      </c>
      <c r="H46" s="57">
        <f>IF(ISERROR(VLOOKUP(C46,[2]TD!$4:$65536,5,0)),0,VLOOKUP(C46,[2]TD!$4:$65536,5,0))</f>
        <v>0</v>
      </c>
      <c r="I46" s="57">
        <f>IF(ISERROR(E46-G46),"",E46-G46)</f>
        <v>0</v>
      </c>
      <c r="J46" s="58">
        <f>IF(ISERROR(F46-H46),"",F46-H46)</f>
        <v>0</v>
      </c>
      <c r="K46" s="58">
        <f>IF(ISERROR(F46-H46),"",F46-H46)</f>
        <v>0</v>
      </c>
      <c r="L46" s="57">
        <f>IF(ISERROR(VLOOKUP(C46,[2]TD!$4:$65536,6,0)),0,VLOOKUP(C46,[2]TD!$4:$65536,6,0))</f>
        <v>0</v>
      </c>
      <c r="M46" s="57">
        <f>IF(ISERROR(VLOOKUP(C46,[2]TD!$4:$65536,7,0)),0,VLOOKUP(C46,[2]TD!$4:$65536,7,0))</f>
        <v>0</v>
      </c>
      <c r="N46" s="59"/>
      <c r="O46" s="60" t="str">
        <f>IF(ISERROR(VLOOKUP(N46,[2]POA!$A$2:$C$25,3,0)),"",VLOOKUP(N46,[2]POA!$A$2:$C$25,3,0))</f>
        <v/>
      </c>
      <c r="P46" s="61" t="s">
        <v>54</v>
      </c>
      <c r="Q46" s="61" t="str">
        <f>IF(ISERROR(VLOOKUP(P46,[2]POA!$A$2:$F$25,4,0)),"",VLOOKUP(P46,[2]POA!$A$2:$F$25,4,0))</f>
        <v/>
      </c>
      <c r="R46" s="62" t="str">
        <f>IF(ISERROR(VLOOKUP(N46,[2]POA!$A$2:$C$25,2,0)),"",VLOOKUP(N46,[2]POA!$A$2:$C$25,2,0))</f>
        <v/>
      </c>
      <c r="S46" s="63"/>
      <c r="T46" s="64" t="str">
        <f t="shared" ref="T46:T55" si="28">IF(OR(S45=0,N46="",R46=""),"",IF(S45&gt;=(0.1*R46),"HABIL","NO HABIL"))</f>
        <v/>
      </c>
      <c r="U46" s="63"/>
      <c r="V46" s="64" t="str">
        <f>IF(OR(U45=0,N46="",R46=""),"",IF(U45&gt;=(0.5*R46),"HABIL","NO HABIL"))</f>
        <v/>
      </c>
      <c r="W46" s="64"/>
      <c r="X46" s="63"/>
      <c r="Y46" s="64" t="str">
        <f>IF(OR(X45=0,N46="",R46=""),"",IF(X45&gt;=$Y$9,"HABIL","NO HABIL"))</f>
        <v/>
      </c>
      <c r="Z46" s="65"/>
      <c r="AA46" s="64" t="str">
        <f>IF(OR(Z45=0,N46="",R46=""),"",IF(Z45&lt;=$AA$9,"HABIL","NO HABIL"))</f>
        <v/>
      </c>
      <c r="AB46" s="61" t="str">
        <f>IF(ISERROR(VLOOKUP(P46,[3]POA!$A$2:$F$25,5,0)),"",VLOOKUP(P46,[3]POA!$A$2:$F$25,5,0))</f>
        <v/>
      </c>
      <c r="AC46" s="61"/>
      <c r="AD46" s="64" t="str">
        <f>IF(OR(AC45=0,N46="",R46=""),"",IF(AC45&gt;=$AD$9,"HABIL","NO HABIL"))</f>
        <v/>
      </c>
      <c r="AE46" s="64" t="str">
        <f t="shared" ref="AE46:AE55" si="29">IF(OR(T46="",V46="",Y46="",AA46="",AD46=""),"",IF(T46="NO HABIL","NO HABIL",IF(V46="NO HABIL","NO HABIL",IF(Y46="NO HABIL","NO HABIL",IF(AA46="NO HABIL","NO HABIL",IF(AD46="NO HABIL","NO HABIL",IF(AD46="NO HABIL","NO HABIL","HABIL")))))))</f>
        <v/>
      </c>
      <c r="AF46" s="66">
        <f t="shared" ref="AF46:AF55" si="30">IF(ISERROR(F46/$AG$9),"",F46/$AG$9)</f>
        <v>0</v>
      </c>
      <c r="AG46" s="67" t="str">
        <f>+IF(AF46&lt;$AG$10,"MIPYME","NO CUMPLE")</f>
        <v>MIPYME</v>
      </c>
      <c r="AH46" s="68"/>
      <c r="AI46" s="64" t="str">
        <f>IF(OR(AH45=0,N46="",R46=""),"",IF(AH45&gt;=$AI$9,"HABIL","NO HABIL"))</f>
        <v/>
      </c>
      <c r="AJ46" s="68"/>
      <c r="AK46" s="64" t="str">
        <f>IF(OR(AJ45=0,N46="",R46=""),"",IF(AJ45&gt;=$AK$9,"HABIL","NO HABIL"))</f>
        <v/>
      </c>
      <c r="AL46" s="69" t="str">
        <f>IF(OR(AI46="",AK46=""),"",IF(AI46="NO HABIL","NO HABIL",IF(AK46="NO HABIL","NO HABIL",IF(AK46="NO HABIL","NO HABIL","HABIL"))))</f>
        <v/>
      </c>
    </row>
    <row r="47" spans="2:38" ht="18" hidden="1" customHeight="1" x14ac:dyDescent="0.25">
      <c r="B47" s="54" t="str">
        <f>IF(C47="","",B46+0.1)</f>
        <v/>
      </c>
      <c r="C47" s="56"/>
      <c r="D47" s="56"/>
      <c r="E47" s="57">
        <f>IF(ISERROR(VLOOKUP(C47,[2]TD!$4:$65536,2,0)),0,VLOOKUP(C47,[2]TD!$4:$65536,2,0))</f>
        <v>0</v>
      </c>
      <c r="F47" s="57">
        <f>IF(ISERROR(VLOOKUP(C47,[2]TD!$4:$65536,3,0)),0,VLOOKUP(C47,[2]TD!$4:$65536,3,0))</f>
        <v>0</v>
      </c>
      <c r="G47" s="57">
        <f>IF(ISERROR(VLOOKUP(C47,[2]TD!$4:$65536,4,0)),0,VLOOKUP(C47,[2]TD!$4:$65536,4,0))</f>
        <v>0</v>
      </c>
      <c r="H47" s="57">
        <f>IF(ISERROR(VLOOKUP(C47,[2]TD!$4:$65536,5,0)),0,VLOOKUP(C47,[2]TD!$4:$65536,5,0))</f>
        <v>0</v>
      </c>
      <c r="I47" s="57">
        <f t="shared" ref="I47:J55" si="31">IF(ISERROR(E47-G47),"",E47-G47)</f>
        <v>0</v>
      </c>
      <c r="J47" s="58">
        <f t="shared" si="31"/>
        <v>0</v>
      </c>
      <c r="K47" s="58">
        <f t="shared" ref="K47:K55" si="32">IF(ISERROR(F47-H47),"",F47-H47)</f>
        <v>0</v>
      </c>
      <c r="L47" s="57">
        <f>IF(ISERROR(VLOOKUP(C47,[2]TD!$4:$65536,6,0)),0,VLOOKUP(C47,[2]TD!$4:$65536,6,0))</f>
        <v>0</v>
      </c>
      <c r="M47" s="57">
        <f>IF(ISERROR(VLOOKUP(C47,[2]TD!$4:$65536,7,0)),0,VLOOKUP(C47,[2]TD!$4:$65536,7,0))</f>
        <v>0</v>
      </c>
      <c r="N47" s="70"/>
      <c r="O47" s="70" t="str">
        <f>IF(ISERROR(VLOOKUP(N47,[2]POA!$A$2:$C$25,3,0)),"",VLOOKUP(N47,[2]POA!$A$2:$C$25,3,0))</f>
        <v/>
      </c>
      <c r="P47" s="61" t="s">
        <v>54</v>
      </c>
      <c r="Q47" s="61" t="str">
        <f>IF(ISERROR(VLOOKUP(P47,[2]POA!$A$2:$F$25,4,0)),"",VLOOKUP(P47,[2]POA!$A$2:$F$25,4,0))</f>
        <v/>
      </c>
      <c r="R47" s="62" t="str">
        <f>IF(ISERROR(VLOOKUP(N47,[2]POA!$A$2:$C$25,2,0)),"",VLOOKUP(N47,[2]POA!$A$2:$C$25,2,0))</f>
        <v/>
      </c>
      <c r="S47" s="63" t="s">
        <v>54</v>
      </c>
      <c r="T47" s="64" t="str">
        <f t="shared" si="28"/>
        <v/>
      </c>
      <c r="U47" s="63"/>
      <c r="V47" s="64" t="str">
        <f>IF(OR(U45=0,N47="",R47=""),"",IF(U45&gt;=(0.5*R47),"HABIL","NO HABIL"))</f>
        <v/>
      </c>
      <c r="W47" s="64"/>
      <c r="X47" s="63"/>
      <c r="Y47" s="64" t="str">
        <f>IF(OR(X45=0,N47="",R47=""),"",IF(X45&gt;=$Y$9,"HABIL","NO HABIL"))</f>
        <v/>
      </c>
      <c r="Z47" s="65"/>
      <c r="AA47" s="64" t="str">
        <f>IF(OR(Z45=0,N47="",R47=""),"",IF(Z45&lt;=$AA$9,"HABIL","NO HABIL"))</f>
        <v/>
      </c>
      <c r="AB47" s="61" t="str">
        <f>IF(ISERROR(VLOOKUP(P47,[3]POA!$A$2:$F$25,5,0)),"",VLOOKUP(P47,[3]POA!$A$2:$F$25,5,0))</f>
        <v/>
      </c>
      <c r="AC47" s="61"/>
      <c r="AD47" s="64" t="str">
        <f>IF(OR(AC45=0,N47="",R47=""),"",IF(AC45&gt;=$AD$9,"HABIL","NO HABIL"))</f>
        <v/>
      </c>
      <c r="AE47" s="64" t="str">
        <f t="shared" si="29"/>
        <v/>
      </c>
      <c r="AF47" s="66">
        <f t="shared" si="30"/>
        <v>0</v>
      </c>
      <c r="AG47" s="67" t="str">
        <f t="shared" ref="AG47:AG55" si="33">+IF(AF47&lt;$AG$10,"MIPYME","NO CUMPLE")</f>
        <v>MIPYME</v>
      </c>
      <c r="AH47" s="68"/>
      <c r="AI47" s="64" t="str">
        <f>IF(OR(AH45=0,N47="",R47=""),"",IF(AH45&gt;=$AI$9,"HABIL","NO HABIL"))</f>
        <v/>
      </c>
      <c r="AJ47" s="68"/>
      <c r="AK47" s="64" t="str">
        <f>IF(OR(AJ45=0,N47="",R47=""),"",IF(AJ45&gt;=$AK$9,"HABIL","NO HABIL"))</f>
        <v/>
      </c>
      <c r="AL47" s="71" t="str">
        <f t="shared" ref="AL47:AL56" si="34">IF(OR(AI47="",AK47=""),"",IF(AI47="NO HABIL","NO HABIL",IF(AK47="NO HABIL","NO HABIL",IF(AK47="NO HABIL","NO HABIL","HABIL"))))</f>
        <v/>
      </c>
    </row>
    <row r="48" spans="2:38" ht="18" hidden="1" customHeight="1" x14ac:dyDescent="0.25">
      <c r="B48" s="54" t="str">
        <f>IF(C48="","",B47+0.1)</f>
        <v/>
      </c>
      <c r="C48" s="56"/>
      <c r="D48" s="56"/>
      <c r="E48" s="57">
        <f>IF(ISERROR(VLOOKUP(C48,[2]TD!$4:$65536,2,0)),0,VLOOKUP(C48,[2]TD!$4:$65536,2,0))</f>
        <v>0</v>
      </c>
      <c r="F48" s="57">
        <f>IF(ISERROR(VLOOKUP(C48,[2]TD!$4:$65536,3,0)),0,VLOOKUP(C48,[2]TD!$4:$65536,3,0))</f>
        <v>0</v>
      </c>
      <c r="G48" s="57">
        <f>IF(ISERROR(VLOOKUP(C48,[2]TD!$4:$65536,4,0)),0,VLOOKUP(C48,[2]TD!$4:$65536,4,0))</f>
        <v>0</v>
      </c>
      <c r="H48" s="57">
        <f>IF(ISERROR(VLOOKUP(C48,[2]TD!$4:$65536,5,0)),0,VLOOKUP(C48,[2]TD!$4:$65536,5,0))</f>
        <v>0</v>
      </c>
      <c r="I48" s="57">
        <f t="shared" si="31"/>
        <v>0</v>
      </c>
      <c r="J48" s="58">
        <f t="shared" si="31"/>
        <v>0</v>
      </c>
      <c r="K48" s="58">
        <f t="shared" si="32"/>
        <v>0</v>
      </c>
      <c r="L48" s="57">
        <f>IF(ISERROR(VLOOKUP(C48,[2]TD!$4:$65536,6,0)),0,VLOOKUP(C48,[2]TD!$4:$65536,6,0))</f>
        <v>0</v>
      </c>
      <c r="M48" s="57">
        <f>IF(ISERROR(VLOOKUP(C48,[2]TD!$4:$65536,7,0)),0,VLOOKUP(C48,[2]TD!$4:$65536,7,0))</f>
        <v>0</v>
      </c>
      <c r="N48" s="70"/>
      <c r="O48" s="70" t="str">
        <f>IF(ISERROR(VLOOKUP(N48,[2]POA!$A$2:$C$25,3,0)),"",VLOOKUP(N48,[2]POA!$A$2:$C$25,3,0))</f>
        <v/>
      </c>
      <c r="P48" s="61"/>
      <c r="Q48" s="61" t="str">
        <f>IF(ISERROR(VLOOKUP(P48,[2]POA!$A$2:$F$25,4,0)),"",VLOOKUP(P48,[2]POA!$A$2:$F$25,4,0))</f>
        <v/>
      </c>
      <c r="R48" s="62" t="str">
        <f>IF(ISERROR(VLOOKUP(N48,[2]POA!$A$2:$C$25,2,0)),"",VLOOKUP(N48,[2]POA!$A$2:$C$25,2,0))</f>
        <v/>
      </c>
      <c r="S48" s="63" t="s">
        <v>54</v>
      </c>
      <c r="T48" s="64" t="str">
        <f t="shared" si="28"/>
        <v/>
      </c>
      <c r="U48" s="63"/>
      <c r="V48" s="64" t="str">
        <f>IF(OR(U45=0,N48="",R48=""),"",IF(U45&gt;=(0.5*R48),"HABIL","NO HABIL"))</f>
        <v/>
      </c>
      <c r="W48" s="64"/>
      <c r="X48" s="63"/>
      <c r="Y48" s="64" t="str">
        <f>IF(OR(X45=0,N48="",R48=""),"",IF(X45&gt;=$Y$9,"HABIL","NO HABIL"))</f>
        <v/>
      </c>
      <c r="Z48" s="65"/>
      <c r="AA48" s="64" t="str">
        <f>IF(OR(Z45=0,N48="",R48=""),"",IF(Z45&lt;=$AA$9,"HABIL","NO HABIL"))</f>
        <v/>
      </c>
      <c r="AB48" s="61">
        <f>IF(ISERROR(VLOOKUP(P48,[3]POA!$A$2:$F$25,5,0)),"",VLOOKUP(P48,[3]POA!$A$2:$F$25,5,0))</f>
        <v>0</v>
      </c>
      <c r="AC48" s="61"/>
      <c r="AD48" s="64" t="str">
        <f>IF(OR(AC45=0,N48="",R48=""),"",IF(AC45&gt;=$AD$9,"HABIL","NO HABIL"))</f>
        <v/>
      </c>
      <c r="AE48" s="64" t="str">
        <f t="shared" si="29"/>
        <v/>
      </c>
      <c r="AF48" s="66">
        <f t="shared" si="30"/>
        <v>0</v>
      </c>
      <c r="AG48" s="67" t="str">
        <f t="shared" si="33"/>
        <v>MIPYME</v>
      </c>
      <c r="AH48" s="68"/>
      <c r="AI48" s="64" t="str">
        <f>IF(OR(AH45=0,N48="",R48=""),"",IF(AH45&gt;=$AI$9,"HABIL","NO HABIL"))</f>
        <v/>
      </c>
      <c r="AJ48" s="68"/>
      <c r="AK48" s="64" t="str">
        <f>IF(OR(AJ45=0,N48="",R48=""),"",IF(AJ45&gt;=$AK$9,"HABIL","NO HABIL"))</f>
        <v/>
      </c>
      <c r="AL48" s="71" t="str">
        <f t="shared" si="34"/>
        <v/>
      </c>
    </row>
    <row r="49" spans="2:38" ht="18" hidden="1" customHeight="1" x14ac:dyDescent="0.25">
      <c r="B49" s="54"/>
      <c r="C49" s="56" t="s">
        <v>55</v>
      </c>
      <c r="D49" s="56"/>
      <c r="E49" s="57">
        <f>IF(ISERROR(VLOOKUP(C49,[2]TD!$4:$65536,2,0)),0,VLOOKUP(C49,[2]TD!$4:$65536,2,0))</f>
        <v>0</v>
      </c>
      <c r="F49" s="57">
        <f>IF(ISERROR(VLOOKUP(C49,[2]TD!$4:$65536,3,0)),0,VLOOKUP(C49,[2]TD!$4:$65536,3,0))</f>
        <v>0</v>
      </c>
      <c r="G49" s="57">
        <f>IF(ISERROR(VLOOKUP(C49,[2]TD!$4:$65536,4,0)),0,VLOOKUP(C49,[2]TD!$4:$65536,4,0))</f>
        <v>0</v>
      </c>
      <c r="H49" s="57">
        <f>IF(ISERROR(VLOOKUP(C49,[2]TD!$4:$65536,5,0)),0,VLOOKUP(C49,[2]TD!$4:$65536,5,0))</f>
        <v>0</v>
      </c>
      <c r="I49" s="57">
        <f t="shared" si="31"/>
        <v>0</v>
      </c>
      <c r="J49" s="57">
        <f t="shared" si="31"/>
        <v>0</v>
      </c>
      <c r="K49" s="57">
        <f t="shared" si="32"/>
        <v>0</v>
      </c>
      <c r="L49" s="57">
        <f>IF(ISERROR(VLOOKUP(C49,[2]TD!$4:$65536,6,0)),0,VLOOKUP(C49,[2]TD!$4:$65536,6,0))</f>
        <v>0</v>
      </c>
      <c r="M49" s="57">
        <f>IF(ISERROR(VLOOKUP(C49,[2]TD!$4:$65536,7,0)),0,VLOOKUP(C49,[2]TD!$4:$65536,7,0))</f>
        <v>0</v>
      </c>
      <c r="N49" s="70"/>
      <c r="O49" s="70" t="str">
        <f>IF(ISERROR(VLOOKUP(N49,[2]POA!$A$2:$C$25,3,0)),"",VLOOKUP(N49,[2]POA!$A$2:$C$25,3,0))</f>
        <v/>
      </c>
      <c r="P49" s="61"/>
      <c r="Q49" s="61" t="str">
        <f>IF(ISERROR(VLOOKUP(P49,[2]POA!$A$2:$F$25,4,0)),"",VLOOKUP(P49,[2]POA!$A$2:$F$25,4,0))</f>
        <v/>
      </c>
      <c r="R49" s="62" t="str">
        <f>IF(ISERROR(VLOOKUP(N49,[2]POA!$A$2:$C$25,2,0)),"",VLOOKUP(N49,[2]POA!$A$2:$C$25,2,0))</f>
        <v/>
      </c>
      <c r="S49" s="63"/>
      <c r="T49" s="64" t="str">
        <f t="shared" si="28"/>
        <v/>
      </c>
      <c r="U49" s="63"/>
      <c r="V49" s="64" t="str">
        <f>IF(OR(U45=0,N49="",R49=""),"",IF(U45&gt;=(0.5*R49),"HABIL","NO HABIL"))</f>
        <v/>
      </c>
      <c r="W49" s="64"/>
      <c r="X49" s="63"/>
      <c r="Y49" s="64" t="str">
        <f>IF(OR(X45=0,N49="",R49=""),"",IF(X45&gt;=$Y$9,"HABIL","NO HABIL"))</f>
        <v/>
      </c>
      <c r="Z49" s="65"/>
      <c r="AA49" s="64" t="str">
        <f>IF(OR(Z45=0,N49="",R49=""),"",IF(Z45&lt;=$AA$9,"HABIL","NO HABIL"))</f>
        <v/>
      </c>
      <c r="AB49" s="61">
        <f>IF(ISERROR(VLOOKUP(P49,[3]POA!$A$2:$F$25,5,0)),"",VLOOKUP(P49,[3]POA!$A$2:$F$25,5,0))</f>
        <v>0</v>
      </c>
      <c r="AC49" s="61"/>
      <c r="AD49" s="64" t="str">
        <f>IF(OR(AC45=0,N49="",R49=""),"",IF(AC45&gt;=$AD$9,"HABIL","NO HABIL"))</f>
        <v/>
      </c>
      <c r="AE49" s="64" t="str">
        <f t="shared" si="29"/>
        <v/>
      </c>
      <c r="AF49" s="66">
        <f t="shared" si="30"/>
        <v>0</v>
      </c>
      <c r="AG49" s="67" t="str">
        <f t="shared" si="33"/>
        <v>MIPYME</v>
      </c>
      <c r="AH49" s="68"/>
      <c r="AI49" s="64" t="str">
        <f>IF(OR(AH45=0,N49="",R49=""),"",IF(AH45&gt;=$AI$9,"HABIL","NO HABIL"))</f>
        <v/>
      </c>
      <c r="AJ49" s="68"/>
      <c r="AK49" s="64" t="str">
        <f>IF(OR(AJ45=0,N49="",R49=""),"",IF(AJ45&gt;=$AK$9,"HABIL","NO HABIL"))</f>
        <v/>
      </c>
      <c r="AL49" s="71" t="str">
        <f t="shared" si="34"/>
        <v/>
      </c>
    </row>
    <row r="50" spans="2:38" ht="18" hidden="1" customHeight="1" x14ac:dyDescent="0.25">
      <c r="B50" s="54" t="str">
        <f t="shared" ref="B50:B55" si="35">IF(C50="","",B49+0.1)</f>
        <v/>
      </c>
      <c r="C50" s="56"/>
      <c r="D50" s="56"/>
      <c r="E50" s="57">
        <f>IF(ISERROR(VLOOKUP(C50,[2]TD!$4:$65536,2,0)),0,VLOOKUP(C50,[2]TD!$4:$65536,2,0))</f>
        <v>0</v>
      </c>
      <c r="F50" s="57">
        <f>IF(ISERROR(VLOOKUP(C50,[2]TD!$4:$65536,3,0)),0,VLOOKUP(C50,[2]TD!$4:$65536,3,0))</f>
        <v>0</v>
      </c>
      <c r="G50" s="57">
        <f>IF(ISERROR(VLOOKUP(C50,[2]TD!$4:$65536,4,0)),0,VLOOKUP(C50,[2]TD!$4:$65536,4,0))</f>
        <v>0</v>
      </c>
      <c r="H50" s="57">
        <f>IF(ISERROR(VLOOKUP(C50,[2]TD!$4:$65536,5,0)),0,VLOOKUP(C50,[2]TD!$4:$65536,5,0))</f>
        <v>0</v>
      </c>
      <c r="I50" s="57">
        <f t="shared" si="31"/>
        <v>0</v>
      </c>
      <c r="J50" s="57">
        <f t="shared" si="31"/>
        <v>0</v>
      </c>
      <c r="K50" s="57">
        <f t="shared" si="32"/>
        <v>0</v>
      </c>
      <c r="L50" s="57">
        <f>IF(ISERROR(VLOOKUP(C50,[2]TD!$4:$65536,6,0)),0,VLOOKUP(C50,[2]TD!$4:$65536,6,0))</f>
        <v>0</v>
      </c>
      <c r="M50" s="57">
        <f>IF(ISERROR(VLOOKUP(C50,[2]TD!$4:$65536,7,0)),0,VLOOKUP(C50,[2]TD!$4:$65536,7,0))</f>
        <v>0</v>
      </c>
      <c r="N50" s="70"/>
      <c r="O50" s="70" t="str">
        <f>IF(ISERROR(VLOOKUP(N50,[2]POA!$A$2:$C$25,3,0)),"",VLOOKUP(N50,[2]POA!$A$2:$C$25,3,0))</f>
        <v/>
      </c>
      <c r="P50" s="61"/>
      <c r="Q50" s="61" t="str">
        <f>IF(ISERROR(VLOOKUP(P50,[2]POA!$A$2:$F$25,4,0)),"",VLOOKUP(P50,[2]POA!$A$2:$F$25,4,0))</f>
        <v/>
      </c>
      <c r="R50" s="62" t="str">
        <f>IF(ISERROR(VLOOKUP(N50,[2]POA!$A$2:$C$25,2,0)),"",VLOOKUP(N50,[2]POA!$A$2:$C$25,2,0))</f>
        <v/>
      </c>
      <c r="S50" s="63"/>
      <c r="T50" s="64" t="str">
        <f t="shared" si="28"/>
        <v/>
      </c>
      <c r="U50" s="63"/>
      <c r="V50" s="64" t="str">
        <f>IF(OR(U45=0,N50="",R50=""),"",IF(U45&gt;=(0.5*R50),"HABIL","NO HABIL"))</f>
        <v/>
      </c>
      <c r="W50" s="64"/>
      <c r="X50" s="63"/>
      <c r="Y50" s="64" t="str">
        <f>IF(OR(X45=0,N50="",R50=""),"",IF(X45&gt;=$Y$9,"HABIL","NO HABIL"))</f>
        <v/>
      </c>
      <c r="Z50" s="65"/>
      <c r="AA50" s="64" t="str">
        <f>IF(OR(Z45=0,N50="",R50=""),"",IF(Z45&lt;=$AA$9,"HABIL","NO HABIL"))</f>
        <v/>
      </c>
      <c r="AB50" s="61">
        <f>IF(ISERROR(VLOOKUP(P50,[3]POA!$A$2:$F$25,5,0)),"",VLOOKUP(P50,[3]POA!$A$2:$F$25,5,0))</f>
        <v>0</v>
      </c>
      <c r="AC50" s="61"/>
      <c r="AD50" s="64" t="str">
        <f>IF(OR(AC45=0,N50="",R50=""),"",IF(AC45&gt;=$AD$9,"HABIL","NO HABIL"))</f>
        <v/>
      </c>
      <c r="AE50" s="64" t="str">
        <f t="shared" si="29"/>
        <v/>
      </c>
      <c r="AF50" s="66">
        <f t="shared" si="30"/>
        <v>0</v>
      </c>
      <c r="AG50" s="67" t="str">
        <f t="shared" si="33"/>
        <v>MIPYME</v>
      </c>
      <c r="AH50" s="68"/>
      <c r="AI50" s="64" t="str">
        <f>IF(OR(AH45=0,N50="",R50=""),"",IF(AH45&gt;=$AI$9,"HABIL","NO HABIL"))</f>
        <v/>
      </c>
      <c r="AJ50" s="68"/>
      <c r="AK50" s="64" t="str">
        <f>IF(OR(AJ45=0,N50="",R50=""),"",IF(AJ45&gt;=$AK$9,"HABIL","NO HABIL"))</f>
        <v/>
      </c>
      <c r="AL50" s="72" t="str">
        <f t="shared" si="34"/>
        <v/>
      </c>
    </row>
    <row r="51" spans="2:38" ht="18" hidden="1" customHeight="1" x14ac:dyDescent="0.25">
      <c r="B51" s="54" t="str">
        <f t="shared" si="35"/>
        <v/>
      </c>
      <c r="C51" s="56"/>
      <c r="D51" s="56"/>
      <c r="E51" s="57">
        <f>IF(ISERROR(VLOOKUP(C51,[2]TD!$4:$65536,2,0)),0,VLOOKUP(C51,[2]TD!$4:$65536,2,0))</f>
        <v>0</v>
      </c>
      <c r="F51" s="57">
        <f>IF(ISERROR(VLOOKUP(C51,[2]TD!$4:$65536,3,0)),0,VLOOKUP(C51,[2]TD!$4:$65536,3,0))</f>
        <v>0</v>
      </c>
      <c r="G51" s="57">
        <f>IF(ISERROR(VLOOKUP(C51,[2]TD!$4:$65536,4,0)),0,VLOOKUP(C51,[2]TD!$4:$65536,4,0))</f>
        <v>0</v>
      </c>
      <c r="H51" s="57">
        <f>IF(ISERROR(VLOOKUP(C51,[2]TD!$4:$65536,5,0)),0,VLOOKUP(C51,[2]TD!$4:$65536,5,0))</f>
        <v>0</v>
      </c>
      <c r="I51" s="57">
        <f t="shared" si="31"/>
        <v>0</v>
      </c>
      <c r="J51" s="57">
        <f t="shared" si="31"/>
        <v>0</v>
      </c>
      <c r="K51" s="57">
        <f t="shared" si="32"/>
        <v>0</v>
      </c>
      <c r="L51" s="57">
        <f>IF(ISERROR(VLOOKUP(C51,[2]TD!$4:$65536,6,0)),0,VLOOKUP(C51,[2]TD!$4:$65536,6,0))</f>
        <v>0</v>
      </c>
      <c r="M51" s="57">
        <f>IF(ISERROR(VLOOKUP(C51,[2]TD!$4:$65536,7,0)),0,VLOOKUP(C51,[2]TD!$4:$65536,7,0))</f>
        <v>0</v>
      </c>
      <c r="N51" s="70"/>
      <c r="O51" s="70" t="str">
        <f>IF(ISERROR(VLOOKUP(N51,[2]POA!$A$2:$C$25,3,0)),"",VLOOKUP(N51,[2]POA!$A$2:$C$25,3,0))</f>
        <v/>
      </c>
      <c r="P51" s="61"/>
      <c r="Q51" s="61" t="str">
        <f>IF(ISERROR(VLOOKUP(P51,[2]POA!$A$2:$F$25,4,0)),"",VLOOKUP(P51,[2]POA!$A$2:$F$25,4,0))</f>
        <v/>
      </c>
      <c r="R51" s="62" t="str">
        <f>IF(ISERROR(VLOOKUP(N51,[2]POA!$A$2:$C$25,2,0)),"",VLOOKUP(N51,[2]POA!$A$2:$C$25,2,0))</f>
        <v/>
      </c>
      <c r="S51" s="63"/>
      <c r="T51" s="64" t="str">
        <f t="shared" si="28"/>
        <v/>
      </c>
      <c r="U51" s="63"/>
      <c r="V51" s="64" t="str">
        <f>IF(OR(U45=0,N51="",R51=""),"",IF(U45&gt;=(0.5*R51),"HABIL","NO HABIL"))</f>
        <v/>
      </c>
      <c r="W51" s="64"/>
      <c r="X51" s="63"/>
      <c r="Y51" s="64" t="str">
        <f>IF(OR(X45=0,N51="",R51=""),"",IF(X45&gt;=$Y$9,"HABIL","NO HABIL"))</f>
        <v/>
      </c>
      <c r="Z51" s="65"/>
      <c r="AA51" s="64" t="str">
        <f>IF(OR(Z45=0,N51="",R51=""),"",IF(Z45&lt;=$AA$9,"HABIL","NO HABIL"))</f>
        <v/>
      </c>
      <c r="AB51" s="61">
        <f>IF(ISERROR(VLOOKUP(P51,[3]POA!$A$2:$F$25,5,0)),"",VLOOKUP(P51,[3]POA!$A$2:$F$25,5,0))</f>
        <v>0</v>
      </c>
      <c r="AC51" s="61"/>
      <c r="AD51" s="64" t="str">
        <f>IF(OR(AC45=0,N51="",R51=""),"",IF(AC45&gt;=$AD$9,"HABIL","NO HABIL"))</f>
        <v/>
      </c>
      <c r="AE51" s="64" t="str">
        <f t="shared" si="29"/>
        <v/>
      </c>
      <c r="AF51" s="66">
        <f t="shared" si="30"/>
        <v>0</v>
      </c>
      <c r="AG51" s="67" t="str">
        <f t="shared" si="33"/>
        <v>MIPYME</v>
      </c>
      <c r="AH51" s="68"/>
      <c r="AI51" s="64" t="str">
        <f>IF(OR(AH45=0,N51="",R51=""),"",IF(AH45&gt;=$AI$9,"HABIL","NO HABIL"))</f>
        <v/>
      </c>
      <c r="AJ51" s="68"/>
      <c r="AK51" s="64" t="str">
        <f>IF(OR(AJ45=0,N51="",R51=""),"",IF(AJ45&gt;=$AK$9,"HABIL","NO HABIL"))</f>
        <v/>
      </c>
      <c r="AL51" s="71" t="str">
        <f t="shared" si="34"/>
        <v/>
      </c>
    </row>
    <row r="52" spans="2:38" ht="18" hidden="1" customHeight="1" x14ac:dyDescent="0.25">
      <c r="B52" s="54" t="str">
        <f t="shared" si="35"/>
        <v/>
      </c>
      <c r="C52" s="56"/>
      <c r="D52" s="56"/>
      <c r="E52" s="57">
        <f>IF(ISERROR(VLOOKUP(C52,[2]TD!$4:$65536,2,0)),0,VLOOKUP(C52,[2]TD!$4:$65536,2,0))</f>
        <v>0</v>
      </c>
      <c r="F52" s="57">
        <f>IF(ISERROR(VLOOKUP(C52,[2]TD!$4:$65536,3,0)),0,VLOOKUP(C52,[2]TD!$4:$65536,3,0))</f>
        <v>0</v>
      </c>
      <c r="G52" s="57">
        <f>IF(ISERROR(VLOOKUP(C52,[2]TD!$4:$65536,4,0)),0,VLOOKUP(C52,[2]TD!$4:$65536,4,0))</f>
        <v>0</v>
      </c>
      <c r="H52" s="57">
        <f>IF(ISERROR(VLOOKUP(C52,[2]TD!$4:$65536,5,0)),0,VLOOKUP(C52,[2]TD!$4:$65536,5,0))</f>
        <v>0</v>
      </c>
      <c r="I52" s="57">
        <f t="shared" si="31"/>
        <v>0</v>
      </c>
      <c r="J52" s="57">
        <f t="shared" si="31"/>
        <v>0</v>
      </c>
      <c r="K52" s="57">
        <f t="shared" si="32"/>
        <v>0</v>
      </c>
      <c r="L52" s="57">
        <f>IF(ISERROR(VLOOKUP(C52,[2]TD!$4:$65536,6,0)),0,VLOOKUP(C52,[2]TD!$4:$65536,6,0))</f>
        <v>0</v>
      </c>
      <c r="M52" s="57">
        <f>IF(ISERROR(VLOOKUP(C52,[2]TD!$4:$65536,7,0)),0,VLOOKUP(C52,[2]TD!$4:$65536,7,0))</f>
        <v>0</v>
      </c>
      <c r="N52" s="70"/>
      <c r="O52" s="70" t="str">
        <f>IF(ISERROR(VLOOKUP(N52,[2]POA!$A$2:$C$25,3,0)),"",VLOOKUP(N52,[2]POA!$A$2:$C$25,3,0))</f>
        <v/>
      </c>
      <c r="P52" s="61"/>
      <c r="Q52" s="61" t="str">
        <f>IF(ISERROR(VLOOKUP(P52,[2]POA!$A$2:$F$25,4,0)),"",VLOOKUP(P52,[2]POA!$A$2:$F$25,4,0))</f>
        <v/>
      </c>
      <c r="R52" s="62" t="str">
        <f>IF(ISERROR(VLOOKUP(N52,[2]POA!$A$2:$C$25,2,0)),"",VLOOKUP(N52,[2]POA!$A$2:$C$25,2,0))</f>
        <v/>
      </c>
      <c r="S52" s="63"/>
      <c r="T52" s="64" t="str">
        <f t="shared" si="28"/>
        <v/>
      </c>
      <c r="U52" s="63"/>
      <c r="V52" s="64" t="str">
        <f>IF(OR(U45=0,N52="",R52=""),"",IF(U45&gt;=(0.5*R52),"HABIL","NO HABIL"))</f>
        <v/>
      </c>
      <c r="W52" s="64"/>
      <c r="X52" s="63"/>
      <c r="Y52" s="64" t="str">
        <f>IF(OR(X45=0,N52="",R52=""),"",IF(X45&gt;=$Y$9,"HABIL","NO HABIL"))</f>
        <v/>
      </c>
      <c r="Z52" s="65"/>
      <c r="AA52" s="64" t="str">
        <f>IF(OR(Z45=0,N52="",R52=""),"",IF(Z45&lt;=$AA$9,"HABIL","NO HABIL"))</f>
        <v/>
      </c>
      <c r="AB52" s="61">
        <f>IF(ISERROR(VLOOKUP(P52,[3]POA!$A$2:$F$25,5,0)),"",VLOOKUP(P52,[3]POA!$A$2:$F$25,5,0))</f>
        <v>0</v>
      </c>
      <c r="AC52" s="61"/>
      <c r="AD52" s="64" t="str">
        <f>IF(OR(AC45=0,N52="",R52=""),"",IF(AC45&gt;=$AD$9,"HABIL","NO HABIL"))</f>
        <v/>
      </c>
      <c r="AE52" s="64" t="str">
        <f t="shared" si="29"/>
        <v/>
      </c>
      <c r="AF52" s="66">
        <f t="shared" si="30"/>
        <v>0</v>
      </c>
      <c r="AG52" s="67" t="str">
        <f t="shared" si="33"/>
        <v>MIPYME</v>
      </c>
      <c r="AH52" s="68"/>
      <c r="AI52" s="64" t="str">
        <f>IF(OR(AH45=0,N52="",R52=""),"",IF(AH45&gt;=$AI$9,"HABIL","NO HABIL"))</f>
        <v/>
      </c>
      <c r="AJ52" s="68"/>
      <c r="AK52" s="64" t="str">
        <f>IF(OR(AJ45=0,N52="",R52=""),"",IF(AJ45&gt;=$AK$9,"HABIL","NO HABIL"))</f>
        <v/>
      </c>
      <c r="AL52" s="71" t="str">
        <f t="shared" si="34"/>
        <v/>
      </c>
    </row>
    <row r="53" spans="2:38" ht="18" hidden="1" customHeight="1" x14ac:dyDescent="0.25">
      <c r="B53" s="54" t="str">
        <f t="shared" si="35"/>
        <v/>
      </c>
      <c r="C53" s="56"/>
      <c r="D53" s="56"/>
      <c r="E53" s="57">
        <f>IF(ISERROR(VLOOKUP(C53,[2]TD!$4:$65536,2,0)),0,VLOOKUP(C53,[2]TD!$4:$65536,2,0))</f>
        <v>0</v>
      </c>
      <c r="F53" s="57">
        <f>IF(ISERROR(VLOOKUP(C53,[2]TD!$4:$65536,3,0)),0,VLOOKUP(C53,[2]TD!$4:$65536,3,0))</f>
        <v>0</v>
      </c>
      <c r="G53" s="57">
        <f>IF(ISERROR(VLOOKUP(C53,[2]TD!$4:$65536,4,0)),0,VLOOKUP(C53,[2]TD!$4:$65536,4,0))</f>
        <v>0</v>
      </c>
      <c r="H53" s="57">
        <f>IF(ISERROR(VLOOKUP(C53,[2]TD!$4:$65536,5,0)),0,VLOOKUP(C53,[2]TD!$4:$65536,5,0))</f>
        <v>0</v>
      </c>
      <c r="I53" s="57">
        <f t="shared" si="31"/>
        <v>0</v>
      </c>
      <c r="J53" s="57">
        <f t="shared" si="31"/>
        <v>0</v>
      </c>
      <c r="K53" s="57">
        <f t="shared" si="32"/>
        <v>0</v>
      </c>
      <c r="L53" s="57">
        <f>IF(ISERROR(VLOOKUP(C53,[2]TD!$4:$65536,6,0)),0,VLOOKUP(C53,[2]TD!$4:$65536,6,0))</f>
        <v>0</v>
      </c>
      <c r="M53" s="57">
        <f>IF(ISERROR(VLOOKUP(C53,[2]TD!$4:$65536,7,0)),0,VLOOKUP(C53,[2]TD!$4:$65536,7,0))</f>
        <v>0</v>
      </c>
      <c r="N53" s="70"/>
      <c r="O53" s="70" t="str">
        <f>IF(ISERROR(VLOOKUP(N53,[2]POA!$A$2:$C$25,3,0)),"",VLOOKUP(N53,[2]POA!$A$2:$C$25,3,0))</f>
        <v/>
      </c>
      <c r="P53" s="61"/>
      <c r="Q53" s="61" t="str">
        <f>IF(ISERROR(VLOOKUP(P53,[2]POA!$A$2:$F$25,4,0)),"",VLOOKUP(P53,[2]POA!$A$2:$F$25,4,0))</f>
        <v/>
      </c>
      <c r="R53" s="62" t="str">
        <f>IF(ISERROR(VLOOKUP(N53,[2]POA!$A$2:$C$25,2,0)),"",VLOOKUP(N53,[2]POA!$A$2:$C$25,2,0))</f>
        <v/>
      </c>
      <c r="S53" s="63"/>
      <c r="T53" s="64" t="str">
        <f t="shared" si="28"/>
        <v/>
      </c>
      <c r="U53" s="63"/>
      <c r="V53" s="64" t="str">
        <f>IF(OR(U45=0,N53="",R53=""),"",IF(U45&gt;=(0.5*R53),"HABIL","NO HABIL"))</f>
        <v/>
      </c>
      <c r="W53" s="64"/>
      <c r="X53" s="63"/>
      <c r="Y53" s="64" t="str">
        <f>IF(OR(X45=0,N53="",R53=""),"",IF(X45&gt;=$Y$9,"HABIL","NO HABIL"))</f>
        <v/>
      </c>
      <c r="Z53" s="65"/>
      <c r="AA53" s="64" t="str">
        <f>IF(OR(Z45=0,N53="",R53=""),"",IF(Z45&lt;=$AA$9,"HABIL","NO HABIL"))</f>
        <v/>
      </c>
      <c r="AB53" s="61">
        <f>IF(ISERROR(VLOOKUP(P53,[3]POA!$A$2:$F$25,5,0)),"",VLOOKUP(P53,[3]POA!$A$2:$F$25,5,0))</f>
        <v>0</v>
      </c>
      <c r="AC53" s="61"/>
      <c r="AD53" s="64" t="str">
        <f>IF(OR(AC45=0,N53="",R53=""),"",IF(AC45&gt;=$AD$9,"HABIL","NO HABIL"))</f>
        <v/>
      </c>
      <c r="AE53" s="64" t="str">
        <f t="shared" si="29"/>
        <v/>
      </c>
      <c r="AF53" s="66">
        <f t="shared" si="30"/>
        <v>0</v>
      </c>
      <c r="AG53" s="67" t="str">
        <f t="shared" si="33"/>
        <v>MIPYME</v>
      </c>
      <c r="AH53" s="68"/>
      <c r="AI53" s="64" t="str">
        <f>IF(OR(AH45=0,N53="",R53=""),"",IF(AH45&gt;=$AI$9,"HABIL","NO HABIL"))</f>
        <v/>
      </c>
      <c r="AJ53" s="68"/>
      <c r="AK53" s="64" t="str">
        <f>IF(OR(AJ45=0,N53="",R53=""),"",IF(AJ45&gt;=$AK$9,"HABIL","NO HABIL"))</f>
        <v/>
      </c>
      <c r="AL53" s="72" t="str">
        <f t="shared" si="34"/>
        <v/>
      </c>
    </row>
    <row r="54" spans="2:38" ht="18" hidden="1" customHeight="1" x14ac:dyDescent="0.25">
      <c r="B54" s="54" t="str">
        <f t="shared" si="35"/>
        <v/>
      </c>
      <c r="C54" s="56"/>
      <c r="D54" s="56"/>
      <c r="E54" s="57">
        <f>IF(ISERROR(VLOOKUP(C54,[2]TD!$4:$65536,2,0)),0,VLOOKUP(C54,[2]TD!$4:$65536,2,0))</f>
        <v>0</v>
      </c>
      <c r="F54" s="57">
        <f>IF(ISERROR(VLOOKUP(C54,[2]TD!$4:$65536,3,0)),0,VLOOKUP(C54,[2]TD!$4:$65536,3,0))</f>
        <v>0</v>
      </c>
      <c r="G54" s="57">
        <f>IF(ISERROR(VLOOKUP(C54,[2]TD!$4:$65536,4,0)),0,VLOOKUP(C54,[2]TD!$4:$65536,4,0))</f>
        <v>0</v>
      </c>
      <c r="H54" s="57">
        <f>IF(ISERROR(VLOOKUP(C54,[2]TD!$4:$65536,5,0)),0,VLOOKUP(C54,[2]TD!$4:$65536,5,0))</f>
        <v>0</v>
      </c>
      <c r="I54" s="57">
        <f t="shared" si="31"/>
        <v>0</v>
      </c>
      <c r="J54" s="57">
        <f t="shared" si="31"/>
        <v>0</v>
      </c>
      <c r="K54" s="57">
        <f t="shared" si="32"/>
        <v>0</v>
      </c>
      <c r="L54" s="57">
        <f>IF(ISERROR(VLOOKUP(C54,[2]TD!$4:$65536,6,0)),0,VLOOKUP(C54,[2]TD!$4:$65536,6,0))</f>
        <v>0</v>
      </c>
      <c r="M54" s="57">
        <f>IF(ISERROR(VLOOKUP(C54,[2]TD!$4:$65536,7,0)),0,VLOOKUP(C54,[2]TD!$4:$65536,7,0))</f>
        <v>0</v>
      </c>
      <c r="N54" s="70"/>
      <c r="O54" s="70" t="str">
        <f>IF(ISERROR(VLOOKUP(N54,[2]POA!$A$2:$C$25,3,0)),"",VLOOKUP(N54,[2]POA!$A$2:$C$25,3,0))</f>
        <v/>
      </c>
      <c r="P54" s="61"/>
      <c r="Q54" s="61" t="str">
        <f>IF(ISERROR(VLOOKUP(P54,[2]POA!$A$2:$F$25,4,0)),"",VLOOKUP(P54,[2]POA!$A$2:$F$25,4,0))</f>
        <v/>
      </c>
      <c r="R54" s="62" t="str">
        <f>IF(ISERROR(VLOOKUP(N54,[2]POA!$A$2:$C$25,2,0)),"",VLOOKUP(N54,[2]POA!$A$2:$C$25,2,0))</f>
        <v/>
      </c>
      <c r="S54" s="63"/>
      <c r="T54" s="64" t="str">
        <f t="shared" si="28"/>
        <v/>
      </c>
      <c r="U54" s="63"/>
      <c r="V54" s="64" t="str">
        <f>IF(OR(U45=0,N54="",R54=""),"",IF(U45&gt;=(0.5*R54),"HABIL","NO HABIL"))</f>
        <v/>
      </c>
      <c r="W54" s="64"/>
      <c r="X54" s="63"/>
      <c r="Y54" s="64" t="str">
        <f>IF(OR(X45=0,N54="",R54=""),"",IF(X45&gt;=$Y$9,"HABIL","NO HABIL"))</f>
        <v/>
      </c>
      <c r="Z54" s="65"/>
      <c r="AA54" s="64" t="str">
        <f>IF(OR(Z45=0,N54="",R54=""),"",IF(Z45&lt;=$AA$9,"HABIL","NO HABIL"))</f>
        <v/>
      </c>
      <c r="AB54" s="61">
        <f>IF(ISERROR(VLOOKUP(P54,[3]POA!$A$2:$F$25,5,0)),"",VLOOKUP(P54,[3]POA!$A$2:$F$25,5,0))</f>
        <v>0</v>
      </c>
      <c r="AC54" s="61"/>
      <c r="AD54" s="64" t="str">
        <f>IF(OR(AC45=0,N54="",R54=""),"",IF(AC45&gt;=$AD$9,"HABIL","NO HABIL"))</f>
        <v/>
      </c>
      <c r="AE54" s="64" t="str">
        <f t="shared" si="29"/>
        <v/>
      </c>
      <c r="AF54" s="66">
        <f t="shared" si="30"/>
        <v>0</v>
      </c>
      <c r="AG54" s="67" t="str">
        <f t="shared" si="33"/>
        <v>MIPYME</v>
      </c>
      <c r="AH54" s="68"/>
      <c r="AI54" s="64" t="str">
        <f>IF(OR(AH45=0,N54="",R54=""),"",IF(AH45&gt;=$AI$9,"HABIL","NO HABIL"))</f>
        <v/>
      </c>
      <c r="AJ54" s="68"/>
      <c r="AK54" s="64" t="str">
        <f>IF(OR(AJ45=0,N54="",R54=""),"",IF(AJ45&gt;=$AK$9,"HABIL","NO HABIL"))</f>
        <v/>
      </c>
      <c r="AL54" s="72" t="str">
        <f t="shared" si="34"/>
        <v/>
      </c>
    </row>
    <row r="55" spans="2:38" ht="18" hidden="1" customHeight="1" x14ac:dyDescent="0.25">
      <c r="B55" s="73" t="str">
        <f t="shared" si="35"/>
        <v/>
      </c>
      <c r="C55" s="74"/>
      <c r="D55" s="74"/>
      <c r="E55" s="75">
        <f>IF(ISERROR(VLOOKUP(C55,[2]TD!$4:$65536,2,0)),0,VLOOKUP(C55,[2]TD!$4:$65536,2,0))</f>
        <v>0</v>
      </c>
      <c r="F55" s="75">
        <f>IF(ISERROR(VLOOKUP(C55,[2]TD!$4:$65536,3,0)),0,VLOOKUP(C55,[2]TD!$4:$65536,3,0))</f>
        <v>0</v>
      </c>
      <c r="G55" s="75">
        <f>IF(ISERROR(VLOOKUP(C55,[2]TD!$4:$65536,4,0)),0,VLOOKUP(C55,[2]TD!$4:$65536,4,0))</f>
        <v>0</v>
      </c>
      <c r="H55" s="75">
        <f>IF(ISERROR(VLOOKUP(C55,[2]TD!$4:$65536,5,0)),0,VLOOKUP(C55,[2]TD!$4:$65536,5,0))</f>
        <v>0</v>
      </c>
      <c r="I55" s="75">
        <f t="shared" si="31"/>
        <v>0</v>
      </c>
      <c r="J55" s="75">
        <f t="shared" si="31"/>
        <v>0</v>
      </c>
      <c r="K55" s="75">
        <f t="shared" si="32"/>
        <v>0</v>
      </c>
      <c r="L55" s="75">
        <f>IF(ISERROR(VLOOKUP(C55,[2]TD!$4:$65536,6,0)),0,VLOOKUP(C55,[2]TD!$4:$65536,6,0))</f>
        <v>0</v>
      </c>
      <c r="M55" s="75">
        <f>IF(ISERROR(VLOOKUP(C55,[2]TD!$4:$65536,7,0)),0,VLOOKUP(C55,[2]TD!$4:$65536,7,0))</f>
        <v>0</v>
      </c>
      <c r="N55" s="76"/>
      <c r="O55" s="76" t="str">
        <f>IF(ISERROR(VLOOKUP(N55,[2]POA!$A$2:$C$25,3,0)),"",VLOOKUP(N55,[2]POA!$A$2:$C$25,3,0))</f>
        <v/>
      </c>
      <c r="P55" s="77"/>
      <c r="Q55" s="77" t="str">
        <f>IF(ISERROR(VLOOKUP(P55,[2]POA!$A$2:$F$25,4,0)),"",VLOOKUP(P55,[2]POA!$A$2:$F$25,4,0))</f>
        <v/>
      </c>
      <c r="R55" s="78" t="str">
        <f>IF(ISERROR(VLOOKUP(N55,[2]POA!$A$2:$C$25,2,0)),"",VLOOKUP(N55,[2]POA!$A$2:$C$25,2,0))</f>
        <v/>
      </c>
      <c r="S55" s="79"/>
      <c r="T55" s="64" t="str">
        <f t="shared" si="28"/>
        <v/>
      </c>
      <c r="U55" s="79"/>
      <c r="V55" s="80" t="str">
        <f>IF(OR(U45=0,N55="",R55=""),"",IF(U45&gt;=(0.5*R55),"HABIL","NO HABIL"))</f>
        <v/>
      </c>
      <c r="W55" s="80"/>
      <c r="X55" s="79"/>
      <c r="Y55" s="80" t="str">
        <f>IF(OR(X45=0,N55="",R55=""),"",IF(X45&gt;=$Y$9,"HABIL","NO HABIL"))</f>
        <v/>
      </c>
      <c r="Z55" s="81"/>
      <c r="AA55" s="80" t="str">
        <f>IF(OR(Z45=0,N55="",R55=""),"",IF(Z45&lt;=$AA$9,"HABIL","NO HABIL"))</f>
        <v/>
      </c>
      <c r="AB55" s="77">
        <f>IF(ISERROR(VLOOKUP(P55,[3]POA!$A$2:$F$25,5,0)),"",VLOOKUP(P55,[3]POA!$A$2:$F$25,5,0))</f>
        <v>0</v>
      </c>
      <c r="AC55" s="77"/>
      <c r="AD55" s="80" t="str">
        <f>IF(OR(AC45=0,N55="",R55=""),"",IF(AC45&gt;=$AD$9,"HABIL","NO HABIL"))</f>
        <v/>
      </c>
      <c r="AE55" s="80" t="str">
        <f t="shared" si="29"/>
        <v/>
      </c>
      <c r="AF55" s="82">
        <f t="shared" si="30"/>
        <v>0</v>
      </c>
      <c r="AG55" s="83" t="str">
        <f t="shared" si="33"/>
        <v>MIPYME</v>
      </c>
      <c r="AH55" s="84"/>
      <c r="AI55" s="80" t="str">
        <f>IF(OR(AH45=0,N55="",R55=""),"",IF(AH45&gt;=$AI$9,"HABIL","NO HABIL"))</f>
        <v/>
      </c>
      <c r="AJ55" s="84"/>
      <c r="AK55" s="80" t="str">
        <f>IF(OR(AJ45=0,N55="",R55=""),"",IF(AJ45&gt;=$AK$9,"HABIL","NO HABIL"))</f>
        <v/>
      </c>
      <c r="AL55" s="85" t="str">
        <f t="shared" si="34"/>
        <v/>
      </c>
    </row>
    <row r="56" spans="2:38" ht="18" hidden="1" customHeight="1" x14ac:dyDescent="0.25">
      <c r="B56" s="37">
        <v>5</v>
      </c>
      <c r="C56" s="38">
        <f>+C57</f>
        <v>0</v>
      </c>
      <c r="D56" s="39" t="str">
        <f>IF(SUM(D57:D66)=0,"",SUM(D57:D66))</f>
        <v/>
      </c>
      <c r="E56" s="40">
        <f>SUM(E57:E66)</f>
        <v>0</v>
      </c>
      <c r="F56" s="40">
        <f t="shared" ref="F56:M56" si="36">SUM(F57:F66)</f>
        <v>0</v>
      </c>
      <c r="G56" s="40">
        <f t="shared" si="36"/>
        <v>0</v>
      </c>
      <c r="H56" s="40">
        <f t="shared" si="36"/>
        <v>0</v>
      </c>
      <c r="I56" s="40">
        <f t="shared" si="36"/>
        <v>0</v>
      </c>
      <c r="J56" s="40">
        <f t="shared" si="36"/>
        <v>0</v>
      </c>
      <c r="K56" s="40">
        <f t="shared" si="36"/>
        <v>0</v>
      </c>
      <c r="L56" s="40">
        <f t="shared" si="36"/>
        <v>0</v>
      </c>
      <c r="M56" s="40">
        <f t="shared" si="36"/>
        <v>0</v>
      </c>
      <c r="N56" s="41">
        <v>1</v>
      </c>
      <c r="O56" s="42">
        <f>IF(ISERROR(VLOOKUP(N56,[2]POA!$A$2:$C$25,3,0)),"",VLOOKUP(N56,[2]POA!$A$2:$C$25,3,0))</f>
        <v>18</v>
      </c>
      <c r="P56" s="43" t="s">
        <v>54</v>
      </c>
      <c r="Q56" s="41">
        <f>+SUM(Q57:Q66)</f>
        <v>0</v>
      </c>
      <c r="R56" s="44">
        <f>IF(ISERROR(VLOOKUP(N56,[2]POA!$A$2:$C$25,2,0)),"",VLOOKUP(N56,[2]POA!$A$2:$C$25,2,0))</f>
        <v>151500000000</v>
      </c>
      <c r="S56" s="45">
        <f>SUM(I56)</f>
        <v>0</v>
      </c>
      <c r="T56" s="46" t="str">
        <f>IF(OR(S56=0,N56="",R56=""),"",IF(S56&gt;=(R56/O56),"HABIL","NO HABIL"))</f>
        <v/>
      </c>
      <c r="U56" s="47">
        <f>SUM(J56)</f>
        <v>0</v>
      </c>
      <c r="V56" s="48" t="str">
        <f>IF(OR(U56=0,N56="",R56=""),"",IF(U56&gt;=(0.1*R56),"HABIL","NO HABIL"))</f>
        <v/>
      </c>
      <c r="W56" s="48"/>
      <c r="X56" s="47">
        <f>IF(ISERROR(SUM(E56/G56)),0,SUM(E56/G56))</f>
        <v>0</v>
      </c>
      <c r="Y56" s="46" t="str">
        <f>IF(OR(X56=0,N56="",R56=""),"",IF(X56&gt;=$Y$9,"HABIL","NO HABIL"))</f>
        <v/>
      </c>
      <c r="Z56" s="49">
        <f>IF(ISERROR(SUM(H56/F56)),0,SUM(H56/F56))</f>
        <v>0</v>
      </c>
      <c r="AA56" s="46" t="str">
        <f>IF(OR(Z56=0,N56="",R56=""),"",IF(Z56&lt;=$AA$9,"HABIL","NO HABIL"))</f>
        <v/>
      </c>
      <c r="AB56" s="41">
        <f>+SUM(AB57:AB66)</f>
        <v>0</v>
      </c>
      <c r="AC56" s="49">
        <f>IF(ISERROR(SUM(L56/M56)),0,SUM(L56/M56))</f>
        <v>0</v>
      </c>
      <c r="AD56" s="46" t="str">
        <f>IF(OR(AC56=0,N56="",R56=""),"",IF(AC56&gt;=$AD$9,"HABIL","NO HABIL"))</f>
        <v/>
      </c>
      <c r="AE56" s="46" t="str">
        <f>IF(OR(T56="",V56="",Y56="",AA56="",AD56=""),"",IF(T56="NO HABIL","NO HABIL",IF(V56="NO HABIL","NO HABIL",IF(Y56="NO HABIL","NO HABIL",IF(AA56="NO HABIL","NO HABIL",IF(AD56="NO HABIL","NO HABIL",IF(AD56="NO HABIL","NO HABIL","HABIL")))))))</f>
        <v/>
      </c>
      <c r="AF56" s="50"/>
      <c r="AG56" s="51"/>
      <c r="AH56" s="49">
        <f>IF(ISERROR(SUM(L56/K56)),0,SUM(L56/K56))</f>
        <v>0</v>
      </c>
      <c r="AI56" s="46" t="str">
        <f>IF(OR(AH56=0,N56="",R56=""),"",IF(AH56&gt;=$AI$9,"HABIL","NO HABIL"))</f>
        <v/>
      </c>
      <c r="AJ56" s="49">
        <f>IF(ISERROR(SUM(L56/F56)),0,SUM(L56/F56))</f>
        <v>0</v>
      </c>
      <c r="AK56" s="46" t="str">
        <f>IF(OR(AJ56=0,N56="",R56=""),"",IF(AJ56&gt;=$AK$9,"HABIL","NO HABIL"))</f>
        <v/>
      </c>
      <c r="AL56" s="52" t="str">
        <f t="shared" si="34"/>
        <v/>
      </c>
    </row>
    <row r="57" spans="2:38" ht="18" hidden="1" customHeight="1" x14ac:dyDescent="0.25">
      <c r="B57" s="54" t="str">
        <f>IF(C57="","",B56+0.1)</f>
        <v/>
      </c>
      <c r="C57" s="55"/>
      <c r="D57" s="56"/>
      <c r="E57" s="57">
        <f>IF(ISERROR(VLOOKUP(C57,[2]TD!$4:$65536,2,0)),0,VLOOKUP(C57,[2]TD!$4:$65536,2,0))</f>
        <v>0</v>
      </c>
      <c r="F57" s="57">
        <f>IF(ISERROR(VLOOKUP(C57,[2]TD!$4:$65536,3,0)),0,VLOOKUP(C57,[2]TD!$4:$65536,3,0))</f>
        <v>0</v>
      </c>
      <c r="G57" s="57">
        <f>IF(ISERROR(VLOOKUP(C57,[2]TD!$4:$65536,4,0)),0,VLOOKUP(C57,[2]TD!$4:$65536,4,0))</f>
        <v>0</v>
      </c>
      <c r="H57" s="57">
        <f>IF(ISERROR(VLOOKUP(C57,[2]TD!$4:$65536,5,0)),0,VLOOKUP(C57,[2]TD!$4:$65536,5,0))</f>
        <v>0</v>
      </c>
      <c r="I57" s="57">
        <f>IF(ISERROR(E57-G57),"",E57-G57)</f>
        <v>0</v>
      </c>
      <c r="J57" s="58">
        <f>IF(ISERROR(F57-H57),"",F57-H57)</f>
        <v>0</v>
      </c>
      <c r="K57" s="58">
        <f>IF(ISERROR(F57-H57),"",F57-H57)</f>
        <v>0</v>
      </c>
      <c r="L57" s="57">
        <f>IF(ISERROR(VLOOKUP(C57,[2]TD!$4:$65536,6,0)),0,VLOOKUP(C57,[2]TD!$4:$65536,6,0))</f>
        <v>0</v>
      </c>
      <c r="M57" s="57">
        <f>IF(ISERROR(VLOOKUP(C57,[2]TD!$4:$65536,7,0)),0,VLOOKUP(C57,[2]TD!$4:$65536,7,0))</f>
        <v>0</v>
      </c>
      <c r="N57" s="59"/>
      <c r="O57" s="60" t="str">
        <f>IF(ISERROR(VLOOKUP(N57,[2]POA!$A$2:$C$25,3,0)),"",VLOOKUP(N57,[2]POA!$A$2:$C$25,3,0))</f>
        <v/>
      </c>
      <c r="P57" s="61" t="s">
        <v>54</v>
      </c>
      <c r="Q57" s="61" t="str">
        <f>IF(ISERROR(VLOOKUP(P57,[2]POA!$A$2:$F$25,4,0)),"",VLOOKUP(P57,[2]POA!$A$2:$F$25,4,0))</f>
        <v/>
      </c>
      <c r="R57" s="62" t="str">
        <f>IF(ISERROR(VLOOKUP(N57,[2]POA!$A$2:$C$25,2,0)),"",VLOOKUP(N57,[2]POA!$A$2:$C$25,2,0))</f>
        <v/>
      </c>
      <c r="S57" s="63"/>
      <c r="T57" s="64" t="str">
        <f t="shared" ref="T57:T66" si="37">IF(OR(S56=0,N57="",R57=""),"",IF(S56&gt;=(0.1*R57),"HABIL","NO HABIL"))</f>
        <v/>
      </c>
      <c r="U57" s="63"/>
      <c r="V57" s="64" t="str">
        <f>IF(OR(U56=0,N57="",R57=""),"",IF(U56&gt;=(0.5*R57),"HABIL","NO HABIL"))</f>
        <v/>
      </c>
      <c r="W57" s="64"/>
      <c r="X57" s="63"/>
      <c r="Y57" s="64" t="str">
        <f>IF(OR(X56=0,N57="",R57=""),"",IF(X56&gt;=$Y$9,"HABIL","NO HABIL"))</f>
        <v/>
      </c>
      <c r="Z57" s="65"/>
      <c r="AA57" s="64" t="str">
        <f>IF(OR(Z56=0,N57="",R57=""),"",IF(Z56&lt;=$AA$9,"HABIL","NO HABIL"))</f>
        <v/>
      </c>
      <c r="AB57" s="61" t="str">
        <f>IF(ISERROR(VLOOKUP(P57,[3]POA!$A$2:$F$25,5,0)),"",VLOOKUP(P57,[3]POA!$A$2:$F$25,5,0))</f>
        <v/>
      </c>
      <c r="AC57" s="61"/>
      <c r="AD57" s="64" t="str">
        <f>IF(OR(AC56=0,N57="",R57=""),"",IF(AC56&gt;=$AD$9,"HABIL","NO HABIL"))</f>
        <v/>
      </c>
      <c r="AE57" s="64" t="str">
        <f t="shared" ref="AE57:AE66" si="38">IF(OR(T57="",V57="",Y57="",AA57="",AD57=""),"",IF(T57="NO HABIL","NO HABIL",IF(V57="NO HABIL","NO HABIL",IF(Y57="NO HABIL","NO HABIL",IF(AA57="NO HABIL","NO HABIL",IF(AD57="NO HABIL","NO HABIL",IF(AD57="NO HABIL","NO HABIL","HABIL")))))))</f>
        <v/>
      </c>
      <c r="AF57" s="66">
        <f t="shared" ref="AF57:AF66" si="39">IF(ISERROR(F57/$AG$9),"",F57/$AG$9)</f>
        <v>0</v>
      </c>
      <c r="AG57" s="67" t="str">
        <f>+IF(AF57&lt;$AG$10,"MIPYME","NO CUMPLE")</f>
        <v>MIPYME</v>
      </c>
      <c r="AH57" s="68"/>
      <c r="AI57" s="64" t="str">
        <f>IF(OR(AH56=0,N57="",R57=""),"",IF(AH56&gt;=$AI$9,"HABIL","NO HABIL"))</f>
        <v/>
      </c>
      <c r="AJ57" s="68"/>
      <c r="AK57" s="64" t="str">
        <f>IF(OR(AJ56=0,N57="",R57=""),"",IF(AJ56&gt;=$AK$9,"HABIL","NO HABIL"))</f>
        <v/>
      </c>
      <c r="AL57" s="69" t="str">
        <f>IF(OR(AI57="",AK57=""),"",IF(AI57="NO HABIL","NO HABIL",IF(AK57="NO HABIL","NO HABIL",IF(AK57="NO HABIL","NO HABIL","HABIL"))))</f>
        <v/>
      </c>
    </row>
    <row r="58" spans="2:38" ht="18" hidden="1" customHeight="1" x14ac:dyDescent="0.25">
      <c r="B58" s="54" t="str">
        <f>IF(C58="","",B57+0.1)</f>
        <v/>
      </c>
      <c r="C58" s="56"/>
      <c r="D58" s="56"/>
      <c r="E58" s="57">
        <f>IF(ISERROR(VLOOKUP(C58,[2]TD!$4:$65536,2,0)),0,VLOOKUP(C58,[2]TD!$4:$65536,2,0))</f>
        <v>0</v>
      </c>
      <c r="F58" s="57">
        <f>IF(ISERROR(VLOOKUP(C58,[2]TD!$4:$65536,3,0)),0,VLOOKUP(C58,[2]TD!$4:$65536,3,0))</f>
        <v>0</v>
      </c>
      <c r="G58" s="57">
        <f>IF(ISERROR(VLOOKUP(C58,[2]TD!$4:$65536,4,0)),0,VLOOKUP(C58,[2]TD!$4:$65536,4,0))</f>
        <v>0</v>
      </c>
      <c r="H58" s="57">
        <f>IF(ISERROR(VLOOKUP(C58,[2]TD!$4:$65536,5,0)),0,VLOOKUP(C58,[2]TD!$4:$65536,5,0))</f>
        <v>0</v>
      </c>
      <c r="I58" s="57">
        <f t="shared" ref="I58:J66" si="40">IF(ISERROR(E58-G58),"",E58-G58)</f>
        <v>0</v>
      </c>
      <c r="J58" s="58">
        <f t="shared" si="40"/>
        <v>0</v>
      </c>
      <c r="K58" s="58">
        <f t="shared" ref="K58:K66" si="41">IF(ISERROR(F58-H58),"",F58-H58)</f>
        <v>0</v>
      </c>
      <c r="L58" s="57">
        <f>IF(ISERROR(VLOOKUP(C58,[2]TD!$4:$65536,6,0)),0,VLOOKUP(C58,[2]TD!$4:$65536,6,0))</f>
        <v>0</v>
      </c>
      <c r="M58" s="57">
        <f>IF(ISERROR(VLOOKUP(C58,[2]TD!$4:$65536,7,0)),0,VLOOKUP(C58,[2]TD!$4:$65536,7,0))</f>
        <v>0</v>
      </c>
      <c r="N58" s="70"/>
      <c r="O58" s="70" t="str">
        <f>IF(ISERROR(VLOOKUP(N58,[2]POA!$A$2:$C$25,3,0)),"",VLOOKUP(N58,[2]POA!$A$2:$C$25,3,0))</f>
        <v/>
      </c>
      <c r="P58" s="61" t="s">
        <v>54</v>
      </c>
      <c r="Q58" s="61" t="str">
        <f>IF(ISERROR(VLOOKUP(P58,[2]POA!$A$2:$F$25,4,0)),"",VLOOKUP(P58,[2]POA!$A$2:$F$25,4,0))</f>
        <v/>
      </c>
      <c r="R58" s="62" t="str">
        <f>IF(ISERROR(VLOOKUP(N58,[2]POA!$A$2:$C$25,2,0)),"",VLOOKUP(N58,[2]POA!$A$2:$C$25,2,0))</f>
        <v/>
      </c>
      <c r="S58" s="63" t="s">
        <v>54</v>
      </c>
      <c r="T58" s="64" t="str">
        <f t="shared" si="37"/>
        <v/>
      </c>
      <c r="U58" s="63"/>
      <c r="V58" s="64" t="str">
        <f>IF(OR(U56=0,N58="",R58=""),"",IF(U56&gt;=(0.5*R58),"HABIL","NO HABIL"))</f>
        <v/>
      </c>
      <c r="W58" s="64"/>
      <c r="X58" s="63"/>
      <c r="Y58" s="64" t="str">
        <f>IF(OR(X56=0,N58="",R58=""),"",IF(X56&gt;=$Y$9,"HABIL","NO HABIL"))</f>
        <v/>
      </c>
      <c r="Z58" s="65"/>
      <c r="AA58" s="64" t="str">
        <f>IF(OR(Z56=0,N58="",R58=""),"",IF(Z56&lt;=$AA$9,"HABIL","NO HABIL"))</f>
        <v/>
      </c>
      <c r="AB58" s="61" t="str">
        <f>IF(ISERROR(VLOOKUP(P58,[3]POA!$A$2:$F$25,5,0)),"",VLOOKUP(P58,[3]POA!$A$2:$F$25,5,0))</f>
        <v/>
      </c>
      <c r="AC58" s="61"/>
      <c r="AD58" s="64" t="str">
        <f>IF(OR(AC56=0,N58="",R58=""),"",IF(AC56&gt;=$AD$9,"HABIL","NO HABIL"))</f>
        <v/>
      </c>
      <c r="AE58" s="64" t="str">
        <f t="shared" si="38"/>
        <v/>
      </c>
      <c r="AF58" s="66">
        <f t="shared" si="39"/>
        <v>0</v>
      </c>
      <c r="AG58" s="67" t="str">
        <f t="shared" ref="AG58:AG66" si="42">+IF(AF58&lt;$AG$10,"MIPYME","NO CUMPLE")</f>
        <v>MIPYME</v>
      </c>
      <c r="AH58" s="68"/>
      <c r="AI58" s="64" t="str">
        <f>IF(OR(AH56=0,N58="",R58=""),"",IF(AH56&gt;=$AI$9,"HABIL","NO HABIL"))</f>
        <v/>
      </c>
      <c r="AJ58" s="68"/>
      <c r="AK58" s="64" t="str">
        <f>IF(OR(AJ56=0,N58="",R58=""),"",IF(AJ56&gt;=$AK$9,"HABIL","NO HABIL"))</f>
        <v/>
      </c>
      <c r="AL58" s="71" t="str">
        <f t="shared" ref="AL58:AL67" si="43">IF(OR(AI58="",AK58=""),"",IF(AI58="NO HABIL","NO HABIL",IF(AK58="NO HABIL","NO HABIL",IF(AK58="NO HABIL","NO HABIL","HABIL"))))</f>
        <v/>
      </c>
    </row>
    <row r="59" spans="2:38" ht="18" hidden="1" customHeight="1" x14ac:dyDescent="0.25">
      <c r="B59" s="54" t="str">
        <f>IF(C59="","",B58+0.1)</f>
        <v/>
      </c>
      <c r="C59" s="56"/>
      <c r="D59" s="56"/>
      <c r="E59" s="57">
        <f>IF(ISERROR(VLOOKUP(C59,[2]TD!$4:$65536,2,0)),0,VLOOKUP(C59,[2]TD!$4:$65536,2,0))</f>
        <v>0</v>
      </c>
      <c r="F59" s="57">
        <f>IF(ISERROR(VLOOKUP(C59,[2]TD!$4:$65536,3,0)),0,VLOOKUP(C59,[2]TD!$4:$65536,3,0))</f>
        <v>0</v>
      </c>
      <c r="G59" s="57">
        <f>IF(ISERROR(VLOOKUP(C59,[2]TD!$4:$65536,4,0)),0,VLOOKUP(C59,[2]TD!$4:$65536,4,0))</f>
        <v>0</v>
      </c>
      <c r="H59" s="57">
        <f>IF(ISERROR(VLOOKUP(C59,[2]TD!$4:$65536,5,0)),0,VLOOKUP(C59,[2]TD!$4:$65536,5,0))</f>
        <v>0</v>
      </c>
      <c r="I59" s="57">
        <f t="shared" si="40"/>
        <v>0</v>
      </c>
      <c r="J59" s="58">
        <f t="shared" si="40"/>
        <v>0</v>
      </c>
      <c r="K59" s="58">
        <f t="shared" si="41"/>
        <v>0</v>
      </c>
      <c r="L59" s="57">
        <f>IF(ISERROR(VLOOKUP(C59,[2]TD!$4:$65536,6,0)),0,VLOOKUP(C59,[2]TD!$4:$65536,6,0))</f>
        <v>0</v>
      </c>
      <c r="M59" s="57">
        <f>IF(ISERROR(VLOOKUP(C59,[2]TD!$4:$65536,7,0)),0,VLOOKUP(C59,[2]TD!$4:$65536,7,0))</f>
        <v>0</v>
      </c>
      <c r="N59" s="70"/>
      <c r="O59" s="70" t="str">
        <f>IF(ISERROR(VLOOKUP(N59,[2]POA!$A$2:$C$25,3,0)),"",VLOOKUP(N59,[2]POA!$A$2:$C$25,3,0))</f>
        <v/>
      </c>
      <c r="P59" s="61"/>
      <c r="Q59" s="61" t="str">
        <f>IF(ISERROR(VLOOKUP(P59,[2]POA!$A$2:$F$25,4,0)),"",VLOOKUP(P59,[2]POA!$A$2:$F$25,4,0))</f>
        <v/>
      </c>
      <c r="R59" s="62" t="str">
        <f>IF(ISERROR(VLOOKUP(N59,[2]POA!$A$2:$C$25,2,0)),"",VLOOKUP(N59,[2]POA!$A$2:$C$25,2,0))</f>
        <v/>
      </c>
      <c r="S59" s="63" t="s">
        <v>54</v>
      </c>
      <c r="T59" s="64" t="str">
        <f t="shared" si="37"/>
        <v/>
      </c>
      <c r="U59" s="63"/>
      <c r="V59" s="64" t="str">
        <f>IF(OR(U56=0,N59="",R59=""),"",IF(U56&gt;=(0.5*R59),"HABIL","NO HABIL"))</f>
        <v/>
      </c>
      <c r="W59" s="64"/>
      <c r="X59" s="63"/>
      <c r="Y59" s="64" t="str">
        <f>IF(OR(X56=0,N59="",R59=""),"",IF(X56&gt;=$Y$9,"HABIL","NO HABIL"))</f>
        <v/>
      </c>
      <c r="Z59" s="65"/>
      <c r="AA59" s="64" t="str">
        <f>IF(OR(Z56=0,N59="",R59=""),"",IF(Z56&lt;=$AA$9,"HABIL","NO HABIL"))</f>
        <v/>
      </c>
      <c r="AB59" s="61">
        <f>IF(ISERROR(VLOOKUP(P59,[3]POA!$A$2:$F$25,5,0)),"",VLOOKUP(P59,[3]POA!$A$2:$F$25,5,0))</f>
        <v>0</v>
      </c>
      <c r="AC59" s="61"/>
      <c r="AD59" s="64" t="str">
        <f>IF(OR(AC56=0,N59="",R59=""),"",IF(AC56&gt;=$AD$9,"HABIL","NO HABIL"))</f>
        <v/>
      </c>
      <c r="AE59" s="64" t="str">
        <f t="shared" si="38"/>
        <v/>
      </c>
      <c r="AF59" s="66">
        <f t="shared" si="39"/>
        <v>0</v>
      </c>
      <c r="AG59" s="67" t="str">
        <f t="shared" si="42"/>
        <v>MIPYME</v>
      </c>
      <c r="AH59" s="68"/>
      <c r="AI59" s="64" t="str">
        <f>IF(OR(AH56=0,N59="",R59=""),"",IF(AH56&gt;=$AI$9,"HABIL","NO HABIL"))</f>
        <v/>
      </c>
      <c r="AJ59" s="68"/>
      <c r="AK59" s="64" t="str">
        <f>IF(OR(AJ56=0,N59="",R59=""),"",IF(AJ56&gt;=$AK$9,"HABIL","NO HABIL"))</f>
        <v/>
      </c>
      <c r="AL59" s="71" t="str">
        <f t="shared" si="43"/>
        <v/>
      </c>
    </row>
    <row r="60" spans="2:38" ht="18" hidden="1" customHeight="1" x14ac:dyDescent="0.25">
      <c r="B60" s="54"/>
      <c r="C60" s="56" t="s">
        <v>55</v>
      </c>
      <c r="D60" s="56"/>
      <c r="E60" s="57">
        <f>IF(ISERROR(VLOOKUP(C60,[2]TD!$4:$65536,2,0)),0,VLOOKUP(C60,[2]TD!$4:$65536,2,0))</f>
        <v>0</v>
      </c>
      <c r="F60" s="57">
        <f>IF(ISERROR(VLOOKUP(C60,[2]TD!$4:$65536,3,0)),0,VLOOKUP(C60,[2]TD!$4:$65536,3,0))</f>
        <v>0</v>
      </c>
      <c r="G60" s="57">
        <f>IF(ISERROR(VLOOKUP(C60,[2]TD!$4:$65536,4,0)),0,VLOOKUP(C60,[2]TD!$4:$65536,4,0))</f>
        <v>0</v>
      </c>
      <c r="H60" s="57">
        <f>IF(ISERROR(VLOOKUP(C60,[2]TD!$4:$65536,5,0)),0,VLOOKUP(C60,[2]TD!$4:$65536,5,0))</f>
        <v>0</v>
      </c>
      <c r="I60" s="57">
        <f t="shared" si="40"/>
        <v>0</v>
      </c>
      <c r="J60" s="57">
        <f t="shared" si="40"/>
        <v>0</v>
      </c>
      <c r="K60" s="57">
        <f t="shared" si="41"/>
        <v>0</v>
      </c>
      <c r="L60" s="57">
        <f>IF(ISERROR(VLOOKUP(C60,[2]TD!$4:$65536,6,0)),0,VLOOKUP(C60,[2]TD!$4:$65536,6,0))</f>
        <v>0</v>
      </c>
      <c r="M60" s="57">
        <f>IF(ISERROR(VLOOKUP(C60,[2]TD!$4:$65536,7,0)),0,VLOOKUP(C60,[2]TD!$4:$65536,7,0))</f>
        <v>0</v>
      </c>
      <c r="N60" s="70"/>
      <c r="O60" s="70" t="str">
        <f>IF(ISERROR(VLOOKUP(N60,[2]POA!$A$2:$C$25,3,0)),"",VLOOKUP(N60,[2]POA!$A$2:$C$25,3,0))</f>
        <v/>
      </c>
      <c r="P60" s="61"/>
      <c r="Q60" s="61" t="str">
        <f>IF(ISERROR(VLOOKUP(P60,[2]POA!$A$2:$F$25,4,0)),"",VLOOKUP(P60,[2]POA!$A$2:$F$25,4,0))</f>
        <v/>
      </c>
      <c r="R60" s="62" t="str">
        <f>IF(ISERROR(VLOOKUP(N60,[2]POA!$A$2:$C$25,2,0)),"",VLOOKUP(N60,[2]POA!$A$2:$C$25,2,0))</f>
        <v/>
      </c>
      <c r="S60" s="63"/>
      <c r="T60" s="64" t="str">
        <f t="shared" si="37"/>
        <v/>
      </c>
      <c r="U60" s="63"/>
      <c r="V60" s="64" t="str">
        <f>IF(OR(U56=0,N60="",R60=""),"",IF(U56&gt;=(0.5*R60),"HABIL","NO HABIL"))</f>
        <v/>
      </c>
      <c r="W60" s="64"/>
      <c r="X60" s="63"/>
      <c r="Y60" s="64" t="str">
        <f>IF(OR(X56=0,N60="",R60=""),"",IF(X56&gt;=$Y$9,"HABIL","NO HABIL"))</f>
        <v/>
      </c>
      <c r="Z60" s="65"/>
      <c r="AA60" s="64" t="str">
        <f>IF(OR(Z56=0,N60="",R60=""),"",IF(Z56&lt;=$AA$9,"HABIL","NO HABIL"))</f>
        <v/>
      </c>
      <c r="AB60" s="61">
        <f>IF(ISERROR(VLOOKUP(P60,[3]POA!$A$2:$F$25,5,0)),"",VLOOKUP(P60,[3]POA!$A$2:$F$25,5,0))</f>
        <v>0</v>
      </c>
      <c r="AC60" s="61"/>
      <c r="AD60" s="64" t="str">
        <f>IF(OR(AC56=0,N60="",R60=""),"",IF(AC56&gt;=$AD$9,"HABIL","NO HABIL"))</f>
        <v/>
      </c>
      <c r="AE60" s="64" t="str">
        <f t="shared" si="38"/>
        <v/>
      </c>
      <c r="AF60" s="66">
        <f t="shared" si="39"/>
        <v>0</v>
      </c>
      <c r="AG60" s="67" t="str">
        <f t="shared" si="42"/>
        <v>MIPYME</v>
      </c>
      <c r="AH60" s="68"/>
      <c r="AI60" s="64" t="str">
        <f>IF(OR(AH56=0,N60="",R60=""),"",IF(AH56&gt;=$AI$9,"HABIL","NO HABIL"))</f>
        <v/>
      </c>
      <c r="AJ60" s="68"/>
      <c r="AK60" s="64" t="str">
        <f>IF(OR(AJ56=0,N60="",R60=""),"",IF(AJ56&gt;=$AK$9,"HABIL","NO HABIL"))</f>
        <v/>
      </c>
      <c r="AL60" s="71" t="str">
        <f t="shared" si="43"/>
        <v/>
      </c>
    </row>
    <row r="61" spans="2:38" ht="18" hidden="1" customHeight="1" x14ac:dyDescent="0.25">
      <c r="B61" s="54" t="str">
        <f t="shared" ref="B61:B66" si="44">IF(C61="","",B60+0.1)</f>
        <v/>
      </c>
      <c r="C61" s="56"/>
      <c r="D61" s="56"/>
      <c r="E61" s="57">
        <f>IF(ISERROR(VLOOKUP(C61,[2]TD!$4:$65536,2,0)),0,VLOOKUP(C61,[2]TD!$4:$65536,2,0))</f>
        <v>0</v>
      </c>
      <c r="F61" s="57">
        <f>IF(ISERROR(VLOOKUP(C61,[2]TD!$4:$65536,3,0)),0,VLOOKUP(C61,[2]TD!$4:$65536,3,0))</f>
        <v>0</v>
      </c>
      <c r="G61" s="57">
        <f>IF(ISERROR(VLOOKUP(C61,[2]TD!$4:$65536,4,0)),0,VLOOKUP(C61,[2]TD!$4:$65536,4,0))</f>
        <v>0</v>
      </c>
      <c r="H61" s="57">
        <f>IF(ISERROR(VLOOKUP(C61,[2]TD!$4:$65536,5,0)),0,VLOOKUP(C61,[2]TD!$4:$65536,5,0))</f>
        <v>0</v>
      </c>
      <c r="I61" s="57">
        <f t="shared" si="40"/>
        <v>0</v>
      </c>
      <c r="J61" s="57">
        <f t="shared" si="40"/>
        <v>0</v>
      </c>
      <c r="K61" s="57">
        <f t="shared" si="41"/>
        <v>0</v>
      </c>
      <c r="L61" s="57">
        <f>IF(ISERROR(VLOOKUP(C61,[2]TD!$4:$65536,6,0)),0,VLOOKUP(C61,[2]TD!$4:$65536,6,0))</f>
        <v>0</v>
      </c>
      <c r="M61" s="57">
        <f>IF(ISERROR(VLOOKUP(C61,[2]TD!$4:$65536,7,0)),0,VLOOKUP(C61,[2]TD!$4:$65536,7,0))</f>
        <v>0</v>
      </c>
      <c r="N61" s="70"/>
      <c r="O61" s="70" t="str">
        <f>IF(ISERROR(VLOOKUP(N61,[2]POA!$A$2:$C$25,3,0)),"",VLOOKUP(N61,[2]POA!$A$2:$C$25,3,0))</f>
        <v/>
      </c>
      <c r="P61" s="61"/>
      <c r="Q61" s="61" t="str">
        <f>IF(ISERROR(VLOOKUP(P61,[2]POA!$A$2:$F$25,4,0)),"",VLOOKUP(P61,[2]POA!$A$2:$F$25,4,0))</f>
        <v/>
      </c>
      <c r="R61" s="62" t="str">
        <f>IF(ISERROR(VLOOKUP(N61,[2]POA!$A$2:$C$25,2,0)),"",VLOOKUP(N61,[2]POA!$A$2:$C$25,2,0))</f>
        <v/>
      </c>
      <c r="S61" s="63"/>
      <c r="T61" s="64" t="str">
        <f t="shared" si="37"/>
        <v/>
      </c>
      <c r="U61" s="63"/>
      <c r="V61" s="64" t="str">
        <f>IF(OR(U56=0,N61="",R61=""),"",IF(U56&gt;=(0.5*R61),"HABIL","NO HABIL"))</f>
        <v/>
      </c>
      <c r="W61" s="64"/>
      <c r="X61" s="63"/>
      <c r="Y61" s="64" t="str">
        <f>IF(OR(X56=0,N61="",R61=""),"",IF(X56&gt;=$Y$9,"HABIL","NO HABIL"))</f>
        <v/>
      </c>
      <c r="Z61" s="65"/>
      <c r="AA61" s="64" t="str">
        <f>IF(OR(Z56=0,N61="",R61=""),"",IF(Z56&lt;=$AA$9,"HABIL","NO HABIL"))</f>
        <v/>
      </c>
      <c r="AB61" s="61">
        <f>IF(ISERROR(VLOOKUP(P61,[3]POA!$A$2:$F$25,5,0)),"",VLOOKUP(P61,[3]POA!$A$2:$F$25,5,0))</f>
        <v>0</v>
      </c>
      <c r="AC61" s="61"/>
      <c r="AD61" s="64" t="str">
        <f>IF(OR(AC56=0,N61="",R61=""),"",IF(AC56&gt;=$AD$9,"HABIL","NO HABIL"))</f>
        <v/>
      </c>
      <c r="AE61" s="64" t="str">
        <f t="shared" si="38"/>
        <v/>
      </c>
      <c r="AF61" s="66">
        <f t="shared" si="39"/>
        <v>0</v>
      </c>
      <c r="AG61" s="67" t="str">
        <f t="shared" si="42"/>
        <v>MIPYME</v>
      </c>
      <c r="AH61" s="68"/>
      <c r="AI61" s="64" t="str">
        <f>IF(OR(AH56=0,N61="",R61=""),"",IF(AH56&gt;=$AI$9,"HABIL","NO HABIL"))</f>
        <v/>
      </c>
      <c r="AJ61" s="68"/>
      <c r="AK61" s="64" t="str">
        <f>IF(OR(AJ56=0,N61="",R61=""),"",IF(AJ56&gt;=$AK$9,"HABIL","NO HABIL"))</f>
        <v/>
      </c>
      <c r="AL61" s="72" t="str">
        <f t="shared" si="43"/>
        <v/>
      </c>
    </row>
    <row r="62" spans="2:38" ht="18" hidden="1" customHeight="1" x14ac:dyDescent="0.25">
      <c r="B62" s="54" t="str">
        <f t="shared" si="44"/>
        <v/>
      </c>
      <c r="C62" s="56"/>
      <c r="D62" s="56"/>
      <c r="E62" s="57">
        <f>IF(ISERROR(VLOOKUP(C62,[2]TD!$4:$65536,2,0)),0,VLOOKUP(C62,[2]TD!$4:$65536,2,0))</f>
        <v>0</v>
      </c>
      <c r="F62" s="57">
        <f>IF(ISERROR(VLOOKUP(C62,[2]TD!$4:$65536,3,0)),0,VLOOKUP(C62,[2]TD!$4:$65536,3,0))</f>
        <v>0</v>
      </c>
      <c r="G62" s="57">
        <f>IF(ISERROR(VLOOKUP(C62,[2]TD!$4:$65536,4,0)),0,VLOOKUP(C62,[2]TD!$4:$65536,4,0))</f>
        <v>0</v>
      </c>
      <c r="H62" s="57">
        <f>IF(ISERROR(VLOOKUP(C62,[2]TD!$4:$65536,5,0)),0,VLOOKUP(C62,[2]TD!$4:$65536,5,0))</f>
        <v>0</v>
      </c>
      <c r="I62" s="57">
        <f t="shared" si="40"/>
        <v>0</v>
      </c>
      <c r="J62" s="57">
        <f t="shared" si="40"/>
        <v>0</v>
      </c>
      <c r="K62" s="57">
        <f t="shared" si="41"/>
        <v>0</v>
      </c>
      <c r="L62" s="57">
        <f>IF(ISERROR(VLOOKUP(C62,[2]TD!$4:$65536,6,0)),0,VLOOKUP(C62,[2]TD!$4:$65536,6,0))</f>
        <v>0</v>
      </c>
      <c r="M62" s="57">
        <f>IF(ISERROR(VLOOKUP(C62,[2]TD!$4:$65536,7,0)),0,VLOOKUP(C62,[2]TD!$4:$65536,7,0))</f>
        <v>0</v>
      </c>
      <c r="N62" s="70"/>
      <c r="O62" s="70" t="str">
        <f>IF(ISERROR(VLOOKUP(N62,[2]POA!$A$2:$C$25,3,0)),"",VLOOKUP(N62,[2]POA!$A$2:$C$25,3,0))</f>
        <v/>
      </c>
      <c r="P62" s="61"/>
      <c r="Q62" s="61" t="str">
        <f>IF(ISERROR(VLOOKUP(P62,[2]POA!$A$2:$F$25,4,0)),"",VLOOKUP(P62,[2]POA!$A$2:$F$25,4,0))</f>
        <v/>
      </c>
      <c r="R62" s="62" t="str">
        <f>IF(ISERROR(VLOOKUP(N62,[2]POA!$A$2:$C$25,2,0)),"",VLOOKUP(N62,[2]POA!$A$2:$C$25,2,0))</f>
        <v/>
      </c>
      <c r="S62" s="63"/>
      <c r="T62" s="64" t="str">
        <f t="shared" si="37"/>
        <v/>
      </c>
      <c r="U62" s="63"/>
      <c r="V62" s="64" t="str">
        <f>IF(OR(U56=0,N62="",R62=""),"",IF(U56&gt;=(0.5*R62),"HABIL","NO HABIL"))</f>
        <v/>
      </c>
      <c r="W62" s="64"/>
      <c r="X62" s="63"/>
      <c r="Y62" s="64" t="str">
        <f>IF(OR(X56=0,N62="",R62=""),"",IF(X56&gt;=$Y$9,"HABIL","NO HABIL"))</f>
        <v/>
      </c>
      <c r="Z62" s="65"/>
      <c r="AA62" s="64" t="str">
        <f>IF(OR(Z56=0,N62="",R62=""),"",IF(Z56&lt;=$AA$9,"HABIL","NO HABIL"))</f>
        <v/>
      </c>
      <c r="AB62" s="61">
        <f>IF(ISERROR(VLOOKUP(P62,[3]POA!$A$2:$F$25,5,0)),"",VLOOKUP(P62,[3]POA!$A$2:$F$25,5,0))</f>
        <v>0</v>
      </c>
      <c r="AC62" s="61"/>
      <c r="AD62" s="64" t="str">
        <f>IF(OR(AC56=0,N62="",R62=""),"",IF(AC56&gt;=$AD$9,"HABIL","NO HABIL"))</f>
        <v/>
      </c>
      <c r="AE62" s="64" t="str">
        <f t="shared" si="38"/>
        <v/>
      </c>
      <c r="AF62" s="66">
        <f t="shared" si="39"/>
        <v>0</v>
      </c>
      <c r="AG62" s="67" t="str">
        <f t="shared" si="42"/>
        <v>MIPYME</v>
      </c>
      <c r="AH62" s="68"/>
      <c r="AI62" s="64" t="str">
        <f>IF(OR(AH56=0,N62="",R62=""),"",IF(AH56&gt;=$AI$9,"HABIL","NO HABIL"))</f>
        <v/>
      </c>
      <c r="AJ62" s="68"/>
      <c r="AK62" s="64" t="str">
        <f>IF(OR(AJ56=0,N62="",R62=""),"",IF(AJ56&gt;=$AK$9,"HABIL","NO HABIL"))</f>
        <v/>
      </c>
      <c r="AL62" s="71" t="str">
        <f t="shared" si="43"/>
        <v/>
      </c>
    </row>
    <row r="63" spans="2:38" ht="18" hidden="1" customHeight="1" x14ac:dyDescent="0.25">
      <c r="B63" s="54" t="str">
        <f t="shared" si="44"/>
        <v/>
      </c>
      <c r="C63" s="56"/>
      <c r="D63" s="56"/>
      <c r="E63" s="57">
        <f>IF(ISERROR(VLOOKUP(C63,[2]TD!$4:$65536,2,0)),0,VLOOKUP(C63,[2]TD!$4:$65536,2,0))</f>
        <v>0</v>
      </c>
      <c r="F63" s="57">
        <f>IF(ISERROR(VLOOKUP(C63,[2]TD!$4:$65536,3,0)),0,VLOOKUP(C63,[2]TD!$4:$65536,3,0))</f>
        <v>0</v>
      </c>
      <c r="G63" s="57">
        <f>IF(ISERROR(VLOOKUP(C63,[2]TD!$4:$65536,4,0)),0,VLOOKUP(C63,[2]TD!$4:$65536,4,0))</f>
        <v>0</v>
      </c>
      <c r="H63" s="57">
        <f>IF(ISERROR(VLOOKUP(C63,[2]TD!$4:$65536,5,0)),0,VLOOKUP(C63,[2]TD!$4:$65536,5,0))</f>
        <v>0</v>
      </c>
      <c r="I63" s="57">
        <f t="shared" si="40"/>
        <v>0</v>
      </c>
      <c r="J63" s="57">
        <f t="shared" si="40"/>
        <v>0</v>
      </c>
      <c r="K63" s="57">
        <f t="shared" si="41"/>
        <v>0</v>
      </c>
      <c r="L63" s="57">
        <f>IF(ISERROR(VLOOKUP(C63,[2]TD!$4:$65536,6,0)),0,VLOOKUP(C63,[2]TD!$4:$65536,6,0))</f>
        <v>0</v>
      </c>
      <c r="M63" s="57">
        <f>IF(ISERROR(VLOOKUP(C63,[2]TD!$4:$65536,7,0)),0,VLOOKUP(C63,[2]TD!$4:$65536,7,0))</f>
        <v>0</v>
      </c>
      <c r="N63" s="70"/>
      <c r="O63" s="70" t="str">
        <f>IF(ISERROR(VLOOKUP(N63,[2]POA!$A$2:$C$25,3,0)),"",VLOOKUP(N63,[2]POA!$A$2:$C$25,3,0))</f>
        <v/>
      </c>
      <c r="P63" s="61"/>
      <c r="Q63" s="61" t="str">
        <f>IF(ISERROR(VLOOKUP(P63,[2]POA!$A$2:$F$25,4,0)),"",VLOOKUP(P63,[2]POA!$A$2:$F$25,4,0))</f>
        <v/>
      </c>
      <c r="R63" s="62" t="str">
        <f>IF(ISERROR(VLOOKUP(N63,[2]POA!$A$2:$C$25,2,0)),"",VLOOKUP(N63,[2]POA!$A$2:$C$25,2,0))</f>
        <v/>
      </c>
      <c r="S63" s="63"/>
      <c r="T63" s="64" t="str">
        <f t="shared" si="37"/>
        <v/>
      </c>
      <c r="U63" s="63"/>
      <c r="V63" s="64" t="str">
        <f>IF(OR(U56=0,N63="",R63=""),"",IF(U56&gt;=(0.5*R63),"HABIL","NO HABIL"))</f>
        <v/>
      </c>
      <c r="W63" s="64"/>
      <c r="X63" s="63"/>
      <c r="Y63" s="64" t="str">
        <f>IF(OR(X56=0,N63="",R63=""),"",IF(X56&gt;=$Y$9,"HABIL","NO HABIL"))</f>
        <v/>
      </c>
      <c r="Z63" s="65"/>
      <c r="AA63" s="64" t="str">
        <f>IF(OR(Z56=0,N63="",R63=""),"",IF(Z56&lt;=$AA$9,"HABIL","NO HABIL"))</f>
        <v/>
      </c>
      <c r="AB63" s="61">
        <f>IF(ISERROR(VLOOKUP(P63,[3]POA!$A$2:$F$25,5,0)),"",VLOOKUP(P63,[3]POA!$A$2:$F$25,5,0))</f>
        <v>0</v>
      </c>
      <c r="AC63" s="61"/>
      <c r="AD63" s="64" t="str">
        <f>IF(OR(AC56=0,N63="",R63=""),"",IF(AC56&gt;=$AD$9,"HABIL","NO HABIL"))</f>
        <v/>
      </c>
      <c r="AE63" s="64" t="str">
        <f t="shared" si="38"/>
        <v/>
      </c>
      <c r="AF63" s="66">
        <f t="shared" si="39"/>
        <v>0</v>
      </c>
      <c r="AG63" s="67" t="str">
        <f t="shared" si="42"/>
        <v>MIPYME</v>
      </c>
      <c r="AH63" s="68"/>
      <c r="AI63" s="64" t="str">
        <f>IF(OR(AH56=0,N63="",R63=""),"",IF(AH56&gt;=$AI$9,"HABIL","NO HABIL"))</f>
        <v/>
      </c>
      <c r="AJ63" s="68"/>
      <c r="AK63" s="64" t="str">
        <f>IF(OR(AJ56=0,N63="",R63=""),"",IF(AJ56&gt;=$AK$9,"HABIL","NO HABIL"))</f>
        <v/>
      </c>
      <c r="AL63" s="71" t="str">
        <f t="shared" si="43"/>
        <v/>
      </c>
    </row>
    <row r="64" spans="2:38" ht="18" hidden="1" customHeight="1" x14ac:dyDescent="0.25">
      <c r="B64" s="54" t="str">
        <f t="shared" si="44"/>
        <v/>
      </c>
      <c r="C64" s="56"/>
      <c r="D64" s="56"/>
      <c r="E64" s="57">
        <f>IF(ISERROR(VLOOKUP(C64,[2]TD!$4:$65536,2,0)),0,VLOOKUP(C64,[2]TD!$4:$65536,2,0))</f>
        <v>0</v>
      </c>
      <c r="F64" s="57">
        <f>IF(ISERROR(VLOOKUP(C64,[2]TD!$4:$65536,3,0)),0,VLOOKUP(C64,[2]TD!$4:$65536,3,0))</f>
        <v>0</v>
      </c>
      <c r="G64" s="57">
        <f>IF(ISERROR(VLOOKUP(C64,[2]TD!$4:$65536,4,0)),0,VLOOKUP(C64,[2]TD!$4:$65536,4,0))</f>
        <v>0</v>
      </c>
      <c r="H64" s="57">
        <f>IF(ISERROR(VLOOKUP(C64,[2]TD!$4:$65536,5,0)),0,VLOOKUP(C64,[2]TD!$4:$65536,5,0))</f>
        <v>0</v>
      </c>
      <c r="I64" s="57">
        <f t="shared" si="40"/>
        <v>0</v>
      </c>
      <c r="J64" s="57">
        <f t="shared" si="40"/>
        <v>0</v>
      </c>
      <c r="K64" s="57">
        <f t="shared" si="41"/>
        <v>0</v>
      </c>
      <c r="L64" s="57">
        <f>IF(ISERROR(VLOOKUP(C64,[2]TD!$4:$65536,6,0)),0,VLOOKUP(C64,[2]TD!$4:$65536,6,0))</f>
        <v>0</v>
      </c>
      <c r="M64" s="57">
        <f>IF(ISERROR(VLOOKUP(C64,[2]TD!$4:$65536,7,0)),0,VLOOKUP(C64,[2]TD!$4:$65536,7,0))</f>
        <v>0</v>
      </c>
      <c r="N64" s="70"/>
      <c r="O64" s="70" t="str">
        <f>IF(ISERROR(VLOOKUP(N64,[2]POA!$A$2:$C$25,3,0)),"",VLOOKUP(N64,[2]POA!$A$2:$C$25,3,0))</f>
        <v/>
      </c>
      <c r="P64" s="61"/>
      <c r="Q64" s="61" t="str">
        <f>IF(ISERROR(VLOOKUP(P64,[2]POA!$A$2:$F$25,4,0)),"",VLOOKUP(P64,[2]POA!$A$2:$F$25,4,0))</f>
        <v/>
      </c>
      <c r="R64" s="62" t="str">
        <f>IF(ISERROR(VLOOKUP(N64,[2]POA!$A$2:$C$25,2,0)),"",VLOOKUP(N64,[2]POA!$A$2:$C$25,2,0))</f>
        <v/>
      </c>
      <c r="S64" s="63"/>
      <c r="T64" s="64" t="str">
        <f t="shared" si="37"/>
        <v/>
      </c>
      <c r="U64" s="63"/>
      <c r="V64" s="64" t="str">
        <f>IF(OR(U56=0,N64="",R64=""),"",IF(U56&gt;=(0.5*R64),"HABIL","NO HABIL"))</f>
        <v/>
      </c>
      <c r="W64" s="64"/>
      <c r="X64" s="63"/>
      <c r="Y64" s="64" t="str">
        <f>IF(OR(X56=0,N64="",R64=""),"",IF(X56&gt;=$Y$9,"HABIL","NO HABIL"))</f>
        <v/>
      </c>
      <c r="Z64" s="65"/>
      <c r="AA64" s="64" t="str">
        <f>IF(OR(Z56=0,N64="",R64=""),"",IF(Z56&lt;=$AA$9,"HABIL","NO HABIL"))</f>
        <v/>
      </c>
      <c r="AB64" s="61">
        <f>IF(ISERROR(VLOOKUP(P64,[3]POA!$A$2:$F$25,5,0)),"",VLOOKUP(P64,[3]POA!$A$2:$F$25,5,0))</f>
        <v>0</v>
      </c>
      <c r="AC64" s="61"/>
      <c r="AD64" s="64" t="str">
        <f>IF(OR(AC56=0,N64="",R64=""),"",IF(AC56&gt;=$AD$9,"HABIL","NO HABIL"))</f>
        <v/>
      </c>
      <c r="AE64" s="64" t="str">
        <f t="shared" si="38"/>
        <v/>
      </c>
      <c r="AF64" s="66">
        <f t="shared" si="39"/>
        <v>0</v>
      </c>
      <c r="AG64" s="67" t="str">
        <f t="shared" si="42"/>
        <v>MIPYME</v>
      </c>
      <c r="AH64" s="68"/>
      <c r="AI64" s="64" t="str">
        <f>IF(OR(AH56=0,N64="",R64=""),"",IF(AH56&gt;=$AI$9,"HABIL","NO HABIL"))</f>
        <v/>
      </c>
      <c r="AJ64" s="68"/>
      <c r="AK64" s="64" t="str">
        <f>IF(OR(AJ56=0,N64="",R64=""),"",IF(AJ56&gt;=$AK$9,"HABIL","NO HABIL"))</f>
        <v/>
      </c>
      <c r="AL64" s="72" t="str">
        <f t="shared" si="43"/>
        <v/>
      </c>
    </row>
    <row r="65" spans="2:38" ht="18" hidden="1" customHeight="1" x14ac:dyDescent="0.25">
      <c r="B65" s="54" t="str">
        <f t="shared" si="44"/>
        <v/>
      </c>
      <c r="C65" s="56"/>
      <c r="D65" s="56"/>
      <c r="E65" s="57">
        <f>IF(ISERROR(VLOOKUP(C65,[2]TD!$4:$65536,2,0)),0,VLOOKUP(C65,[2]TD!$4:$65536,2,0))</f>
        <v>0</v>
      </c>
      <c r="F65" s="57">
        <f>IF(ISERROR(VLOOKUP(C65,[2]TD!$4:$65536,3,0)),0,VLOOKUP(C65,[2]TD!$4:$65536,3,0))</f>
        <v>0</v>
      </c>
      <c r="G65" s="57">
        <f>IF(ISERROR(VLOOKUP(C65,[2]TD!$4:$65536,4,0)),0,VLOOKUP(C65,[2]TD!$4:$65536,4,0))</f>
        <v>0</v>
      </c>
      <c r="H65" s="57">
        <f>IF(ISERROR(VLOOKUP(C65,[2]TD!$4:$65536,5,0)),0,VLOOKUP(C65,[2]TD!$4:$65536,5,0))</f>
        <v>0</v>
      </c>
      <c r="I65" s="57">
        <f t="shared" si="40"/>
        <v>0</v>
      </c>
      <c r="J65" s="57">
        <f t="shared" si="40"/>
        <v>0</v>
      </c>
      <c r="K65" s="57">
        <f t="shared" si="41"/>
        <v>0</v>
      </c>
      <c r="L65" s="57">
        <f>IF(ISERROR(VLOOKUP(C65,[2]TD!$4:$65536,6,0)),0,VLOOKUP(C65,[2]TD!$4:$65536,6,0))</f>
        <v>0</v>
      </c>
      <c r="M65" s="57">
        <f>IF(ISERROR(VLOOKUP(C65,[2]TD!$4:$65536,7,0)),0,VLOOKUP(C65,[2]TD!$4:$65536,7,0))</f>
        <v>0</v>
      </c>
      <c r="N65" s="70"/>
      <c r="O65" s="70" t="str">
        <f>IF(ISERROR(VLOOKUP(N65,[2]POA!$A$2:$C$25,3,0)),"",VLOOKUP(N65,[2]POA!$A$2:$C$25,3,0))</f>
        <v/>
      </c>
      <c r="P65" s="61"/>
      <c r="Q65" s="61" t="str">
        <f>IF(ISERROR(VLOOKUP(P65,[2]POA!$A$2:$F$25,4,0)),"",VLOOKUP(P65,[2]POA!$A$2:$F$25,4,0))</f>
        <v/>
      </c>
      <c r="R65" s="62" t="str">
        <f>IF(ISERROR(VLOOKUP(N65,[2]POA!$A$2:$C$25,2,0)),"",VLOOKUP(N65,[2]POA!$A$2:$C$25,2,0))</f>
        <v/>
      </c>
      <c r="S65" s="63"/>
      <c r="T65" s="64" t="str">
        <f t="shared" si="37"/>
        <v/>
      </c>
      <c r="U65" s="63"/>
      <c r="V65" s="64" t="str">
        <f>IF(OR(U56=0,N65="",R65=""),"",IF(U56&gt;=(0.5*R65),"HABIL","NO HABIL"))</f>
        <v/>
      </c>
      <c r="W65" s="64"/>
      <c r="X65" s="63"/>
      <c r="Y65" s="64" t="str">
        <f>IF(OR(X56=0,N65="",R65=""),"",IF(X56&gt;=$Y$9,"HABIL","NO HABIL"))</f>
        <v/>
      </c>
      <c r="Z65" s="65"/>
      <c r="AA65" s="64" t="str">
        <f>IF(OR(Z56=0,N65="",R65=""),"",IF(Z56&lt;=$AA$9,"HABIL","NO HABIL"))</f>
        <v/>
      </c>
      <c r="AB65" s="61">
        <f>IF(ISERROR(VLOOKUP(P65,[3]POA!$A$2:$F$25,5,0)),"",VLOOKUP(P65,[3]POA!$A$2:$F$25,5,0))</f>
        <v>0</v>
      </c>
      <c r="AC65" s="61"/>
      <c r="AD65" s="64" t="str">
        <f>IF(OR(AC56=0,N65="",R65=""),"",IF(AC56&gt;=$AD$9,"HABIL","NO HABIL"))</f>
        <v/>
      </c>
      <c r="AE65" s="64" t="str">
        <f t="shared" si="38"/>
        <v/>
      </c>
      <c r="AF65" s="66">
        <f t="shared" si="39"/>
        <v>0</v>
      </c>
      <c r="AG65" s="67" t="str">
        <f t="shared" si="42"/>
        <v>MIPYME</v>
      </c>
      <c r="AH65" s="68"/>
      <c r="AI65" s="64" t="str">
        <f>IF(OR(AH56=0,N65="",R65=""),"",IF(AH56&gt;=$AI$9,"HABIL","NO HABIL"))</f>
        <v/>
      </c>
      <c r="AJ65" s="68"/>
      <c r="AK65" s="64" t="str">
        <f>IF(OR(AJ56=0,N65="",R65=""),"",IF(AJ56&gt;=$AK$9,"HABIL","NO HABIL"))</f>
        <v/>
      </c>
      <c r="AL65" s="72" t="str">
        <f t="shared" si="43"/>
        <v/>
      </c>
    </row>
    <row r="66" spans="2:38" ht="18" hidden="1" customHeight="1" x14ac:dyDescent="0.25">
      <c r="B66" s="73" t="str">
        <f t="shared" si="44"/>
        <v/>
      </c>
      <c r="C66" s="74"/>
      <c r="D66" s="74"/>
      <c r="E66" s="75">
        <f>IF(ISERROR(VLOOKUP(C66,[2]TD!$4:$65536,2,0)),0,VLOOKUP(C66,[2]TD!$4:$65536,2,0))</f>
        <v>0</v>
      </c>
      <c r="F66" s="75">
        <f>IF(ISERROR(VLOOKUP(C66,[2]TD!$4:$65536,3,0)),0,VLOOKUP(C66,[2]TD!$4:$65536,3,0))</f>
        <v>0</v>
      </c>
      <c r="G66" s="75">
        <f>IF(ISERROR(VLOOKUP(C66,[2]TD!$4:$65536,4,0)),0,VLOOKUP(C66,[2]TD!$4:$65536,4,0))</f>
        <v>0</v>
      </c>
      <c r="H66" s="75">
        <f>IF(ISERROR(VLOOKUP(C66,[2]TD!$4:$65536,5,0)),0,VLOOKUP(C66,[2]TD!$4:$65536,5,0))</f>
        <v>0</v>
      </c>
      <c r="I66" s="75">
        <f t="shared" si="40"/>
        <v>0</v>
      </c>
      <c r="J66" s="75">
        <f t="shared" si="40"/>
        <v>0</v>
      </c>
      <c r="K66" s="75">
        <f t="shared" si="41"/>
        <v>0</v>
      </c>
      <c r="L66" s="75">
        <f>IF(ISERROR(VLOOKUP(C66,[2]TD!$4:$65536,6,0)),0,VLOOKUP(C66,[2]TD!$4:$65536,6,0))</f>
        <v>0</v>
      </c>
      <c r="M66" s="75">
        <f>IF(ISERROR(VLOOKUP(C66,[2]TD!$4:$65536,7,0)),0,VLOOKUP(C66,[2]TD!$4:$65536,7,0))</f>
        <v>0</v>
      </c>
      <c r="N66" s="76"/>
      <c r="O66" s="76" t="str">
        <f>IF(ISERROR(VLOOKUP(N66,[2]POA!$A$2:$C$25,3,0)),"",VLOOKUP(N66,[2]POA!$A$2:$C$25,3,0))</f>
        <v/>
      </c>
      <c r="P66" s="77"/>
      <c r="Q66" s="77" t="str">
        <f>IF(ISERROR(VLOOKUP(P66,[2]POA!$A$2:$F$25,4,0)),"",VLOOKUP(P66,[2]POA!$A$2:$F$25,4,0))</f>
        <v/>
      </c>
      <c r="R66" s="78" t="str">
        <f>IF(ISERROR(VLOOKUP(N66,[2]POA!$A$2:$C$25,2,0)),"",VLOOKUP(N66,[2]POA!$A$2:$C$25,2,0))</f>
        <v/>
      </c>
      <c r="S66" s="79"/>
      <c r="T66" s="64" t="str">
        <f t="shared" si="37"/>
        <v/>
      </c>
      <c r="U66" s="79"/>
      <c r="V66" s="80" t="str">
        <f>IF(OR(U56=0,N66="",R66=""),"",IF(U56&gt;=(0.5*R66),"HABIL","NO HABIL"))</f>
        <v/>
      </c>
      <c r="W66" s="80"/>
      <c r="X66" s="79"/>
      <c r="Y66" s="80" t="str">
        <f>IF(OR(X56=0,N66="",R66=""),"",IF(X56&gt;=$Y$9,"HABIL","NO HABIL"))</f>
        <v/>
      </c>
      <c r="Z66" s="81"/>
      <c r="AA66" s="80" t="str">
        <f>IF(OR(Z56=0,N66="",R66=""),"",IF(Z56&lt;=$AA$9,"HABIL","NO HABIL"))</f>
        <v/>
      </c>
      <c r="AB66" s="77">
        <f>IF(ISERROR(VLOOKUP(P66,[3]POA!$A$2:$F$25,5,0)),"",VLOOKUP(P66,[3]POA!$A$2:$F$25,5,0))</f>
        <v>0</v>
      </c>
      <c r="AC66" s="77"/>
      <c r="AD66" s="80" t="str">
        <f>IF(OR(AC56=0,N66="",R66=""),"",IF(AC56&gt;=$AD$9,"HABIL","NO HABIL"))</f>
        <v/>
      </c>
      <c r="AE66" s="80" t="str">
        <f t="shared" si="38"/>
        <v/>
      </c>
      <c r="AF66" s="82">
        <f t="shared" si="39"/>
        <v>0</v>
      </c>
      <c r="AG66" s="83" t="str">
        <f t="shared" si="42"/>
        <v>MIPYME</v>
      </c>
      <c r="AH66" s="84"/>
      <c r="AI66" s="80" t="str">
        <f>IF(OR(AH56=0,N66="",R66=""),"",IF(AH56&gt;=$AI$9,"HABIL","NO HABIL"))</f>
        <v/>
      </c>
      <c r="AJ66" s="84"/>
      <c r="AK66" s="80" t="str">
        <f>IF(OR(AJ56=0,N66="",R66=""),"",IF(AJ56&gt;=$AK$9,"HABIL","NO HABIL"))</f>
        <v/>
      </c>
      <c r="AL66" s="85" t="str">
        <f t="shared" si="43"/>
        <v/>
      </c>
    </row>
    <row r="67" spans="2:38" ht="18" hidden="1" customHeight="1" x14ac:dyDescent="0.25">
      <c r="B67" s="37">
        <v>6</v>
      </c>
      <c r="C67" s="38">
        <f>+C68</f>
        <v>0</v>
      </c>
      <c r="D67" s="39" t="str">
        <f>IF(SUM(D68:D77)=0,"",SUM(D68:D77))</f>
        <v/>
      </c>
      <c r="E67" s="40">
        <f>SUM(E68:E77)</f>
        <v>0</v>
      </c>
      <c r="F67" s="40">
        <f t="shared" ref="F67:M67" si="45">SUM(F68:F77)</f>
        <v>0</v>
      </c>
      <c r="G67" s="40">
        <f t="shared" si="45"/>
        <v>0</v>
      </c>
      <c r="H67" s="40">
        <f t="shared" si="45"/>
        <v>0</v>
      </c>
      <c r="I67" s="40">
        <f t="shared" si="45"/>
        <v>0</v>
      </c>
      <c r="J67" s="40">
        <f t="shared" si="45"/>
        <v>0</v>
      </c>
      <c r="K67" s="40">
        <f t="shared" si="45"/>
        <v>0</v>
      </c>
      <c r="L67" s="40">
        <f t="shared" si="45"/>
        <v>0</v>
      </c>
      <c r="M67" s="40">
        <f t="shared" si="45"/>
        <v>0</v>
      </c>
      <c r="N67" s="41">
        <v>1</v>
      </c>
      <c r="O67" s="42">
        <f>IF(ISERROR(VLOOKUP(N67,[2]POA!$A$2:$C$25,3,0)),"",VLOOKUP(N67,[2]POA!$A$2:$C$25,3,0))</f>
        <v>18</v>
      </c>
      <c r="P67" s="43" t="s">
        <v>54</v>
      </c>
      <c r="Q67" s="41">
        <f>+SUM(Q68:Q77)</f>
        <v>0</v>
      </c>
      <c r="R67" s="44">
        <f>IF(ISERROR(VLOOKUP(N67,[2]POA!$A$2:$C$25,2,0)),"",VLOOKUP(N67,[2]POA!$A$2:$C$25,2,0))</f>
        <v>151500000000</v>
      </c>
      <c r="S67" s="45">
        <f>SUM(I67)</f>
        <v>0</v>
      </c>
      <c r="T67" s="46" t="str">
        <f>IF(OR(S67=0,N67="",R67=""),"",IF(S67&gt;=(R67/O67),"HABIL","NO HABIL"))</f>
        <v/>
      </c>
      <c r="U67" s="47">
        <f>SUM(J67)</f>
        <v>0</v>
      </c>
      <c r="V67" s="48" t="str">
        <f>IF(OR(U67=0,N67="",R67=""),"",IF(U67&gt;=(0.1*R67),"HABIL","NO HABIL"))</f>
        <v/>
      </c>
      <c r="W67" s="48"/>
      <c r="X67" s="47">
        <f>IF(ISERROR(SUM(E67/G67)),0,SUM(E67/G67))</f>
        <v>0</v>
      </c>
      <c r="Y67" s="46" t="str">
        <f>IF(OR(X67=0,N67="",R67=""),"",IF(X67&gt;=$Y$9,"HABIL","NO HABIL"))</f>
        <v/>
      </c>
      <c r="Z67" s="49">
        <f>IF(ISERROR(SUM(H67/F67)),0,SUM(H67/F67))</f>
        <v>0</v>
      </c>
      <c r="AA67" s="46" t="str">
        <f>IF(OR(Z67=0,N67="",R67=""),"",IF(Z67&lt;=$AA$9,"HABIL","NO HABIL"))</f>
        <v/>
      </c>
      <c r="AB67" s="41">
        <f>+SUM(AB68:AB77)</f>
        <v>0</v>
      </c>
      <c r="AC67" s="49">
        <f>IF(ISERROR(SUM(L67/M67)),0,SUM(L67/M67))</f>
        <v>0</v>
      </c>
      <c r="AD67" s="46" t="str">
        <f>IF(OR(AC67=0,N67="",R67=""),"",IF(AC67&gt;=$AD$9,"HABIL","NO HABIL"))</f>
        <v/>
      </c>
      <c r="AE67" s="46" t="str">
        <f>IF(OR(T67="",V67="",Y67="",AA67="",AD67=""),"",IF(T67="NO HABIL","NO HABIL",IF(V67="NO HABIL","NO HABIL",IF(Y67="NO HABIL","NO HABIL",IF(AA67="NO HABIL","NO HABIL",IF(AD67="NO HABIL","NO HABIL",IF(AD67="NO HABIL","NO HABIL","HABIL")))))))</f>
        <v/>
      </c>
      <c r="AF67" s="50"/>
      <c r="AG67" s="51"/>
      <c r="AH67" s="49">
        <f>IF(ISERROR(SUM(L67/K67)),0,SUM(L67/K67))</f>
        <v>0</v>
      </c>
      <c r="AI67" s="46" t="str">
        <f>IF(OR(AH67=0,N67="",R67=""),"",IF(AH67&gt;=$AI$9,"HABIL","NO HABIL"))</f>
        <v/>
      </c>
      <c r="AJ67" s="49">
        <f>IF(ISERROR(SUM(L67/F67)),0,SUM(L67/F67))</f>
        <v>0</v>
      </c>
      <c r="AK67" s="46" t="str">
        <f>IF(OR(AJ67=0,N67="",R67=""),"",IF(AJ67&gt;=$AK$9,"HABIL","NO HABIL"))</f>
        <v/>
      </c>
      <c r="AL67" s="52" t="str">
        <f t="shared" si="43"/>
        <v/>
      </c>
    </row>
    <row r="68" spans="2:38" ht="18" hidden="1" customHeight="1" x14ac:dyDescent="0.25">
      <c r="B68" s="54" t="str">
        <f>IF(C68="","",B67+0.1)</f>
        <v/>
      </c>
      <c r="C68" s="55"/>
      <c r="D68" s="56"/>
      <c r="E68" s="57">
        <f>IF(ISERROR(VLOOKUP(C68,[2]TD!$4:$65536,2,0)),0,VLOOKUP(C68,[2]TD!$4:$65536,2,0))</f>
        <v>0</v>
      </c>
      <c r="F68" s="57">
        <f>IF(ISERROR(VLOOKUP(C68,[2]TD!$4:$65536,3,0)),0,VLOOKUP(C68,[2]TD!$4:$65536,3,0))</f>
        <v>0</v>
      </c>
      <c r="G68" s="57">
        <f>IF(ISERROR(VLOOKUP(C68,[2]TD!$4:$65536,4,0)),0,VLOOKUP(C68,[2]TD!$4:$65536,4,0))</f>
        <v>0</v>
      </c>
      <c r="H68" s="57">
        <f>IF(ISERROR(VLOOKUP(C68,[2]TD!$4:$65536,5,0)),0,VLOOKUP(C68,[2]TD!$4:$65536,5,0))</f>
        <v>0</v>
      </c>
      <c r="I68" s="57">
        <f>IF(ISERROR(E68-G68),"",E68-G68)</f>
        <v>0</v>
      </c>
      <c r="J68" s="58">
        <f>IF(ISERROR(F68-H68),"",F68-H68)</f>
        <v>0</v>
      </c>
      <c r="K68" s="58">
        <f>IF(ISERROR(F68-H68),"",F68-H68)</f>
        <v>0</v>
      </c>
      <c r="L68" s="57">
        <f>IF(ISERROR(VLOOKUP(C68,[2]TD!$4:$65536,6,0)),0,VLOOKUP(C68,[2]TD!$4:$65536,6,0))</f>
        <v>0</v>
      </c>
      <c r="M68" s="57">
        <f>IF(ISERROR(VLOOKUP(C68,[2]TD!$4:$65536,7,0)),0,VLOOKUP(C68,[2]TD!$4:$65536,7,0))</f>
        <v>0</v>
      </c>
      <c r="N68" s="59"/>
      <c r="O68" s="60" t="str">
        <f>IF(ISERROR(VLOOKUP(N68,[2]POA!$A$2:$C$25,3,0)),"",VLOOKUP(N68,[2]POA!$A$2:$C$25,3,0))</f>
        <v/>
      </c>
      <c r="P68" s="61" t="s">
        <v>54</v>
      </c>
      <c r="Q68" s="61" t="str">
        <f>IF(ISERROR(VLOOKUP(P68,[2]POA!$A$2:$F$25,4,0)),"",VLOOKUP(P68,[2]POA!$A$2:$F$25,4,0))</f>
        <v/>
      </c>
      <c r="R68" s="62" t="str">
        <f>IF(ISERROR(VLOOKUP(N68,[2]POA!$A$2:$C$25,2,0)),"",VLOOKUP(N68,[2]POA!$A$2:$C$25,2,0))</f>
        <v/>
      </c>
      <c r="S68" s="63"/>
      <c r="T68" s="64" t="str">
        <f t="shared" ref="T68:T77" si="46">IF(OR(S67=0,N68="",R68=""),"",IF(S67&gt;=(0.1*R68),"HABIL","NO HABIL"))</f>
        <v/>
      </c>
      <c r="U68" s="63"/>
      <c r="V68" s="64" t="str">
        <f>IF(OR(U67=0,N68="",R68=""),"",IF(U67&gt;=(0.5*R68),"HABIL","NO HABIL"))</f>
        <v/>
      </c>
      <c r="W68" s="64"/>
      <c r="X68" s="63"/>
      <c r="Y68" s="64" t="str">
        <f>IF(OR(X67=0,N68="",R68=""),"",IF(X67&gt;=$Y$9,"HABIL","NO HABIL"))</f>
        <v/>
      </c>
      <c r="Z68" s="65"/>
      <c r="AA68" s="64" t="str">
        <f>IF(OR(Z67=0,N68="",R68=""),"",IF(Z67&lt;=$AA$9,"HABIL","NO HABIL"))</f>
        <v/>
      </c>
      <c r="AB68" s="61" t="str">
        <f>IF(ISERROR(VLOOKUP(P68,[3]POA!$A$2:$F$25,5,0)),"",VLOOKUP(P68,[3]POA!$A$2:$F$25,5,0))</f>
        <v/>
      </c>
      <c r="AC68" s="61"/>
      <c r="AD68" s="64" t="str">
        <f>IF(OR(AC67=0,N68="",R68=""),"",IF(AC67&gt;=$AD$9,"HABIL","NO HABIL"))</f>
        <v/>
      </c>
      <c r="AE68" s="64" t="str">
        <f t="shared" ref="AE68:AE77" si="47">IF(OR(T68="",V68="",Y68="",AA68="",AD68=""),"",IF(T68="NO HABIL","NO HABIL",IF(V68="NO HABIL","NO HABIL",IF(Y68="NO HABIL","NO HABIL",IF(AA68="NO HABIL","NO HABIL",IF(AD68="NO HABIL","NO HABIL",IF(AD68="NO HABIL","NO HABIL","HABIL")))))))</f>
        <v/>
      </c>
      <c r="AF68" s="66">
        <f t="shared" ref="AF68:AF77" si="48">IF(ISERROR(F68/$AG$9),"",F68/$AG$9)</f>
        <v>0</v>
      </c>
      <c r="AG68" s="67" t="str">
        <f>+IF(AF68&lt;$AG$10,"MIPYME","NO CUMPLE")</f>
        <v>MIPYME</v>
      </c>
      <c r="AH68" s="68"/>
      <c r="AI68" s="64" t="str">
        <f>IF(OR(AH67=0,N68="",R68=""),"",IF(AH67&gt;=$AI$9,"HABIL","NO HABIL"))</f>
        <v/>
      </c>
      <c r="AJ68" s="68"/>
      <c r="AK68" s="64" t="str">
        <f>IF(OR(AJ67=0,N68="",R68=""),"",IF(AJ67&gt;=$AK$9,"HABIL","NO HABIL"))</f>
        <v/>
      </c>
      <c r="AL68" s="69" t="str">
        <f>IF(OR(AI68="",AK68=""),"",IF(AI68="NO HABIL","NO HABIL",IF(AK68="NO HABIL","NO HABIL",IF(AK68="NO HABIL","NO HABIL","HABIL"))))</f>
        <v/>
      </c>
    </row>
    <row r="69" spans="2:38" ht="18" hidden="1" customHeight="1" x14ac:dyDescent="0.25">
      <c r="B69" s="54" t="str">
        <f>IF(C69="","",B68+0.1)</f>
        <v/>
      </c>
      <c r="C69" s="56"/>
      <c r="D69" s="56"/>
      <c r="E69" s="57">
        <f>IF(ISERROR(VLOOKUP(C69,[2]TD!$4:$65536,2,0)),0,VLOOKUP(C69,[2]TD!$4:$65536,2,0))</f>
        <v>0</v>
      </c>
      <c r="F69" s="57">
        <f>IF(ISERROR(VLOOKUP(C69,[2]TD!$4:$65536,3,0)),0,VLOOKUP(C69,[2]TD!$4:$65536,3,0))</f>
        <v>0</v>
      </c>
      <c r="G69" s="57">
        <f>IF(ISERROR(VLOOKUP(C69,[2]TD!$4:$65536,4,0)),0,VLOOKUP(C69,[2]TD!$4:$65536,4,0))</f>
        <v>0</v>
      </c>
      <c r="H69" s="57">
        <f>IF(ISERROR(VLOOKUP(C69,[2]TD!$4:$65536,5,0)),0,VLOOKUP(C69,[2]TD!$4:$65536,5,0))</f>
        <v>0</v>
      </c>
      <c r="I69" s="57">
        <f t="shared" ref="I69:J77" si="49">IF(ISERROR(E69-G69),"",E69-G69)</f>
        <v>0</v>
      </c>
      <c r="J69" s="58">
        <f t="shared" si="49"/>
        <v>0</v>
      </c>
      <c r="K69" s="58">
        <f t="shared" ref="K69:K77" si="50">IF(ISERROR(F69-H69),"",F69-H69)</f>
        <v>0</v>
      </c>
      <c r="L69" s="57">
        <f>IF(ISERROR(VLOOKUP(C69,[2]TD!$4:$65536,6,0)),0,VLOOKUP(C69,[2]TD!$4:$65536,6,0))</f>
        <v>0</v>
      </c>
      <c r="M69" s="57">
        <f>IF(ISERROR(VLOOKUP(C69,[2]TD!$4:$65536,7,0)),0,VLOOKUP(C69,[2]TD!$4:$65536,7,0))</f>
        <v>0</v>
      </c>
      <c r="N69" s="70"/>
      <c r="O69" s="70" t="str">
        <f>IF(ISERROR(VLOOKUP(N69,[2]POA!$A$2:$C$25,3,0)),"",VLOOKUP(N69,[2]POA!$A$2:$C$25,3,0))</f>
        <v/>
      </c>
      <c r="P69" s="61" t="s">
        <v>54</v>
      </c>
      <c r="Q69" s="61" t="str">
        <f>IF(ISERROR(VLOOKUP(P69,[2]POA!$A$2:$F$25,4,0)),"",VLOOKUP(P69,[2]POA!$A$2:$F$25,4,0))</f>
        <v/>
      </c>
      <c r="R69" s="62" t="str">
        <f>IF(ISERROR(VLOOKUP(N69,[2]POA!$A$2:$C$25,2,0)),"",VLOOKUP(N69,[2]POA!$A$2:$C$25,2,0))</f>
        <v/>
      </c>
      <c r="S69" s="63" t="s">
        <v>54</v>
      </c>
      <c r="T69" s="64" t="str">
        <f t="shared" si="46"/>
        <v/>
      </c>
      <c r="U69" s="63"/>
      <c r="V69" s="64" t="str">
        <f>IF(OR(U67=0,N69="",R69=""),"",IF(U67&gt;=(0.5*R69),"HABIL","NO HABIL"))</f>
        <v/>
      </c>
      <c r="W69" s="64"/>
      <c r="X69" s="63"/>
      <c r="Y69" s="64" t="str">
        <f>IF(OR(X67=0,N69="",R69=""),"",IF(X67&gt;=$Y$9,"HABIL","NO HABIL"))</f>
        <v/>
      </c>
      <c r="Z69" s="65"/>
      <c r="AA69" s="64" t="str">
        <f>IF(OR(Z67=0,N69="",R69=""),"",IF(Z67&lt;=$AA$9,"HABIL","NO HABIL"))</f>
        <v/>
      </c>
      <c r="AB69" s="61" t="str">
        <f>IF(ISERROR(VLOOKUP(P69,[3]POA!$A$2:$F$25,5,0)),"",VLOOKUP(P69,[3]POA!$A$2:$F$25,5,0))</f>
        <v/>
      </c>
      <c r="AC69" s="61"/>
      <c r="AD69" s="64" t="str">
        <f>IF(OR(AC67=0,N69="",R69=""),"",IF(AC67&gt;=$AD$9,"HABIL","NO HABIL"))</f>
        <v/>
      </c>
      <c r="AE69" s="64" t="str">
        <f t="shared" si="47"/>
        <v/>
      </c>
      <c r="AF69" s="66">
        <f t="shared" si="48"/>
        <v>0</v>
      </c>
      <c r="AG69" s="67" t="str">
        <f t="shared" ref="AG69:AG77" si="51">+IF(AF69&lt;$AG$10,"MIPYME","NO CUMPLE")</f>
        <v>MIPYME</v>
      </c>
      <c r="AH69" s="68"/>
      <c r="AI69" s="64" t="str">
        <f>IF(OR(AH67=0,N69="",R69=""),"",IF(AH67&gt;=$AI$9,"HABIL","NO HABIL"))</f>
        <v/>
      </c>
      <c r="AJ69" s="68"/>
      <c r="AK69" s="64" t="str">
        <f>IF(OR(AJ67=0,N69="",R69=""),"",IF(AJ67&gt;=$AK$9,"HABIL","NO HABIL"))</f>
        <v/>
      </c>
      <c r="AL69" s="71" t="str">
        <f t="shared" ref="AL69:AL78" si="52">IF(OR(AI69="",AK69=""),"",IF(AI69="NO HABIL","NO HABIL",IF(AK69="NO HABIL","NO HABIL",IF(AK69="NO HABIL","NO HABIL","HABIL"))))</f>
        <v/>
      </c>
    </row>
    <row r="70" spans="2:38" ht="18" hidden="1" customHeight="1" x14ac:dyDescent="0.25">
      <c r="B70" s="54" t="str">
        <f>IF(C70="","",B69+0.1)</f>
        <v/>
      </c>
      <c r="C70" s="56"/>
      <c r="D70" s="56"/>
      <c r="E70" s="57">
        <f>IF(ISERROR(VLOOKUP(C70,[2]TD!$4:$65536,2,0)),0,VLOOKUP(C70,[2]TD!$4:$65536,2,0))</f>
        <v>0</v>
      </c>
      <c r="F70" s="57">
        <f>IF(ISERROR(VLOOKUP(C70,[2]TD!$4:$65536,3,0)),0,VLOOKUP(C70,[2]TD!$4:$65536,3,0))</f>
        <v>0</v>
      </c>
      <c r="G70" s="57">
        <f>IF(ISERROR(VLOOKUP(C70,[2]TD!$4:$65536,4,0)),0,VLOOKUP(C70,[2]TD!$4:$65536,4,0))</f>
        <v>0</v>
      </c>
      <c r="H70" s="57">
        <f>IF(ISERROR(VLOOKUP(C70,[2]TD!$4:$65536,5,0)),0,VLOOKUP(C70,[2]TD!$4:$65536,5,0))</f>
        <v>0</v>
      </c>
      <c r="I70" s="57">
        <f t="shared" si="49"/>
        <v>0</v>
      </c>
      <c r="J70" s="58">
        <f t="shared" si="49"/>
        <v>0</v>
      </c>
      <c r="K70" s="58">
        <f t="shared" si="50"/>
        <v>0</v>
      </c>
      <c r="L70" s="57">
        <f>IF(ISERROR(VLOOKUP(C70,[2]TD!$4:$65536,6,0)),0,VLOOKUP(C70,[2]TD!$4:$65536,6,0))</f>
        <v>0</v>
      </c>
      <c r="M70" s="57">
        <f>IF(ISERROR(VLOOKUP(C70,[2]TD!$4:$65536,7,0)),0,VLOOKUP(C70,[2]TD!$4:$65536,7,0))</f>
        <v>0</v>
      </c>
      <c r="N70" s="70"/>
      <c r="O70" s="70" t="str">
        <f>IF(ISERROR(VLOOKUP(N70,[2]POA!$A$2:$C$25,3,0)),"",VLOOKUP(N70,[2]POA!$A$2:$C$25,3,0))</f>
        <v/>
      </c>
      <c r="P70" s="61"/>
      <c r="Q70" s="61" t="str">
        <f>IF(ISERROR(VLOOKUP(P70,[2]POA!$A$2:$F$25,4,0)),"",VLOOKUP(P70,[2]POA!$A$2:$F$25,4,0))</f>
        <v/>
      </c>
      <c r="R70" s="62" t="str">
        <f>IF(ISERROR(VLOOKUP(N70,[2]POA!$A$2:$C$25,2,0)),"",VLOOKUP(N70,[2]POA!$A$2:$C$25,2,0))</f>
        <v/>
      </c>
      <c r="S70" s="63" t="s">
        <v>54</v>
      </c>
      <c r="T70" s="64" t="str">
        <f t="shared" si="46"/>
        <v/>
      </c>
      <c r="U70" s="63"/>
      <c r="V70" s="64" t="str">
        <f>IF(OR(U67=0,N70="",R70=""),"",IF(U67&gt;=(0.5*R70),"HABIL","NO HABIL"))</f>
        <v/>
      </c>
      <c r="W70" s="64"/>
      <c r="X70" s="63"/>
      <c r="Y70" s="64" t="str">
        <f>IF(OR(X67=0,N70="",R70=""),"",IF(X67&gt;=$Y$9,"HABIL","NO HABIL"))</f>
        <v/>
      </c>
      <c r="Z70" s="65"/>
      <c r="AA70" s="64" t="str">
        <f>IF(OR(Z67=0,N70="",R70=""),"",IF(Z67&lt;=$AA$9,"HABIL","NO HABIL"))</f>
        <v/>
      </c>
      <c r="AB70" s="61">
        <f>IF(ISERROR(VLOOKUP(P70,[3]POA!$A$2:$F$25,5,0)),"",VLOOKUP(P70,[3]POA!$A$2:$F$25,5,0))</f>
        <v>0</v>
      </c>
      <c r="AC70" s="61"/>
      <c r="AD70" s="64" t="str">
        <f>IF(OR(AC67=0,N70="",R70=""),"",IF(AC67&gt;=$AD$9,"HABIL","NO HABIL"))</f>
        <v/>
      </c>
      <c r="AE70" s="64" t="str">
        <f t="shared" si="47"/>
        <v/>
      </c>
      <c r="AF70" s="66">
        <f t="shared" si="48"/>
        <v>0</v>
      </c>
      <c r="AG70" s="67" t="str">
        <f t="shared" si="51"/>
        <v>MIPYME</v>
      </c>
      <c r="AH70" s="68"/>
      <c r="AI70" s="64" t="str">
        <f>IF(OR(AH67=0,N70="",R70=""),"",IF(AH67&gt;=$AI$9,"HABIL","NO HABIL"))</f>
        <v/>
      </c>
      <c r="AJ70" s="68"/>
      <c r="AK70" s="64" t="str">
        <f>IF(OR(AJ67=0,N70="",R70=""),"",IF(AJ67&gt;=$AK$9,"HABIL","NO HABIL"))</f>
        <v/>
      </c>
      <c r="AL70" s="71" t="str">
        <f t="shared" si="52"/>
        <v/>
      </c>
    </row>
    <row r="71" spans="2:38" ht="18" hidden="1" customHeight="1" x14ac:dyDescent="0.25">
      <c r="B71" s="54"/>
      <c r="C71" s="56" t="s">
        <v>55</v>
      </c>
      <c r="D71" s="56"/>
      <c r="E71" s="57">
        <f>IF(ISERROR(VLOOKUP(C71,[2]TD!$4:$65536,2,0)),0,VLOOKUP(C71,[2]TD!$4:$65536,2,0))</f>
        <v>0</v>
      </c>
      <c r="F71" s="57">
        <f>IF(ISERROR(VLOOKUP(C71,[2]TD!$4:$65536,3,0)),0,VLOOKUP(C71,[2]TD!$4:$65536,3,0))</f>
        <v>0</v>
      </c>
      <c r="G71" s="57">
        <f>IF(ISERROR(VLOOKUP(C71,[2]TD!$4:$65536,4,0)),0,VLOOKUP(C71,[2]TD!$4:$65536,4,0))</f>
        <v>0</v>
      </c>
      <c r="H71" s="57">
        <f>IF(ISERROR(VLOOKUP(C71,[2]TD!$4:$65536,5,0)),0,VLOOKUP(C71,[2]TD!$4:$65536,5,0))</f>
        <v>0</v>
      </c>
      <c r="I71" s="57">
        <f t="shared" si="49"/>
        <v>0</v>
      </c>
      <c r="J71" s="57">
        <f t="shared" si="49"/>
        <v>0</v>
      </c>
      <c r="K71" s="57">
        <f t="shared" si="50"/>
        <v>0</v>
      </c>
      <c r="L71" s="57">
        <f>IF(ISERROR(VLOOKUP(C71,[2]TD!$4:$65536,6,0)),0,VLOOKUP(C71,[2]TD!$4:$65536,6,0))</f>
        <v>0</v>
      </c>
      <c r="M71" s="57">
        <f>IF(ISERROR(VLOOKUP(C71,[2]TD!$4:$65536,7,0)),0,VLOOKUP(C71,[2]TD!$4:$65536,7,0))</f>
        <v>0</v>
      </c>
      <c r="N71" s="70"/>
      <c r="O71" s="70" t="str">
        <f>IF(ISERROR(VLOOKUP(N71,[2]POA!$A$2:$C$25,3,0)),"",VLOOKUP(N71,[2]POA!$A$2:$C$25,3,0))</f>
        <v/>
      </c>
      <c r="P71" s="61"/>
      <c r="Q71" s="61" t="str">
        <f>IF(ISERROR(VLOOKUP(P71,[2]POA!$A$2:$F$25,4,0)),"",VLOOKUP(P71,[2]POA!$A$2:$F$25,4,0))</f>
        <v/>
      </c>
      <c r="R71" s="62" t="str">
        <f>IF(ISERROR(VLOOKUP(N71,[2]POA!$A$2:$C$25,2,0)),"",VLOOKUP(N71,[2]POA!$A$2:$C$25,2,0))</f>
        <v/>
      </c>
      <c r="S71" s="63"/>
      <c r="T71" s="64" t="str">
        <f t="shared" si="46"/>
        <v/>
      </c>
      <c r="U71" s="63"/>
      <c r="V71" s="64" t="str">
        <f>IF(OR(U67=0,N71="",R71=""),"",IF(U67&gt;=(0.5*R71),"HABIL","NO HABIL"))</f>
        <v/>
      </c>
      <c r="W71" s="64"/>
      <c r="X71" s="63"/>
      <c r="Y71" s="64" t="str">
        <f>IF(OR(X67=0,N71="",R71=""),"",IF(X67&gt;=$Y$9,"HABIL","NO HABIL"))</f>
        <v/>
      </c>
      <c r="Z71" s="65"/>
      <c r="AA71" s="64" t="str">
        <f>IF(OR(Z67=0,N71="",R71=""),"",IF(Z67&lt;=$AA$9,"HABIL","NO HABIL"))</f>
        <v/>
      </c>
      <c r="AB71" s="61">
        <f>IF(ISERROR(VLOOKUP(P71,[3]POA!$A$2:$F$25,5,0)),"",VLOOKUP(P71,[3]POA!$A$2:$F$25,5,0))</f>
        <v>0</v>
      </c>
      <c r="AC71" s="61"/>
      <c r="AD71" s="64" t="str">
        <f>IF(OR(AC67=0,N71="",R71=""),"",IF(AC67&gt;=$AD$9,"HABIL","NO HABIL"))</f>
        <v/>
      </c>
      <c r="AE71" s="64" t="str">
        <f t="shared" si="47"/>
        <v/>
      </c>
      <c r="AF71" s="66">
        <f t="shared" si="48"/>
        <v>0</v>
      </c>
      <c r="AG71" s="67" t="str">
        <f t="shared" si="51"/>
        <v>MIPYME</v>
      </c>
      <c r="AH71" s="68"/>
      <c r="AI71" s="64" t="str">
        <f>IF(OR(AH67=0,N71="",R71=""),"",IF(AH67&gt;=$AI$9,"HABIL","NO HABIL"))</f>
        <v/>
      </c>
      <c r="AJ71" s="68"/>
      <c r="AK71" s="64" t="str">
        <f>IF(OR(AJ67=0,N71="",R71=""),"",IF(AJ67&gt;=$AK$9,"HABIL","NO HABIL"))</f>
        <v/>
      </c>
      <c r="AL71" s="71" t="str">
        <f t="shared" si="52"/>
        <v/>
      </c>
    </row>
    <row r="72" spans="2:38" ht="18" hidden="1" customHeight="1" x14ac:dyDescent="0.25">
      <c r="B72" s="54" t="str">
        <f t="shared" ref="B72:B77" si="53">IF(C72="","",B71+0.1)</f>
        <v/>
      </c>
      <c r="C72" s="56"/>
      <c r="D72" s="56"/>
      <c r="E72" s="57">
        <f>IF(ISERROR(VLOOKUP(C72,[2]TD!$4:$65536,2,0)),0,VLOOKUP(C72,[2]TD!$4:$65536,2,0))</f>
        <v>0</v>
      </c>
      <c r="F72" s="57">
        <f>IF(ISERROR(VLOOKUP(C72,[2]TD!$4:$65536,3,0)),0,VLOOKUP(C72,[2]TD!$4:$65536,3,0))</f>
        <v>0</v>
      </c>
      <c r="G72" s="57">
        <f>IF(ISERROR(VLOOKUP(C72,[2]TD!$4:$65536,4,0)),0,VLOOKUP(C72,[2]TD!$4:$65536,4,0))</f>
        <v>0</v>
      </c>
      <c r="H72" s="57">
        <f>IF(ISERROR(VLOOKUP(C72,[2]TD!$4:$65536,5,0)),0,VLOOKUP(C72,[2]TD!$4:$65536,5,0))</f>
        <v>0</v>
      </c>
      <c r="I72" s="57">
        <f t="shared" si="49"/>
        <v>0</v>
      </c>
      <c r="J72" s="57">
        <f t="shared" si="49"/>
        <v>0</v>
      </c>
      <c r="K72" s="57">
        <f t="shared" si="50"/>
        <v>0</v>
      </c>
      <c r="L72" s="57">
        <f>IF(ISERROR(VLOOKUP(C72,[2]TD!$4:$65536,6,0)),0,VLOOKUP(C72,[2]TD!$4:$65536,6,0))</f>
        <v>0</v>
      </c>
      <c r="M72" s="57">
        <f>IF(ISERROR(VLOOKUP(C72,[2]TD!$4:$65536,7,0)),0,VLOOKUP(C72,[2]TD!$4:$65536,7,0))</f>
        <v>0</v>
      </c>
      <c r="N72" s="70"/>
      <c r="O72" s="70" t="str">
        <f>IF(ISERROR(VLOOKUP(N72,[2]POA!$A$2:$C$25,3,0)),"",VLOOKUP(N72,[2]POA!$A$2:$C$25,3,0))</f>
        <v/>
      </c>
      <c r="P72" s="61"/>
      <c r="Q72" s="61" t="str">
        <f>IF(ISERROR(VLOOKUP(P72,[2]POA!$A$2:$F$25,4,0)),"",VLOOKUP(P72,[2]POA!$A$2:$F$25,4,0))</f>
        <v/>
      </c>
      <c r="R72" s="62" t="str">
        <f>IF(ISERROR(VLOOKUP(N72,[2]POA!$A$2:$C$25,2,0)),"",VLOOKUP(N72,[2]POA!$A$2:$C$25,2,0))</f>
        <v/>
      </c>
      <c r="S72" s="63"/>
      <c r="T72" s="64" t="str">
        <f t="shared" si="46"/>
        <v/>
      </c>
      <c r="U72" s="63"/>
      <c r="V72" s="64" t="str">
        <f>IF(OR(U67=0,N72="",R72=""),"",IF(U67&gt;=(0.5*R72),"HABIL","NO HABIL"))</f>
        <v/>
      </c>
      <c r="W72" s="64"/>
      <c r="X72" s="63"/>
      <c r="Y72" s="64" t="str">
        <f>IF(OR(X67=0,N72="",R72=""),"",IF(X67&gt;=$Y$9,"HABIL","NO HABIL"))</f>
        <v/>
      </c>
      <c r="Z72" s="65"/>
      <c r="AA72" s="64" t="str">
        <f>IF(OR(Z67=0,N72="",R72=""),"",IF(Z67&lt;=$AA$9,"HABIL","NO HABIL"))</f>
        <v/>
      </c>
      <c r="AB72" s="61">
        <f>IF(ISERROR(VLOOKUP(P72,[3]POA!$A$2:$F$25,5,0)),"",VLOOKUP(P72,[3]POA!$A$2:$F$25,5,0))</f>
        <v>0</v>
      </c>
      <c r="AC72" s="61"/>
      <c r="AD72" s="64" t="str">
        <f>IF(OR(AC67=0,N72="",R72=""),"",IF(AC67&gt;=$AD$9,"HABIL","NO HABIL"))</f>
        <v/>
      </c>
      <c r="AE72" s="64" t="str">
        <f t="shared" si="47"/>
        <v/>
      </c>
      <c r="AF72" s="66">
        <f t="shared" si="48"/>
        <v>0</v>
      </c>
      <c r="AG72" s="67" t="str">
        <f t="shared" si="51"/>
        <v>MIPYME</v>
      </c>
      <c r="AH72" s="68"/>
      <c r="AI72" s="64" t="str">
        <f>IF(OR(AH67=0,N72="",R72=""),"",IF(AH67&gt;=$AI$9,"HABIL","NO HABIL"))</f>
        <v/>
      </c>
      <c r="AJ72" s="68"/>
      <c r="AK72" s="64" t="str">
        <f>IF(OR(AJ67=0,N72="",R72=""),"",IF(AJ67&gt;=$AK$9,"HABIL","NO HABIL"))</f>
        <v/>
      </c>
      <c r="AL72" s="72" t="str">
        <f t="shared" si="52"/>
        <v/>
      </c>
    </row>
    <row r="73" spans="2:38" ht="18" hidden="1" customHeight="1" x14ac:dyDescent="0.25">
      <c r="B73" s="54" t="str">
        <f t="shared" si="53"/>
        <v/>
      </c>
      <c r="C73" s="56"/>
      <c r="D73" s="56"/>
      <c r="E73" s="57">
        <f>IF(ISERROR(VLOOKUP(C73,[2]TD!$4:$65536,2,0)),0,VLOOKUP(C73,[2]TD!$4:$65536,2,0))</f>
        <v>0</v>
      </c>
      <c r="F73" s="57">
        <f>IF(ISERROR(VLOOKUP(C73,[2]TD!$4:$65536,3,0)),0,VLOOKUP(C73,[2]TD!$4:$65536,3,0))</f>
        <v>0</v>
      </c>
      <c r="G73" s="57">
        <f>IF(ISERROR(VLOOKUP(C73,[2]TD!$4:$65536,4,0)),0,VLOOKUP(C73,[2]TD!$4:$65536,4,0))</f>
        <v>0</v>
      </c>
      <c r="H73" s="57">
        <f>IF(ISERROR(VLOOKUP(C73,[2]TD!$4:$65536,5,0)),0,VLOOKUP(C73,[2]TD!$4:$65536,5,0))</f>
        <v>0</v>
      </c>
      <c r="I73" s="57">
        <f t="shared" si="49"/>
        <v>0</v>
      </c>
      <c r="J73" s="57">
        <f t="shared" si="49"/>
        <v>0</v>
      </c>
      <c r="K73" s="57">
        <f t="shared" si="50"/>
        <v>0</v>
      </c>
      <c r="L73" s="57">
        <f>IF(ISERROR(VLOOKUP(C73,[2]TD!$4:$65536,6,0)),0,VLOOKUP(C73,[2]TD!$4:$65536,6,0))</f>
        <v>0</v>
      </c>
      <c r="M73" s="57">
        <f>IF(ISERROR(VLOOKUP(C73,[2]TD!$4:$65536,7,0)),0,VLOOKUP(C73,[2]TD!$4:$65536,7,0))</f>
        <v>0</v>
      </c>
      <c r="N73" s="70"/>
      <c r="O73" s="70" t="str">
        <f>IF(ISERROR(VLOOKUP(N73,[2]POA!$A$2:$C$25,3,0)),"",VLOOKUP(N73,[2]POA!$A$2:$C$25,3,0))</f>
        <v/>
      </c>
      <c r="P73" s="61"/>
      <c r="Q73" s="61" t="str">
        <f>IF(ISERROR(VLOOKUP(P73,[2]POA!$A$2:$F$25,4,0)),"",VLOOKUP(P73,[2]POA!$A$2:$F$25,4,0))</f>
        <v/>
      </c>
      <c r="R73" s="62" t="str">
        <f>IF(ISERROR(VLOOKUP(N73,[2]POA!$A$2:$C$25,2,0)),"",VLOOKUP(N73,[2]POA!$A$2:$C$25,2,0))</f>
        <v/>
      </c>
      <c r="S73" s="63"/>
      <c r="T73" s="64" t="str">
        <f t="shared" si="46"/>
        <v/>
      </c>
      <c r="U73" s="63"/>
      <c r="V73" s="64" t="str">
        <f>IF(OR(U67=0,N73="",R73=""),"",IF(U67&gt;=(0.5*R73),"HABIL","NO HABIL"))</f>
        <v/>
      </c>
      <c r="W73" s="64"/>
      <c r="X73" s="63"/>
      <c r="Y73" s="64" t="str">
        <f>IF(OR(X67=0,N73="",R73=""),"",IF(X67&gt;=$Y$9,"HABIL","NO HABIL"))</f>
        <v/>
      </c>
      <c r="Z73" s="65"/>
      <c r="AA73" s="64" t="str">
        <f>IF(OR(Z67=0,N73="",R73=""),"",IF(Z67&lt;=$AA$9,"HABIL","NO HABIL"))</f>
        <v/>
      </c>
      <c r="AB73" s="61">
        <f>IF(ISERROR(VLOOKUP(P73,[3]POA!$A$2:$F$25,5,0)),"",VLOOKUP(P73,[3]POA!$A$2:$F$25,5,0))</f>
        <v>0</v>
      </c>
      <c r="AC73" s="61"/>
      <c r="AD73" s="64" t="str">
        <f>IF(OR(AC67=0,N73="",R73=""),"",IF(AC67&gt;=$AD$9,"HABIL","NO HABIL"))</f>
        <v/>
      </c>
      <c r="AE73" s="64" t="str">
        <f t="shared" si="47"/>
        <v/>
      </c>
      <c r="AF73" s="66">
        <f t="shared" si="48"/>
        <v>0</v>
      </c>
      <c r="AG73" s="67" t="str">
        <f t="shared" si="51"/>
        <v>MIPYME</v>
      </c>
      <c r="AH73" s="68"/>
      <c r="AI73" s="64" t="str">
        <f>IF(OR(AH67=0,N73="",R73=""),"",IF(AH67&gt;=$AI$9,"HABIL","NO HABIL"))</f>
        <v/>
      </c>
      <c r="AJ73" s="68"/>
      <c r="AK73" s="64" t="str">
        <f>IF(OR(AJ67=0,N73="",R73=""),"",IF(AJ67&gt;=$AK$9,"HABIL","NO HABIL"))</f>
        <v/>
      </c>
      <c r="AL73" s="71" t="str">
        <f t="shared" si="52"/>
        <v/>
      </c>
    </row>
    <row r="74" spans="2:38" ht="18" hidden="1" customHeight="1" x14ac:dyDescent="0.25">
      <c r="B74" s="54" t="str">
        <f t="shared" si="53"/>
        <v/>
      </c>
      <c r="C74" s="56"/>
      <c r="D74" s="56"/>
      <c r="E74" s="57">
        <f>IF(ISERROR(VLOOKUP(C74,[2]TD!$4:$65536,2,0)),0,VLOOKUP(C74,[2]TD!$4:$65536,2,0))</f>
        <v>0</v>
      </c>
      <c r="F74" s="57">
        <f>IF(ISERROR(VLOOKUP(C74,[2]TD!$4:$65536,3,0)),0,VLOOKUP(C74,[2]TD!$4:$65536,3,0))</f>
        <v>0</v>
      </c>
      <c r="G74" s="57">
        <f>IF(ISERROR(VLOOKUP(C74,[2]TD!$4:$65536,4,0)),0,VLOOKUP(C74,[2]TD!$4:$65536,4,0))</f>
        <v>0</v>
      </c>
      <c r="H74" s="57">
        <f>IF(ISERROR(VLOOKUP(C74,[2]TD!$4:$65536,5,0)),0,VLOOKUP(C74,[2]TD!$4:$65536,5,0))</f>
        <v>0</v>
      </c>
      <c r="I74" s="57">
        <f t="shared" si="49"/>
        <v>0</v>
      </c>
      <c r="J74" s="57">
        <f t="shared" si="49"/>
        <v>0</v>
      </c>
      <c r="K74" s="57">
        <f t="shared" si="50"/>
        <v>0</v>
      </c>
      <c r="L74" s="57">
        <f>IF(ISERROR(VLOOKUP(C74,[2]TD!$4:$65536,6,0)),0,VLOOKUP(C74,[2]TD!$4:$65536,6,0))</f>
        <v>0</v>
      </c>
      <c r="M74" s="57">
        <f>IF(ISERROR(VLOOKUP(C74,[2]TD!$4:$65536,7,0)),0,VLOOKUP(C74,[2]TD!$4:$65536,7,0))</f>
        <v>0</v>
      </c>
      <c r="N74" s="70"/>
      <c r="O74" s="70" t="str">
        <f>IF(ISERROR(VLOOKUP(N74,[2]POA!$A$2:$C$25,3,0)),"",VLOOKUP(N74,[2]POA!$A$2:$C$25,3,0))</f>
        <v/>
      </c>
      <c r="P74" s="61"/>
      <c r="Q74" s="61" t="str">
        <f>IF(ISERROR(VLOOKUP(P74,[2]POA!$A$2:$F$25,4,0)),"",VLOOKUP(P74,[2]POA!$A$2:$F$25,4,0))</f>
        <v/>
      </c>
      <c r="R74" s="62" t="str">
        <f>IF(ISERROR(VLOOKUP(N74,[2]POA!$A$2:$C$25,2,0)),"",VLOOKUP(N74,[2]POA!$A$2:$C$25,2,0))</f>
        <v/>
      </c>
      <c r="S74" s="63"/>
      <c r="T74" s="64" t="str">
        <f t="shared" si="46"/>
        <v/>
      </c>
      <c r="U74" s="63"/>
      <c r="V74" s="64" t="str">
        <f>IF(OR(U67=0,N74="",R74=""),"",IF(U67&gt;=(0.5*R74),"HABIL","NO HABIL"))</f>
        <v/>
      </c>
      <c r="W74" s="64"/>
      <c r="X74" s="63"/>
      <c r="Y74" s="64" t="str">
        <f>IF(OR(X67=0,N74="",R74=""),"",IF(X67&gt;=$Y$9,"HABIL","NO HABIL"))</f>
        <v/>
      </c>
      <c r="Z74" s="65"/>
      <c r="AA74" s="64" t="str">
        <f>IF(OR(Z67=0,N74="",R74=""),"",IF(Z67&lt;=$AA$9,"HABIL","NO HABIL"))</f>
        <v/>
      </c>
      <c r="AB74" s="61">
        <f>IF(ISERROR(VLOOKUP(P74,[3]POA!$A$2:$F$25,5,0)),"",VLOOKUP(P74,[3]POA!$A$2:$F$25,5,0))</f>
        <v>0</v>
      </c>
      <c r="AC74" s="61"/>
      <c r="AD74" s="64" t="str">
        <f>IF(OR(AC67=0,N74="",R74=""),"",IF(AC67&gt;=$AD$9,"HABIL","NO HABIL"))</f>
        <v/>
      </c>
      <c r="AE74" s="64" t="str">
        <f t="shared" si="47"/>
        <v/>
      </c>
      <c r="AF74" s="66">
        <f t="shared" si="48"/>
        <v>0</v>
      </c>
      <c r="AG74" s="67" t="str">
        <f t="shared" si="51"/>
        <v>MIPYME</v>
      </c>
      <c r="AH74" s="68"/>
      <c r="AI74" s="64" t="str">
        <f>IF(OR(AH67=0,N74="",R74=""),"",IF(AH67&gt;=$AI$9,"HABIL","NO HABIL"))</f>
        <v/>
      </c>
      <c r="AJ74" s="68"/>
      <c r="AK74" s="64" t="str">
        <f>IF(OR(AJ67=0,N74="",R74=""),"",IF(AJ67&gt;=$AK$9,"HABIL","NO HABIL"))</f>
        <v/>
      </c>
      <c r="AL74" s="71" t="str">
        <f t="shared" si="52"/>
        <v/>
      </c>
    </row>
    <row r="75" spans="2:38" ht="18" hidden="1" customHeight="1" x14ac:dyDescent="0.25">
      <c r="B75" s="54" t="str">
        <f t="shared" si="53"/>
        <v/>
      </c>
      <c r="C75" s="56"/>
      <c r="D75" s="56"/>
      <c r="E75" s="57">
        <f>IF(ISERROR(VLOOKUP(C75,[2]TD!$4:$65536,2,0)),0,VLOOKUP(C75,[2]TD!$4:$65536,2,0))</f>
        <v>0</v>
      </c>
      <c r="F75" s="57">
        <f>IF(ISERROR(VLOOKUP(C75,[2]TD!$4:$65536,3,0)),0,VLOOKUP(C75,[2]TD!$4:$65536,3,0))</f>
        <v>0</v>
      </c>
      <c r="G75" s="57">
        <f>IF(ISERROR(VLOOKUP(C75,[2]TD!$4:$65536,4,0)),0,VLOOKUP(C75,[2]TD!$4:$65536,4,0))</f>
        <v>0</v>
      </c>
      <c r="H75" s="57">
        <f>IF(ISERROR(VLOOKUP(C75,[2]TD!$4:$65536,5,0)),0,VLOOKUP(C75,[2]TD!$4:$65536,5,0))</f>
        <v>0</v>
      </c>
      <c r="I75" s="57">
        <f t="shared" si="49"/>
        <v>0</v>
      </c>
      <c r="J75" s="57">
        <f t="shared" si="49"/>
        <v>0</v>
      </c>
      <c r="K75" s="57">
        <f t="shared" si="50"/>
        <v>0</v>
      </c>
      <c r="L75" s="57">
        <f>IF(ISERROR(VLOOKUP(C75,[2]TD!$4:$65536,6,0)),0,VLOOKUP(C75,[2]TD!$4:$65536,6,0))</f>
        <v>0</v>
      </c>
      <c r="M75" s="57">
        <f>IF(ISERROR(VLOOKUP(C75,[2]TD!$4:$65536,7,0)),0,VLOOKUP(C75,[2]TD!$4:$65536,7,0))</f>
        <v>0</v>
      </c>
      <c r="N75" s="70"/>
      <c r="O75" s="70" t="str">
        <f>IF(ISERROR(VLOOKUP(N75,[2]POA!$A$2:$C$25,3,0)),"",VLOOKUP(N75,[2]POA!$A$2:$C$25,3,0))</f>
        <v/>
      </c>
      <c r="P75" s="61"/>
      <c r="Q75" s="61" t="str">
        <f>IF(ISERROR(VLOOKUP(P75,[2]POA!$A$2:$F$25,4,0)),"",VLOOKUP(P75,[2]POA!$A$2:$F$25,4,0))</f>
        <v/>
      </c>
      <c r="R75" s="62" t="str">
        <f>IF(ISERROR(VLOOKUP(N75,[2]POA!$A$2:$C$25,2,0)),"",VLOOKUP(N75,[2]POA!$A$2:$C$25,2,0))</f>
        <v/>
      </c>
      <c r="S75" s="63"/>
      <c r="T75" s="64" t="str">
        <f t="shared" si="46"/>
        <v/>
      </c>
      <c r="U75" s="63"/>
      <c r="V75" s="64" t="str">
        <f>IF(OR(U67=0,N75="",R75=""),"",IF(U67&gt;=(0.5*R75),"HABIL","NO HABIL"))</f>
        <v/>
      </c>
      <c r="W75" s="64"/>
      <c r="X75" s="63"/>
      <c r="Y75" s="64" t="str">
        <f>IF(OR(X67=0,N75="",R75=""),"",IF(X67&gt;=$Y$9,"HABIL","NO HABIL"))</f>
        <v/>
      </c>
      <c r="Z75" s="65"/>
      <c r="AA75" s="64" t="str">
        <f>IF(OR(Z67=0,N75="",R75=""),"",IF(Z67&lt;=$AA$9,"HABIL","NO HABIL"))</f>
        <v/>
      </c>
      <c r="AB75" s="61">
        <f>IF(ISERROR(VLOOKUP(P75,[3]POA!$A$2:$F$25,5,0)),"",VLOOKUP(P75,[3]POA!$A$2:$F$25,5,0))</f>
        <v>0</v>
      </c>
      <c r="AC75" s="61"/>
      <c r="AD75" s="64" t="str">
        <f>IF(OR(AC67=0,N75="",R75=""),"",IF(AC67&gt;=$AD$9,"HABIL","NO HABIL"))</f>
        <v/>
      </c>
      <c r="AE75" s="64" t="str">
        <f t="shared" si="47"/>
        <v/>
      </c>
      <c r="AF75" s="66">
        <f t="shared" si="48"/>
        <v>0</v>
      </c>
      <c r="AG75" s="67" t="str">
        <f t="shared" si="51"/>
        <v>MIPYME</v>
      </c>
      <c r="AH75" s="68"/>
      <c r="AI75" s="64" t="str">
        <f>IF(OR(AH67=0,N75="",R75=""),"",IF(AH67&gt;=$AI$9,"HABIL","NO HABIL"))</f>
        <v/>
      </c>
      <c r="AJ75" s="68"/>
      <c r="AK75" s="64" t="str">
        <f>IF(OR(AJ67=0,N75="",R75=""),"",IF(AJ67&gt;=$AK$9,"HABIL","NO HABIL"))</f>
        <v/>
      </c>
      <c r="AL75" s="72" t="str">
        <f t="shared" si="52"/>
        <v/>
      </c>
    </row>
    <row r="76" spans="2:38" ht="18" hidden="1" customHeight="1" x14ac:dyDescent="0.25">
      <c r="B76" s="54" t="str">
        <f t="shared" si="53"/>
        <v/>
      </c>
      <c r="C76" s="56"/>
      <c r="D76" s="56"/>
      <c r="E76" s="57">
        <f>IF(ISERROR(VLOOKUP(C76,[2]TD!$4:$65536,2,0)),0,VLOOKUP(C76,[2]TD!$4:$65536,2,0))</f>
        <v>0</v>
      </c>
      <c r="F76" s="57">
        <f>IF(ISERROR(VLOOKUP(C76,[2]TD!$4:$65536,3,0)),0,VLOOKUP(C76,[2]TD!$4:$65536,3,0))</f>
        <v>0</v>
      </c>
      <c r="G76" s="57">
        <f>IF(ISERROR(VLOOKUP(C76,[2]TD!$4:$65536,4,0)),0,VLOOKUP(C76,[2]TD!$4:$65536,4,0))</f>
        <v>0</v>
      </c>
      <c r="H76" s="57">
        <f>IF(ISERROR(VLOOKUP(C76,[2]TD!$4:$65536,5,0)),0,VLOOKUP(C76,[2]TD!$4:$65536,5,0))</f>
        <v>0</v>
      </c>
      <c r="I76" s="57">
        <f t="shared" si="49"/>
        <v>0</v>
      </c>
      <c r="J76" s="57">
        <f t="shared" si="49"/>
        <v>0</v>
      </c>
      <c r="K76" s="57">
        <f t="shared" si="50"/>
        <v>0</v>
      </c>
      <c r="L76" s="57">
        <f>IF(ISERROR(VLOOKUP(C76,[2]TD!$4:$65536,6,0)),0,VLOOKUP(C76,[2]TD!$4:$65536,6,0))</f>
        <v>0</v>
      </c>
      <c r="M76" s="57">
        <f>IF(ISERROR(VLOOKUP(C76,[2]TD!$4:$65536,7,0)),0,VLOOKUP(C76,[2]TD!$4:$65536,7,0))</f>
        <v>0</v>
      </c>
      <c r="N76" s="70"/>
      <c r="O76" s="70" t="str">
        <f>IF(ISERROR(VLOOKUP(N76,[2]POA!$A$2:$C$25,3,0)),"",VLOOKUP(N76,[2]POA!$A$2:$C$25,3,0))</f>
        <v/>
      </c>
      <c r="P76" s="61"/>
      <c r="Q76" s="61" t="str">
        <f>IF(ISERROR(VLOOKUP(P76,[2]POA!$A$2:$F$25,4,0)),"",VLOOKUP(P76,[2]POA!$A$2:$F$25,4,0))</f>
        <v/>
      </c>
      <c r="R76" s="62" t="str">
        <f>IF(ISERROR(VLOOKUP(N76,[2]POA!$A$2:$C$25,2,0)),"",VLOOKUP(N76,[2]POA!$A$2:$C$25,2,0))</f>
        <v/>
      </c>
      <c r="S76" s="63"/>
      <c r="T76" s="64" t="str">
        <f t="shared" si="46"/>
        <v/>
      </c>
      <c r="U76" s="63"/>
      <c r="V76" s="64" t="str">
        <f>IF(OR(U67=0,N76="",R76=""),"",IF(U67&gt;=(0.5*R76),"HABIL","NO HABIL"))</f>
        <v/>
      </c>
      <c r="W76" s="64"/>
      <c r="X76" s="63"/>
      <c r="Y76" s="64" t="str">
        <f>IF(OR(X67=0,N76="",R76=""),"",IF(X67&gt;=$Y$9,"HABIL","NO HABIL"))</f>
        <v/>
      </c>
      <c r="Z76" s="65"/>
      <c r="AA76" s="64" t="str">
        <f>IF(OR(Z67=0,N76="",R76=""),"",IF(Z67&lt;=$AA$9,"HABIL","NO HABIL"))</f>
        <v/>
      </c>
      <c r="AB76" s="61">
        <f>IF(ISERROR(VLOOKUP(P76,[3]POA!$A$2:$F$25,5,0)),"",VLOOKUP(P76,[3]POA!$A$2:$F$25,5,0))</f>
        <v>0</v>
      </c>
      <c r="AC76" s="61"/>
      <c r="AD76" s="64" t="str">
        <f>IF(OR(AC67=0,N76="",R76=""),"",IF(AC67&gt;=$AD$9,"HABIL","NO HABIL"))</f>
        <v/>
      </c>
      <c r="AE76" s="64" t="str">
        <f t="shared" si="47"/>
        <v/>
      </c>
      <c r="AF76" s="66">
        <f t="shared" si="48"/>
        <v>0</v>
      </c>
      <c r="AG76" s="67" t="str">
        <f t="shared" si="51"/>
        <v>MIPYME</v>
      </c>
      <c r="AH76" s="68"/>
      <c r="AI76" s="64" t="str">
        <f>IF(OR(AH67=0,N76="",R76=""),"",IF(AH67&gt;=$AI$9,"HABIL","NO HABIL"))</f>
        <v/>
      </c>
      <c r="AJ76" s="68"/>
      <c r="AK76" s="64" t="str">
        <f>IF(OR(AJ67=0,N76="",R76=""),"",IF(AJ67&gt;=$AK$9,"HABIL","NO HABIL"))</f>
        <v/>
      </c>
      <c r="AL76" s="72" t="str">
        <f t="shared" si="52"/>
        <v/>
      </c>
    </row>
    <row r="77" spans="2:38" ht="18" hidden="1" customHeight="1" x14ac:dyDescent="0.25">
      <c r="B77" s="73" t="str">
        <f t="shared" si="53"/>
        <v/>
      </c>
      <c r="C77" s="74"/>
      <c r="D77" s="74"/>
      <c r="E77" s="75">
        <f>IF(ISERROR(VLOOKUP(C77,[2]TD!$4:$65536,2,0)),0,VLOOKUP(C77,[2]TD!$4:$65536,2,0))</f>
        <v>0</v>
      </c>
      <c r="F77" s="75">
        <f>IF(ISERROR(VLOOKUP(C77,[2]TD!$4:$65536,3,0)),0,VLOOKUP(C77,[2]TD!$4:$65536,3,0))</f>
        <v>0</v>
      </c>
      <c r="G77" s="75">
        <f>IF(ISERROR(VLOOKUP(C77,[2]TD!$4:$65536,4,0)),0,VLOOKUP(C77,[2]TD!$4:$65536,4,0))</f>
        <v>0</v>
      </c>
      <c r="H77" s="75">
        <f>IF(ISERROR(VLOOKUP(C77,[2]TD!$4:$65536,5,0)),0,VLOOKUP(C77,[2]TD!$4:$65536,5,0))</f>
        <v>0</v>
      </c>
      <c r="I77" s="75">
        <f t="shared" si="49"/>
        <v>0</v>
      </c>
      <c r="J77" s="75">
        <f t="shared" si="49"/>
        <v>0</v>
      </c>
      <c r="K77" s="75">
        <f t="shared" si="50"/>
        <v>0</v>
      </c>
      <c r="L77" s="75">
        <f>IF(ISERROR(VLOOKUP(C77,[2]TD!$4:$65536,6,0)),0,VLOOKUP(C77,[2]TD!$4:$65536,6,0))</f>
        <v>0</v>
      </c>
      <c r="M77" s="75">
        <f>IF(ISERROR(VLOOKUP(C77,[2]TD!$4:$65536,7,0)),0,VLOOKUP(C77,[2]TD!$4:$65536,7,0))</f>
        <v>0</v>
      </c>
      <c r="N77" s="76"/>
      <c r="O77" s="76" t="str">
        <f>IF(ISERROR(VLOOKUP(N77,[2]POA!$A$2:$C$25,3,0)),"",VLOOKUP(N77,[2]POA!$A$2:$C$25,3,0))</f>
        <v/>
      </c>
      <c r="P77" s="77"/>
      <c r="Q77" s="77" t="str">
        <f>IF(ISERROR(VLOOKUP(P77,[2]POA!$A$2:$F$25,4,0)),"",VLOOKUP(P77,[2]POA!$A$2:$F$25,4,0))</f>
        <v/>
      </c>
      <c r="R77" s="78" t="str">
        <f>IF(ISERROR(VLOOKUP(N77,[2]POA!$A$2:$C$25,2,0)),"",VLOOKUP(N77,[2]POA!$A$2:$C$25,2,0))</f>
        <v/>
      </c>
      <c r="S77" s="79"/>
      <c r="T77" s="64" t="str">
        <f t="shared" si="46"/>
        <v/>
      </c>
      <c r="U77" s="79"/>
      <c r="V77" s="80" t="str">
        <f>IF(OR(U67=0,N77="",R77=""),"",IF(U67&gt;=(0.5*R77),"HABIL","NO HABIL"))</f>
        <v/>
      </c>
      <c r="W77" s="80"/>
      <c r="X77" s="79"/>
      <c r="Y77" s="80" t="str">
        <f>IF(OR(X67=0,N77="",R77=""),"",IF(X67&gt;=$Y$9,"HABIL","NO HABIL"))</f>
        <v/>
      </c>
      <c r="Z77" s="81"/>
      <c r="AA77" s="80" t="str">
        <f>IF(OR(Z67=0,N77="",R77=""),"",IF(Z67&lt;=$AA$9,"HABIL","NO HABIL"))</f>
        <v/>
      </c>
      <c r="AB77" s="77">
        <f>IF(ISERROR(VLOOKUP(P77,[3]POA!$A$2:$F$25,5,0)),"",VLOOKUP(P77,[3]POA!$A$2:$F$25,5,0))</f>
        <v>0</v>
      </c>
      <c r="AC77" s="77"/>
      <c r="AD77" s="80" t="str">
        <f>IF(OR(AC67=0,N77="",R77=""),"",IF(AC67&gt;=$AD$9,"HABIL","NO HABIL"))</f>
        <v/>
      </c>
      <c r="AE77" s="80" t="str">
        <f t="shared" si="47"/>
        <v/>
      </c>
      <c r="AF77" s="82">
        <f t="shared" si="48"/>
        <v>0</v>
      </c>
      <c r="AG77" s="83" t="str">
        <f t="shared" si="51"/>
        <v>MIPYME</v>
      </c>
      <c r="AH77" s="84"/>
      <c r="AI77" s="80" t="str">
        <f>IF(OR(AH67=0,N77="",R77=""),"",IF(AH67&gt;=$AI$9,"HABIL","NO HABIL"))</f>
        <v/>
      </c>
      <c r="AJ77" s="84"/>
      <c r="AK77" s="80" t="str">
        <f>IF(OR(AJ67=0,N77="",R77=""),"",IF(AJ67&gt;=$AK$9,"HABIL","NO HABIL"))</f>
        <v/>
      </c>
      <c r="AL77" s="85" t="str">
        <f t="shared" si="52"/>
        <v/>
      </c>
    </row>
    <row r="78" spans="2:38" ht="18" hidden="1" customHeight="1" x14ac:dyDescent="0.25">
      <c r="B78" s="37">
        <v>7</v>
      </c>
      <c r="C78" s="38">
        <f>+C79</f>
        <v>0</v>
      </c>
      <c r="D78" s="39" t="str">
        <f>IF(SUM(D79:D88)=0,"",SUM(D79:D88))</f>
        <v/>
      </c>
      <c r="E78" s="40">
        <f>SUM(E79:E88)</f>
        <v>0</v>
      </c>
      <c r="F78" s="40">
        <f t="shared" ref="F78:M78" si="54">SUM(F79:F88)</f>
        <v>0</v>
      </c>
      <c r="G78" s="40">
        <f t="shared" si="54"/>
        <v>0</v>
      </c>
      <c r="H78" s="40">
        <f t="shared" si="54"/>
        <v>0</v>
      </c>
      <c r="I78" s="40">
        <f t="shared" si="54"/>
        <v>0</v>
      </c>
      <c r="J78" s="40">
        <f t="shared" si="54"/>
        <v>0</v>
      </c>
      <c r="K78" s="40">
        <f t="shared" si="54"/>
        <v>0</v>
      </c>
      <c r="L78" s="40">
        <f t="shared" si="54"/>
        <v>0</v>
      </c>
      <c r="M78" s="40">
        <f t="shared" si="54"/>
        <v>0</v>
      </c>
      <c r="N78" s="41">
        <v>1</v>
      </c>
      <c r="O78" s="42">
        <f>IF(ISERROR(VLOOKUP(N78,[2]POA!$A$2:$C$25,3,0)),"",VLOOKUP(N78,[2]POA!$A$2:$C$25,3,0))</f>
        <v>18</v>
      </c>
      <c r="P78" s="43" t="s">
        <v>54</v>
      </c>
      <c r="Q78" s="41">
        <f>+SUM(Q79:Q88)</f>
        <v>0</v>
      </c>
      <c r="R78" s="44">
        <f>IF(ISERROR(VLOOKUP(N78,[2]POA!$A$2:$C$25,2,0)),"",VLOOKUP(N78,[2]POA!$A$2:$C$25,2,0))</f>
        <v>151500000000</v>
      </c>
      <c r="S78" s="45">
        <f>SUM(I78)</f>
        <v>0</v>
      </c>
      <c r="T78" s="46" t="str">
        <f>IF(OR(S78=0,N78="",R78=""),"",IF(S78&gt;=(R78/O78),"HABIL","NO HABIL"))</f>
        <v/>
      </c>
      <c r="U78" s="47">
        <f>SUM(J78)</f>
        <v>0</v>
      </c>
      <c r="V78" s="48" t="str">
        <f>IF(OR(U78=0,N78="",R78=""),"",IF(U78&gt;=(0.1*R78),"HABIL","NO HABIL"))</f>
        <v/>
      </c>
      <c r="W78" s="48"/>
      <c r="X78" s="47">
        <f>IF(ISERROR(SUM(E78/G78)),0,SUM(E78/G78))</f>
        <v>0</v>
      </c>
      <c r="Y78" s="46" t="str">
        <f>IF(OR(X78=0,N78="",R78=""),"",IF(X78&gt;=$Y$9,"HABIL","NO HABIL"))</f>
        <v/>
      </c>
      <c r="Z78" s="49">
        <f>IF(ISERROR(SUM(H78/F78)),0,SUM(H78/F78))</f>
        <v>0</v>
      </c>
      <c r="AA78" s="46" t="str">
        <f>IF(OR(Z78=0,N78="",R78=""),"",IF(Z78&lt;=$AA$9,"HABIL","NO HABIL"))</f>
        <v/>
      </c>
      <c r="AB78" s="41">
        <f>+SUM(AB79:AB88)</f>
        <v>0</v>
      </c>
      <c r="AC78" s="49">
        <f>IF(ISERROR(SUM(L78/M78)),0,SUM(L78/M78))</f>
        <v>0</v>
      </c>
      <c r="AD78" s="46" t="str">
        <f>IF(OR(AC78=0,N78="",R78=""),"",IF(AC78&gt;=$AD$9,"HABIL","NO HABIL"))</f>
        <v/>
      </c>
      <c r="AE78" s="46" t="str">
        <f>IF(OR(T78="",V78="",Y78="",AA78="",AD78=""),"",IF(T78="NO HABIL","NO HABIL",IF(V78="NO HABIL","NO HABIL",IF(Y78="NO HABIL","NO HABIL",IF(AA78="NO HABIL","NO HABIL",IF(AD78="NO HABIL","NO HABIL",IF(AD78="NO HABIL","NO HABIL","HABIL")))))))</f>
        <v/>
      </c>
      <c r="AF78" s="50"/>
      <c r="AG78" s="51"/>
      <c r="AH78" s="49">
        <f>IF(ISERROR(SUM(L78/K78)),0,SUM(L78/K78))</f>
        <v>0</v>
      </c>
      <c r="AI78" s="46" t="str">
        <f>IF(OR(AH78=0,N78="",R78=""),"",IF(AH78&gt;=$AI$9,"HABIL","NO HABIL"))</f>
        <v/>
      </c>
      <c r="AJ78" s="49">
        <f>IF(ISERROR(SUM(L78/F78)),0,SUM(L78/F78))</f>
        <v>0</v>
      </c>
      <c r="AK78" s="46" t="str">
        <f>IF(OR(AJ78=0,N78="",R78=""),"",IF(AJ78&gt;=$AK$9,"HABIL","NO HABIL"))</f>
        <v/>
      </c>
      <c r="AL78" s="52" t="str">
        <f t="shared" si="52"/>
        <v/>
      </c>
    </row>
    <row r="79" spans="2:38" ht="18" hidden="1" customHeight="1" x14ac:dyDescent="0.25">
      <c r="B79" s="54" t="str">
        <f>IF(C79="","",B78+0.1)</f>
        <v/>
      </c>
      <c r="C79" s="55"/>
      <c r="D79" s="56"/>
      <c r="E79" s="57">
        <f>IF(ISERROR(VLOOKUP(C79,[2]TD!$4:$65536,2,0)),0,VLOOKUP(C79,[2]TD!$4:$65536,2,0))</f>
        <v>0</v>
      </c>
      <c r="F79" s="57">
        <f>IF(ISERROR(VLOOKUP(C79,[2]TD!$4:$65536,3,0)),0,VLOOKUP(C79,[2]TD!$4:$65536,3,0))</f>
        <v>0</v>
      </c>
      <c r="G79" s="57">
        <f>IF(ISERROR(VLOOKUP(C79,[2]TD!$4:$65536,4,0)),0,VLOOKUP(C79,[2]TD!$4:$65536,4,0))</f>
        <v>0</v>
      </c>
      <c r="H79" s="57">
        <f>IF(ISERROR(VLOOKUP(C79,[2]TD!$4:$65536,5,0)),0,VLOOKUP(C79,[2]TD!$4:$65536,5,0))</f>
        <v>0</v>
      </c>
      <c r="I79" s="57">
        <f>IF(ISERROR(E79-G79),"",E79-G79)</f>
        <v>0</v>
      </c>
      <c r="J79" s="58">
        <f>IF(ISERROR(F79-H79),"",F79-H79)</f>
        <v>0</v>
      </c>
      <c r="K79" s="58">
        <f>IF(ISERROR(F79-H79),"",F79-H79)</f>
        <v>0</v>
      </c>
      <c r="L79" s="57">
        <f>IF(ISERROR(VLOOKUP(C79,[2]TD!$4:$65536,6,0)),0,VLOOKUP(C79,[2]TD!$4:$65536,6,0))</f>
        <v>0</v>
      </c>
      <c r="M79" s="57">
        <f>IF(ISERROR(VLOOKUP(C79,[2]TD!$4:$65536,7,0)),0,VLOOKUP(C79,[2]TD!$4:$65536,7,0))</f>
        <v>0</v>
      </c>
      <c r="N79" s="59"/>
      <c r="O79" s="60" t="str">
        <f>IF(ISERROR(VLOOKUP(N79,[2]POA!$A$2:$C$25,3,0)),"",VLOOKUP(N79,[2]POA!$A$2:$C$25,3,0))</f>
        <v/>
      </c>
      <c r="P79" s="61" t="s">
        <v>54</v>
      </c>
      <c r="Q79" s="61" t="str">
        <f>IF(ISERROR(VLOOKUP(P79,[2]POA!$A$2:$F$25,4,0)),"",VLOOKUP(P79,[2]POA!$A$2:$F$25,4,0))</f>
        <v/>
      </c>
      <c r="R79" s="62" t="str">
        <f>IF(ISERROR(VLOOKUP(N79,[2]POA!$A$2:$C$25,2,0)),"",VLOOKUP(N79,[2]POA!$A$2:$C$25,2,0))</f>
        <v/>
      </c>
      <c r="S79" s="63"/>
      <c r="T79" s="64" t="str">
        <f t="shared" ref="T79:T88" si="55">IF(OR(S78=0,N79="",R79=""),"",IF(S78&gt;=(0.1*R79),"HABIL","NO HABIL"))</f>
        <v/>
      </c>
      <c r="U79" s="63"/>
      <c r="V79" s="64" t="str">
        <f>IF(OR(U78=0,N79="",R79=""),"",IF(U78&gt;=(0.5*R79),"HABIL","NO HABIL"))</f>
        <v/>
      </c>
      <c r="W79" s="64"/>
      <c r="X79" s="63"/>
      <c r="Y79" s="64" t="str">
        <f>IF(OR(X78=0,N79="",R79=""),"",IF(X78&gt;=$Y$9,"HABIL","NO HABIL"))</f>
        <v/>
      </c>
      <c r="Z79" s="65"/>
      <c r="AA79" s="64" t="str">
        <f>IF(OR(Z78=0,N79="",R79=""),"",IF(Z78&lt;=$AA$9,"HABIL","NO HABIL"))</f>
        <v/>
      </c>
      <c r="AB79" s="61" t="str">
        <f>IF(ISERROR(VLOOKUP(P79,[3]POA!$A$2:$F$25,5,0)),"",VLOOKUP(P79,[3]POA!$A$2:$F$25,5,0))</f>
        <v/>
      </c>
      <c r="AC79" s="61"/>
      <c r="AD79" s="64" t="str">
        <f>IF(OR(AC78=0,N79="",R79=""),"",IF(AC78&gt;=$AD$9,"HABIL","NO HABIL"))</f>
        <v/>
      </c>
      <c r="AE79" s="64" t="str">
        <f t="shared" ref="AE79:AE88" si="56">IF(OR(T79="",V79="",Y79="",AA79="",AD79=""),"",IF(T79="NO HABIL","NO HABIL",IF(V79="NO HABIL","NO HABIL",IF(Y79="NO HABIL","NO HABIL",IF(AA79="NO HABIL","NO HABIL",IF(AD79="NO HABIL","NO HABIL",IF(AD79="NO HABIL","NO HABIL","HABIL")))))))</f>
        <v/>
      </c>
      <c r="AF79" s="66">
        <f t="shared" ref="AF79:AF88" si="57">IF(ISERROR(F79/$AG$9),"",F79/$AG$9)</f>
        <v>0</v>
      </c>
      <c r="AG79" s="67" t="str">
        <f>+IF(AF79&lt;$AG$10,"MIPYME","NO CUMPLE")</f>
        <v>MIPYME</v>
      </c>
      <c r="AH79" s="68"/>
      <c r="AI79" s="64" t="str">
        <f>IF(OR(AH78=0,N79="",R79=""),"",IF(AH78&gt;=$AI$9,"HABIL","NO HABIL"))</f>
        <v/>
      </c>
      <c r="AJ79" s="68"/>
      <c r="AK79" s="64" t="str">
        <f>IF(OR(AJ78=0,N79="",R79=""),"",IF(AJ78&gt;=$AK$9,"HABIL","NO HABIL"))</f>
        <v/>
      </c>
      <c r="AL79" s="69" t="str">
        <f>IF(OR(AI79="",AK79=""),"",IF(AI79="NO HABIL","NO HABIL",IF(AK79="NO HABIL","NO HABIL",IF(AK79="NO HABIL","NO HABIL","HABIL"))))</f>
        <v/>
      </c>
    </row>
    <row r="80" spans="2:38" ht="18" hidden="1" customHeight="1" x14ac:dyDescent="0.25">
      <c r="B80" s="54" t="str">
        <f>IF(C80="","",B79+0.1)</f>
        <v/>
      </c>
      <c r="C80" s="56"/>
      <c r="D80" s="56"/>
      <c r="E80" s="57">
        <f>IF(ISERROR(VLOOKUP(C80,[2]TD!$4:$65536,2,0)),0,VLOOKUP(C80,[2]TD!$4:$65536,2,0))</f>
        <v>0</v>
      </c>
      <c r="F80" s="57">
        <f>IF(ISERROR(VLOOKUP(C80,[2]TD!$4:$65536,3,0)),0,VLOOKUP(C80,[2]TD!$4:$65536,3,0))</f>
        <v>0</v>
      </c>
      <c r="G80" s="57">
        <f>IF(ISERROR(VLOOKUP(C80,[2]TD!$4:$65536,4,0)),0,VLOOKUP(C80,[2]TD!$4:$65536,4,0))</f>
        <v>0</v>
      </c>
      <c r="H80" s="57">
        <f>IF(ISERROR(VLOOKUP(C80,[2]TD!$4:$65536,5,0)),0,VLOOKUP(C80,[2]TD!$4:$65536,5,0))</f>
        <v>0</v>
      </c>
      <c r="I80" s="57">
        <f t="shared" ref="I80:J88" si="58">IF(ISERROR(E80-G80),"",E80-G80)</f>
        <v>0</v>
      </c>
      <c r="J80" s="58">
        <f t="shared" si="58"/>
        <v>0</v>
      </c>
      <c r="K80" s="58">
        <f t="shared" ref="K80:K88" si="59">IF(ISERROR(F80-H80),"",F80-H80)</f>
        <v>0</v>
      </c>
      <c r="L80" s="57">
        <f>IF(ISERROR(VLOOKUP(C80,[2]TD!$4:$65536,6,0)),0,VLOOKUP(C80,[2]TD!$4:$65536,6,0))</f>
        <v>0</v>
      </c>
      <c r="M80" s="57">
        <f>IF(ISERROR(VLOOKUP(C80,[2]TD!$4:$65536,7,0)),0,VLOOKUP(C80,[2]TD!$4:$65536,7,0))</f>
        <v>0</v>
      </c>
      <c r="N80" s="70"/>
      <c r="O80" s="70" t="str">
        <f>IF(ISERROR(VLOOKUP(N80,[2]POA!$A$2:$C$25,3,0)),"",VLOOKUP(N80,[2]POA!$A$2:$C$25,3,0))</f>
        <v/>
      </c>
      <c r="P80" s="61" t="s">
        <v>54</v>
      </c>
      <c r="Q80" s="61" t="str">
        <f>IF(ISERROR(VLOOKUP(P80,[2]POA!$A$2:$F$25,4,0)),"",VLOOKUP(P80,[2]POA!$A$2:$F$25,4,0))</f>
        <v/>
      </c>
      <c r="R80" s="62" t="str">
        <f>IF(ISERROR(VLOOKUP(N80,[2]POA!$A$2:$C$25,2,0)),"",VLOOKUP(N80,[2]POA!$A$2:$C$25,2,0))</f>
        <v/>
      </c>
      <c r="S80" s="63" t="s">
        <v>54</v>
      </c>
      <c r="T80" s="64" t="str">
        <f t="shared" si="55"/>
        <v/>
      </c>
      <c r="U80" s="63"/>
      <c r="V80" s="64" t="str">
        <f>IF(OR(U78=0,N80="",R80=""),"",IF(U78&gt;=(0.5*R80),"HABIL","NO HABIL"))</f>
        <v/>
      </c>
      <c r="W80" s="64"/>
      <c r="X80" s="63"/>
      <c r="Y80" s="64" t="str">
        <f>IF(OR(X78=0,N80="",R80=""),"",IF(X78&gt;=$Y$9,"HABIL","NO HABIL"))</f>
        <v/>
      </c>
      <c r="Z80" s="65"/>
      <c r="AA80" s="64" t="str">
        <f>IF(OR(Z78=0,N80="",R80=""),"",IF(Z78&lt;=$AA$9,"HABIL","NO HABIL"))</f>
        <v/>
      </c>
      <c r="AB80" s="61" t="str">
        <f>IF(ISERROR(VLOOKUP(P80,[3]POA!$A$2:$F$25,5,0)),"",VLOOKUP(P80,[3]POA!$A$2:$F$25,5,0))</f>
        <v/>
      </c>
      <c r="AC80" s="61"/>
      <c r="AD80" s="64" t="str">
        <f>IF(OR(AC78=0,N80="",R80=""),"",IF(AC78&gt;=$AD$9,"HABIL","NO HABIL"))</f>
        <v/>
      </c>
      <c r="AE80" s="64" t="str">
        <f t="shared" si="56"/>
        <v/>
      </c>
      <c r="AF80" s="66">
        <f t="shared" si="57"/>
        <v>0</v>
      </c>
      <c r="AG80" s="67" t="str">
        <f t="shared" ref="AG80:AG88" si="60">+IF(AF80&lt;$AG$10,"MIPYME","NO CUMPLE")</f>
        <v>MIPYME</v>
      </c>
      <c r="AH80" s="68"/>
      <c r="AI80" s="64" t="str">
        <f>IF(OR(AH78=0,N80="",R80=""),"",IF(AH78&gt;=$AI$9,"HABIL","NO HABIL"))</f>
        <v/>
      </c>
      <c r="AJ80" s="68"/>
      <c r="AK80" s="64" t="str">
        <f>IF(OR(AJ78=0,N80="",R80=""),"",IF(AJ78&gt;=$AK$9,"HABIL","NO HABIL"))</f>
        <v/>
      </c>
      <c r="AL80" s="71" t="str">
        <f t="shared" ref="AL80:AL89" si="61">IF(OR(AI80="",AK80=""),"",IF(AI80="NO HABIL","NO HABIL",IF(AK80="NO HABIL","NO HABIL",IF(AK80="NO HABIL","NO HABIL","HABIL"))))</f>
        <v/>
      </c>
    </row>
    <row r="81" spans="2:38" ht="18" hidden="1" customHeight="1" x14ac:dyDescent="0.25">
      <c r="B81" s="54" t="str">
        <f>IF(C81="","",B80+0.1)</f>
        <v/>
      </c>
      <c r="C81" s="56"/>
      <c r="D81" s="56"/>
      <c r="E81" s="57">
        <f>IF(ISERROR(VLOOKUP(C81,[2]TD!$4:$65536,2,0)),0,VLOOKUP(C81,[2]TD!$4:$65536,2,0))</f>
        <v>0</v>
      </c>
      <c r="F81" s="57">
        <f>IF(ISERROR(VLOOKUP(C81,[2]TD!$4:$65536,3,0)),0,VLOOKUP(C81,[2]TD!$4:$65536,3,0))</f>
        <v>0</v>
      </c>
      <c r="G81" s="57">
        <f>IF(ISERROR(VLOOKUP(C81,[2]TD!$4:$65536,4,0)),0,VLOOKUP(C81,[2]TD!$4:$65536,4,0))</f>
        <v>0</v>
      </c>
      <c r="H81" s="57">
        <f>IF(ISERROR(VLOOKUP(C81,[2]TD!$4:$65536,5,0)),0,VLOOKUP(C81,[2]TD!$4:$65536,5,0))</f>
        <v>0</v>
      </c>
      <c r="I81" s="57">
        <f t="shared" si="58"/>
        <v>0</v>
      </c>
      <c r="J81" s="58">
        <f t="shared" si="58"/>
        <v>0</v>
      </c>
      <c r="K81" s="58">
        <f t="shared" si="59"/>
        <v>0</v>
      </c>
      <c r="L81" s="57">
        <f>IF(ISERROR(VLOOKUP(C81,[2]TD!$4:$65536,6,0)),0,VLOOKUP(C81,[2]TD!$4:$65536,6,0))</f>
        <v>0</v>
      </c>
      <c r="M81" s="57">
        <f>IF(ISERROR(VLOOKUP(C81,[2]TD!$4:$65536,7,0)),0,VLOOKUP(C81,[2]TD!$4:$65536,7,0))</f>
        <v>0</v>
      </c>
      <c r="N81" s="70"/>
      <c r="O81" s="70" t="str">
        <f>IF(ISERROR(VLOOKUP(N81,[2]POA!$A$2:$C$25,3,0)),"",VLOOKUP(N81,[2]POA!$A$2:$C$25,3,0))</f>
        <v/>
      </c>
      <c r="P81" s="61"/>
      <c r="Q81" s="61" t="str">
        <f>IF(ISERROR(VLOOKUP(P81,[2]POA!$A$2:$F$25,4,0)),"",VLOOKUP(P81,[2]POA!$A$2:$F$25,4,0))</f>
        <v/>
      </c>
      <c r="R81" s="62" t="str">
        <f>IF(ISERROR(VLOOKUP(N81,[2]POA!$A$2:$C$25,2,0)),"",VLOOKUP(N81,[2]POA!$A$2:$C$25,2,0))</f>
        <v/>
      </c>
      <c r="S81" s="63" t="s">
        <v>54</v>
      </c>
      <c r="T81" s="64" t="str">
        <f t="shared" si="55"/>
        <v/>
      </c>
      <c r="U81" s="63"/>
      <c r="V81" s="64" t="str">
        <f>IF(OR(U78=0,N81="",R81=""),"",IF(U78&gt;=(0.5*R81),"HABIL","NO HABIL"))</f>
        <v/>
      </c>
      <c r="W81" s="64"/>
      <c r="X81" s="63"/>
      <c r="Y81" s="64" t="str">
        <f>IF(OR(X78=0,N81="",R81=""),"",IF(X78&gt;=$Y$9,"HABIL","NO HABIL"))</f>
        <v/>
      </c>
      <c r="Z81" s="65"/>
      <c r="AA81" s="64" t="str">
        <f>IF(OR(Z78=0,N81="",R81=""),"",IF(Z78&lt;=$AA$9,"HABIL","NO HABIL"))</f>
        <v/>
      </c>
      <c r="AB81" s="61">
        <f>IF(ISERROR(VLOOKUP(P81,[3]POA!$A$2:$F$25,5,0)),"",VLOOKUP(P81,[3]POA!$A$2:$F$25,5,0))</f>
        <v>0</v>
      </c>
      <c r="AC81" s="61"/>
      <c r="AD81" s="64" t="str">
        <f>IF(OR(AC78=0,N81="",R81=""),"",IF(AC78&gt;=$AD$9,"HABIL","NO HABIL"))</f>
        <v/>
      </c>
      <c r="AE81" s="64" t="str">
        <f t="shared" si="56"/>
        <v/>
      </c>
      <c r="AF81" s="66">
        <f t="shared" si="57"/>
        <v>0</v>
      </c>
      <c r="AG81" s="67" t="str">
        <f t="shared" si="60"/>
        <v>MIPYME</v>
      </c>
      <c r="AH81" s="68"/>
      <c r="AI81" s="64" t="str">
        <f>IF(OR(AH78=0,N81="",R81=""),"",IF(AH78&gt;=$AI$9,"HABIL","NO HABIL"))</f>
        <v/>
      </c>
      <c r="AJ81" s="68"/>
      <c r="AK81" s="64" t="str">
        <f>IF(OR(AJ78=0,N81="",R81=""),"",IF(AJ78&gt;=$AK$9,"HABIL","NO HABIL"))</f>
        <v/>
      </c>
      <c r="AL81" s="71" t="str">
        <f t="shared" si="61"/>
        <v/>
      </c>
    </row>
    <row r="82" spans="2:38" ht="18" hidden="1" customHeight="1" x14ac:dyDescent="0.25">
      <c r="B82" s="54"/>
      <c r="C82" s="56" t="s">
        <v>55</v>
      </c>
      <c r="D82" s="56"/>
      <c r="E82" s="57">
        <f>IF(ISERROR(VLOOKUP(C82,[2]TD!$4:$65536,2,0)),0,VLOOKUP(C82,[2]TD!$4:$65536,2,0))</f>
        <v>0</v>
      </c>
      <c r="F82" s="57">
        <f>IF(ISERROR(VLOOKUP(C82,[2]TD!$4:$65536,3,0)),0,VLOOKUP(C82,[2]TD!$4:$65536,3,0))</f>
        <v>0</v>
      </c>
      <c r="G82" s="57">
        <f>IF(ISERROR(VLOOKUP(C82,[2]TD!$4:$65536,4,0)),0,VLOOKUP(C82,[2]TD!$4:$65536,4,0))</f>
        <v>0</v>
      </c>
      <c r="H82" s="57">
        <f>IF(ISERROR(VLOOKUP(C82,[2]TD!$4:$65536,5,0)),0,VLOOKUP(C82,[2]TD!$4:$65536,5,0))</f>
        <v>0</v>
      </c>
      <c r="I82" s="57">
        <f t="shared" si="58"/>
        <v>0</v>
      </c>
      <c r="J82" s="57">
        <f t="shared" si="58"/>
        <v>0</v>
      </c>
      <c r="K82" s="57">
        <f t="shared" si="59"/>
        <v>0</v>
      </c>
      <c r="L82" s="57">
        <f>IF(ISERROR(VLOOKUP(C82,[2]TD!$4:$65536,6,0)),0,VLOOKUP(C82,[2]TD!$4:$65536,6,0))</f>
        <v>0</v>
      </c>
      <c r="M82" s="57">
        <f>IF(ISERROR(VLOOKUP(C82,[2]TD!$4:$65536,7,0)),0,VLOOKUP(C82,[2]TD!$4:$65536,7,0))</f>
        <v>0</v>
      </c>
      <c r="N82" s="70"/>
      <c r="O82" s="70" t="str">
        <f>IF(ISERROR(VLOOKUP(N82,[2]POA!$A$2:$C$25,3,0)),"",VLOOKUP(N82,[2]POA!$A$2:$C$25,3,0))</f>
        <v/>
      </c>
      <c r="P82" s="61"/>
      <c r="Q82" s="61" t="str">
        <f>IF(ISERROR(VLOOKUP(P82,[2]POA!$A$2:$F$25,4,0)),"",VLOOKUP(P82,[2]POA!$A$2:$F$25,4,0))</f>
        <v/>
      </c>
      <c r="R82" s="62" t="str">
        <f>IF(ISERROR(VLOOKUP(N82,[2]POA!$A$2:$C$25,2,0)),"",VLOOKUP(N82,[2]POA!$A$2:$C$25,2,0))</f>
        <v/>
      </c>
      <c r="S82" s="63"/>
      <c r="T82" s="64" t="str">
        <f t="shared" si="55"/>
        <v/>
      </c>
      <c r="U82" s="63"/>
      <c r="V82" s="64" t="str">
        <f>IF(OR(U78=0,N82="",R82=""),"",IF(U78&gt;=(0.5*R82),"HABIL","NO HABIL"))</f>
        <v/>
      </c>
      <c r="W82" s="64"/>
      <c r="X82" s="63"/>
      <c r="Y82" s="64" t="str">
        <f>IF(OR(X78=0,N82="",R82=""),"",IF(X78&gt;=$Y$9,"HABIL","NO HABIL"))</f>
        <v/>
      </c>
      <c r="Z82" s="65"/>
      <c r="AA82" s="64" t="str">
        <f>IF(OR(Z78=0,N82="",R82=""),"",IF(Z78&lt;=$AA$9,"HABIL","NO HABIL"))</f>
        <v/>
      </c>
      <c r="AB82" s="61">
        <f>IF(ISERROR(VLOOKUP(P82,[3]POA!$A$2:$F$25,5,0)),"",VLOOKUP(P82,[3]POA!$A$2:$F$25,5,0))</f>
        <v>0</v>
      </c>
      <c r="AC82" s="61"/>
      <c r="AD82" s="64" t="str">
        <f>IF(OR(AC78=0,N82="",R82=""),"",IF(AC78&gt;=$AD$9,"HABIL","NO HABIL"))</f>
        <v/>
      </c>
      <c r="AE82" s="64" t="str">
        <f t="shared" si="56"/>
        <v/>
      </c>
      <c r="AF82" s="66">
        <f t="shared" si="57"/>
        <v>0</v>
      </c>
      <c r="AG82" s="67" t="str">
        <f t="shared" si="60"/>
        <v>MIPYME</v>
      </c>
      <c r="AH82" s="68"/>
      <c r="AI82" s="64" t="str">
        <f>IF(OR(AH78=0,N82="",R82=""),"",IF(AH78&gt;=$AI$9,"HABIL","NO HABIL"))</f>
        <v/>
      </c>
      <c r="AJ82" s="68"/>
      <c r="AK82" s="64" t="str">
        <f>IF(OR(AJ78=0,N82="",R82=""),"",IF(AJ78&gt;=$AK$9,"HABIL","NO HABIL"))</f>
        <v/>
      </c>
      <c r="AL82" s="71" t="str">
        <f t="shared" si="61"/>
        <v/>
      </c>
    </row>
    <row r="83" spans="2:38" ht="18" hidden="1" customHeight="1" x14ac:dyDescent="0.25">
      <c r="B83" s="54" t="str">
        <f t="shared" ref="B83:B88" si="62">IF(C83="","",B82+0.1)</f>
        <v/>
      </c>
      <c r="C83" s="56"/>
      <c r="D83" s="56"/>
      <c r="E83" s="57">
        <f>IF(ISERROR(VLOOKUP(C83,[2]TD!$4:$65536,2,0)),0,VLOOKUP(C83,[2]TD!$4:$65536,2,0))</f>
        <v>0</v>
      </c>
      <c r="F83" s="57">
        <f>IF(ISERROR(VLOOKUP(C83,[2]TD!$4:$65536,3,0)),0,VLOOKUP(C83,[2]TD!$4:$65536,3,0))</f>
        <v>0</v>
      </c>
      <c r="G83" s="57">
        <f>IF(ISERROR(VLOOKUP(C83,[2]TD!$4:$65536,4,0)),0,VLOOKUP(C83,[2]TD!$4:$65536,4,0))</f>
        <v>0</v>
      </c>
      <c r="H83" s="57">
        <f>IF(ISERROR(VLOOKUP(C83,[2]TD!$4:$65536,5,0)),0,VLOOKUP(C83,[2]TD!$4:$65536,5,0))</f>
        <v>0</v>
      </c>
      <c r="I83" s="57">
        <f t="shared" si="58"/>
        <v>0</v>
      </c>
      <c r="J83" s="57">
        <f t="shared" si="58"/>
        <v>0</v>
      </c>
      <c r="K83" s="57">
        <f t="shared" si="59"/>
        <v>0</v>
      </c>
      <c r="L83" s="57">
        <f>IF(ISERROR(VLOOKUP(C83,[2]TD!$4:$65536,6,0)),0,VLOOKUP(C83,[2]TD!$4:$65536,6,0))</f>
        <v>0</v>
      </c>
      <c r="M83" s="57">
        <f>IF(ISERROR(VLOOKUP(C83,[2]TD!$4:$65536,7,0)),0,VLOOKUP(C83,[2]TD!$4:$65536,7,0))</f>
        <v>0</v>
      </c>
      <c r="N83" s="70"/>
      <c r="O83" s="70" t="str">
        <f>IF(ISERROR(VLOOKUP(N83,[2]POA!$A$2:$C$25,3,0)),"",VLOOKUP(N83,[2]POA!$A$2:$C$25,3,0))</f>
        <v/>
      </c>
      <c r="P83" s="61"/>
      <c r="Q83" s="61" t="str">
        <f>IF(ISERROR(VLOOKUP(P83,[2]POA!$A$2:$F$25,4,0)),"",VLOOKUP(P83,[2]POA!$A$2:$F$25,4,0))</f>
        <v/>
      </c>
      <c r="R83" s="62" t="str">
        <f>IF(ISERROR(VLOOKUP(N83,[2]POA!$A$2:$C$25,2,0)),"",VLOOKUP(N83,[2]POA!$A$2:$C$25,2,0))</f>
        <v/>
      </c>
      <c r="S83" s="63"/>
      <c r="T83" s="64" t="str">
        <f t="shared" si="55"/>
        <v/>
      </c>
      <c r="U83" s="63"/>
      <c r="V83" s="64" t="str">
        <f>IF(OR(U78=0,N83="",R83=""),"",IF(U78&gt;=(0.5*R83),"HABIL","NO HABIL"))</f>
        <v/>
      </c>
      <c r="W83" s="64"/>
      <c r="X83" s="63"/>
      <c r="Y83" s="64" t="str">
        <f>IF(OR(X78=0,N83="",R83=""),"",IF(X78&gt;=$Y$9,"HABIL","NO HABIL"))</f>
        <v/>
      </c>
      <c r="Z83" s="65"/>
      <c r="AA83" s="64" t="str">
        <f>IF(OR(Z78=0,N83="",R83=""),"",IF(Z78&lt;=$AA$9,"HABIL","NO HABIL"))</f>
        <v/>
      </c>
      <c r="AB83" s="61">
        <f>IF(ISERROR(VLOOKUP(P83,[3]POA!$A$2:$F$25,5,0)),"",VLOOKUP(P83,[3]POA!$A$2:$F$25,5,0))</f>
        <v>0</v>
      </c>
      <c r="AC83" s="61"/>
      <c r="AD83" s="64" t="str">
        <f>IF(OR(AC78=0,N83="",R83=""),"",IF(AC78&gt;=$AD$9,"HABIL","NO HABIL"))</f>
        <v/>
      </c>
      <c r="AE83" s="64" t="str">
        <f t="shared" si="56"/>
        <v/>
      </c>
      <c r="AF83" s="66">
        <f t="shared" si="57"/>
        <v>0</v>
      </c>
      <c r="AG83" s="67" t="str">
        <f t="shared" si="60"/>
        <v>MIPYME</v>
      </c>
      <c r="AH83" s="68"/>
      <c r="AI83" s="64" t="str">
        <f>IF(OR(AH78=0,N83="",R83=""),"",IF(AH78&gt;=$AI$9,"HABIL","NO HABIL"))</f>
        <v/>
      </c>
      <c r="AJ83" s="68"/>
      <c r="AK83" s="64" t="str">
        <f>IF(OR(AJ78=0,N83="",R83=""),"",IF(AJ78&gt;=$AK$9,"HABIL","NO HABIL"))</f>
        <v/>
      </c>
      <c r="AL83" s="72" t="str">
        <f t="shared" si="61"/>
        <v/>
      </c>
    </row>
    <row r="84" spans="2:38" ht="18" hidden="1" customHeight="1" x14ac:dyDescent="0.25">
      <c r="B84" s="54" t="str">
        <f t="shared" si="62"/>
        <v/>
      </c>
      <c r="C84" s="56"/>
      <c r="D84" s="56"/>
      <c r="E84" s="57">
        <f>IF(ISERROR(VLOOKUP(C84,[2]TD!$4:$65536,2,0)),0,VLOOKUP(C84,[2]TD!$4:$65536,2,0))</f>
        <v>0</v>
      </c>
      <c r="F84" s="57">
        <f>IF(ISERROR(VLOOKUP(C84,[2]TD!$4:$65536,3,0)),0,VLOOKUP(C84,[2]TD!$4:$65536,3,0))</f>
        <v>0</v>
      </c>
      <c r="G84" s="57">
        <f>IF(ISERROR(VLOOKUP(C84,[2]TD!$4:$65536,4,0)),0,VLOOKUP(C84,[2]TD!$4:$65536,4,0))</f>
        <v>0</v>
      </c>
      <c r="H84" s="57">
        <f>IF(ISERROR(VLOOKUP(C84,[2]TD!$4:$65536,5,0)),0,VLOOKUP(C84,[2]TD!$4:$65536,5,0))</f>
        <v>0</v>
      </c>
      <c r="I84" s="57">
        <f t="shared" si="58"/>
        <v>0</v>
      </c>
      <c r="J84" s="57">
        <f t="shared" si="58"/>
        <v>0</v>
      </c>
      <c r="K84" s="57">
        <f t="shared" si="59"/>
        <v>0</v>
      </c>
      <c r="L84" s="57">
        <f>IF(ISERROR(VLOOKUP(C84,[2]TD!$4:$65536,6,0)),0,VLOOKUP(C84,[2]TD!$4:$65536,6,0))</f>
        <v>0</v>
      </c>
      <c r="M84" s="57">
        <f>IF(ISERROR(VLOOKUP(C84,[2]TD!$4:$65536,7,0)),0,VLOOKUP(C84,[2]TD!$4:$65536,7,0))</f>
        <v>0</v>
      </c>
      <c r="N84" s="70"/>
      <c r="O84" s="70" t="str">
        <f>IF(ISERROR(VLOOKUP(N84,[2]POA!$A$2:$C$25,3,0)),"",VLOOKUP(N84,[2]POA!$A$2:$C$25,3,0))</f>
        <v/>
      </c>
      <c r="P84" s="61"/>
      <c r="Q84" s="61" t="str">
        <f>IF(ISERROR(VLOOKUP(P84,[2]POA!$A$2:$F$25,4,0)),"",VLOOKUP(P84,[2]POA!$A$2:$F$25,4,0))</f>
        <v/>
      </c>
      <c r="R84" s="62" t="str">
        <f>IF(ISERROR(VLOOKUP(N84,[2]POA!$A$2:$C$25,2,0)),"",VLOOKUP(N84,[2]POA!$A$2:$C$25,2,0))</f>
        <v/>
      </c>
      <c r="S84" s="63"/>
      <c r="T84" s="64" t="str">
        <f t="shared" si="55"/>
        <v/>
      </c>
      <c r="U84" s="63"/>
      <c r="V84" s="64" t="str">
        <f>IF(OR(U78=0,N84="",R84=""),"",IF(U78&gt;=(0.5*R84),"HABIL","NO HABIL"))</f>
        <v/>
      </c>
      <c r="W84" s="64"/>
      <c r="X84" s="63"/>
      <c r="Y84" s="64" t="str">
        <f>IF(OR(X78=0,N84="",R84=""),"",IF(X78&gt;=$Y$9,"HABIL","NO HABIL"))</f>
        <v/>
      </c>
      <c r="Z84" s="65"/>
      <c r="AA84" s="64" t="str">
        <f>IF(OR(Z78=0,N84="",R84=""),"",IF(Z78&lt;=$AA$9,"HABIL","NO HABIL"))</f>
        <v/>
      </c>
      <c r="AB84" s="61">
        <f>IF(ISERROR(VLOOKUP(P84,[3]POA!$A$2:$F$25,5,0)),"",VLOOKUP(P84,[3]POA!$A$2:$F$25,5,0))</f>
        <v>0</v>
      </c>
      <c r="AC84" s="61"/>
      <c r="AD84" s="64" t="str">
        <f>IF(OR(AC78=0,N84="",R84=""),"",IF(AC78&gt;=$AD$9,"HABIL","NO HABIL"))</f>
        <v/>
      </c>
      <c r="AE84" s="64" t="str">
        <f t="shared" si="56"/>
        <v/>
      </c>
      <c r="AF84" s="66">
        <f t="shared" si="57"/>
        <v>0</v>
      </c>
      <c r="AG84" s="67" t="str">
        <f t="shared" si="60"/>
        <v>MIPYME</v>
      </c>
      <c r="AH84" s="68"/>
      <c r="AI84" s="64" t="str">
        <f>IF(OR(AH78=0,N84="",R84=""),"",IF(AH78&gt;=$AI$9,"HABIL","NO HABIL"))</f>
        <v/>
      </c>
      <c r="AJ84" s="68"/>
      <c r="AK84" s="64" t="str">
        <f>IF(OR(AJ78=0,N84="",R84=""),"",IF(AJ78&gt;=$AK$9,"HABIL","NO HABIL"))</f>
        <v/>
      </c>
      <c r="AL84" s="71" t="str">
        <f t="shared" si="61"/>
        <v/>
      </c>
    </row>
    <row r="85" spans="2:38" ht="18" hidden="1" customHeight="1" x14ac:dyDescent="0.25">
      <c r="B85" s="54" t="str">
        <f t="shared" si="62"/>
        <v/>
      </c>
      <c r="C85" s="56"/>
      <c r="D85" s="56"/>
      <c r="E85" s="57">
        <f>IF(ISERROR(VLOOKUP(C85,[2]TD!$4:$65536,2,0)),0,VLOOKUP(C85,[2]TD!$4:$65536,2,0))</f>
        <v>0</v>
      </c>
      <c r="F85" s="57">
        <f>IF(ISERROR(VLOOKUP(C85,[2]TD!$4:$65536,3,0)),0,VLOOKUP(C85,[2]TD!$4:$65536,3,0))</f>
        <v>0</v>
      </c>
      <c r="G85" s="57">
        <f>IF(ISERROR(VLOOKUP(C85,[2]TD!$4:$65536,4,0)),0,VLOOKUP(C85,[2]TD!$4:$65536,4,0))</f>
        <v>0</v>
      </c>
      <c r="H85" s="57">
        <f>IF(ISERROR(VLOOKUP(C85,[2]TD!$4:$65536,5,0)),0,VLOOKUP(C85,[2]TD!$4:$65536,5,0))</f>
        <v>0</v>
      </c>
      <c r="I85" s="57">
        <f t="shared" si="58"/>
        <v>0</v>
      </c>
      <c r="J85" s="57">
        <f t="shared" si="58"/>
        <v>0</v>
      </c>
      <c r="K85" s="57">
        <f t="shared" si="59"/>
        <v>0</v>
      </c>
      <c r="L85" s="57">
        <f>IF(ISERROR(VLOOKUP(C85,[2]TD!$4:$65536,6,0)),0,VLOOKUP(C85,[2]TD!$4:$65536,6,0))</f>
        <v>0</v>
      </c>
      <c r="M85" s="57">
        <f>IF(ISERROR(VLOOKUP(C85,[2]TD!$4:$65536,7,0)),0,VLOOKUP(C85,[2]TD!$4:$65536,7,0))</f>
        <v>0</v>
      </c>
      <c r="N85" s="70"/>
      <c r="O85" s="70" t="str">
        <f>IF(ISERROR(VLOOKUP(N85,[2]POA!$A$2:$C$25,3,0)),"",VLOOKUP(N85,[2]POA!$A$2:$C$25,3,0))</f>
        <v/>
      </c>
      <c r="P85" s="61"/>
      <c r="Q85" s="61" t="str">
        <f>IF(ISERROR(VLOOKUP(P85,[2]POA!$A$2:$F$25,4,0)),"",VLOOKUP(P85,[2]POA!$A$2:$F$25,4,0))</f>
        <v/>
      </c>
      <c r="R85" s="62" t="str">
        <f>IF(ISERROR(VLOOKUP(N85,[2]POA!$A$2:$C$25,2,0)),"",VLOOKUP(N85,[2]POA!$A$2:$C$25,2,0))</f>
        <v/>
      </c>
      <c r="S85" s="63"/>
      <c r="T85" s="64" t="str">
        <f t="shared" si="55"/>
        <v/>
      </c>
      <c r="U85" s="63"/>
      <c r="V85" s="64" t="str">
        <f>IF(OR(U78=0,N85="",R85=""),"",IF(U78&gt;=(0.5*R85),"HABIL","NO HABIL"))</f>
        <v/>
      </c>
      <c r="W85" s="64"/>
      <c r="X85" s="63"/>
      <c r="Y85" s="64" t="str">
        <f>IF(OR(X78=0,N85="",R85=""),"",IF(X78&gt;=$Y$9,"HABIL","NO HABIL"))</f>
        <v/>
      </c>
      <c r="Z85" s="65"/>
      <c r="AA85" s="64" t="str">
        <f>IF(OR(Z78=0,N85="",R85=""),"",IF(Z78&lt;=$AA$9,"HABIL","NO HABIL"))</f>
        <v/>
      </c>
      <c r="AB85" s="61">
        <f>IF(ISERROR(VLOOKUP(P85,[3]POA!$A$2:$F$25,5,0)),"",VLOOKUP(P85,[3]POA!$A$2:$F$25,5,0))</f>
        <v>0</v>
      </c>
      <c r="AC85" s="61"/>
      <c r="AD85" s="64" t="str">
        <f>IF(OR(AC78=0,N85="",R85=""),"",IF(AC78&gt;=$AD$9,"HABIL","NO HABIL"))</f>
        <v/>
      </c>
      <c r="AE85" s="64" t="str">
        <f t="shared" si="56"/>
        <v/>
      </c>
      <c r="AF85" s="66">
        <f t="shared" si="57"/>
        <v>0</v>
      </c>
      <c r="AG85" s="67" t="str">
        <f t="shared" si="60"/>
        <v>MIPYME</v>
      </c>
      <c r="AH85" s="68"/>
      <c r="AI85" s="64" t="str">
        <f>IF(OR(AH78=0,N85="",R85=""),"",IF(AH78&gt;=$AI$9,"HABIL","NO HABIL"))</f>
        <v/>
      </c>
      <c r="AJ85" s="68"/>
      <c r="AK85" s="64" t="str">
        <f>IF(OR(AJ78=0,N85="",R85=""),"",IF(AJ78&gt;=$AK$9,"HABIL","NO HABIL"))</f>
        <v/>
      </c>
      <c r="AL85" s="71" t="str">
        <f t="shared" si="61"/>
        <v/>
      </c>
    </row>
    <row r="86" spans="2:38" ht="18" hidden="1" customHeight="1" x14ac:dyDescent="0.25">
      <c r="B86" s="54" t="str">
        <f t="shared" si="62"/>
        <v/>
      </c>
      <c r="C86" s="56"/>
      <c r="D86" s="56"/>
      <c r="E86" s="57">
        <f>IF(ISERROR(VLOOKUP(C86,[2]TD!$4:$65536,2,0)),0,VLOOKUP(C86,[2]TD!$4:$65536,2,0))</f>
        <v>0</v>
      </c>
      <c r="F86" s="57">
        <f>IF(ISERROR(VLOOKUP(C86,[2]TD!$4:$65536,3,0)),0,VLOOKUP(C86,[2]TD!$4:$65536,3,0))</f>
        <v>0</v>
      </c>
      <c r="G86" s="57">
        <f>IF(ISERROR(VLOOKUP(C86,[2]TD!$4:$65536,4,0)),0,VLOOKUP(C86,[2]TD!$4:$65536,4,0))</f>
        <v>0</v>
      </c>
      <c r="H86" s="57">
        <f>IF(ISERROR(VLOOKUP(C86,[2]TD!$4:$65536,5,0)),0,VLOOKUP(C86,[2]TD!$4:$65536,5,0))</f>
        <v>0</v>
      </c>
      <c r="I86" s="57">
        <f t="shared" si="58"/>
        <v>0</v>
      </c>
      <c r="J86" s="57">
        <f t="shared" si="58"/>
        <v>0</v>
      </c>
      <c r="K86" s="57">
        <f t="shared" si="59"/>
        <v>0</v>
      </c>
      <c r="L86" s="57">
        <f>IF(ISERROR(VLOOKUP(C86,[2]TD!$4:$65536,6,0)),0,VLOOKUP(C86,[2]TD!$4:$65536,6,0))</f>
        <v>0</v>
      </c>
      <c r="M86" s="57">
        <f>IF(ISERROR(VLOOKUP(C86,[2]TD!$4:$65536,7,0)),0,VLOOKUP(C86,[2]TD!$4:$65536,7,0))</f>
        <v>0</v>
      </c>
      <c r="N86" s="70"/>
      <c r="O86" s="70" t="str">
        <f>IF(ISERROR(VLOOKUP(N86,[2]POA!$A$2:$C$25,3,0)),"",VLOOKUP(N86,[2]POA!$A$2:$C$25,3,0))</f>
        <v/>
      </c>
      <c r="P86" s="61"/>
      <c r="Q86" s="61" t="str">
        <f>IF(ISERROR(VLOOKUP(P86,[2]POA!$A$2:$F$25,4,0)),"",VLOOKUP(P86,[2]POA!$A$2:$F$25,4,0))</f>
        <v/>
      </c>
      <c r="R86" s="62" t="str">
        <f>IF(ISERROR(VLOOKUP(N86,[2]POA!$A$2:$C$25,2,0)),"",VLOOKUP(N86,[2]POA!$A$2:$C$25,2,0))</f>
        <v/>
      </c>
      <c r="S86" s="63"/>
      <c r="T86" s="64" t="str">
        <f t="shared" si="55"/>
        <v/>
      </c>
      <c r="U86" s="63"/>
      <c r="V86" s="64" t="str">
        <f>IF(OR(U78=0,N86="",R86=""),"",IF(U78&gt;=(0.5*R86),"HABIL","NO HABIL"))</f>
        <v/>
      </c>
      <c r="W86" s="64"/>
      <c r="X86" s="63"/>
      <c r="Y86" s="64" t="str">
        <f>IF(OR(X78=0,N86="",R86=""),"",IF(X78&gt;=$Y$9,"HABIL","NO HABIL"))</f>
        <v/>
      </c>
      <c r="Z86" s="65"/>
      <c r="AA86" s="64" t="str">
        <f>IF(OR(Z78=0,N86="",R86=""),"",IF(Z78&lt;=$AA$9,"HABIL","NO HABIL"))</f>
        <v/>
      </c>
      <c r="AB86" s="61">
        <f>IF(ISERROR(VLOOKUP(P86,[3]POA!$A$2:$F$25,5,0)),"",VLOOKUP(P86,[3]POA!$A$2:$F$25,5,0))</f>
        <v>0</v>
      </c>
      <c r="AC86" s="61"/>
      <c r="AD86" s="64" t="str">
        <f>IF(OR(AC78=0,N86="",R86=""),"",IF(AC78&gt;=$AD$9,"HABIL","NO HABIL"))</f>
        <v/>
      </c>
      <c r="AE86" s="64" t="str">
        <f t="shared" si="56"/>
        <v/>
      </c>
      <c r="AF86" s="66">
        <f t="shared" si="57"/>
        <v>0</v>
      </c>
      <c r="AG86" s="67" t="str">
        <f t="shared" si="60"/>
        <v>MIPYME</v>
      </c>
      <c r="AH86" s="68"/>
      <c r="AI86" s="64" t="str">
        <f>IF(OR(AH78=0,N86="",R86=""),"",IF(AH78&gt;=$AI$9,"HABIL","NO HABIL"))</f>
        <v/>
      </c>
      <c r="AJ86" s="68"/>
      <c r="AK86" s="64" t="str">
        <f>IF(OR(AJ78=0,N86="",R86=""),"",IF(AJ78&gt;=$AK$9,"HABIL","NO HABIL"))</f>
        <v/>
      </c>
      <c r="AL86" s="72" t="str">
        <f t="shared" si="61"/>
        <v/>
      </c>
    </row>
    <row r="87" spans="2:38" ht="18" hidden="1" customHeight="1" x14ac:dyDescent="0.25">
      <c r="B87" s="54" t="str">
        <f t="shared" si="62"/>
        <v/>
      </c>
      <c r="C87" s="56"/>
      <c r="D87" s="56"/>
      <c r="E87" s="57">
        <f>IF(ISERROR(VLOOKUP(C87,[2]TD!$4:$65536,2,0)),0,VLOOKUP(C87,[2]TD!$4:$65536,2,0))</f>
        <v>0</v>
      </c>
      <c r="F87" s="57">
        <f>IF(ISERROR(VLOOKUP(C87,[2]TD!$4:$65536,3,0)),0,VLOOKUP(C87,[2]TD!$4:$65536,3,0))</f>
        <v>0</v>
      </c>
      <c r="G87" s="57">
        <f>IF(ISERROR(VLOOKUP(C87,[2]TD!$4:$65536,4,0)),0,VLOOKUP(C87,[2]TD!$4:$65536,4,0))</f>
        <v>0</v>
      </c>
      <c r="H87" s="57">
        <f>IF(ISERROR(VLOOKUP(C87,[2]TD!$4:$65536,5,0)),0,VLOOKUP(C87,[2]TD!$4:$65536,5,0))</f>
        <v>0</v>
      </c>
      <c r="I87" s="57">
        <f t="shared" si="58"/>
        <v>0</v>
      </c>
      <c r="J87" s="57">
        <f t="shared" si="58"/>
        <v>0</v>
      </c>
      <c r="K87" s="57">
        <f t="shared" si="59"/>
        <v>0</v>
      </c>
      <c r="L87" s="57">
        <f>IF(ISERROR(VLOOKUP(C87,[2]TD!$4:$65536,6,0)),0,VLOOKUP(C87,[2]TD!$4:$65536,6,0))</f>
        <v>0</v>
      </c>
      <c r="M87" s="57">
        <f>IF(ISERROR(VLOOKUP(C87,[2]TD!$4:$65536,7,0)),0,VLOOKUP(C87,[2]TD!$4:$65536,7,0))</f>
        <v>0</v>
      </c>
      <c r="N87" s="70"/>
      <c r="O87" s="70" t="str">
        <f>IF(ISERROR(VLOOKUP(N87,[2]POA!$A$2:$C$25,3,0)),"",VLOOKUP(N87,[2]POA!$A$2:$C$25,3,0))</f>
        <v/>
      </c>
      <c r="P87" s="61"/>
      <c r="Q87" s="61" t="str">
        <f>IF(ISERROR(VLOOKUP(P87,[2]POA!$A$2:$F$25,4,0)),"",VLOOKUP(P87,[2]POA!$A$2:$F$25,4,0))</f>
        <v/>
      </c>
      <c r="R87" s="62" t="str">
        <f>IF(ISERROR(VLOOKUP(N87,[2]POA!$A$2:$C$25,2,0)),"",VLOOKUP(N87,[2]POA!$A$2:$C$25,2,0))</f>
        <v/>
      </c>
      <c r="S87" s="63"/>
      <c r="T87" s="64" t="str">
        <f t="shared" si="55"/>
        <v/>
      </c>
      <c r="U87" s="63"/>
      <c r="V87" s="64" t="str">
        <f>IF(OR(U78=0,N87="",R87=""),"",IF(U78&gt;=(0.5*R87),"HABIL","NO HABIL"))</f>
        <v/>
      </c>
      <c r="W87" s="64"/>
      <c r="X87" s="63"/>
      <c r="Y87" s="64" t="str">
        <f>IF(OR(X78=0,N87="",R87=""),"",IF(X78&gt;=$Y$9,"HABIL","NO HABIL"))</f>
        <v/>
      </c>
      <c r="Z87" s="65"/>
      <c r="AA87" s="64" t="str">
        <f>IF(OR(Z78=0,N87="",R87=""),"",IF(Z78&lt;=$AA$9,"HABIL","NO HABIL"))</f>
        <v/>
      </c>
      <c r="AB87" s="61">
        <f>IF(ISERROR(VLOOKUP(P87,[3]POA!$A$2:$F$25,5,0)),"",VLOOKUP(P87,[3]POA!$A$2:$F$25,5,0))</f>
        <v>0</v>
      </c>
      <c r="AC87" s="61"/>
      <c r="AD87" s="64" t="str">
        <f>IF(OR(AC78=0,N87="",R87=""),"",IF(AC78&gt;=$AD$9,"HABIL","NO HABIL"))</f>
        <v/>
      </c>
      <c r="AE87" s="64" t="str">
        <f t="shared" si="56"/>
        <v/>
      </c>
      <c r="AF87" s="66">
        <f t="shared" si="57"/>
        <v>0</v>
      </c>
      <c r="AG87" s="67" t="str">
        <f t="shared" si="60"/>
        <v>MIPYME</v>
      </c>
      <c r="AH87" s="68"/>
      <c r="AI87" s="64" t="str">
        <f>IF(OR(AH78=0,N87="",R87=""),"",IF(AH78&gt;=$AI$9,"HABIL","NO HABIL"))</f>
        <v/>
      </c>
      <c r="AJ87" s="68"/>
      <c r="AK87" s="64" t="str">
        <f>IF(OR(AJ78=0,N87="",R87=""),"",IF(AJ78&gt;=$AK$9,"HABIL","NO HABIL"))</f>
        <v/>
      </c>
      <c r="AL87" s="72" t="str">
        <f t="shared" si="61"/>
        <v/>
      </c>
    </row>
    <row r="88" spans="2:38" ht="18" hidden="1" customHeight="1" x14ac:dyDescent="0.25">
      <c r="B88" s="73" t="str">
        <f t="shared" si="62"/>
        <v/>
      </c>
      <c r="C88" s="74"/>
      <c r="D88" s="74"/>
      <c r="E88" s="75">
        <f>IF(ISERROR(VLOOKUP(C88,[2]TD!$4:$65536,2,0)),0,VLOOKUP(C88,[2]TD!$4:$65536,2,0))</f>
        <v>0</v>
      </c>
      <c r="F88" s="75">
        <f>IF(ISERROR(VLOOKUP(C88,[2]TD!$4:$65536,3,0)),0,VLOOKUP(C88,[2]TD!$4:$65536,3,0))</f>
        <v>0</v>
      </c>
      <c r="G88" s="75">
        <f>IF(ISERROR(VLOOKUP(C88,[2]TD!$4:$65536,4,0)),0,VLOOKUP(C88,[2]TD!$4:$65536,4,0))</f>
        <v>0</v>
      </c>
      <c r="H88" s="75">
        <f>IF(ISERROR(VLOOKUP(C88,[2]TD!$4:$65536,5,0)),0,VLOOKUP(C88,[2]TD!$4:$65536,5,0))</f>
        <v>0</v>
      </c>
      <c r="I88" s="75">
        <f t="shared" si="58"/>
        <v>0</v>
      </c>
      <c r="J88" s="75">
        <f t="shared" si="58"/>
        <v>0</v>
      </c>
      <c r="K88" s="75">
        <f t="shared" si="59"/>
        <v>0</v>
      </c>
      <c r="L88" s="75">
        <f>IF(ISERROR(VLOOKUP(C88,[2]TD!$4:$65536,6,0)),0,VLOOKUP(C88,[2]TD!$4:$65536,6,0))</f>
        <v>0</v>
      </c>
      <c r="M88" s="75">
        <f>IF(ISERROR(VLOOKUP(C88,[2]TD!$4:$65536,7,0)),0,VLOOKUP(C88,[2]TD!$4:$65536,7,0))</f>
        <v>0</v>
      </c>
      <c r="N88" s="76"/>
      <c r="O88" s="76" t="str">
        <f>IF(ISERROR(VLOOKUP(N88,[2]POA!$A$2:$C$25,3,0)),"",VLOOKUP(N88,[2]POA!$A$2:$C$25,3,0))</f>
        <v/>
      </c>
      <c r="P88" s="77"/>
      <c r="Q88" s="77" t="str">
        <f>IF(ISERROR(VLOOKUP(P88,[2]POA!$A$2:$F$25,4,0)),"",VLOOKUP(P88,[2]POA!$A$2:$F$25,4,0))</f>
        <v/>
      </c>
      <c r="R88" s="78" t="str">
        <f>IF(ISERROR(VLOOKUP(N88,[2]POA!$A$2:$C$25,2,0)),"",VLOOKUP(N88,[2]POA!$A$2:$C$25,2,0))</f>
        <v/>
      </c>
      <c r="S88" s="79"/>
      <c r="T88" s="64" t="str">
        <f t="shared" si="55"/>
        <v/>
      </c>
      <c r="U88" s="79"/>
      <c r="V88" s="80" t="str">
        <f>IF(OR(U78=0,N88="",R88=""),"",IF(U78&gt;=(0.5*R88),"HABIL","NO HABIL"))</f>
        <v/>
      </c>
      <c r="W88" s="80"/>
      <c r="X88" s="79"/>
      <c r="Y88" s="80" t="str">
        <f>IF(OR(X78=0,N88="",R88=""),"",IF(X78&gt;=$Y$9,"HABIL","NO HABIL"))</f>
        <v/>
      </c>
      <c r="Z88" s="81"/>
      <c r="AA88" s="80" t="str">
        <f>IF(OR(Z78=0,N88="",R88=""),"",IF(Z78&lt;=$AA$9,"HABIL","NO HABIL"))</f>
        <v/>
      </c>
      <c r="AB88" s="77">
        <f>IF(ISERROR(VLOOKUP(P88,[3]POA!$A$2:$F$25,5,0)),"",VLOOKUP(P88,[3]POA!$A$2:$F$25,5,0))</f>
        <v>0</v>
      </c>
      <c r="AC88" s="77"/>
      <c r="AD88" s="80" t="str">
        <f>IF(OR(AC78=0,N88="",R88=""),"",IF(AC78&gt;=$AD$9,"HABIL","NO HABIL"))</f>
        <v/>
      </c>
      <c r="AE88" s="80" t="str">
        <f t="shared" si="56"/>
        <v/>
      </c>
      <c r="AF88" s="82">
        <f t="shared" si="57"/>
        <v>0</v>
      </c>
      <c r="AG88" s="83" t="str">
        <f t="shared" si="60"/>
        <v>MIPYME</v>
      </c>
      <c r="AH88" s="84"/>
      <c r="AI88" s="80" t="str">
        <f>IF(OR(AH78=0,N88="",R88=""),"",IF(AH78&gt;=$AI$9,"HABIL","NO HABIL"))</f>
        <v/>
      </c>
      <c r="AJ88" s="84"/>
      <c r="AK88" s="80" t="str">
        <f>IF(OR(AJ78=0,N88="",R88=""),"",IF(AJ78&gt;=$AK$9,"HABIL","NO HABIL"))</f>
        <v/>
      </c>
      <c r="AL88" s="85" t="str">
        <f t="shared" si="61"/>
        <v/>
      </c>
    </row>
    <row r="89" spans="2:38" ht="18" hidden="1" customHeight="1" x14ac:dyDescent="0.25">
      <c r="B89" s="37">
        <v>8</v>
      </c>
      <c r="C89" s="38">
        <f>+C90</f>
        <v>0</v>
      </c>
      <c r="D89" s="39" t="str">
        <f>IF(SUM(D90:D99)=0,"",SUM(D90:D99))</f>
        <v/>
      </c>
      <c r="E89" s="40">
        <f>SUM(E90:E99)</f>
        <v>0</v>
      </c>
      <c r="F89" s="40">
        <f t="shared" ref="F89:M89" si="63">SUM(F90:F99)</f>
        <v>0</v>
      </c>
      <c r="G89" s="40">
        <f t="shared" si="63"/>
        <v>0</v>
      </c>
      <c r="H89" s="40">
        <f t="shared" si="63"/>
        <v>0</v>
      </c>
      <c r="I89" s="40">
        <f t="shared" si="63"/>
        <v>0</v>
      </c>
      <c r="J89" s="40">
        <f t="shared" si="63"/>
        <v>0</v>
      </c>
      <c r="K89" s="40">
        <f t="shared" si="63"/>
        <v>0</v>
      </c>
      <c r="L89" s="40">
        <f t="shared" si="63"/>
        <v>0</v>
      </c>
      <c r="M89" s="40">
        <f t="shared" si="63"/>
        <v>0</v>
      </c>
      <c r="N89" s="41">
        <v>1</v>
      </c>
      <c r="O89" s="42">
        <f>IF(ISERROR(VLOOKUP(N89,[2]POA!$A$2:$C$25,3,0)),"",VLOOKUP(N89,[2]POA!$A$2:$C$25,3,0))</f>
        <v>18</v>
      </c>
      <c r="P89" s="43" t="s">
        <v>54</v>
      </c>
      <c r="Q89" s="41">
        <f>+SUM(Q90:Q99)</f>
        <v>0</v>
      </c>
      <c r="R89" s="44">
        <f>IF(ISERROR(VLOOKUP(N89,[2]POA!$A$2:$C$25,2,0)),"",VLOOKUP(N89,[2]POA!$A$2:$C$25,2,0))</f>
        <v>151500000000</v>
      </c>
      <c r="S89" s="45">
        <f>SUM(I89)</f>
        <v>0</v>
      </c>
      <c r="T89" s="46" t="str">
        <f>IF(OR(S89=0,N89="",R89=""),"",IF(S89&gt;=(R89/O89),"HABIL","NO HABIL"))</f>
        <v/>
      </c>
      <c r="U89" s="47">
        <f>SUM(J89)</f>
        <v>0</v>
      </c>
      <c r="V89" s="48" t="str">
        <f>IF(OR(U89=0,N89="",R89=""),"",IF(U89&gt;=(0.1*R89),"HABIL","NO HABIL"))</f>
        <v/>
      </c>
      <c r="W89" s="48"/>
      <c r="X89" s="47">
        <f>IF(ISERROR(SUM(E89/G89)),0,SUM(E89/G89))</f>
        <v>0</v>
      </c>
      <c r="Y89" s="46" t="str">
        <f>IF(OR(X89=0,N89="",R89=""),"",IF(X89&gt;=$Y$9,"HABIL","NO HABIL"))</f>
        <v/>
      </c>
      <c r="Z89" s="49">
        <f>IF(ISERROR(SUM(H89/F89)),0,SUM(H89/F89))</f>
        <v>0</v>
      </c>
      <c r="AA89" s="46" t="str">
        <f>IF(OR(Z89=0,N89="",R89=""),"",IF(Z89&lt;=$AA$9,"HABIL","NO HABIL"))</f>
        <v/>
      </c>
      <c r="AB89" s="41">
        <f>+SUM(AB90:AB99)</f>
        <v>0</v>
      </c>
      <c r="AC89" s="49">
        <f>IF(ISERROR(SUM(L89/M89)),0,SUM(L89/M89))</f>
        <v>0</v>
      </c>
      <c r="AD89" s="46" t="str">
        <f>IF(OR(AC89=0,N89="",R89=""),"",IF(AC89&gt;=$AD$9,"HABIL","NO HABIL"))</f>
        <v/>
      </c>
      <c r="AE89" s="46" t="str">
        <f>IF(OR(T89="",V89="",Y89="",AA89="",AD89=""),"",IF(T89="NO HABIL","NO HABIL",IF(V89="NO HABIL","NO HABIL",IF(Y89="NO HABIL","NO HABIL",IF(AA89="NO HABIL","NO HABIL",IF(AD89="NO HABIL","NO HABIL",IF(AD89="NO HABIL","NO HABIL","HABIL")))))))</f>
        <v/>
      </c>
      <c r="AF89" s="50"/>
      <c r="AG89" s="51"/>
      <c r="AH89" s="49">
        <f>IF(ISERROR(SUM(L89/K89)),0,SUM(L89/K89))</f>
        <v>0</v>
      </c>
      <c r="AI89" s="46" t="str">
        <f>IF(OR(AH89=0,N89="",R89=""),"",IF(AH89&gt;=$AI$9,"HABIL","NO HABIL"))</f>
        <v/>
      </c>
      <c r="AJ89" s="49">
        <f>IF(ISERROR(SUM(L89/F89)),0,SUM(L89/F89))</f>
        <v>0</v>
      </c>
      <c r="AK89" s="46" t="str">
        <f>IF(OR(AJ89=0,N89="",R89=""),"",IF(AJ89&gt;=$AK$9,"HABIL","NO HABIL"))</f>
        <v/>
      </c>
      <c r="AL89" s="52" t="str">
        <f t="shared" si="61"/>
        <v/>
      </c>
    </row>
    <row r="90" spans="2:38" ht="18" hidden="1" customHeight="1" x14ac:dyDescent="0.25">
      <c r="B90" s="54" t="str">
        <f>IF(C90="","",B89+0.1)</f>
        <v/>
      </c>
      <c r="C90" s="55"/>
      <c r="D90" s="56"/>
      <c r="E90" s="57">
        <f>IF(ISERROR(VLOOKUP(C90,[2]TD!$4:$65536,2,0)),0,VLOOKUP(C90,[2]TD!$4:$65536,2,0))</f>
        <v>0</v>
      </c>
      <c r="F90" s="57">
        <f>IF(ISERROR(VLOOKUP(C90,[2]TD!$4:$65536,3,0)),0,VLOOKUP(C90,[2]TD!$4:$65536,3,0))</f>
        <v>0</v>
      </c>
      <c r="G90" s="57">
        <f>IF(ISERROR(VLOOKUP(C90,[2]TD!$4:$65536,4,0)),0,VLOOKUP(C90,[2]TD!$4:$65536,4,0))</f>
        <v>0</v>
      </c>
      <c r="H90" s="57">
        <f>IF(ISERROR(VLOOKUP(C90,[2]TD!$4:$65536,5,0)),0,VLOOKUP(C90,[2]TD!$4:$65536,5,0))</f>
        <v>0</v>
      </c>
      <c r="I90" s="57">
        <f>IF(ISERROR(E90-G90),"",E90-G90)</f>
        <v>0</v>
      </c>
      <c r="J90" s="58">
        <f>IF(ISERROR(F90-H90),"",F90-H90)</f>
        <v>0</v>
      </c>
      <c r="K90" s="58">
        <f>IF(ISERROR(F90-H90),"",F90-H90)</f>
        <v>0</v>
      </c>
      <c r="L90" s="57">
        <f>IF(ISERROR(VLOOKUP(C90,[2]TD!$4:$65536,6,0)),0,VLOOKUP(C90,[2]TD!$4:$65536,6,0))</f>
        <v>0</v>
      </c>
      <c r="M90" s="57">
        <f>IF(ISERROR(VLOOKUP(C90,[2]TD!$4:$65536,7,0)),0,VLOOKUP(C90,[2]TD!$4:$65536,7,0))</f>
        <v>0</v>
      </c>
      <c r="N90" s="59"/>
      <c r="O90" s="60" t="str">
        <f>IF(ISERROR(VLOOKUP(N90,[2]POA!$A$2:$C$25,3,0)),"",VLOOKUP(N90,[2]POA!$A$2:$C$25,3,0))</f>
        <v/>
      </c>
      <c r="P90" s="61" t="s">
        <v>54</v>
      </c>
      <c r="Q90" s="61" t="str">
        <f>IF(ISERROR(VLOOKUP(P90,[2]POA!$A$2:$F$25,4,0)),"",VLOOKUP(P90,[2]POA!$A$2:$F$25,4,0))</f>
        <v/>
      </c>
      <c r="R90" s="62" t="str">
        <f>IF(ISERROR(VLOOKUP(N90,[2]POA!$A$2:$C$25,2,0)),"",VLOOKUP(N90,[2]POA!$A$2:$C$25,2,0))</f>
        <v/>
      </c>
      <c r="S90" s="63"/>
      <c r="T90" s="64" t="str">
        <f t="shared" ref="T90:T99" si="64">IF(OR(S89=0,N90="",R90=""),"",IF(S89&gt;=(0.1*R90),"HABIL","NO HABIL"))</f>
        <v/>
      </c>
      <c r="U90" s="63"/>
      <c r="V90" s="64" t="str">
        <f>IF(OR(U89=0,N90="",R90=""),"",IF(U89&gt;=(0.5*R90),"HABIL","NO HABIL"))</f>
        <v/>
      </c>
      <c r="W90" s="64"/>
      <c r="X90" s="63"/>
      <c r="Y90" s="64" t="str">
        <f>IF(OR(X89=0,N90="",R90=""),"",IF(X89&gt;=$Y$9,"HABIL","NO HABIL"))</f>
        <v/>
      </c>
      <c r="Z90" s="65"/>
      <c r="AA90" s="64" t="str">
        <f>IF(OR(Z89=0,N90="",R90=""),"",IF(Z89&lt;=$AA$9,"HABIL","NO HABIL"))</f>
        <v/>
      </c>
      <c r="AB90" s="61" t="str">
        <f>IF(ISERROR(VLOOKUP(P90,[3]POA!$A$2:$F$25,5,0)),"",VLOOKUP(P90,[3]POA!$A$2:$F$25,5,0))</f>
        <v/>
      </c>
      <c r="AC90" s="61"/>
      <c r="AD90" s="64" t="str">
        <f>IF(OR(AC89=0,N90="",R90=""),"",IF(AC89&gt;=$AD$9,"HABIL","NO HABIL"))</f>
        <v/>
      </c>
      <c r="AE90" s="64" t="str">
        <f t="shared" ref="AE90:AE99" si="65">IF(OR(T90="",V90="",Y90="",AA90="",AD90=""),"",IF(T90="NO HABIL","NO HABIL",IF(V90="NO HABIL","NO HABIL",IF(Y90="NO HABIL","NO HABIL",IF(AA90="NO HABIL","NO HABIL",IF(AD90="NO HABIL","NO HABIL",IF(AD90="NO HABIL","NO HABIL","HABIL")))))))</f>
        <v/>
      </c>
      <c r="AF90" s="66">
        <f t="shared" ref="AF90:AF99" si="66">IF(ISERROR(F90/$AG$9),"",F90/$AG$9)</f>
        <v>0</v>
      </c>
      <c r="AG90" s="67" t="str">
        <f>+IF(AF90&lt;$AG$10,"MIPYME","NO CUMPLE")</f>
        <v>MIPYME</v>
      </c>
      <c r="AH90" s="68"/>
      <c r="AI90" s="64" t="str">
        <f>IF(OR(AH89=0,N90="",R90=""),"",IF(AH89&gt;=$AI$9,"HABIL","NO HABIL"))</f>
        <v/>
      </c>
      <c r="AJ90" s="68"/>
      <c r="AK90" s="64" t="str">
        <f>IF(OR(AJ89=0,N90="",R90=""),"",IF(AJ89&gt;=$AK$9,"HABIL","NO HABIL"))</f>
        <v/>
      </c>
      <c r="AL90" s="69" t="str">
        <f>IF(OR(AI90="",AK90=""),"",IF(AI90="NO HABIL","NO HABIL",IF(AK90="NO HABIL","NO HABIL",IF(AK90="NO HABIL","NO HABIL","HABIL"))))</f>
        <v/>
      </c>
    </row>
    <row r="91" spans="2:38" ht="18" hidden="1" customHeight="1" x14ac:dyDescent="0.25">
      <c r="B91" s="54" t="str">
        <f>IF(C91="","",B90+0.1)</f>
        <v/>
      </c>
      <c r="C91" s="56"/>
      <c r="D91" s="56"/>
      <c r="E91" s="57">
        <f>IF(ISERROR(VLOOKUP(C91,[2]TD!$4:$65536,2,0)),0,VLOOKUP(C91,[2]TD!$4:$65536,2,0))</f>
        <v>0</v>
      </c>
      <c r="F91" s="57">
        <f>IF(ISERROR(VLOOKUP(C91,[2]TD!$4:$65536,3,0)),0,VLOOKUP(C91,[2]TD!$4:$65536,3,0))</f>
        <v>0</v>
      </c>
      <c r="G91" s="57">
        <f>IF(ISERROR(VLOOKUP(C91,[2]TD!$4:$65536,4,0)),0,VLOOKUP(C91,[2]TD!$4:$65536,4,0))</f>
        <v>0</v>
      </c>
      <c r="H91" s="57">
        <f>IF(ISERROR(VLOOKUP(C91,[2]TD!$4:$65536,5,0)),0,VLOOKUP(C91,[2]TD!$4:$65536,5,0))</f>
        <v>0</v>
      </c>
      <c r="I91" s="57">
        <f t="shared" ref="I91:J99" si="67">IF(ISERROR(E91-G91),"",E91-G91)</f>
        <v>0</v>
      </c>
      <c r="J91" s="58">
        <f t="shared" si="67"/>
        <v>0</v>
      </c>
      <c r="K91" s="58">
        <f t="shared" ref="K91:K99" si="68">IF(ISERROR(F91-H91),"",F91-H91)</f>
        <v>0</v>
      </c>
      <c r="L91" s="57">
        <f>IF(ISERROR(VLOOKUP(C91,[2]TD!$4:$65536,6,0)),0,VLOOKUP(C91,[2]TD!$4:$65536,6,0))</f>
        <v>0</v>
      </c>
      <c r="M91" s="57">
        <f>IF(ISERROR(VLOOKUP(C91,[2]TD!$4:$65536,7,0)),0,VLOOKUP(C91,[2]TD!$4:$65536,7,0))</f>
        <v>0</v>
      </c>
      <c r="N91" s="70"/>
      <c r="O91" s="70" t="str">
        <f>IF(ISERROR(VLOOKUP(N91,[2]POA!$A$2:$C$25,3,0)),"",VLOOKUP(N91,[2]POA!$A$2:$C$25,3,0))</f>
        <v/>
      </c>
      <c r="P91" s="61" t="s">
        <v>54</v>
      </c>
      <c r="Q91" s="61" t="str">
        <f>IF(ISERROR(VLOOKUP(P91,[2]POA!$A$2:$F$25,4,0)),"",VLOOKUP(P91,[2]POA!$A$2:$F$25,4,0))</f>
        <v/>
      </c>
      <c r="R91" s="62" t="str">
        <f>IF(ISERROR(VLOOKUP(N91,[2]POA!$A$2:$C$25,2,0)),"",VLOOKUP(N91,[2]POA!$A$2:$C$25,2,0))</f>
        <v/>
      </c>
      <c r="S91" s="63" t="s">
        <v>54</v>
      </c>
      <c r="T91" s="64" t="str">
        <f t="shared" si="64"/>
        <v/>
      </c>
      <c r="U91" s="63"/>
      <c r="V91" s="64" t="str">
        <f>IF(OR(U89=0,N91="",R91=""),"",IF(U89&gt;=(0.5*R91),"HABIL","NO HABIL"))</f>
        <v/>
      </c>
      <c r="W91" s="64"/>
      <c r="X91" s="63"/>
      <c r="Y91" s="64" t="str">
        <f>IF(OR(X89=0,N91="",R91=""),"",IF(X89&gt;=$Y$9,"HABIL","NO HABIL"))</f>
        <v/>
      </c>
      <c r="Z91" s="65"/>
      <c r="AA91" s="64" t="str">
        <f>IF(OR(Z89=0,N91="",R91=""),"",IF(Z89&lt;=$AA$9,"HABIL","NO HABIL"))</f>
        <v/>
      </c>
      <c r="AB91" s="61" t="str">
        <f>IF(ISERROR(VLOOKUP(P91,[3]POA!$A$2:$F$25,5,0)),"",VLOOKUP(P91,[3]POA!$A$2:$F$25,5,0))</f>
        <v/>
      </c>
      <c r="AC91" s="61"/>
      <c r="AD91" s="64" t="str">
        <f>IF(OR(AC89=0,N91="",R91=""),"",IF(AC89&gt;=$AD$9,"HABIL","NO HABIL"))</f>
        <v/>
      </c>
      <c r="AE91" s="64" t="str">
        <f t="shared" si="65"/>
        <v/>
      </c>
      <c r="AF91" s="66">
        <f t="shared" si="66"/>
        <v>0</v>
      </c>
      <c r="AG91" s="67" t="str">
        <f t="shared" ref="AG91:AG99" si="69">+IF(AF91&lt;$AG$10,"MIPYME","NO CUMPLE")</f>
        <v>MIPYME</v>
      </c>
      <c r="AH91" s="68"/>
      <c r="AI91" s="64" t="str">
        <f>IF(OR(AH89=0,N91="",R91=""),"",IF(AH89&gt;=$AI$9,"HABIL","NO HABIL"))</f>
        <v/>
      </c>
      <c r="AJ91" s="68"/>
      <c r="AK91" s="64" t="str">
        <f>IF(OR(AJ89=0,N91="",R91=""),"",IF(AJ89&gt;=$AK$9,"HABIL","NO HABIL"))</f>
        <v/>
      </c>
      <c r="AL91" s="71" t="str">
        <f t="shared" ref="AL91:AL100" si="70">IF(OR(AI91="",AK91=""),"",IF(AI91="NO HABIL","NO HABIL",IF(AK91="NO HABIL","NO HABIL",IF(AK91="NO HABIL","NO HABIL","HABIL"))))</f>
        <v/>
      </c>
    </row>
    <row r="92" spans="2:38" ht="18" hidden="1" customHeight="1" x14ac:dyDescent="0.25">
      <c r="B92" s="54" t="str">
        <f>IF(C92="","",B91+0.1)</f>
        <v/>
      </c>
      <c r="C92" s="56"/>
      <c r="D92" s="56"/>
      <c r="E92" s="57">
        <f>IF(ISERROR(VLOOKUP(C92,[2]TD!$4:$65536,2,0)),0,VLOOKUP(C92,[2]TD!$4:$65536,2,0))</f>
        <v>0</v>
      </c>
      <c r="F92" s="57">
        <f>IF(ISERROR(VLOOKUP(C92,[2]TD!$4:$65536,3,0)),0,VLOOKUP(C92,[2]TD!$4:$65536,3,0))</f>
        <v>0</v>
      </c>
      <c r="G92" s="57">
        <f>IF(ISERROR(VLOOKUP(C92,[2]TD!$4:$65536,4,0)),0,VLOOKUP(C92,[2]TD!$4:$65536,4,0))</f>
        <v>0</v>
      </c>
      <c r="H92" s="57">
        <f>IF(ISERROR(VLOOKUP(C92,[2]TD!$4:$65536,5,0)),0,VLOOKUP(C92,[2]TD!$4:$65536,5,0))</f>
        <v>0</v>
      </c>
      <c r="I92" s="57">
        <f t="shared" si="67"/>
        <v>0</v>
      </c>
      <c r="J92" s="58">
        <f t="shared" si="67"/>
        <v>0</v>
      </c>
      <c r="K92" s="58">
        <f t="shared" si="68"/>
        <v>0</v>
      </c>
      <c r="L92" s="57">
        <f>IF(ISERROR(VLOOKUP(C92,[2]TD!$4:$65536,6,0)),0,VLOOKUP(C92,[2]TD!$4:$65536,6,0))</f>
        <v>0</v>
      </c>
      <c r="M92" s="57">
        <f>IF(ISERROR(VLOOKUP(C92,[2]TD!$4:$65536,7,0)),0,VLOOKUP(C92,[2]TD!$4:$65536,7,0))</f>
        <v>0</v>
      </c>
      <c r="N92" s="70"/>
      <c r="O92" s="70" t="str">
        <f>IF(ISERROR(VLOOKUP(N92,[2]POA!$A$2:$C$25,3,0)),"",VLOOKUP(N92,[2]POA!$A$2:$C$25,3,0))</f>
        <v/>
      </c>
      <c r="P92" s="61"/>
      <c r="Q92" s="61" t="str">
        <f>IF(ISERROR(VLOOKUP(P92,[2]POA!$A$2:$F$25,4,0)),"",VLOOKUP(P92,[2]POA!$A$2:$F$25,4,0))</f>
        <v/>
      </c>
      <c r="R92" s="62" t="str">
        <f>IF(ISERROR(VLOOKUP(N92,[2]POA!$A$2:$C$25,2,0)),"",VLOOKUP(N92,[2]POA!$A$2:$C$25,2,0))</f>
        <v/>
      </c>
      <c r="S92" s="63" t="s">
        <v>54</v>
      </c>
      <c r="T92" s="64" t="str">
        <f t="shared" si="64"/>
        <v/>
      </c>
      <c r="U92" s="63"/>
      <c r="V92" s="64" t="str">
        <f>IF(OR(U89=0,N92="",R92=""),"",IF(U89&gt;=(0.5*R92),"HABIL","NO HABIL"))</f>
        <v/>
      </c>
      <c r="W92" s="64"/>
      <c r="X92" s="63"/>
      <c r="Y92" s="64" t="str">
        <f>IF(OR(X89=0,N92="",R92=""),"",IF(X89&gt;=$Y$9,"HABIL","NO HABIL"))</f>
        <v/>
      </c>
      <c r="Z92" s="65"/>
      <c r="AA92" s="64" t="str">
        <f>IF(OR(Z89=0,N92="",R92=""),"",IF(Z89&lt;=$AA$9,"HABIL","NO HABIL"))</f>
        <v/>
      </c>
      <c r="AB92" s="61">
        <f>IF(ISERROR(VLOOKUP(P92,[3]POA!$A$2:$F$25,5,0)),"",VLOOKUP(P92,[3]POA!$A$2:$F$25,5,0))</f>
        <v>0</v>
      </c>
      <c r="AC92" s="61"/>
      <c r="AD92" s="64" t="str">
        <f>IF(OR(AC89=0,N92="",R92=""),"",IF(AC89&gt;=$AD$9,"HABIL","NO HABIL"))</f>
        <v/>
      </c>
      <c r="AE92" s="64" t="str">
        <f t="shared" si="65"/>
        <v/>
      </c>
      <c r="AF92" s="66">
        <f t="shared" si="66"/>
        <v>0</v>
      </c>
      <c r="AG92" s="67" t="str">
        <f t="shared" si="69"/>
        <v>MIPYME</v>
      </c>
      <c r="AH92" s="68"/>
      <c r="AI92" s="64" t="str">
        <f>IF(OR(AH89=0,N92="",R92=""),"",IF(AH89&gt;=$AI$9,"HABIL","NO HABIL"))</f>
        <v/>
      </c>
      <c r="AJ92" s="68"/>
      <c r="AK92" s="64" t="str">
        <f>IF(OR(AJ89=0,N92="",R92=""),"",IF(AJ89&gt;=$AK$9,"HABIL","NO HABIL"))</f>
        <v/>
      </c>
      <c r="AL92" s="71" t="str">
        <f t="shared" si="70"/>
        <v/>
      </c>
    </row>
    <row r="93" spans="2:38" ht="18" hidden="1" customHeight="1" x14ac:dyDescent="0.25">
      <c r="B93" s="54"/>
      <c r="C93" s="56" t="s">
        <v>55</v>
      </c>
      <c r="D93" s="56"/>
      <c r="E93" s="57">
        <f>IF(ISERROR(VLOOKUP(C93,[2]TD!$4:$65536,2,0)),0,VLOOKUP(C93,[2]TD!$4:$65536,2,0))</f>
        <v>0</v>
      </c>
      <c r="F93" s="57">
        <f>IF(ISERROR(VLOOKUP(C93,[2]TD!$4:$65536,3,0)),0,VLOOKUP(C93,[2]TD!$4:$65536,3,0))</f>
        <v>0</v>
      </c>
      <c r="G93" s="57">
        <f>IF(ISERROR(VLOOKUP(C93,[2]TD!$4:$65536,4,0)),0,VLOOKUP(C93,[2]TD!$4:$65536,4,0))</f>
        <v>0</v>
      </c>
      <c r="H93" s="57">
        <f>IF(ISERROR(VLOOKUP(C93,[2]TD!$4:$65536,5,0)),0,VLOOKUP(C93,[2]TD!$4:$65536,5,0))</f>
        <v>0</v>
      </c>
      <c r="I93" s="57">
        <f t="shared" si="67"/>
        <v>0</v>
      </c>
      <c r="J93" s="57">
        <f t="shared" si="67"/>
        <v>0</v>
      </c>
      <c r="K93" s="57">
        <f t="shared" si="68"/>
        <v>0</v>
      </c>
      <c r="L93" s="57">
        <f>IF(ISERROR(VLOOKUP(C93,[2]TD!$4:$65536,6,0)),0,VLOOKUP(C93,[2]TD!$4:$65536,6,0))</f>
        <v>0</v>
      </c>
      <c r="M93" s="57">
        <f>IF(ISERROR(VLOOKUP(C93,[2]TD!$4:$65536,7,0)),0,VLOOKUP(C93,[2]TD!$4:$65536,7,0))</f>
        <v>0</v>
      </c>
      <c r="N93" s="70"/>
      <c r="O93" s="70" t="str">
        <f>IF(ISERROR(VLOOKUP(N93,[2]POA!$A$2:$C$25,3,0)),"",VLOOKUP(N93,[2]POA!$A$2:$C$25,3,0))</f>
        <v/>
      </c>
      <c r="P93" s="61"/>
      <c r="Q93" s="61" t="str">
        <f>IF(ISERROR(VLOOKUP(P93,[2]POA!$A$2:$F$25,4,0)),"",VLOOKUP(P93,[2]POA!$A$2:$F$25,4,0))</f>
        <v/>
      </c>
      <c r="R93" s="62" t="str">
        <f>IF(ISERROR(VLOOKUP(N93,[2]POA!$A$2:$C$25,2,0)),"",VLOOKUP(N93,[2]POA!$A$2:$C$25,2,0))</f>
        <v/>
      </c>
      <c r="S93" s="63"/>
      <c r="T93" s="64" t="str">
        <f t="shared" si="64"/>
        <v/>
      </c>
      <c r="U93" s="63"/>
      <c r="V93" s="64" t="str">
        <f>IF(OR(U89=0,N93="",R93=""),"",IF(U89&gt;=(0.5*R93),"HABIL","NO HABIL"))</f>
        <v/>
      </c>
      <c r="W93" s="64"/>
      <c r="X93" s="63"/>
      <c r="Y93" s="64" t="str">
        <f>IF(OR(X89=0,N93="",R93=""),"",IF(X89&gt;=$Y$9,"HABIL","NO HABIL"))</f>
        <v/>
      </c>
      <c r="Z93" s="65"/>
      <c r="AA93" s="64" t="str">
        <f>IF(OR(Z89=0,N93="",R93=""),"",IF(Z89&lt;=$AA$9,"HABIL","NO HABIL"))</f>
        <v/>
      </c>
      <c r="AB93" s="61">
        <f>IF(ISERROR(VLOOKUP(P93,[3]POA!$A$2:$F$25,5,0)),"",VLOOKUP(P93,[3]POA!$A$2:$F$25,5,0))</f>
        <v>0</v>
      </c>
      <c r="AC93" s="61"/>
      <c r="AD93" s="64" t="str">
        <f>IF(OR(AC89=0,N93="",R93=""),"",IF(AC89&gt;=$AD$9,"HABIL","NO HABIL"))</f>
        <v/>
      </c>
      <c r="AE93" s="64" t="str">
        <f t="shared" si="65"/>
        <v/>
      </c>
      <c r="AF93" s="66">
        <f t="shared" si="66"/>
        <v>0</v>
      </c>
      <c r="AG93" s="67" t="str">
        <f t="shared" si="69"/>
        <v>MIPYME</v>
      </c>
      <c r="AH93" s="68"/>
      <c r="AI93" s="64" t="str">
        <f>IF(OR(AH89=0,N93="",R93=""),"",IF(AH89&gt;=$AI$9,"HABIL","NO HABIL"))</f>
        <v/>
      </c>
      <c r="AJ93" s="68"/>
      <c r="AK93" s="64" t="str">
        <f>IF(OR(AJ89=0,N93="",R93=""),"",IF(AJ89&gt;=$AK$9,"HABIL","NO HABIL"))</f>
        <v/>
      </c>
      <c r="AL93" s="71" t="str">
        <f t="shared" si="70"/>
        <v/>
      </c>
    </row>
    <row r="94" spans="2:38" ht="18" hidden="1" customHeight="1" x14ac:dyDescent="0.25">
      <c r="B94" s="54" t="str">
        <f t="shared" ref="B94:B99" si="71">IF(C94="","",B93+0.1)</f>
        <v/>
      </c>
      <c r="C94" s="56"/>
      <c r="D94" s="56"/>
      <c r="E94" s="57">
        <f>IF(ISERROR(VLOOKUP(C94,[2]TD!$4:$65536,2,0)),0,VLOOKUP(C94,[2]TD!$4:$65536,2,0))</f>
        <v>0</v>
      </c>
      <c r="F94" s="57">
        <f>IF(ISERROR(VLOOKUP(C94,[2]TD!$4:$65536,3,0)),0,VLOOKUP(C94,[2]TD!$4:$65536,3,0))</f>
        <v>0</v>
      </c>
      <c r="G94" s="57">
        <f>IF(ISERROR(VLOOKUP(C94,[2]TD!$4:$65536,4,0)),0,VLOOKUP(C94,[2]TD!$4:$65536,4,0))</f>
        <v>0</v>
      </c>
      <c r="H94" s="57">
        <f>IF(ISERROR(VLOOKUP(C94,[2]TD!$4:$65536,5,0)),0,VLOOKUP(C94,[2]TD!$4:$65536,5,0))</f>
        <v>0</v>
      </c>
      <c r="I94" s="57">
        <f t="shared" si="67"/>
        <v>0</v>
      </c>
      <c r="J94" s="57">
        <f t="shared" si="67"/>
        <v>0</v>
      </c>
      <c r="K94" s="57">
        <f t="shared" si="68"/>
        <v>0</v>
      </c>
      <c r="L94" s="57">
        <f>IF(ISERROR(VLOOKUP(C94,[2]TD!$4:$65536,6,0)),0,VLOOKUP(C94,[2]TD!$4:$65536,6,0))</f>
        <v>0</v>
      </c>
      <c r="M94" s="57">
        <f>IF(ISERROR(VLOOKUP(C94,[2]TD!$4:$65536,7,0)),0,VLOOKUP(C94,[2]TD!$4:$65536,7,0))</f>
        <v>0</v>
      </c>
      <c r="N94" s="70"/>
      <c r="O94" s="70" t="str">
        <f>IF(ISERROR(VLOOKUP(N94,[2]POA!$A$2:$C$25,3,0)),"",VLOOKUP(N94,[2]POA!$A$2:$C$25,3,0))</f>
        <v/>
      </c>
      <c r="P94" s="61"/>
      <c r="Q94" s="61" t="str">
        <f>IF(ISERROR(VLOOKUP(P94,[2]POA!$A$2:$F$25,4,0)),"",VLOOKUP(P94,[2]POA!$A$2:$F$25,4,0))</f>
        <v/>
      </c>
      <c r="R94" s="62" t="str">
        <f>IF(ISERROR(VLOOKUP(N94,[2]POA!$A$2:$C$25,2,0)),"",VLOOKUP(N94,[2]POA!$A$2:$C$25,2,0))</f>
        <v/>
      </c>
      <c r="S94" s="63"/>
      <c r="T94" s="64" t="str">
        <f t="shared" si="64"/>
        <v/>
      </c>
      <c r="U94" s="63"/>
      <c r="V94" s="64" t="str">
        <f>IF(OR(U89=0,N94="",R94=""),"",IF(U89&gt;=(0.5*R94),"HABIL","NO HABIL"))</f>
        <v/>
      </c>
      <c r="W94" s="64"/>
      <c r="X94" s="63"/>
      <c r="Y94" s="64" t="str">
        <f>IF(OR(X89=0,N94="",R94=""),"",IF(X89&gt;=$Y$9,"HABIL","NO HABIL"))</f>
        <v/>
      </c>
      <c r="Z94" s="65"/>
      <c r="AA94" s="64" t="str">
        <f>IF(OR(Z89=0,N94="",R94=""),"",IF(Z89&lt;=$AA$9,"HABIL","NO HABIL"))</f>
        <v/>
      </c>
      <c r="AB94" s="61">
        <f>IF(ISERROR(VLOOKUP(P94,[3]POA!$A$2:$F$25,5,0)),"",VLOOKUP(P94,[3]POA!$A$2:$F$25,5,0))</f>
        <v>0</v>
      </c>
      <c r="AC94" s="61"/>
      <c r="AD94" s="64" t="str">
        <f>IF(OR(AC89=0,N94="",R94=""),"",IF(AC89&gt;=$AD$9,"HABIL","NO HABIL"))</f>
        <v/>
      </c>
      <c r="AE94" s="64" t="str">
        <f t="shared" si="65"/>
        <v/>
      </c>
      <c r="AF94" s="66">
        <f t="shared" si="66"/>
        <v>0</v>
      </c>
      <c r="AG94" s="67" t="str">
        <f t="shared" si="69"/>
        <v>MIPYME</v>
      </c>
      <c r="AH94" s="68"/>
      <c r="AI94" s="64" t="str">
        <f>IF(OR(AH89=0,N94="",R94=""),"",IF(AH89&gt;=$AI$9,"HABIL","NO HABIL"))</f>
        <v/>
      </c>
      <c r="AJ94" s="68"/>
      <c r="AK94" s="64" t="str">
        <f>IF(OR(AJ89=0,N94="",R94=""),"",IF(AJ89&gt;=$AK$9,"HABIL","NO HABIL"))</f>
        <v/>
      </c>
      <c r="AL94" s="72" t="str">
        <f t="shared" si="70"/>
        <v/>
      </c>
    </row>
    <row r="95" spans="2:38" ht="18" hidden="1" customHeight="1" x14ac:dyDescent="0.25">
      <c r="B95" s="54" t="str">
        <f t="shared" si="71"/>
        <v/>
      </c>
      <c r="C95" s="56"/>
      <c r="D95" s="56"/>
      <c r="E95" s="57">
        <f>IF(ISERROR(VLOOKUP(C95,[2]TD!$4:$65536,2,0)),0,VLOOKUP(C95,[2]TD!$4:$65536,2,0))</f>
        <v>0</v>
      </c>
      <c r="F95" s="57">
        <f>IF(ISERROR(VLOOKUP(C95,[2]TD!$4:$65536,3,0)),0,VLOOKUP(C95,[2]TD!$4:$65536,3,0))</f>
        <v>0</v>
      </c>
      <c r="G95" s="57">
        <f>IF(ISERROR(VLOOKUP(C95,[2]TD!$4:$65536,4,0)),0,VLOOKUP(C95,[2]TD!$4:$65536,4,0))</f>
        <v>0</v>
      </c>
      <c r="H95" s="57">
        <f>IF(ISERROR(VLOOKUP(C95,[2]TD!$4:$65536,5,0)),0,VLOOKUP(C95,[2]TD!$4:$65536,5,0))</f>
        <v>0</v>
      </c>
      <c r="I95" s="57">
        <f t="shared" si="67"/>
        <v>0</v>
      </c>
      <c r="J95" s="57">
        <f t="shared" si="67"/>
        <v>0</v>
      </c>
      <c r="K95" s="57">
        <f t="shared" si="68"/>
        <v>0</v>
      </c>
      <c r="L95" s="57">
        <f>IF(ISERROR(VLOOKUP(C95,[2]TD!$4:$65536,6,0)),0,VLOOKUP(C95,[2]TD!$4:$65536,6,0))</f>
        <v>0</v>
      </c>
      <c r="M95" s="57">
        <f>IF(ISERROR(VLOOKUP(C95,[2]TD!$4:$65536,7,0)),0,VLOOKUP(C95,[2]TD!$4:$65536,7,0))</f>
        <v>0</v>
      </c>
      <c r="N95" s="70"/>
      <c r="O95" s="70" t="str">
        <f>IF(ISERROR(VLOOKUP(N95,[2]POA!$A$2:$C$25,3,0)),"",VLOOKUP(N95,[2]POA!$A$2:$C$25,3,0))</f>
        <v/>
      </c>
      <c r="P95" s="61"/>
      <c r="Q95" s="61" t="str">
        <f>IF(ISERROR(VLOOKUP(P95,[2]POA!$A$2:$F$25,4,0)),"",VLOOKUP(P95,[2]POA!$A$2:$F$25,4,0))</f>
        <v/>
      </c>
      <c r="R95" s="62" t="str">
        <f>IF(ISERROR(VLOOKUP(N95,[2]POA!$A$2:$C$25,2,0)),"",VLOOKUP(N95,[2]POA!$A$2:$C$25,2,0))</f>
        <v/>
      </c>
      <c r="S95" s="63"/>
      <c r="T95" s="64" t="str">
        <f t="shared" si="64"/>
        <v/>
      </c>
      <c r="U95" s="63"/>
      <c r="V95" s="64" t="str">
        <f>IF(OR(U89=0,N95="",R95=""),"",IF(U89&gt;=(0.5*R95),"HABIL","NO HABIL"))</f>
        <v/>
      </c>
      <c r="W95" s="64"/>
      <c r="X95" s="63"/>
      <c r="Y95" s="64" t="str">
        <f>IF(OR(X89=0,N95="",R95=""),"",IF(X89&gt;=$Y$9,"HABIL","NO HABIL"))</f>
        <v/>
      </c>
      <c r="Z95" s="65"/>
      <c r="AA95" s="64" t="str">
        <f>IF(OR(Z89=0,N95="",R95=""),"",IF(Z89&lt;=$AA$9,"HABIL","NO HABIL"))</f>
        <v/>
      </c>
      <c r="AB95" s="61">
        <f>IF(ISERROR(VLOOKUP(P95,[3]POA!$A$2:$F$25,5,0)),"",VLOOKUP(P95,[3]POA!$A$2:$F$25,5,0))</f>
        <v>0</v>
      </c>
      <c r="AC95" s="61"/>
      <c r="AD95" s="64" t="str">
        <f>IF(OR(AC89=0,N95="",R95=""),"",IF(AC89&gt;=$AD$9,"HABIL","NO HABIL"))</f>
        <v/>
      </c>
      <c r="AE95" s="64" t="str">
        <f t="shared" si="65"/>
        <v/>
      </c>
      <c r="AF95" s="66">
        <f t="shared" si="66"/>
        <v>0</v>
      </c>
      <c r="AG95" s="67" t="str">
        <f t="shared" si="69"/>
        <v>MIPYME</v>
      </c>
      <c r="AH95" s="68"/>
      <c r="AI95" s="64" t="str">
        <f>IF(OR(AH89=0,N95="",R95=""),"",IF(AH89&gt;=$AI$9,"HABIL","NO HABIL"))</f>
        <v/>
      </c>
      <c r="AJ95" s="68"/>
      <c r="AK95" s="64" t="str">
        <f>IF(OR(AJ89=0,N95="",R95=""),"",IF(AJ89&gt;=$AK$9,"HABIL","NO HABIL"))</f>
        <v/>
      </c>
      <c r="AL95" s="71" t="str">
        <f t="shared" si="70"/>
        <v/>
      </c>
    </row>
    <row r="96" spans="2:38" ht="18" hidden="1" customHeight="1" x14ac:dyDescent="0.25">
      <c r="B96" s="54" t="str">
        <f t="shared" si="71"/>
        <v/>
      </c>
      <c r="C96" s="56"/>
      <c r="D96" s="56"/>
      <c r="E96" s="57">
        <f>IF(ISERROR(VLOOKUP(C96,[2]TD!$4:$65536,2,0)),0,VLOOKUP(C96,[2]TD!$4:$65536,2,0))</f>
        <v>0</v>
      </c>
      <c r="F96" s="57">
        <f>IF(ISERROR(VLOOKUP(C96,[2]TD!$4:$65536,3,0)),0,VLOOKUP(C96,[2]TD!$4:$65536,3,0))</f>
        <v>0</v>
      </c>
      <c r="G96" s="57">
        <f>IF(ISERROR(VLOOKUP(C96,[2]TD!$4:$65536,4,0)),0,VLOOKUP(C96,[2]TD!$4:$65536,4,0))</f>
        <v>0</v>
      </c>
      <c r="H96" s="57">
        <f>IF(ISERROR(VLOOKUP(C96,[2]TD!$4:$65536,5,0)),0,VLOOKUP(C96,[2]TD!$4:$65536,5,0))</f>
        <v>0</v>
      </c>
      <c r="I96" s="57">
        <f t="shared" si="67"/>
        <v>0</v>
      </c>
      <c r="J96" s="57">
        <f t="shared" si="67"/>
        <v>0</v>
      </c>
      <c r="K96" s="57">
        <f t="shared" si="68"/>
        <v>0</v>
      </c>
      <c r="L96" s="57">
        <f>IF(ISERROR(VLOOKUP(C96,[2]TD!$4:$65536,6,0)),0,VLOOKUP(C96,[2]TD!$4:$65536,6,0))</f>
        <v>0</v>
      </c>
      <c r="M96" s="57">
        <f>IF(ISERROR(VLOOKUP(C96,[2]TD!$4:$65536,7,0)),0,VLOOKUP(C96,[2]TD!$4:$65536,7,0))</f>
        <v>0</v>
      </c>
      <c r="N96" s="70"/>
      <c r="O96" s="70" t="str">
        <f>IF(ISERROR(VLOOKUP(N96,[2]POA!$A$2:$C$25,3,0)),"",VLOOKUP(N96,[2]POA!$A$2:$C$25,3,0))</f>
        <v/>
      </c>
      <c r="P96" s="61"/>
      <c r="Q96" s="61" t="str">
        <f>IF(ISERROR(VLOOKUP(P96,[2]POA!$A$2:$F$25,4,0)),"",VLOOKUP(P96,[2]POA!$A$2:$F$25,4,0))</f>
        <v/>
      </c>
      <c r="R96" s="62" t="str">
        <f>IF(ISERROR(VLOOKUP(N96,[2]POA!$A$2:$C$25,2,0)),"",VLOOKUP(N96,[2]POA!$A$2:$C$25,2,0))</f>
        <v/>
      </c>
      <c r="S96" s="63"/>
      <c r="T96" s="64" t="str">
        <f t="shared" si="64"/>
        <v/>
      </c>
      <c r="U96" s="63"/>
      <c r="V96" s="64" t="str">
        <f>IF(OR(U89=0,N96="",R96=""),"",IF(U89&gt;=(0.5*R96),"HABIL","NO HABIL"))</f>
        <v/>
      </c>
      <c r="W96" s="64"/>
      <c r="X96" s="63"/>
      <c r="Y96" s="64" t="str">
        <f>IF(OR(X89=0,N96="",R96=""),"",IF(X89&gt;=$Y$9,"HABIL","NO HABIL"))</f>
        <v/>
      </c>
      <c r="Z96" s="65"/>
      <c r="AA96" s="64" t="str">
        <f>IF(OR(Z89=0,N96="",R96=""),"",IF(Z89&lt;=$AA$9,"HABIL","NO HABIL"))</f>
        <v/>
      </c>
      <c r="AB96" s="61">
        <f>IF(ISERROR(VLOOKUP(P96,[3]POA!$A$2:$F$25,5,0)),"",VLOOKUP(P96,[3]POA!$A$2:$F$25,5,0))</f>
        <v>0</v>
      </c>
      <c r="AC96" s="61"/>
      <c r="AD96" s="64" t="str">
        <f>IF(OR(AC89=0,N96="",R96=""),"",IF(AC89&gt;=$AD$9,"HABIL","NO HABIL"))</f>
        <v/>
      </c>
      <c r="AE96" s="64" t="str">
        <f t="shared" si="65"/>
        <v/>
      </c>
      <c r="AF96" s="66">
        <f t="shared" si="66"/>
        <v>0</v>
      </c>
      <c r="AG96" s="67" t="str">
        <f t="shared" si="69"/>
        <v>MIPYME</v>
      </c>
      <c r="AH96" s="68"/>
      <c r="AI96" s="64" t="str">
        <f>IF(OR(AH89=0,N96="",R96=""),"",IF(AH89&gt;=$AI$9,"HABIL","NO HABIL"))</f>
        <v/>
      </c>
      <c r="AJ96" s="68"/>
      <c r="AK96" s="64" t="str">
        <f>IF(OR(AJ89=0,N96="",R96=""),"",IF(AJ89&gt;=$AK$9,"HABIL","NO HABIL"))</f>
        <v/>
      </c>
      <c r="AL96" s="71" t="str">
        <f t="shared" si="70"/>
        <v/>
      </c>
    </row>
    <row r="97" spans="2:38" ht="18" hidden="1" customHeight="1" x14ac:dyDescent="0.25">
      <c r="B97" s="54" t="str">
        <f t="shared" si="71"/>
        <v/>
      </c>
      <c r="C97" s="56"/>
      <c r="D97" s="56"/>
      <c r="E97" s="57">
        <f>IF(ISERROR(VLOOKUP(C97,[2]TD!$4:$65536,2,0)),0,VLOOKUP(C97,[2]TD!$4:$65536,2,0))</f>
        <v>0</v>
      </c>
      <c r="F97" s="57">
        <f>IF(ISERROR(VLOOKUP(C97,[2]TD!$4:$65536,3,0)),0,VLOOKUP(C97,[2]TD!$4:$65536,3,0))</f>
        <v>0</v>
      </c>
      <c r="G97" s="57">
        <f>IF(ISERROR(VLOOKUP(C97,[2]TD!$4:$65536,4,0)),0,VLOOKUP(C97,[2]TD!$4:$65536,4,0))</f>
        <v>0</v>
      </c>
      <c r="H97" s="57">
        <f>IF(ISERROR(VLOOKUP(C97,[2]TD!$4:$65536,5,0)),0,VLOOKUP(C97,[2]TD!$4:$65536,5,0))</f>
        <v>0</v>
      </c>
      <c r="I97" s="57">
        <f t="shared" si="67"/>
        <v>0</v>
      </c>
      <c r="J97" s="57">
        <f t="shared" si="67"/>
        <v>0</v>
      </c>
      <c r="K97" s="57">
        <f t="shared" si="68"/>
        <v>0</v>
      </c>
      <c r="L97" s="57">
        <f>IF(ISERROR(VLOOKUP(C97,[2]TD!$4:$65536,6,0)),0,VLOOKUP(C97,[2]TD!$4:$65536,6,0))</f>
        <v>0</v>
      </c>
      <c r="M97" s="57">
        <f>IF(ISERROR(VLOOKUP(C97,[2]TD!$4:$65536,7,0)),0,VLOOKUP(C97,[2]TD!$4:$65536,7,0))</f>
        <v>0</v>
      </c>
      <c r="N97" s="70"/>
      <c r="O97" s="70" t="str">
        <f>IF(ISERROR(VLOOKUP(N97,[2]POA!$A$2:$C$25,3,0)),"",VLOOKUP(N97,[2]POA!$A$2:$C$25,3,0))</f>
        <v/>
      </c>
      <c r="P97" s="61"/>
      <c r="Q97" s="61" t="str">
        <f>IF(ISERROR(VLOOKUP(P97,[2]POA!$A$2:$F$25,4,0)),"",VLOOKUP(P97,[2]POA!$A$2:$F$25,4,0))</f>
        <v/>
      </c>
      <c r="R97" s="62" t="str">
        <f>IF(ISERROR(VLOOKUP(N97,[2]POA!$A$2:$C$25,2,0)),"",VLOOKUP(N97,[2]POA!$A$2:$C$25,2,0))</f>
        <v/>
      </c>
      <c r="S97" s="63"/>
      <c r="T97" s="64" t="str">
        <f t="shared" si="64"/>
        <v/>
      </c>
      <c r="U97" s="63"/>
      <c r="V97" s="64" t="str">
        <f>IF(OR(U89=0,N97="",R97=""),"",IF(U89&gt;=(0.5*R97),"HABIL","NO HABIL"))</f>
        <v/>
      </c>
      <c r="W97" s="64"/>
      <c r="X97" s="63"/>
      <c r="Y97" s="64" t="str">
        <f>IF(OR(X89=0,N97="",R97=""),"",IF(X89&gt;=$Y$9,"HABIL","NO HABIL"))</f>
        <v/>
      </c>
      <c r="Z97" s="65"/>
      <c r="AA97" s="64" t="str">
        <f>IF(OR(Z89=0,N97="",R97=""),"",IF(Z89&lt;=$AA$9,"HABIL","NO HABIL"))</f>
        <v/>
      </c>
      <c r="AB97" s="61">
        <f>IF(ISERROR(VLOOKUP(P97,[3]POA!$A$2:$F$25,5,0)),"",VLOOKUP(P97,[3]POA!$A$2:$F$25,5,0))</f>
        <v>0</v>
      </c>
      <c r="AC97" s="61"/>
      <c r="AD97" s="64" t="str">
        <f>IF(OR(AC89=0,N97="",R97=""),"",IF(AC89&gt;=$AD$9,"HABIL","NO HABIL"))</f>
        <v/>
      </c>
      <c r="AE97" s="64" t="str">
        <f t="shared" si="65"/>
        <v/>
      </c>
      <c r="AF97" s="66">
        <f t="shared" si="66"/>
        <v>0</v>
      </c>
      <c r="AG97" s="67" t="str">
        <f t="shared" si="69"/>
        <v>MIPYME</v>
      </c>
      <c r="AH97" s="68"/>
      <c r="AI97" s="64" t="str">
        <f>IF(OR(AH89=0,N97="",R97=""),"",IF(AH89&gt;=$AI$9,"HABIL","NO HABIL"))</f>
        <v/>
      </c>
      <c r="AJ97" s="68"/>
      <c r="AK97" s="64" t="str">
        <f>IF(OR(AJ89=0,N97="",R97=""),"",IF(AJ89&gt;=$AK$9,"HABIL","NO HABIL"))</f>
        <v/>
      </c>
      <c r="AL97" s="72" t="str">
        <f t="shared" si="70"/>
        <v/>
      </c>
    </row>
    <row r="98" spans="2:38" ht="18" hidden="1" customHeight="1" x14ac:dyDescent="0.25">
      <c r="B98" s="54" t="str">
        <f t="shared" si="71"/>
        <v/>
      </c>
      <c r="C98" s="56"/>
      <c r="D98" s="56"/>
      <c r="E98" s="57">
        <f>IF(ISERROR(VLOOKUP(C98,[2]TD!$4:$65536,2,0)),0,VLOOKUP(C98,[2]TD!$4:$65536,2,0))</f>
        <v>0</v>
      </c>
      <c r="F98" s="57">
        <f>IF(ISERROR(VLOOKUP(C98,[2]TD!$4:$65536,3,0)),0,VLOOKUP(C98,[2]TD!$4:$65536,3,0))</f>
        <v>0</v>
      </c>
      <c r="G98" s="57">
        <f>IF(ISERROR(VLOOKUP(C98,[2]TD!$4:$65536,4,0)),0,VLOOKUP(C98,[2]TD!$4:$65536,4,0))</f>
        <v>0</v>
      </c>
      <c r="H98" s="57">
        <f>IF(ISERROR(VLOOKUP(C98,[2]TD!$4:$65536,5,0)),0,VLOOKUP(C98,[2]TD!$4:$65536,5,0))</f>
        <v>0</v>
      </c>
      <c r="I98" s="57">
        <f t="shared" si="67"/>
        <v>0</v>
      </c>
      <c r="J98" s="57">
        <f t="shared" si="67"/>
        <v>0</v>
      </c>
      <c r="K98" s="57">
        <f t="shared" si="68"/>
        <v>0</v>
      </c>
      <c r="L98" s="57">
        <f>IF(ISERROR(VLOOKUP(C98,[2]TD!$4:$65536,6,0)),0,VLOOKUP(C98,[2]TD!$4:$65536,6,0))</f>
        <v>0</v>
      </c>
      <c r="M98" s="57">
        <f>IF(ISERROR(VLOOKUP(C98,[2]TD!$4:$65536,7,0)),0,VLOOKUP(C98,[2]TD!$4:$65536,7,0))</f>
        <v>0</v>
      </c>
      <c r="N98" s="70"/>
      <c r="O98" s="70" t="str">
        <f>IF(ISERROR(VLOOKUP(N98,[2]POA!$A$2:$C$25,3,0)),"",VLOOKUP(N98,[2]POA!$A$2:$C$25,3,0))</f>
        <v/>
      </c>
      <c r="P98" s="61"/>
      <c r="Q98" s="61" t="str">
        <f>IF(ISERROR(VLOOKUP(P98,[2]POA!$A$2:$F$25,4,0)),"",VLOOKUP(P98,[2]POA!$A$2:$F$25,4,0))</f>
        <v/>
      </c>
      <c r="R98" s="62" t="str">
        <f>IF(ISERROR(VLOOKUP(N98,[2]POA!$A$2:$C$25,2,0)),"",VLOOKUP(N98,[2]POA!$A$2:$C$25,2,0))</f>
        <v/>
      </c>
      <c r="S98" s="63"/>
      <c r="T98" s="64" t="str">
        <f t="shared" si="64"/>
        <v/>
      </c>
      <c r="U98" s="63"/>
      <c r="V98" s="64" t="str">
        <f>IF(OR(U89=0,N98="",R98=""),"",IF(U89&gt;=(0.5*R98),"HABIL","NO HABIL"))</f>
        <v/>
      </c>
      <c r="W98" s="64"/>
      <c r="X98" s="63"/>
      <c r="Y98" s="64" t="str">
        <f>IF(OR(X89=0,N98="",R98=""),"",IF(X89&gt;=$Y$9,"HABIL","NO HABIL"))</f>
        <v/>
      </c>
      <c r="Z98" s="65"/>
      <c r="AA98" s="64" t="str">
        <f>IF(OR(Z89=0,N98="",R98=""),"",IF(Z89&lt;=$AA$9,"HABIL","NO HABIL"))</f>
        <v/>
      </c>
      <c r="AB98" s="61">
        <f>IF(ISERROR(VLOOKUP(P98,[3]POA!$A$2:$F$25,5,0)),"",VLOOKUP(P98,[3]POA!$A$2:$F$25,5,0))</f>
        <v>0</v>
      </c>
      <c r="AC98" s="61"/>
      <c r="AD98" s="64" t="str">
        <f>IF(OR(AC89=0,N98="",R98=""),"",IF(AC89&gt;=$AD$9,"HABIL","NO HABIL"))</f>
        <v/>
      </c>
      <c r="AE98" s="64" t="str">
        <f t="shared" si="65"/>
        <v/>
      </c>
      <c r="AF98" s="66">
        <f t="shared" si="66"/>
        <v>0</v>
      </c>
      <c r="AG98" s="67" t="str">
        <f t="shared" si="69"/>
        <v>MIPYME</v>
      </c>
      <c r="AH98" s="68"/>
      <c r="AI98" s="64" t="str">
        <f>IF(OR(AH89=0,N98="",R98=""),"",IF(AH89&gt;=$AI$9,"HABIL","NO HABIL"))</f>
        <v/>
      </c>
      <c r="AJ98" s="68"/>
      <c r="AK98" s="64" t="str">
        <f>IF(OR(AJ89=0,N98="",R98=""),"",IF(AJ89&gt;=$AK$9,"HABIL","NO HABIL"))</f>
        <v/>
      </c>
      <c r="AL98" s="72" t="str">
        <f t="shared" si="70"/>
        <v/>
      </c>
    </row>
    <row r="99" spans="2:38" ht="18" hidden="1" customHeight="1" x14ac:dyDescent="0.25">
      <c r="B99" s="73" t="str">
        <f t="shared" si="71"/>
        <v/>
      </c>
      <c r="C99" s="74"/>
      <c r="D99" s="74"/>
      <c r="E99" s="75">
        <f>IF(ISERROR(VLOOKUP(C99,[2]TD!$4:$65536,2,0)),0,VLOOKUP(C99,[2]TD!$4:$65536,2,0))</f>
        <v>0</v>
      </c>
      <c r="F99" s="75">
        <f>IF(ISERROR(VLOOKUP(C99,[2]TD!$4:$65536,3,0)),0,VLOOKUP(C99,[2]TD!$4:$65536,3,0))</f>
        <v>0</v>
      </c>
      <c r="G99" s="75">
        <f>IF(ISERROR(VLOOKUP(C99,[2]TD!$4:$65536,4,0)),0,VLOOKUP(C99,[2]TD!$4:$65536,4,0))</f>
        <v>0</v>
      </c>
      <c r="H99" s="75">
        <f>IF(ISERROR(VLOOKUP(C99,[2]TD!$4:$65536,5,0)),0,VLOOKUP(C99,[2]TD!$4:$65536,5,0))</f>
        <v>0</v>
      </c>
      <c r="I99" s="75">
        <f t="shared" si="67"/>
        <v>0</v>
      </c>
      <c r="J99" s="75">
        <f t="shared" si="67"/>
        <v>0</v>
      </c>
      <c r="K99" s="75">
        <f t="shared" si="68"/>
        <v>0</v>
      </c>
      <c r="L99" s="75">
        <f>IF(ISERROR(VLOOKUP(C99,[2]TD!$4:$65536,6,0)),0,VLOOKUP(C99,[2]TD!$4:$65536,6,0))</f>
        <v>0</v>
      </c>
      <c r="M99" s="75">
        <f>IF(ISERROR(VLOOKUP(C99,[2]TD!$4:$65536,7,0)),0,VLOOKUP(C99,[2]TD!$4:$65536,7,0))</f>
        <v>0</v>
      </c>
      <c r="N99" s="76"/>
      <c r="O99" s="76" t="str">
        <f>IF(ISERROR(VLOOKUP(N99,[2]POA!$A$2:$C$25,3,0)),"",VLOOKUP(N99,[2]POA!$A$2:$C$25,3,0))</f>
        <v/>
      </c>
      <c r="P99" s="77"/>
      <c r="Q99" s="77" t="str">
        <f>IF(ISERROR(VLOOKUP(P99,[2]POA!$A$2:$F$25,4,0)),"",VLOOKUP(P99,[2]POA!$A$2:$F$25,4,0))</f>
        <v/>
      </c>
      <c r="R99" s="78" t="str">
        <f>IF(ISERROR(VLOOKUP(N99,[2]POA!$A$2:$C$25,2,0)),"",VLOOKUP(N99,[2]POA!$A$2:$C$25,2,0))</f>
        <v/>
      </c>
      <c r="S99" s="79"/>
      <c r="T99" s="64" t="str">
        <f t="shared" si="64"/>
        <v/>
      </c>
      <c r="U99" s="79"/>
      <c r="V99" s="80" t="str">
        <f>IF(OR(U89=0,N99="",R99=""),"",IF(U89&gt;=(0.5*R99),"HABIL","NO HABIL"))</f>
        <v/>
      </c>
      <c r="W99" s="80"/>
      <c r="X99" s="79"/>
      <c r="Y99" s="80" t="str">
        <f>IF(OR(X89=0,N99="",R99=""),"",IF(X89&gt;=$Y$9,"HABIL","NO HABIL"))</f>
        <v/>
      </c>
      <c r="Z99" s="81"/>
      <c r="AA99" s="80" t="str">
        <f>IF(OR(Z89=0,N99="",R99=""),"",IF(Z89&lt;=$AA$9,"HABIL","NO HABIL"))</f>
        <v/>
      </c>
      <c r="AB99" s="77">
        <f>IF(ISERROR(VLOOKUP(P99,[3]POA!$A$2:$F$25,5,0)),"",VLOOKUP(P99,[3]POA!$A$2:$F$25,5,0))</f>
        <v>0</v>
      </c>
      <c r="AC99" s="77"/>
      <c r="AD99" s="80" t="str">
        <f>IF(OR(AC89=0,N99="",R99=""),"",IF(AC89&gt;=$AD$9,"HABIL","NO HABIL"))</f>
        <v/>
      </c>
      <c r="AE99" s="80" t="str">
        <f t="shared" si="65"/>
        <v/>
      </c>
      <c r="AF99" s="82">
        <f t="shared" si="66"/>
        <v>0</v>
      </c>
      <c r="AG99" s="83" t="str">
        <f t="shared" si="69"/>
        <v>MIPYME</v>
      </c>
      <c r="AH99" s="84"/>
      <c r="AI99" s="80" t="str">
        <f>IF(OR(AH89=0,N99="",R99=""),"",IF(AH89&gt;=$AI$9,"HABIL","NO HABIL"))</f>
        <v/>
      </c>
      <c r="AJ99" s="84"/>
      <c r="AK99" s="80" t="str">
        <f>IF(OR(AJ89=0,N99="",R99=""),"",IF(AJ89&gt;=$AK$9,"HABIL","NO HABIL"))</f>
        <v/>
      </c>
      <c r="AL99" s="85" t="str">
        <f t="shared" si="70"/>
        <v/>
      </c>
    </row>
    <row r="100" spans="2:38" ht="18" hidden="1" customHeight="1" x14ac:dyDescent="0.25">
      <c r="B100" s="37">
        <v>9</v>
      </c>
      <c r="C100" s="38">
        <f>+C101</f>
        <v>0</v>
      </c>
      <c r="D100" s="39" t="str">
        <f>IF(SUM(D101:D110)=0,"",SUM(D101:D110))</f>
        <v/>
      </c>
      <c r="E100" s="40">
        <f>SUM(E101:E110)</f>
        <v>0</v>
      </c>
      <c r="F100" s="40">
        <f t="shared" ref="F100:M100" si="72">SUM(F101:F110)</f>
        <v>0</v>
      </c>
      <c r="G100" s="40">
        <f t="shared" si="72"/>
        <v>0</v>
      </c>
      <c r="H100" s="40">
        <f t="shared" si="72"/>
        <v>0</v>
      </c>
      <c r="I100" s="40">
        <f t="shared" si="72"/>
        <v>0</v>
      </c>
      <c r="J100" s="40">
        <f t="shared" si="72"/>
        <v>0</v>
      </c>
      <c r="K100" s="40">
        <f t="shared" si="72"/>
        <v>0</v>
      </c>
      <c r="L100" s="40">
        <f t="shared" si="72"/>
        <v>0</v>
      </c>
      <c r="M100" s="40">
        <f t="shared" si="72"/>
        <v>0</v>
      </c>
      <c r="N100" s="41">
        <v>1</v>
      </c>
      <c r="O100" s="42">
        <f>IF(ISERROR(VLOOKUP(N100,[2]POA!$A$2:$C$25,3,0)),"",VLOOKUP(N100,[2]POA!$A$2:$C$25,3,0))</f>
        <v>18</v>
      </c>
      <c r="P100" s="43" t="s">
        <v>54</v>
      </c>
      <c r="Q100" s="41">
        <f>+SUM(Q101:Q110)</f>
        <v>0</v>
      </c>
      <c r="R100" s="44">
        <f>IF(ISERROR(VLOOKUP(N100,[2]POA!$A$2:$C$25,2,0)),"",VLOOKUP(N100,[2]POA!$A$2:$C$25,2,0))</f>
        <v>151500000000</v>
      </c>
      <c r="S100" s="45">
        <f>SUM(I100)</f>
        <v>0</v>
      </c>
      <c r="T100" s="46" t="str">
        <f>IF(OR(S100=0,N100="",R100=""),"",IF(S100&gt;=(R100/O100),"HABIL","NO HABIL"))</f>
        <v/>
      </c>
      <c r="U100" s="47">
        <f>SUM(J100)</f>
        <v>0</v>
      </c>
      <c r="V100" s="48" t="str">
        <f>IF(OR(U100=0,N100="",R100=""),"",IF(U100&gt;=(0.1*R100),"HABIL","NO HABIL"))</f>
        <v/>
      </c>
      <c r="W100" s="48"/>
      <c r="X100" s="47">
        <f>IF(ISERROR(SUM(E100/G100)),0,SUM(E100/G100))</f>
        <v>0</v>
      </c>
      <c r="Y100" s="46" t="str">
        <f>IF(OR(X100=0,N100="",R100=""),"",IF(X100&gt;=$Y$9,"HABIL","NO HABIL"))</f>
        <v/>
      </c>
      <c r="Z100" s="49">
        <f>IF(ISERROR(SUM(H100/F100)),0,SUM(H100/F100))</f>
        <v>0</v>
      </c>
      <c r="AA100" s="46" t="str">
        <f>IF(OR(Z100=0,N100="",R100=""),"",IF(Z100&lt;=$AA$9,"HABIL","NO HABIL"))</f>
        <v/>
      </c>
      <c r="AB100" s="41">
        <f>+SUM(AB101:AB110)</f>
        <v>0</v>
      </c>
      <c r="AC100" s="49">
        <f>IF(ISERROR(SUM(L100/M100)),0,SUM(L100/M100))</f>
        <v>0</v>
      </c>
      <c r="AD100" s="46" t="str">
        <f>IF(OR(AC100=0,N100="",R100=""),"",IF(AC100&gt;=$AD$9,"HABIL","NO HABIL"))</f>
        <v/>
      </c>
      <c r="AE100" s="46" t="str">
        <f>IF(OR(T100="",V100="",Y100="",AA100="",AD100=""),"",IF(T100="NO HABIL","NO HABIL",IF(V100="NO HABIL","NO HABIL",IF(Y100="NO HABIL","NO HABIL",IF(AA100="NO HABIL","NO HABIL",IF(AD100="NO HABIL","NO HABIL",IF(AD100="NO HABIL","NO HABIL","HABIL")))))))</f>
        <v/>
      </c>
      <c r="AF100" s="50"/>
      <c r="AG100" s="51"/>
      <c r="AH100" s="49">
        <f>IF(ISERROR(SUM(L100/K100)),0,SUM(L100/K100))</f>
        <v>0</v>
      </c>
      <c r="AI100" s="46" t="str">
        <f>IF(OR(AH100=0,N100="",R100=""),"",IF(AH100&gt;=$AI$9,"HABIL","NO HABIL"))</f>
        <v/>
      </c>
      <c r="AJ100" s="49">
        <f>IF(ISERROR(SUM(L100/F100)),0,SUM(L100/F100))</f>
        <v>0</v>
      </c>
      <c r="AK100" s="46" t="str">
        <f>IF(OR(AJ100=0,N100="",R100=""),"",IF(AJ100&gt;=$AK$9,"HABIL","NO HABIL"))</f>
        <v/>
      </c>
      <c r="AL100" s="52" t="str">
        <f t="shared" si="70"/>
        <v/>
      </c>
    </row>
    <row r="101" spans="2:38" ht="18" hidden="1" customHeight="1" x14ac:dyDescent="0.25">
      <c r="B101" s="54" t="str">
        <f>IF(C101="","",B100+0.1)</f>
        <v/>
      </c>
      <c r="C101" s="55"/>
      <c r="D101" s="56"/>
      <c r="E101" s="57">
        <f>IF(ISERROR(VLOOKUP(C101,[2]TD!$4:$65536,2,0)),0,VLOOKUP(C101,[2]TD!$4:$65536,2,0))</f>
        <v>0</v>
      </c>
      <c r="F101" s="57">
        <f>IF(ISERROR(VLOOKUP(C101,[2]TD!$4:$65536,3,0)),0,VLOOKUP(C101,[2]TD!$4:$65536,3,0))</f>
        <v>0</v>
      </c>
      <c r="G101" s="57">
        <f>IF(ISERROR(VLOOKUP(C101,[2]TD!$4:$65536,4,0)),0,VLOOKUP(C101,[2]TD!$4:$65536,4,0))</f>
        <v>0</v>
      </c>
      <c r="H101" s="57">
        <f>IF(ISERROR(VLOOKUP(C101,[2]TD!$4:$65536,5,0)),0,VLOOKUP(C101,[2]TD!$4:$65536,5,0))</f>
        <v>0</v>
      </c>
      <c r="I101" s="57">
        <f>IF(ISERROR(E101-G101),"",E101-G101)</f>
        <v>0</v>
      </c>
      <c r="J101" s="58">
        <f>IF(ISERROR(F101-H101),"",F101-H101)</f>
        <v>0</v>
      </c>
      <c r="K101" s="58">
        <f>IF(ISERROR(F101-H101),"",F101-H101)</f>
        <v>0</v>
      </c>
      <c r="L101" s="57">
        <f>IF(ISERROR(VLOOKUP(C101,[2]TD!$4:$65536,6,0)),0,VLOOKUP(C101,[2]TD!$4:$65536,6,0))</f>
        <v>0</v>
      </c>
      <c r="M101" s="57">
        <f>IF(ISERROR(VLOOKUP(C101,[2]TD!$4:$65536,7,0)),0,VLOOKUP(C101,[2]TD!$4:$65536,7,0))</f>
        <v>0</v>
      </c>
      <c r="N101" s="59"/>
      <c r="O101" s="60" t="str">
        <f>IF(ISERROR(VLOOKUP(N101,[2]POA!$A$2:$C$25,3,0)),"",VLOOKUP(N101,[2]POA!$A$2:$C$25,3,0))</f>
        <v/>
      </c>
      <c r="P101" s="61" t="s">
        <v>54</v>
      </c>
      <c r="Q101" s="61" t="str">
        <f>IF(ISERROR(VLOOKUP(P101,[2]POA!$A$2:$F$25,4,0)),"",VLOOKUP(P101,[2]POA!$A$2:$F$25,4,0))</f>
        <v/>
      </c>
      <c r="R101" s="62" t="str">
        <f>IF(ISERROR(VLOOKUP(N101,[2]POA!$A$2:$C$25,2,0)),"",VLOOKUP(N101,[2]POA!$A$2:$C$25,2,0))</f>
        <v/>
      </c>
      <c r="S101" s="63"/>
      <c r="T101" s="64" t="str">
        <f t="shared" ref="T101:T110" si="73">IF(OR(S100=0,N101="",R101=""),"",IF(S100&gt;=(0.1*R101),"HABIL","NO HABIL"))</f>
        <v/>
      </c>
      <c r="U101" s="63"/>
      <c r="V101" s="64" t="str">
        <f>IF(OR(U100=0,N101="",R101=""),"",IF(U100&gt;=(0.5*R101),"HABIL","NO HABIL"))</f>
        <v/>
      </c>
      <c r="W101" s="64"/>
      <c r="X101" s="63"/>
      <c r="Y101" s="64" t="str">
        <f>IF(OR(X100=0,N101="",R101=""),"",IF(X100&gt;=$Y$9,"HABIL","NO HABIL"))</f>
        <v/>
      </c>
      <c r="Z101" s="65"/>
      <c r="AA101" s="64" t="str">
        <f>IF(OR(Z100=0,N101="",R101=""),"",IF(Z100&lt;=$AA$9,"HABIL","NO HABIL"))</f>
        <v/>
      </c>
      <c r="AB101" s="61" t="str">
        <f>IF(ISERROR(VLOOKUP(P101,[3]POA!$A$2:$F$25,5,0)),"",VLOOKUP(P101,[3]POA!$A$2:$F$25,5,0))</f>
        <v/>
      </c>
      <c r="AC101" s="61"/>
      <c r="AD101" s="64" t="str">
        <f>IF(OR(AC100=0,N101="",R101=""),"",IF(AC100&gt;=$AD$9,"HABIL","NO HABIL"))</f>
        <v/>
      </c>
      <c r="AE101" s="64" t="str">
        <f t="shared" ref="AE101:AE110" si="74">IF(OR(T101="",V101="",Y101="",AA101="",AD101=""),"",IF(T101="NO HABIL","NO HABIL",IF(V101="NO HABIL","NO HABIL",IF(Y101="NO HABIL","NO HABIL",IF(AA101="NO HABIL","NO HABIL",IF(AD101="NO HABIL","NO HABIL",IF(AD101="NO HABIL","NO HABIL","HABIL")))))))</f>
        <v/>
      </c>
      <c r="AF101" s="66">
        <f t="shared" ref="AF101:AF110" si="75">IF(ISERROR(F101/$AG$9),"",F101/$AG$9)</f>
        <v>0</v>
      </c>
      <c r="AG101" s="67" t="str">
        <f>+IF(AF101&lt;$AG$10,"MIPYME","NO CUMPLE")</f>
        <v>MIPYME</v>
      </c>
      <c r="AH101" s="68"/>
      <c r="AI101" s="64" t="str">
        <f>IF(OR(AH100=0,N101="",R101=""),"",IF(AH100&gt;=$AI$9,"HABIL","NO HABIL"))</f>
        <v/>
      </c>
      <c r="AJ101" s="68"/>
      <c r="AK101" s="64" t="str">
        <f>IF(OR(AJ100=0,N101="",R101=""),"",IF(AJ100&gt;=$AK$9,"HABIL","NO HABIL"))</f>
        <v/>
      </c>
      <c r="AL101" s="69" t="str">
        <f>IF(OR(AI101="",AK101=""),"",IF(AI101="NO HABIL","NO HABIL",IF(AK101="NO HABIL","NO HABIL",IF(AK101="NO HABIL","NO HABIL","HABIL"))))</f>
        <v/>
      </c>
    </row>
    <row r="102" spans="2:38" ht="18" hidden="1" customHeight="1" x14ac:dyDescent="0.25">
      <c r="B102" s="54" t="str">
        <f>IF(C102="","",B101+0.1)</f>
        <v/>
      </c>
      <c r="C102" s="56"/>
      <c r="D102" s="56"/>
      <c r="E102" s="57">
        <f>IF(ISERROR(VLOOKUP(C102,[2]TD!$4:$65536,2,0)),0,VLOOKUP(C102,[2]TD!$4:$65536,2,0))</f>
        <v>0</v>
      </c>
      <c r="F102" s="57">
        <f>IF(ISERROR(VLOOKUP(C102,[2]TD!$4:$65536,3,0)),0,VLOOKUP(C102,[2]TD!$4:$65536,3,0))</f>
        <v>0</v>
      </c>
      <c r="G102" s="57">
        <f>IF(ISERROR(VLOOKUP(C102,[2]TD!$4:$65536,4,0)),0,VLOOKUP(C102,[2]TD!$4:$65536,4,0))</f>
        <v>0</v>
      </c>
      <c r="H102" s="57">
        <f>IF(ISERROR(VLOOKUP(C102,[2]TD!$4:$65536,5,0)),0,VLOOKUP(C102,[2]TD!$4:$65536,5,0))</f>
        <v>0</v>
      </c>
      <c r="I102" s="57">
        <f t="shared" ref="I102:J110" si="76">IF(ISERROR(E102-G102),"",E102-G102)</f>
        <v>0</v>
      </c>
      <c r="J102" s="58">
        <f t="shared" si="76"/>
        <v>0</v>
      </c>
      <c r="K102" s="58">
        <f t="shared" ref="K102:K110" si="77">IF(ISERROR(F102-H102),"",F102-H102)</f>
        <v>0</v>
      </c>
      <c r="L102" s="57">
        <f>IF(ISERROR(VLOOKUP(C102,[2]TD!$4:$65536,6,0)),0,VLOOKUP(C102,[2]TD!$4:$65536,6,0))</f>
        <v>0</v>
      </c>
      <c r="M102" s="57">
        <f>IF(ISERROR(VLOOKUP(C102,[2]TD!$4:$65536,7,0)),0,VLOOKUP(C102,[2]TD!$4:$65536,7,0))</f>
        <v>0</v>
      </c>
      <c r="N102" s="70"/>
      <c r="O102" s="70" t="str">
        <f>IF(ISERROR(VLOOKUP(N102,[2]POA!$A$2:$C$25,3,0)),"",VLOOKUP(N102,[2]POA!$A$2:$C$25,3,0))</f>
        <v/>
      </c>
      <c r="P102" s="61" t="s">
        <v>54</v>
      </c>
      <c r="Q102" s="61" t="str">
        <f>IF(ISERROR(VLOOKUP(P102,[2]POA!$A$2:$F$25,4,0)),"",VLOOKUP(P102,[2]POA!$A$2:$F$25,4,0))</f>
        <v/>
      </c>
      <c r="R102" s="62" t="str">
        <f>IF(ISERROR(VLOOKUP(N102,[2]POA!$A$2:$C$25,2,0)),"",VLOOKUP(N102,[2]POA!$A$2:$C$25,2,0))</f>
        <v/>
      </c>
      <c r="S102" s="63" t="s">
        <v>54</v>
      </c>
      <c r="T102" s="64" t="str">
        <f t="shared" si="73"/>
        <v/>
      </c>
      <c r="U102" s="63"/>
      <c r="V102" s="64" t="str">
        <f>IF(OR(U100=0,N102="",R102=""),"",IF(U100&gt;=(0.5*R102),"HABIL","NO HABIL"))</f>
        <v/>
      </c>
      <c r="W102" s="64"/>
      <c r="X102" s="63"/>
      <c r="Y102" s="64" t="str">
        <f>IF(OR(X100=0,N102="",R102=""),"",IF(X100&gt;=$Y$9,"HABIL","NO HABIL"))</f>
        <v/>
      </c>
      <c r="Z102" s="65"/>
      <c r="AA102" s="64" t="str">
        <f>IF(OR(Z100=0,N102="",R102=""),"",IF(Z100&lt;=$AA$9,"HABIL","NO HABIL"))</f>
        <v/>
      </c>
      <c r="AB102" s="61" t="str">
        <f>IF(ISERROR(VLOOKUP(P102,[3]POA!$A$2:$F$25,5,0)),"",VLOOKUP(P102,[3]POA!$A$2:$F$25,5,0))</f>
        <v/>
      </c>
      <c r="AC102" s="61"/>
      <c r="AD102" s="64" t="str">
        <f>IF(OR(AC100=0,N102="",R102=""),"",IF(AC100&gt;=$AD$9,"HABIL","NO HABIL"))</f>
        <v/>
      </c>
      <c r="AE102" s="64" t="str">
        <f t="shared" si="74"/>
        <v/>
      </c>
      <c r="AF102" s="66">
        <f t="shared" si="75"/>
        <v>0</v>
      </c>
      <c r="AG102" s="67" t="str">
        <f t="shared" ref="AG102:AG110" si="78">+IF(AF102&lt;$AG$10,"MIPYME","NO CUMPLE")</f>
        <v>MIPYME</v>
      </c>
      <c r="AH102" s="68"/>
      <c r="AI102" s="64" t="str">
        <f>IF(OR(AH100=0,N102="",R102=""),"",IF(AH100&gt;=$AI$9,"HABIL","NO HABIL"))</f>
        <v/>
      </c>
      <c r="AJ102" s="68"/>
      <c r="AK102" s="64" t="str">
        <f>IF(OR(AJ100=0,N102="",R102=""),"",IF(AJ100&gt;=$AK$9,"HABIL","NO HABIL"))</f>
        <v/>
      </c>
      <c r="AL102" s="71" t="str">
        <f t="shared" ref="AL102:AL111" si="79">IF(OR(AI102="",AK102=""),"",IF(AI102="NO HABIL","NO HABIL",IF(AK102="NO HABIL","NO HABIL",IF(AK102="NO HABIL","NO HABIL","HABIL"))))</f>
        <v/>
      </c>
    </row>
    <row r="103" spans="2:38" ht="18" hidden="1" customHeight="1" x14ac:dyDescent="0.25">
      <c r="B103" s="54" t="str">
        <f>IF(C103="","",B102+0.1)</f>
        <v/>
      </c>
      <c r="C103" s="56"/>
      <c r="D103" s="56"/>
      <c r="E103" s="57">
        <f>IF(ISERROR(VLOOKUP(C103,[2]TD!$4:$65536,2,0)),0,VLOOKUP(C103,[2]TD!$4:$65536,2,0))</f>
        <v>0</v>
      </c>
      <c r="F103" s="57">
        <f>IF(ISERROR(VLOOKUP(C103,[2]TD!$4:$65536,3,0)),0,VLOOKUP(C103,[2]TD!$4:$65536,3,0))</f>
        <v>0</v>
      </c>
      <c r="G103" s="57">
        <f>IF(ISERROR(VLOOKUP(C103,[2]TD!$4:$65536,4,0)),0,VLOOKUP(C103,[2]TD!$4:$65536,4,0))</f>
        <v>0</v>
      </c>
      <c r="H103" s="57">
        <f>IF(ISERROR(VLOOKUP(C103,[2]TD!$4:$65536,5,0)),0,VLOOKUP(C103,[2]TD!$4:$65536,5,0))</f>
        <v>0</v>
      </c>
      <c r="I103" s="57">
        <f t="shared" si="76"/>
        <v>0</v>
      </c>
      <c r="J103" s="58">
        <f t="shared" si="76"/>
        <v>0</v>
      </c>
      <c r="K103" s="58">
        <f t="shared" si="77"/>
        <v>0</v>
      </c>
      <c r="L103" s="57">
        <f>IF(ISERROR(VLOOKUP(C103,[2]TD!$4:$65536,6,0)),0,VLOOKUP(C103,[2]TD!$4:$65536,6,0))</f>
        <v>0</v>
      </c>
      <c r="M103" s="57">
        <f>IF(ISERROR(VLOOKUP(C103,[2]TD!$4:$65536,7,0)),0,VLOOKUP(C103,[2]TD!$4:$65536,7,0))</f>
        <v>0</v>
      </c>
      <c r="N103" s="70"/>
      <c r="O103" s="70" t="str">
        <f>IF(ISERROR(VLOOKUP(N103,[2]POA!$A$2:$C$25,3,0)),"",VLOOKUP(N103,[2]POA!$A$2:$C$25,3,0))</f>
        <v/>
      </c>
      <c r="P103" s="61"/>
      <c r="Q103" s="61" t="str">
        <f>IF(ISERROR(VLOOKUP(P103,[2]POA!$A$2:$F$25,4,0)),"",VLOOKUP(P103,[2]POA!$A$2:$F$25,4,0))</f>
        <v/>
      </c>
      <c r="R103" s="62" t="str">
        <f>IF(ISERROR(VLOOKUP(N103,[2]POA!$A$2:$C$25,2,0)),"",VLOOKUP(N103,[2]POA!$A$2:$C$25,2,0))</f>
        <v/>
      </c>
      <c r="S103" s="63" t="s">
        <v>54</v>
      </c>
      <c r="T103" s="64" t="str">
        <f t="shared" si="73"/>
        <v/>
      </c>
      <c r="U103" s="63"/>
      <c r="V103" s="64" t="str">
        <f>IF(OR(U100=0,N103="",R103=""),"",IF(U100&gt;=(0.5*R103),"HABIL","NO HABIL"))</f>
        <v/>
      </c>
      <c r="W103" s="64"/>
      <c r="X103" s="63"/>
      <c r="Y103" s="64" t="str">
        <f>IF(OR(X100=0,N103="",R103=""),"",IF(X100&gt;=$Y$9,"HABIL","NO HABIL"))</f>
        <v/>
      </c>
      <c r="Z103" s="65"/>
      <c r="AA103" s="64" t="str">
        <f>IF(OR(Z100=0,N103="",R103=""),"",IF(Z100&lt;=$AA$9,"HABIL","NO HABIL"))</f>
        <v/>
      </c>
      <c r="AB103" s="61">
        <f>IF(ISERROR(VLOOKUP(P103,[3]POA!$A$2:$F$25,5,0)),"",VLOOKUP(P103,[3]POA!$A$2:$F$25,5,0))</f>
        <v>0</v>
      </c>
      <c r="AC103" s="61"/>
      <c r="AD103" s="64" t="str">
        <f>IF(OR(AC100=0,N103="",R103=""),"",IF(AC100&gt;=$AD$9,"HABIL","NO HABIL"))</f>
        <v/>
      </c>
      <c r="AE103" s="64" t="str">
        <f t="shared" si="74"/>
        <v/>
      </c>
      <c r="AF103" s="66">
        <f t="shared" si="75"/>
        <v>0</v>
      </c>
      <c r="AG103" s="67" t="str">
        <f t="shared" si="78"/>
        <v>MIPYME</v>
      </c>
      <c r="AH103" s="68"/>
      <c r="AI103" s="64" t="str">
        <f>IF(OR(AH100=0,N103="",R103=""),"",IF(AH100&gt;=$AI$9,"HABIL","NO HABIL"))</f>
        <v/>
      </c>
      <c r="AJ103" s="68"/>
      <c r="AK103" s="64" t="str">
        <f>IF(OR(AJ100=0,N103="",R103=""),"",IF(AJ100&gt;=$AK$9,"HABIL","NO HABIL"))</f>
        <v/>
      </c>
      <c r="AL103" s="71" t="str">
        <f t="shared" si="79"/>
        <v/>
      </c>
    </row>
    <row r="104" spans="2:38" ht="18" hidden="1" customHeight="1" x14ac:dyDescent="0.25">
      <c r="B104" s="54"/>
      <c r="C104" s="56" t="s">
        <v>55</v>
      </c>
      <c r="D104" s="56"/>
      <c r="E104" s="57">
        <f>IF(ISERROR(VLOOKUP(C104,[2]TD!$4:$65536,2,0)),0,VLOOKUP(C104,[2]TD!$4:$65536,2,0))</f>
        <v>0</v>
      </c>
      <c r="F104" s="57">
        <f>IF(ISERROR(VLOOKUP(C104,[2]TD!$4:$65536,3,0)),0,VLOOKUP(C104,[2]TD!$4:$65536,3,0))</f>
        <v>0</v>
      </c>
      <c r="G104" s="57">
        <f>IF(ISERROR(VLOOKUP(C104,[2]TD!$4:$65536,4,0)),0,VLOOKUP(C104,[2]TD!$4:$65536,4,0))</f>
        <v>0</v>
      </c>
      <c r="H104" s="57">
        <f>IF(ISERROR(VLOOKUP(C104,[2]TD!$4:$65536,5,0)),0,VLOOKUP(C104,[2]TD!$4:$65536,5,0))</f>
        <v>0</v>
      </c>
      <c r="I104" s="57">
        <f t="shared" si="76"/>
        <v>0</v>
      </c>
      <c r="J104" s="57">
        <f t="shared" si="76"/>
        <v>0</v>
      </c>
      <c r="K104" s="57">
        <f t="shared" si="77"/>
        <v>0</v>
      </c>
      <c r="L104" s="57">
        <f>IF(ISERROR(VLOOKUP(C104,[2]TD!$4:$65536,6,0)),0,VLOOKUP(C104,[2]TD!$4:$65536,6,0))</f>
        <v>0</v>
      </c>
      <c r="M104" s="57">
        <f>IF(ISERROR(VLOOKUP(C104,[2]TD!$4:$65536,7,0)),0,VLOOKUP(C104,[2]TD!$4:$65536,7,0))</f>
        <v>0</v>
      </c>
      <c r="N104" s="70"/>
      <c r="O104" s="70" t="str">
        <f>IF(ISERROR(VLOOKUP(N104,[2]POA!$A$2:$C$25,3,0)),"",VLOOKUP(N104,[2]POA!$A$2:$C$25,3,0))</f>
        <v/>
      </c>
      <c r="P104" s="61"/>
      <c r="Q104" s="61" t="str">
        <f>IF(ISERROR(VLOOKUP(P104,[2]POA!$A$2:$F$25,4,0)),"",VLOOKUP(P104,[2]POA!$A$2:$F$25,4,0))</f>
        <v/>
      </c>
      <c r="R104" s="62" t="str">
        <f>IF(ISERROR(VLOOKUP(N104,[2]POA!$A$2:$C$25,2,0)),"",VLOOKUP(N104,[2]POA!$A$2:$C$25,2,0))</f>
        <v/>
      </c>
      <c r="S104" s="63"/>
      <c r="T104" s="64" t="str">
        <f t="shared" si="73"/>
        <v/>
      </c>
      <c r="U104" s="63"/>
      <c r="V104" s="64" t="str">
        <f>IF(OR(U100=0,N104="",R104=""),"",IF(U100&gt;=(0.5*R104),"HABIL","NO HABIL"))</f>
        <v/>
      </c>
      <c r="W104" s="64"/>
      <c r="X104" s="63"/>
      <c r="Y104" s="64" t="str">
        <f>IF(OR(X100=0,N104="",R104=""),"",IF(X100&gt;=$Y$9,"HABIL","NO HABIL"))</f>
        <v/>
      </c>
      <c r="Z104" s="65"/>
      <c r="AA104" s="64" t="str">
        <f>IF(OR(Z100=0,N104="",R104=""),"",IF(Z100&lt;=$AA$9,"HABIL","NO HABIL"))</f>
        <v/>
      </c>
      <c r="AB104" s="61">
        <f>IF(ISERROR(VLOOKUP(P104,[3]POA!$A$2:$F$25,5,0)),"",VLOOKUP(P104,[3]POA!$A$2:$F$25,5,0))</f>
        <v>0</v>
      </c>
      <c r="AC104" s="61"/>
      <c r="AD104" s="64" t="str">
        <f>IF(OR(AC100=0,N104="",R104=""),"",IF(AC100&gt;=$AD$9,"HABIL","NO HABIL"))</f>
        <v/>
      </c>
      <c r="AE104" s="64" t="str">
        <f t="shared" si="74"/>
        <v/>
      </c>
      <c r="AF104" s="66">
        <f t="shared" si="75"/>
        <v>0</v>
      </c>
      <c r="AG104" s="67" t="str">
        <f t="shared" si="78"/>
        <v>MIPYME</v>
      </c>
      <c r="AH104" s="68"/>
      <c r="AI104" s="64" t="str">
        <f>IF(OR(AH100=0,N104="",R104=""),"",IF(AH100&gt;=$AI$9,"HABIL","NO HABIL"))</f>
        <v/>
      </c>
      <c r="AJ104" s="68"/>
      <c r="AK104" s="64" t="str">
        <f>IF(OR(AJ100=0,N104="",R104=""),"",IF(AJ100&gt;=$AK$9,"HABIL","NO HABIL"))</f>
        <v/>
      </c>
      <c r="AL104" s="71" t="str">
        <f t="shared" si="79"/>
        <v/>
      </c>
    </row>
    <row r="105" spans="2:38" ht="18" hidden="1" customHeight="1" x14ac:dyDescent="0.25">
      <c r="B105" s="54" t="str">
        <f t="shared" ref="B105:B110" si="80">IF(C105="","",B104+0.1)</f>
        <v/>
      </c>
      <c r="C105" s="56"/>
      <c r="D105" s="56"/>
      <c r="E105" s="57">
        <f>IF(ISERROR(VLOOKUP(C105,[2]TD!$4:$65536,2,0)),0,VLOOKUP(C105,[2]TD!$4:$65536,2,0))</f>
        <v>0</v>
      </c>
      <c r="F105" s="57">
        <f>IF(ISERROR(VLOOKUP(C105,[2]TD!$4:$65536,3,0)),0,VLOOKUP(C105,[2]TD!$4:$65536,3,0))</f>
        <v>0</v>
      </c>
      <c r="G105" s="57">
        <f>IF(ISERROR(VLOOKUP(C105,[2]TD!$4:$65536,4,0)),0,VLOOKUP(C105,[2]TD!$4:$65536,4,0))</f>
        <v>0</v>
      </c>
      <c r="H105" s="57">
        <f>IF(ISERROR(VLOOKUP(C105,[2]TD!$4:$65536,5,0)),0,VLOOKUP(C105,[2]TD!$4:$65536,5,0))</f>
        <v>0</v>
      </c>
      <c r="I105" s="57">
        <f t="shared" si="76"/>
        <v>0</v>
      </c>
      <c r="J105" s="57">
        <f t="shared" si="76"/>
        <v>0</v>
      </c>
      <c r="K105" s="57">
        <f t="shared" si="77"/>
        <v>0</v>
      </c>
      <c r="L105" s="57">
        <f>IF(ISERROR(VLOOKUP(C105,[2]TD!$4:$65536,6,0)),0,VLOOKUP(C105,[2]TD!$4:$65536,6,0))</f>
        <v>0</v>
      </c>
      <c r="M105" s="57">
        <f>IF(ISERROR(VLOOKUP(C105,[2]TD!$4:$65536,7,0)),0,VLOOKUP(C105,[2]TD!$4:$65536,7,0))</f>
        <v>0</v>
      </c>
      <c r="N105" s="70"/>
      <c r="O105" s="70" t="str">
        <f>IF(ISERROR(VLOOKUP(N105,[2]POA!$A$2:$C$25,3,0)),"",VLOOKUP(N105,[2]POA!$A$2:$C$25,3,0))</f>
        <v/>
      </c>
      <c r="P105" s="61"/>
      <c r="Q105" s="61" t="str">
        <f>IF(ISERROR(VLOOKUP(P105,[2]POA!$A$2:$F$25,4,0)),"",VLOOKUP(P105,[2]POA!$A$2:$F$25,4,0))</f>
        <v/>
      </c>
      <c r="R105" s="62" t="str">
        <f>IF(ISERROR(VLOOKUP(N105,[2]POA!$A$2:$C$25,2,0)),"",VLOOKUP(N105,[2]POA!$A$2:$C$25,2,0))</f>
        <v/>
      </c>
      <c r="S105" s="63"/>
      <c r="T105" s="64" t="str">
        <f t="shared" si="73"/>
        <v/>
      </c>
      <c r="U105" s="63"/>
      <c r="V105" s="64" t="str">
        <f>IF(OR(U100=0,N105="",R105=""),"",IF(U100&gt;=(0.5*R105),"HABIL","NO HABIL"))</f>
        <v/>
      </c>
      <c r="W105" s="64"/>
      <c r="X105" s="63"/>
      <c r="Y105" s="64" t="str">
        <f>IF(OR(X100=0,N105="",R105=""),"",IF(X100&gt;=$Y$9,"HABIL","NO HABIL"))</f>
        <v/>
      </c>
      <c r="Z105" s="65"/>
      <c r="AA105" s="64" t="str">
        <f>IF(OR(Z100=0,N105="",R105=""),"",IF(Z100&lt;=$AA$9,"HABIL","NO HABIL"))</f>
        <v/>
      </c>
      <c r="AB105" s="61">
        <f>IF(ISERROR(VLOOKUP(P105,[3]POA!$A$2:$F$25,5,0)),"",VLOOKUP(P105,[3]POA!$A$2:$F$25,5,0))</f>
        <v>0</v>
      </c>
      <c r="AC105" s="61"/>
      <c r="AD105" s="64" t="str">
        <f>IF(OR(AC100=0,N105="",R105=""),"",IF(AC100&gt;=$AD$9,"HABIL","NO HABIL"))</f>
        <v/>
      </c>
      <c r="AE105" s="64" t="str">
        <f t="shared" si="74"/>
        <v/>
      </c>
      <c r="AF105" s="66">
        <f t="shared" si="75"/>
        <v>0</v>
      </c>
      <c r="AG105" s="67" t="str">
        <f t="shared" si="78"/>
        <v>MIPYME</v>
      </c>
      <c r="AH105" s="68"/>
      <c r="AI105" s="64" t="str">
        <f>IF(OR(AH100=0,N105="",R105=""),"",IF(AH100&gt;=$AI$9,"HABIL","NO HABIL"))</f>
        <v/>
      </c>
      <c r="AJ105" s="68"/>
      <c r="AK105" s="64" t="str">
        <f>IF(OR(AJ100=0,N105="",R105=""),"",IF(AJ100&gt;=$AK$9,"HABIL","NO HABIL"))</f>
        <v/>
      </c>
      <c r="AL105" s="72" t="str">
        <f t="shared" si="79"/>
        <v/>
      </c>
    </row>
    <row r="106" spans="2:38" ht="18" hidden="1" customHeight="1" x14ac:dyDescent="0.25">
      <c r="B106" s="54" t="str">
        <f t="shared" si="80"/>
        <v/>
      </c>
      <c r="C106" s="56"/>
      <c r="D106" s="56"/>
      <c r="E106" s="57">
        <f>IF(ISERROR(VLOOKUP(C106,[2]TD!$4:$65536,2,0)),0,VLOOKUP(C106,[2]TD!$4:$65536,2,0))</f>
        <v>0</v>
      </c>
      <c r="F106" s="57">
        <f>IF(ISERROR(VLOOKUP(C106,[2]TD!$4:$65536,3,0)),0,VLOOKUP(C106,[2]TD!$4:$65536,3,0))</f>
        <v>0</v>
      </c>
      <c r="G106" s="57">
        <f>IF(ISERROR(VLOOKUP(C106,[2]TD!$4:$65536,4,0)),0,VLOOKUP(C106,[2]TD!$4:$65536,4,0))</f>
        <v>0</v>
      </c>
      <c r="H106" s="57">
        <f>IF(ISERROR(VLOOKUP(C106,[2]TD!$4:$65536,5,0)),0,VLOOKUP(C106,[2]TD!$4:$65536,5,0))</f>
        <v>0</v>
      </c>
      <c r="I106" s="57">
        <f t="shared" si="76"/>
        <v>0</v>
      </c>
      <c r="J106" s="57">
        <f t="shared" si="76"/>
        <v>0</v>
      </c>
      <c r="K106" s="57">
        <f t="shared" si="77"/>
        <v>0</v>
      </c>
      <c r="L106" s="57">
        <f>IF(ISERROR(VLOOKUP(C106,[2]TD!$4:$65536,6,0)),0,VLOOKUP(C106,[2]TD!$4:$65536,6,0))</f>
        <v>0</v>
      </c>
      <c r="M106" s="57">
        <f>IF(ISERROR(VLOOKUP(C106,[2]TD!$4:$65536,7,0)),0,VLOOKUP(C106,[2]TD!$4:$65536,7,0))</f>
        <v>0</v>
      </c>
      <c r="N106" s="70"/>
      <c r="O106" s="70" t="str">
        <f>IF(ISERROR(VLOOKUP(N106,[2]POA!$A$2:$C$25,3,0)),"",VLOOKUP(N106,[2]POA!$A$2:$C$25,3,0))</f>
        <v/>
      </c>
      <c r="P106" s="61"/>
      <c r="Q106" s="61" t="str">
        <f>IF(ISERROR(VLOOKUP(P106,[2]POA!$A$2:$F$25,4,0)),"",VLOOKUP(P106,[2]POA!$A$2:$F$25,4,0))</f>
        <v/>
      </c>
      <c r="R106" s="62" t="str">
        <f>IF(ISERROR(VLOOKUP(N106,[2]POA!$A$2:$C$25,2,0)),"",VLOOKUP(N106,[2]POA!$A$2:$C$25,2,0))</f>
        <v/>
      </c>
      <c r="S106" s="63"/>
      <c r="T106" s="64" t="str">
        <f t="shared" si="73"/>
        <v/>
      </c>
      <c r="U106" s="63"/>
      <c r="V106" s="64" t="str">
        <f>IF(OR(U100=0,N106="",R106=""),"",IF(U100&gt;=(0.5*R106),"HABIL","NO HABIL"))</f>
        <v/>
      </c>
      <c r="W106" s="64"/>
      <c r="X106" s="63"/>
      <c r="Y106" s="64" t="str">
        <f>IF(OR(X100=0,N106="",R106=""),"",IF(X100&gt;=$Y$9,"HABIL","NO HABIL"))</f>
        <v/>
      </c>
      <c r="Z106" s="65"/>
      <c r="AA106" s="64" t="str">
        <f>IF(OR(Z100=0,N106="",R106=""),"",IF(Z100&lt;=$AA$9,"HABIL","NO HABIL"))</f>
        <v/>
      </c>
      <c r="AB106" s="61">
        <f>IF(ISERROR(VLOOKUP(P106,[3]POA!$A$2:$F$25,5,0)),"",VLOOKUP(P106,[3]POA!$A$2:$F$25,5,0))</f>
        <v>0</v>
      </c>
      <c r="AC106" s="61"/>
      <c r="AD106" s="64" t="str">
        <f>IF(OR(AC100=0,N106="",R106=""),"",IF(AC100&gt;=$AD$9,"HABIL","NO HABIL"))</f>
        <v/>
      </c>
      <c r="AE106" s="64" t="str">
        <f t="shared" si="74"/>
        <v/>
      </c>
      <c r="AF106" s="66">
        <f t="shared" si="75"/>
        <v>0</v>
      </c>
      <c r="AG106" s="67" t="str">
        <f t="shared" si="78"/>
        <v>MIPYME</v>
      </c>
      <c r="AH106" s="68"/>
      <c r="AI106" s="64" t="str">
        <f>IF(OR(AH100=0,N106="",R106=""),"",IF(AH100&gt;=$AI$9,"HABIL","NO HABIL"))</f>
        <v/>
      </c>
      <c r="AJ106" s="68"/>
      <c r="AK106" s="64" t="str">
        <f>IF(OR(AJ100=0,N106="",R106=""),"",IF(AJ100&gt;=$AK$9,"HABIL","NO HABIL"))</f>
        <v/>
      </c>
      <c r="AL106" s="71" t="str">
        <f t="shared" si="79"/>
        <v/>
      </c>
    </row>
    <row r="107" spans="2:38" ht="18" hidden="1" customHeight="1" x14ac:dyDescent="0.25">
      <c r="B107" s="54" t="str">
        <f t="shared" si="80"/>
        <v/>
      </c>
      <c r="C107" s="56"/>
      <c r="D107" s="56"/>
      <c r="E107" s="57">
        <f>IF(ISERROR(VLOOKUP(C107,[2]TD!$4:$65536,2,0)),0,VLOOKUP(C107,[2]TD!$4:$65536,2,0))</f>
        <v>0</v>
      </c>
      <c r="F107" s="57">
        <f>IF(ISERROR(VLOOKUP(C107,[2]TD!$4:$65536,3,0)),0,VLOOKUP(C107,[2]TD!$4:$65536,3,0))</f>
        <v>0</v>
      </c>
      <c r="G107" s="57">
        <f>IF(ISERROR(VLOOKUP(C107,[2]TD!$4:$65536,4,0)),0,VLOOKUP(C107,[2]TD!$4:$65536,4,0))</f>
        <v>0</v>
      </c>
      <c r="H107" s="57">
        <f>IF(ISERROR(VLOOKUP(C107,[2]TD!$4:$65536,5,0)),0,VLOOKUP(C107,[2]TD!$4:$65536,5,0))</f>
        <v>0</v>
      </c>
      <c r="I107" s="57">
        <f t="shared" si="76"/>
        <v>0</v>
      </c>
      <c r="J107" s="57">
        <f t="shared" si="76"/>
        <v>0</v>
      </c>
      <c r="K107" s="57">
        <f t="shared" si="77"/>
        <v>0</v>
      </c>
      <c r="L107" s="57">
        <f>IF(ISERROR(VLOOKUP(C107,[2]TD!$4:$65536,6,0)),0,VLOOKUP(C107,[2]TD!$4:$65536,6,0))</f>
        <v>0</v>
      </c>
      <c r="M107" s="57">
        <f>IF(ISERROR(VLOOKUP(C107,[2]TD!$4:$65536,7,0)),0,VLOOKUP(C107,[2]TD!$4:$65536,7,0))</f>
        <v>0</v>
      </c>
      <c r="N107" s="70"/>
      <c r="O107" s="70" t="str">
        <f>IF(ISERROR(VLOOKUP(N107,[2]POA!$A$2:$C$25,3,0)),"",VLOOKUP(N107,[2]POA!$A$2:$C$25,3,0))</f>
        <v/>
      </c>
      <c r="P107" s="61"/>
      <c r="Q107" s="61" t="str">
        <f>IF(ISERROR(VLOOKUP(P107,[2]POA!$A$2:$F$25,4,0)),"",VLOOKUP(P107,[2]POA!$A$2:$F$25,4,0))</f>
        <v/>
      </c>
      <c r="R107" s="62" t="str">
        <f>IF(ISERROR(VLOOKUP(N107,[2]POA!$A$2:$C$25,2,0)),"",VLOOKUP(N107,[2]POA!$A$2:$C$25,2,0))</f>
        <v/>
      </c>
      <c r="S107" s="63"/>
      <c r="T107" s="64" t="str">
        <f t="shared" si="73"/>
        <v/>
      </c>
      <c r="U107" s="63"/>
      <c r="V107" s="64" t="str">
        <f>IF(OR(U100=0,N107="",R107=""),"",IF(U100&gt;=(0.5*R107),"HABIL","NO HABIL"))</f>
        <v/>
      </c>
      <c r="W107" s="64"/>
      <c r="X107" s="63"/>
      <c r="Y107" s="64" t="str">
        <f>IF(OR(X100=0,N107="",R107=""),"",IF(X100&gt;=$Y$9,"HABIL","NO HABIL"))</f>
        <v/>
      </c>
      <c r="Z107" s="65"/>
      <c r="AA107" s="64" t="str">
        <f>IF(OR(Z100=0,N107="",R107=""),"",IF(Z100&lt;=$AA$9,"HABIL","NO HABIL"))</f>
        <v/>
      </c>
      <c r="AB107" s="61">
        <f>IF(ISERROR(VLOOKUP(P107,[3]POA!$A$2:$F$25,5,0)),"",VLOOKUP(P107,[3]POA!$A$2:$F$25,5,0))</f>
        <v>0</v>
      </c>
      <c r="AC107" s="61"/>
      <c r="AD107" s="64" t="str">
        <f>IF(OR(AC100=0,N107="",R107=""),"",IF(AC100&gt;=$AD$9,"HABIL","NO HABIL"))</f>
        <v/>
      </c>
      <c r="AE107" s="64" t="str">
        <f t="shared" si="74"/>
        <v/>
      </c>
      <c r="AF107" s="66">
        <f t="shared" si="75"/>
        <v>0</v>
      </c>
      <c r="AG107" s="67" t="str">
        <f t="shared" si="78"/>
        <v>MIPYME</v>
      </c>
      <c r="AH107" s="68"/>
      <c r="AI107" s="64" t="str">
        <f>IF(OR(AH100=0,N107="",R107=""),"",IF(AH100&gt;=$AI$9,"HABIL","NO HABIL"))</f>
        <v/>
      </c>
      <c r="AJ107" s="68"/>
      <c r="AK107" s="64" t="str">
        <f>IF(OR(AJ100=0,N107="",R107=""),"",IF(AJ100&gt;=$AK$9,"HABIL","NO HABIL"))</f>
        <v/>
      </c>
      <c r="AL107" s="71" t="str">
        <f t="shared" si="79"/>
        <v/>
      </c>
    </row>
    <row r="108" spans="2:38" ht="18" hidden="1" customHeight="1" x14ac:dyDescent="0.25">
      <c r="B108" s="54" t="str">
        <f t="shared" si="80"/>
        <v/>
      </c>
      <c r="C108" s="56"/>
      <c r="D108" s="56"/>
      <c r="E108" s="57">
        <f>IF(ISERROR(VLOOKUP(C108,[2]TD!$4:$65536,2,0)),0,VLOOKUP(C108,[2]TD!$4:$65536,2,0))</f>
        <v>0</v>
      </c>
      <c r="F108" s="57">
        <f>IF(ISERROR(VLOOKUP(C108,[2]TD!$4:$65536,3,0)),0,VLOOKUP(C108,[2]TD!$4:$65536,3,0))</f>
        <v>0</v>
      </c>
      <c r="G108" s="57">
        <f>IF(ISERROR(VLOOKUP(C108,[2]TD!$4:$65536,4,0)),0,VLOOKUP(C108,[2]TD!$4:$65536,4,0))</f>
        <v>0</v>
      </c>
      <c r="H108" s="57">
        <f>IF(ISERROR(VLOOKUP(C108,[2]TD!$4:$65536,5,0)),0,VLOOKUP(C108,[2]TD!$4:$65536,5,0))</f>
        <v>0</v>
      </c>
      <c r="I108" s="57">
        <f t="shared" si="76"/>
        <v>0</v>
      </c>
      <c r="J108" s="57">
        <f t="shared" si="76"/>
        <v>0</v>
      </c>
      <c r="K108" s="57">
        <f t="shared" si="77"/>
        <v>0</v>
      </c>
      <c r="L108" s="57">
        <f>IF(ISERROR(VLOOKUP(C108,[2]TD!$4:$65536,6,0)),0,VLOOKUP(C108,[2]TD!$4:$65536,6,0))</f>
        <v>0</v>
      </c>
      <c r="M108" s="57">
        <f>IF(ISERROR(VLOOKUP(C108,[2]TD!$4:$65536,7,0)),0,VLOOKUP(C108,[2]TD!$4:$65536,7,0))</f>
        <v>0</v>
      </c>
      <c r="N108" s="70"/>
      <c r="O108" s="70" t="str">
        <f>IF(ISERROR(VLOOKUP(N108,[2]POA!$A$2:$C$25,3,0)),"",VLOOKUP(N108,[2]POA!$A$2:$C$25,3,0))</f>
        <v/>
      </c>
      <c r="P108" s="61"/>
      <c r="Q108" s="61" t="str">
        <f>IF(ISERROR(VLOOKUP(P108,[2]POA!$A$2:$F$25,4,0)),"",VLOOKUP(P108,[2]POA!$A$2:$F$25,4,0))</f>
        <v/>
      </c>
      <c r="R108" s="62" t="str">
        <f>IF(ISERROR(VLOOKUP(N108,[2]POA!$A$2:$C$25,2,0)),"",VLOOKUP(N108,[2]POA!$A$2:$C$25,2,0))</f>
        <v/>
      </c>
      <c r="S108" s="63"/>
      <c r="T108" s="64" t="str">
        <f t="shared" si="73"/>
        <v/>
      </c>
      <c r="U108" s="63"/>
      <c r="V108" s="64" t="str">
        <f>IF(OR(U100=0,N108="",R108=""),"",IF(U100&gt;=(0.5*R108),"HABIL","NO HABIL"))</f>
        <v/>
      </c>
      <c r="W108" s="64"/>
      <c r="X108" s="63"/>
      <c r="Y108" s="64" t="str">
        <f>IF(OR(X100=0,N108="",R108=""),"",IF(X100&gt;=$Y$9,"HABIL","NO HABIL"))</f>
        <v/>
      </c>
      <c r="Z108" s="65"/>
      <c r="AA108" s="64" t="str">
        <f>IF(OR(Z100=0,N108="",R108=""),"",IF(Z100&lt;=$AA$9,"HABIL","NO HABIL"))</f>
        <v/>
      </c>
      <c r="AB108" s="61">
        <f>IF(ISERROR(VLOOKUP(P108,[3]POA!$A$2:$F$25,5,0)),"",VLOOKUP(P108,[3]POA!$A$2:$F$25,5,0))</f>
        <v>0</v>
      </c>
      <c r="AC108" s="61"/>
      <c r="AD108" s="64" t="str">
        <f>IF(OR(AC100=0,N108="",R108=""),"",IF(AC100&gt;=$AD$9,"HABIL","NO HABIL"))</f>
        <v/>
      </c>
      <c r="AE108" s="64" t="str">
        <f t="shared" si="74"/>
        <v/>
      </c>
      <c r="AF108" s="66">
        <f t="shared" si="75"/>
        <v>0</v>
      </c>
      <c r="AG108" s="67" t="str">
        <f t="shared" si="78"/>
        <v>MIPYME</v>
      </c>
      <c r="AH108" s="68"/>
      <c r="AI108" s="64" t="str">
        <f>IF(OR(AH100=0,N108="",R108=""),"",IF(AH100&gt;=$AI$9,"HABIL","NO HABIL"))</f>
        <v/>
      </c>
      <c r="AJ108" s="68"/>
      <c r="AK108" s="64" t="str">
        <f>IF(OR(AJ100=0,N108="",R108=""),"",IF(AJ100&gt;=$AK$9,"HABIL","NO HABIL"))</f>
        <v/>
      </c>
      <c r="AL108" s="72" t="str">
        <f t="shared" si="79"/>
        <v/>
      </c>
    </row>
    <row r="109" spans="2:38" ht="18" hidden="1" customHeight="1" x14ac:dyDescent="0.25">
      <c r="B109" s="54" t="str">
        <f t="shared" si="80"/>
        <v/>
      </c>
      <c r="C109" s="56"/>
      <c r="D109" s="56"/>
      <c r="E109" s="57">
        <f>IF(ISERROR(VLOOKUP(C109,[2]TD!$4:$65536,2,0)),0,VLOOKUP(C109,[2]TD!$4:$65536,2,0))</f>
        <v>0</v>
      </c>
      <c r="F109" s="57">
        <f>IF(ISERROR(VLOOKUP(C109,[2]TD!$4:$65536,3,0)),0,VLOOKUP(C109,[2]TD!$4:$65536,3,0))</f>
        <v>0</v>
      </c>
      <c r="G109" s="57">
        <f>IF(ISERROR(VLOOKUP(C109,[2]TD!$4:$65536,4,0)),0,VLOOKUP(C109,[2]TD!$4:$65536,4,0))</f>
        <v>0</v>
      </c>
      <c r="H109" s="57">
        <f>IF(ISERROR(VLOOKUP(C109,[2]TD!$4:$65536,5,0)),0,VLOOKUP(C109,[2]TD!$4:$65536,5,0))</f>
        <v>0</v>
      </c>
      <c r="I109" s="57">
        <f t="shared" si="76"/>
        <v>0</v>
      </c>
      <c r="J109" s="57">
        <f t="shared" si="76"/>
        <v>0</v>
      </c>
      <c r="K109" s="57">
        <f t="shared" si="77"/>
        <v>0</v>
      </c>
      <c r="L109" s="57">
        <f>IF(ISERROR(VLOOKUP(C109,[2]TD!$4:$65536,6,0)),0,VLOOKUP(C109,[2]TD!$4:$65536,6,0))</f>
        <v>0</v>
      </c>
      <c r="M109" s="57">
        <f>IF(ISERROR(VLOOKUP(C109,[2]TD!$4:$65536,7,0)),0,VLOOKUP(C109,[2]TD!$4:$65536,7,0))</f>
        <v>0</v>
      </c>
      <c r="N109" s="70"/>
      <c r="O109" s="70" t="str">
        <f>IF(ISERROR(VLOOKUP(N109,[2]POA!$A$2:$C$25,3,0)),"",VLOOKUP(N109,[2]POA!$A$2:$C$25,3,0))</f>
        <v/>
      </c>
      <c r="P109" s="61"/>
      <c r="Q109" s="61" t="str">
        <f>IF(ISERROR(VLOOKUP(P109,[2]POA!$A$2:$F$25,4,0)),"",VLOOKUP(P109,[2]POA!$A$2:$F$25,4,0))</f>
        <v/>
      </c>
      <c r="R109" s="62" t="str">
        <f>IF(ISERROR(VLOOKUP(N109,[2]POA!$A$2:$C$25,2,0)),"",VLOOKUP(N109,[2]POA!$A$2:$C$25,2,0))</f>
        <v/>
      </c>
      <c r="S109" s="63"/>
      <c r="T109" s="64" t="str">
        <f t="shared" si="73"/>
        <v/>
      </c>
      <c r="U109" s="63"/>
      <c r="V109" s="64" t="str">
        <f>IF(OR(U100=0,N109="",R109=""),"",IF(U100&gt;=(0.5*R109),"HABIL","NO HABIL"))</f>
        <v/>
      </c>
      <c r="W109" s="64"/>
      <c r="X109" s="63"/>
      <c r="Y109" s="64" t="str">
        <f>IF(OR(X100=0,N109="",R109=""),"",IF(X100&gt;=$Y$9,"HABIL","NO HABIL"))</f>
        <v/>
      </c>
      <c r="Z109" s="65"/>
      <c r="AA109" s="64" t="str">
        <f>IF(OR(Z100=0,N109="",R109=""),"",IF(Z100&lt;=$AA$9,"HABIL","NO HABIL"))</f>
        <v/>
      </c>
      <c r="AB109" s="61">
        <f>IF(ISERROR(VLOOKUP(P109,[3]POA!$A$2:$F$25,5,0)),"",VLOOKUP(P109,[3]POA!$A$2:$F$25,5,0))</f>
        <v>0</v>
      </c>
      <c r="AC109" s="61"/>
      <c r="AD109" s="64" t="str">
        <f>IF(OR(AC100=0,N109="",R109=""),"",IF(AC100&gt;=$AD$9,"HABIL","NO HABIL"))</f>
        <v/>
      </c>
      <c r="AE109" s="64" t="str">
        <f t="shared" si="74"/>
        <v/>
      </c>
      <c r="AF109" s="66">
        <f t="shared" si="75"/>
        <v>0</v>
      </c>
      <c r="AG109" s="67" t="str">
        <f t="shared" si="78"/>
        <v>MIPYME</v>
      </c>
      <c r="AH109" s="68"/>
      <c r="AI109" s="64" t="str">
        <f>IF(OR(AH100=0,N109="",R109=""),"",IF(AH100&gt;=$AI$9,"HABIL","NO HABIL"))</f>
        <v/>
      </c>
      <c r="AJ109" s="68"/>
      <c r="AK109" s="64" t="str">
        <f>IF(OR(AJ100=0,N109="",R109=""),"",IF(AJ100&gt;=$AK$9,"HABIL","NO HABIL"))</f>
        <v/>
      </c>
      <c r="AL109" s="72" t="str">
        <f t="shared" si="79"/>
        <v/>
      </c>
    </row>
    <row r="110" spans="2:38" ht="18" hidden="1" customHeight="1" x14ac:dyDescent="0.25">
      <c r="B110" s="73" t="str">
        <f t="shared" si="80"/>
        <v/>
      </c>
      <c r="C110" s="74"/>
      <c r="D110" s="74"/>
      <c r="E110" s="75">
        <f>IF(ISERROR(VLOOKUP(C110,[2]TD!$4:$65536,2,0)),0,VLOOKUP(C110,[2]TD!$4:$65536,2,0))</f>
        <v>0</v>
      </c>
      <c r="F110" s="75">
        <f>IF(ISERROR(VLOOKUP(C110,[2]TD!$4:$65536,3,0)),0,VLOOKUP(C110,[2]TD!$4:$65536,3,0))</f>
        <v>0</v>
      </c>
      <c r="G110" s="75">
        <f>IF(ISERROR(VLOOKUP(C110,[2]TD!$4:$65536,4,0)),0,VLOOKUP(C110,[2]TD!$4:$65536,4,0))</f>
        <v>0</v>
      </c>
      <c r="H110" s="75">
        <f>IF(ISERROR(VLOOKUP(C110,[2]TD!$4:$65536,5,0)),0,VLOOKUP(C110,[2]TD!$4:$65536,5,0))</f>
        <v>0</v>
      </c>
      <c r="I110" s="75">
        <f t="shared" si="76"/>
        <v>0</v>
      </c>
      <c r="J110" s="75">
        <f t="shared" si="76"/>
        <v>0</v>
      </c>
      <c r="K110" s="75">
        <f t="shared" si="77"/>
        <v>0</v>
      </c>
      <c r="L110" s="75">
        <f>IF(ISERROR(VLOOKUP(C110,[2]TD!$4:$65536,6,0)),0,VLOOKUP(C110,[2]TD!$4:$65536,6,0))</f>
        <v>0</v>
      </c>
      <c r="M110" s="75">
        <f>IF(ISERROR(VLOOKUP(C110,[2]TD!$4:$65536,7,0)),0,VLOOKUP(C110,[2]TD!$4:$65536,7,0))</f>
        <v>0</v>
      </c>
      <c r="N110" s="76"/>
      <c r="O110" s="76" t="str">
        <f>IF(ISERROR(VLOOKUP(N110,[2]POA!$A$2:$C$25,3,0)),"",VLOOKUP(N110,[2]POA!$A$2:$C$25,3,0))</f>
        <v/>
      </c>
      <c r="P110" s="77"/>
      <c r="Q110" s="77" t="str">
        <f>IF(ISERROR(VLOOKUP(P110,[2]POA!$A$2:$F$25,4,0)),"",VLOOKUP(P110,[2]POA!$A$2:$F$25,4,0))</f>
        <v/>
      </c>
      <c r="R110" s="78" t="str">
        <f>IF(ISERROR(VLOOKUP(N110,[2]POA!$A$2:$C$25,2,0)),"",VLOOKUP(N110,[2]POA!$A$2:$C$25,2,0))</f>
        <v/>
      </c>
      <c r="S110" s="79"/>
      <c r="T110" s="64" t="str">
        <f t="shared" si="73"/>
        <v/>
      </c>
      <c r="U110" s="79"/>
      <c r="V110" s="80" t="str">
        <f>IF(OR(U100=0,N110="",R110=""),"",IF(U100&gt;=(0.5*R110),"HABIL","NO HABIL"))</f>
        <v/>
      </c>
      <c r="W110" s="80"/>
      <c r="X110" s="79"/>
      <c r="Y110" s="80" t="str">
        <f>IF(OR(X100=0,N110="",R110=""),"",IF(X100&gt;=$Y$9,"HABIL","NO HABIL"))</f>
        <v/>
      </c>
      <c r="Z110" s="81"/>
      <c r="AA110" s="80" t="str">
        <f>IF(OR(Z100=0,N110="",R110=""),"",IF(Z100&lt;=$AA$9,"HABIL","NO HABIL"))</f>
        <v/>
      </c>
      <c r="AB110" s="77">
        <f>IF(ISERROR(VLOOKUP(P110,[3]POA!$A$2:$F$25,5,0)),"",VLOOKUP(P110,[3]POA!$A$2:$F$25,5,0))</f>
        <v>0</v>
      </c>
      <c r="AC110" s="77"/>
      <c r="AD110" s="80" t="str">
        <f>IF(OR(AC100=0,N110="",R110=""),"",IF(AC100&gt;=$AD$9,"HABIL","NO HABIL"))</f>
        <v/>
      </c>
      <c r="AE110" s="80" t="str">
        <f t="shared" si="74"/>
        <v/>
      </c>
      <c r="AF110" s="82">
        <f t="shared" si="75"/>
        <v>0</v>
      </c>
      <c r="AG110" s="83" t="str">
        <f t="shared" si="78"/>
        <v>MIPYME</v>
      </c>
      <c r="AH110" s="84"/>
      <c r="AI110" s="80" t="str">
        <f>IF(OR(AH100=0,N110="",R110=""),"",IF(AH100&gt;=$AI$9,"HABIL","NO HABIL"))</f>
        <v/>
      </c>
      <c r="AJ110" s="84"/>
      <c r="AK110" s="80" t="str">
        <f>IF(OR(AJ100=0,N110="",R110=""),"",IF(AJ100&gt;=$AK$9,"HABIL","NO HABIL"))</f>
        <v/>
      </c>
      <c r="AL110" s="85" t="str">
        <f t="shared" si="79"/>
        <v/>
      </c>
    </row>
    <row r="111" spans="2:38" ht="18" hidden="1" customHeight="1" x14ac:dyDescent="0.25">
      <c r="B111" s="37">
        <v>10</v>
      </c>
      <c r="C111" s="38">
        <f>+C112</f>
        <v>0</v>
      </c>
      <c r="D111" s="39" t="str">
        <f>IF(SUM(D112:D121)=0,"",SUM(D112:D121))</f>
        <v/>
      </c>
      <c r="E111" s="40">
        <f>SUM(E112:E121)</f>
        <v>0</v>
      </c>
      <c r="F111" s="40">
        <f t="shared" ref="F111:M111" si="81">SUM(F112:F121)</f>
        <v>0</v>
      </c>
      <c r="G111" s="40">
        <f t="shared" si="81"/>
        <v>0</v>
      </c>
      <c r="H111" s="40">
        <f t="shared" si="81"/>
        <v>0</v>
      </c>
      <c r="I111" s="40">
        <f t="shared" si="81"/>
        <v>0</v>
      </c>
      <c r="J111" s="40">
        <f t="shared" si="81"/>
        <v>0</v>
      </c>
      <c r="K111" s="40">
        <f t="shared" si="81"/>
        <v>0</v>
      </c>
      <c r="L111" s="40">
        <f t="shared" si="81"/>
        <v>0</v>
      </c>
      <c r="M111" s="40">
        <f t="shared" si="81"/>
        <v>0</v>
      </c>
      <c r="N111" s="41">
        <v>1</v>
      </c>
      <c r="O111" s="42">
        <f>IF(ISERROR(VLOOKUP(N111,[2]POA!$A$2:$C$25,3,0)),"",VLOOKUP(N111,[2]POA!$A$2:$C$25,3,0))</f>
        <v>18</v>
      </c>
      <c r="P111" s="43" t="s">
        <v>54</v>
      </c>
      <c r="Q111" s="41">
        <f>+SUM(Q112:Q121)</f>
        <v>0</v>
      </c>
      <c r="R111" s="44">
        <f>IF(ISERROR(VLOOKUP(N111,[2]POA!$A$2:$C$25,2,0)),"",VLOOKUP(N111,[2]POA!$A$2:$C$25,2,0))</f>
        <v>151500000000</v>
      </c>
      <c r="S111" s="45">
        <f>SUM(I111)</f>
        <v>0</v>
      </c>
      <c r="T111" s="46" t="str">
        <f>IF(OR(S111=0,N111="",R111=""),"",IF(S111&gt;=(R111/O111),"HABIL","NO HABIL"))</f>
        <v/>
      </c>
      <c r="U111" s="47">
        <f>SUM(J111)</f>
        <v>0</v>
      </c>
      <c r="V111" s="48" t="str">
        <f>IF(OR(U111=0,N111="",R111=""),"",IF(U111&gt;=(0.1*R111),"HABIL","NO HABIL"))</f>
        <v/>
      </c>
      <c r="W111" s="48"/>
      <c r="X111" s="47">
        <f>IF(ISERROR(SUM(E111/G111)),0,SUM(E111/G111))</f>
        <v>0</v>
      </c>
      <c r="Y111" s="46" t="str">
        <f>IF(OR(X111=0,N111="",R111=""),"",IF(X111&gt;=$Y$9,"HABIL","NO HABIL"))</f>
        <v/>
      </c>
      <c r="Z111" s="49">
        <f>IF(ISERROR(SUM(H111/F111)),0,SUM(H111/F111))</f>
        <v>0</v>
      </c>
      <c r="AA111" s="46" t="str">
        <f>IF(OR(Z111=0,N111="",R111=""),"",IF(Z111&lt;=$AA$9,"HABIL","NO HABIL"))</f>
        <v/>
      </c>
      <c r="AB111" s="41">
        <f>+SUM(AB112:AB121)</f>
        <v>0</v>
      </c>
      <c r="AC111" s="49">
        <f>IF(ISERROR(SUM(L111/M111)),0,SUM(L111/M111))</f>
        <v>0</v>
      </c>
      <c r="AD111" s="46" t="str">
        <f>IF(OR(AC111=0,N111="",R111=""),"",IF(AC111&gt;=$AD$9,"HABIL","NO HABIL"))</f>
        <v/>
      </c>
      <c r="AE111" s="46" t="str">
        <f>IF(OR(T111="",V111="",Y111="",AA111="",AD111=""),"",IF(T111="NO HABIL","NO HABIL",IF(V111="NO HABIL","NO HABIL",IF(Y111="NO HABIL","NO HABIL",IF(AA111="NO HABIL","NO HABIL",IF(AD111="NO HABIL","NO HABIL",IF(AD111="NO HABIL","NO HABIL","HABIL")))))))</f>
        <v/>
      </c>
      <c r="AF111" s="50"/>
      <c r="AG111" s="51"/>
      <c r="AH111" s="49">
        <f>IF(ISERROR(SUM(L111/K111)),0,SUM(L111/K111))</f>
        <v>0</v>
      </c>
      <c r="AI111" s="46" t="str">
        <f>IF(OR(AH111=0,N111="",R111=""),"",IF(AH111&gt;=$AI$9,"HABIL","NO HABIL"))</f>
        <v/>
      </c>
      <c r="AJ111" s="49">
        <f>IF(ISERROR(SUM(L111/F111)),0,SUM(L111/F111))</f>
        <v>0</v>
      </c>
      <c r="AK111" s="46" t="str">
        <f>IF(OR(AJ111=0,N111="",R111=""),"",IF(AJ111&gt;=$AK$9,"HABIL","NO HABIL"))</f>
        <v/>
      </c>
      <c r="AL111" s="52" t="str">
        <f t="shared" si="79"/>
        <v/>
      </c>
    </row>
    <row r="112" spans="2:38" ht="18" hidden="1" customHeight="1" x14ac:dyDescent="0.25">
      <c r="B112" s="54" t="str">
        <f>IF(C112="","",B111+0.1)</f>
        <v/>
      </c>
      <c r="C112" s="55"/>
      <c r="D112" s="56"/>
      <c r="E112" s="57">
        <f>IF(ISERROR(VLOOKUP(C112,[2]TD!$4:$65536,2,0)),0,VLOOKUP(C112,[2]TD!$4:$65536,2,0))</f>
        <v>0</v>
      </c>
      <c r="F112" s="57">
        <f>IF(ISERROR(VLOOKUP(C112,[2]TD!$4:$65536,3,0)),0,VLOOKUP(C112,[2]TD!$4:$65536,3,0))</f>
        <v>0</v>
      </c>
      <c r="G112" s="57">
        <f>IF(ISERROR(VLOOKUP(C112,[2]TD!$4:$65536,4,0)),0,VLOOKUP(C112,[2]TD!$4:$65536,4,0))</f>
        <v>0</v>
      </c>
      <c r="H112" s="57">
        <f>IF(ISERROR(VLOOKUP(C112,[2]TD!$4:$65536,5,0)),0,VLOOKUP(C112,[2]TD!$4:$65536,5,0))</f>
        <v>0</v>
      </c>
      <c r="I112" s="57">
        <f>IF(ISERROR(E112-G112),"",E112-G112)</f>
        <v>0</v>
      </c>
      <c r="J112" s="58">
        <f>IF(ISERROR(F112-H112),"",F112-H112)</f>
        <v>0</v>
      </c>
      <c r="K112" s="58">
        <f>IF(ISERROR(F112-H112),"",F112-H112)</f>
        <v>0</v>
      </c>
      <c r="L112" s="57">
        <f>IF(ISERROR(VLOOKUP(C112,[2]TD!$4:$65536,6,0)),0,VLOOKUP(C112,[2]TD!$4:$65536,6,0))</f>
        <v>0</v>
      </c>
      <c r="M112" s="57">
        <f>IF(ISERROR(VLOOKUP(C112,[2]TD!$4:$65536,7,0)),0,VLOOKUP(C112,[2]TD!$4:$65536,7,0))</f>
        <v>0</v>
      </c>
      <c r="N112" s="59"/>
      <c r="O112" s="60" t="str">
        <f>IF(ISERROR(VLOOKUP(N112,[2]POA!$A$2:$C$25,3,0)),"",VLOOKUP(N112,[2]POA!$A$2:$C$25,3,0))</f>
        <v/>
      </c>
      <c r="P112" s="61" t="s">
        <v>54</v>
      </c>
      <c r="Q112" s="61" t="str">
        <f>IF(ISERROR(VLOOKUP(P112,[2]POA!$A$2:$F$25,4,0)),"",VLOOKUP(P112,[2]POA!$A$2:$F$25,4,0))</f>
        <v/>
      </c>
      <c r="R112" s="62" t="str">
        <f>IF(ISERROR(VLOOKUP(N112,[2]POA!$A$2:$C$25,2,0)),"",VLOOKUP(N112,[2]POA!$A$2:$C$25,2,0))</f>
        <v/>
      </c>
      <c r="S112" s="63"/>
      <c r="T112" s="64" t="str">
        <f t="shared" ref="T112:T121" si="82">IF(OR(S111=0,N112="",R112=""),"",IF(S111&gt;=(0.1*R112),"HABIL","NO HABIL"))</f>
        <v/>
      </c>
      <c r="U112" s="63"/>
      <c r="V112" s="64" t="str">
        <f>IF(OR(U111=0,N112="",R112=""),"",IF(U111&gt;=(0.5*R112),"HABIL","NO HABIL"))</f>
        <v/>
      </c>
      <c r="W112" s="64"/>
      <c r="X112" s="63"/>
      <c r="Y112" s="64" t="str">
        <f>IF(OR(X111=0,N112="",R112=""),"",IF(X111&gt;=$Y$9,"HABIL","NO HABIL"))</f>
        <v/>
      </c>
      <c r="Z112" s="65"/>
      <c r="AA112" s="64" t="str">
        <f>IF(OR(Z111=0,N112="",R112=""),"",IF(Z111&lt;=$AA$9,"HABIL","NO HABIL"))</f>
        <v/>
      </c>
      <c r="AB112" s="61" t="str">
        <f>IF(ISERROR(VLOOKUP(P112,[3]POA!$A$2:$F$25,5,0)),"",VLOOKUP(P112,[3]POA!$A$2:$F$25,5,0))</f>
        <v/>
      </c>
      <c r="AC112" s="61"/>
      <c r="AD112" s="64" t="str">
        <f>IF(OR(AC111=0,N112="",R112=""),"",IF(AC111&gt;=$AD$9,"HABIL","NO HABIL"))</f>
        <v/>
      </c>
      <c r="AE112" s="64" t="str">
        <f t="shared" ref="AE112:AE121" si="83">IF(OR(T112="",V112="",Y112="",AA112="",AD112=""),"",IF(T112="NO HABIL","NO HABIL",IF(V112="NO HABIL","NO HABIL",IF(Y112="NO HABIL","NO HABIL",IF(AA112="NO HABIL","NO HABIL",IF(AD112="NO HABIL","NO HABIL",IF(AD112="NO HABIL","NO HABIL","HABIL")))))))</f>
        <v/>
      </c>
      <c r="AF112" s="66">
        <f t="shared" ref="AF112:AF121" si="84">IF(ISERROR(F112/$AG$9),"",F112/$AG$9)</f>
        <v>0</v>
      </c>
      <c r="AG112" s="67" t="str">
        <f>+IF(AF112&lt;$AG$10,"MIPYME","NO CUMPLE")</f>
        <v>MIPYME</v>
      </c>
      <c r="AH112" s="68"/>
      <c r="AI112" s="64" t="str">
        <f>IF(OR(AH111=0,N112="",R112=""),"",IF(AH111&gt;=$AI$9,"HABIL","NO HABIL"))</f>
        <v/>
      </c>
      <c r="AJ112" s="68"/>
      <c r="AK112" s="64" t="str">
        <f>IF(OR(AJ111=0,N112="",R112=""),"",IF(AJ111&gt;=$AK$9,"HABIL","NO HABIL"))</f>
        <v/>
      </c>
      <c r="AL112" s="69" t="str">
        <f>IF(OR(AI112="",AK112=""),"",IF(AI112="NO HABIL","NO HABIL",IF(AK112="NO HABIL","NO HABIL",IF(AK112="NO HABIL","NO HABIL","HABIL"))))</f>
        <v/>
      </c>
    </row>
    <row r="113" spans="2:38" ht="18" hidden="1" customHeight="1" x14ac:dyDescent="0.25">
      <c r="B113" s="54" t="str">
        <f>IF(C113="","",B112+0.1)</f>
        <v/>
      </c>
      <c r="C113" s="56"/>
      <c r="D113" s="56"/>
      <c r="E113" s="57">
        <f>IF(ISERROR(VLOOKUP(C113,[2]TD!$4:$65536,2,0)),0,VLOOKUP(C113,[2]TD!$4:$65536,2,0))</f>
        <v>0</v>
      </c>
      <c r="F113" s="57">
        <f>IF(ISERROR(VLOOKUP(C113,[2]TD!$4:$65536,3,0)),0,VLOOKUP(C113,[2]TD!$4:$65536,3,0))</f>
        <v>0</v>
      </c>
      <c r="G113" s="57">
        <f>IF(ISERROR(VLOOKUP(C113,[2]TD!$4:$65536,4,0)),0,VLOOKUP(C113,[2]TD!$4:$65536,4,0))</f>
        <v>0</v>
      </c>
      <c r="H113" s="57">
        <f>IF(ISERROR(VLOOKUP(C113,[2]TD!$4:$65536,5,0)),0,VLOOKUP(C113,[2]TD!$4:$65536,5,0))</f>
        <v>0</v>
      </c>
      <c r="I113" s="57">
        <f t="shared" ref="I113:J121" si="85">IF(ISERROR(E113-G113),"",E113-G113)</f>
        <v>0</v>
      </c>
      <c r="J113" s="58">
        <f t="shared" si="85"/>
        <v>0</v>
      </c>
      <c r="K113" s="58">
        <f t="shared" ref="K113:K121" si="86">IF(ISERROR(F113-H113),"",F113-H113)</f>
        <v>0</v>
      </c>
      <c r="L113" s="57">
        <f>IF(ISERROR(VLOOKUP(C113,[2]TD!$4:$65536,6,0)),0,VLOOKUP(C113,[2]TD!$4:$65536,6,0))</f>
        <v>0</v>
      </c>
      <c r="M113" s="57">
        <f>IF(ISERROR(VLOOKUP(C113,[2]TD!$4:$65536,7,0)),0,VLOOKUP(C113,[2]TD!$4:$65536,7,0))</f>
        <v>0</v>
      </c>
      <c r="N113" s="70"/>
      <c r="O113" s="70" t="str">
        <f>IF(ISERROR(VLOOKUP(N113,[2]POA!$A$2:$C$25,3,0)),"",VLOOKUP(N113,[2]POA!$A$2:$C$25,3,0))</f>
        <v/>
      </c>
      <c r="P113" s="61" t="s">
        <v>54</v>
      </c>
      <c r="Q113" s="61" t="str">
        <f>IF(ISERROR(VLOOKUP(P113,[2]POA!$A$2:$F$25,4,0)),"",VLOOKUP(P113,[2]POA!$A$2:$F$25,4,0))</f>
        <v/>
      </c>
      <c r="R113" s="62" t="str">
        <f>IF(ISERROR(VLOOKUP(N113,[2]POA!$A$2:$C$25,2,0)),"",VLOOKUP(N113,[2]POA!$A$2:$C$25,2,0))</f>
        <v/>
      </c>
      <c r="S113" s="63" t="s">
        <v>54</v>
      </c>
      <c r="T113" s="64" t="str">
        <f t="shared" si="82"/>
        <v/>
      </c>
      <c r="U113" s="63"/>
      <c r="V113" s="64" t="str">
        <f>IF(OR(U111=0,N113="",R113=""),"",IF(U111&gt;=(0.5*R113),"HABIL","NO HABIL"))</f>
        <v/>
      </c>
      <c r="W113" s="64"/>
      <c r="X113" s="63"/>
      <c r="Y113" s="64" t="str">
        <f>IF(OR(X111=0,N113="",R113=""),"",IF(X111&gt;=$Y$9,"HABIL","NO HABIL"))</f>
        <v/>
      </c>
      <c r="Z113" s="65"/>
      <c r="AA113" s="64" t="str">
        <f>IF(OR(Z111=0,N113="",R113=""),"",IF(Z111&lt;=$AA$9,"HABIL","NO HABIL"))</f>
        <v/>
      </c>
      <c r="AB113" s="61" t="str">
        <f>IF(ISERROR(VLOOKUP(P113,[3]POA!$A$2:$F$25,5,0)),"",VLOOKUP(P113,[3]POA!$A$2:$F$25,5,0))</f>
        <v/>
      </c>
      <c r="AC113" s="61"/>
      <c r="AD113" s="64" t="str">
        <f>IF(OR(AC111=0,N113="",R113=""),"",IF(AC111&gt;=$AD$9,"HABIL","NO HABIL"))</f>
        <v/>
      </c>
      <c r="AE113" s="64" t="str">
        <f t="shared" si="83"/>
        <v/>
      </c>
      <c r="AF113" s="66">
        <f t="shared" si="84"/>
        <v>0</v>
      </c>
      <c r="AG113" s="67" t="str">
        <f t="shared" ref="AG113:AG121" si="87">+IF(AF113&lt;$AG$10,"MIPYME","NO CUMPLE")</f>
        <v>MIPYME</v>
      </c>
      <c r="AH113" s="68"/>
      <c r="AI113" s="64" t="str">
        <f>IF(OR(AH111=0,N113="",R113=""),"",IF(AH111&gt;=$AI$9,"HABIL","NO HABIL"))</f>
        <v/>
      </c>
      <c r="AJ113" s="68"/>
      <c r="AK113" s="64" t="str">
        <f>IF(OR(AJ111=0,N113="",R113=""),"",IF(AJ111&gt;=$AK$9,"HABIL","NO HABIL"))</f>
        <v/>
      </c>
      <c r="AL113" s="71" t="str">
        <f t="shared" ref="AL113:AL122" si="88">IF(OR(AI113="",AK113=""),"",IF(AI113="NO HABIL","NO HABIL",IF(AK113="NO HABIL","NO HABIL",IF(AK113="NO HABIL","NO HABIL","HABIL"))))</f>
        <v/>
      </c>
    </row>
    <row r="114" spans="2:38" ht="18" hidden="1" customHeight="1" x14ac:dyDescent="0.25">
      <c r="B114" s="54" t="str">
        <f>IF(C114="","",B113+0.1)</f>
        <v/>
      </c>
      <c r="C114" s="56"/>
      <c r="D114" s="56"/>
      <c r="E114" s="57">
        <f>IF(ISERROR(VLOOKUP(C114,[2]TD!$4:$65536,2,0)),0,VLOOKUP(C114,[2]TD!$4:$65536,2,0))</f>
        <v>0</v>
      </c>
      <c r="F114" s="57">
        <f>IF(ISERROR(VLOOKUP(C114,[2]TD!$4:$65536,3,0)),0,VLOOKUP(C114,[2]TD!$4:$65536,3,0))</f>
        <v>0</v>
      </c>
      <c r="G114" s="57">
        <f>IF(ISERROR(VLOOKUP(C114,[2]TD!$4:$65536,4,0)),0,VLOOKUP(C114,[2]TD!$4:$65536,4,0))</f>
        <v>0</v>
      </c>
      <c r="H114" s="57">
        <f>IF(ISERROR(VLOOKUP(C114,[2]TD!$4:$65536,5,0)),0,VLOOKUP(C114,[2]TD!$4:$65536,5,0))</f>
        <v>0</v>
      </c>
      <c r="I114" s="57">
        <f t="shared" si="85"/>
        <v>0</v>
      </c>
      <c r="J114" s="58">
        <f t="shared" si="85"/>
        <v>0</v>
      </c>
      <c r="K114" s="58">
        <f t="shared" si="86"/>
        <v>0</v>
      </c>
      <c r="L114" s="57">
        <f>IF(ISERROR(VLOOKUP(C114,[2]TD!$4:$65536,6,0)),0,VLOOKUP(C114,[2]TD!$4:$65536,6,0))</f>
        <v>0</v>
      </c>
      <c r="M114" s="57">
        <f>IF(ISERROR(VLOOKUP(C114,[2]TD!$4:$65536,7,0)),0,VLOOKUP(C114,[2]TD!$4:$65536,7,0))</f>
        <v>0</v>
      </c>
      <c r="N114" s="70"/>
      <c r="O114" s="70" t="str">
        <f>IF(ISERROR(VLOOKUP(N114,[2]POA!$A$2:$C$25,3,0)),"",VLOOKUP(N114,[2]POA!$A$2:$C$25,3,0))</f>
        <v/>
      </c>
      <c r="P114" s="61"/>
      <c r="Q114" s="61" t="str">
        <f>IF(ISERROR(VLOOKUP(P114,[2]POA!$A$2:$F$25,4,0)),"",VLOOKUP(P114,[2]POA!$A$2:$F$25,4,0))</f>
        <v/>
      </c>
      <c r="R114" s="62" t="str">
        <f>IF(ISERROR(VLOOKUP(N114,[2]POA!$A$2:$C$25,2,0)),"",VLOOKUP(N114,[2]POA!$A$2:$C$25,2,0))</f>
        <v/>
      </c>
      <c r="S114" s="63" t="s">
        <v>54</v>
      </c>
      <c r="T114" s="64" t="str">
        <f t="shared" si="82"/>
        <v/>
      </c>
      <c r="U114" s="63"/>
      <c r="V114" s="64" t="str">
        <f>IF(OR(U111=0,N114="",R114=""),"",IF(U111&gt;=(0.5*R114),"HABIL","NO HABIL"))</f>
        <v/>
      </c>
      <c r="W114" s="64"/>
      <c r="X114" s="63"/>
      <c r="Y114" s="64" t="str">
        <f>IF(OR(X111=0,N114="",R114=""),"",IF(X111&gt;=$Y$9,"HABIL","NO HABIL"))</f>
        <v/>
      </c>
      <c r="Z114" s="65"/>
      <c r="AA114" s="64" t="str">
        <f>IF(OR(Z111=0,N114="",R114=""),"",IF(Z111&lt;=$AA$9,"HABIL","NO HABIL"))</f>
        <v/>
      </c>
      <c r="AB114" s="61">
        <f>IF(ISERROR(VLOOKUP(P114,[3]POA!$A$2:$F$25,5,0)),"",VLOOKUP(P114,[3]POA!$A$2:$F$25,5,0))</f>
        <v>0</v>
      </c>
      <c r="AC114" s="61"/>
      <c r="AD114" s="64" t="str">
        <f>IF(OR(AC111=0,N114="",R114=""),"",IF(AC111&gt;=$AD$9,"HABIL","NO HABIL"))</f>
        <v/>
      </c>
      <c r="AE114" s="64" t="str">
        <f t="shared" si="83"/>
        <v/>
      </c>
      <c r="AF114" s="66">
        <f t="shared" si="84"/>
        <v>0</v>
      </c>
      <c r="AG114" s="67" t="str">
        <f t="shared" si="87"/>
        <v>MIPYME</v>
      </c>
      <c r="AH114" s="68"/>
      <c r="AI114" s="64" t="str">
        <f>IF(OR(AH111=0,N114="",R114=""),"",IF(AH111&gt;=$AI$9,"HABIL","NO HABIL"))</f>
        <v/>
      </c>
      <c r="AJ114" s="68"/>
      <c r="AK114" s="64" t="str">
        <f>IF(OR(AJ111=0,N114="",R114=""),"",IF(AJ111&gt;=$AK$9,"HABIL","NO HABIL"))</f>
        <v/>
      </c>
      <c r="AL114" s="71" t="str">
        <f t="shared" si="88"/>
        <v/>
      </c>
    </row>
    <row r="115" spans="2:38" ht="18" hidden="1" customHeight="1" x14ac:dyDescent="0.25">
      <c r="B115" s="54"/>
      <c r="C115" s="56" t="s">
        <v>55</v>
      </c>
      <c r="D115" s="56"/>
      <c r="E115" s="57">
        <f>IF(ISERROR(VLOOKUP(C115,[2]TD!$4:$65536,2,0)),0,VLOOKUP(C115,[2]TD!$4:$65536,2,0))</f>
        <v>0</v>
      </c>
      <c r="F115" s="57">
        <f>IF(ISERROR(VLOOKUP(C115,[2]TD!$4:$65536,3,0)),0,VLOOKUP(C115,[2]TD!$4:$65536,3,0))</f>
        <v>0</v>
      </c>
      <c r="G115" s="57">
        <f>IF(ISERROR(VLOOKUP(C115,[2]TD!$4:$65536,4,0)),0,VLOOKUP(C115,[2]TD!$4:$65536,4,0))</f>
        <v>0</v>
      </c>
      <c r="H115" s="57">
        <f>IF(ISERROR(VLOOKUP(C115,[2]TD!$4:$65536,5,0)),0,VLOOKUP(C115,[2]TD!$4:$65536,5,0))</f>
        <v>0</v>
      </c>
      <c r="I115" s="57">
        <f t="shared" si="85"/>
        <v>0</v>
      </c>
      <c r="J115" s="57">
        <f t="shared" si="85"/>
        <v>0</v>
      </c>
      <c r="K115" s="57">
        <f t="shared" si="86"/>
        <v>0</v>
      </c>
      <c r="L115" s="57">
        <f>IF(ISERROR(VLOOKUP(C115,[2]TD!$4:$65536,6,0)),0,VLOOKUP(C115,[2]TD!$4:$65536,6,0))</f>
        <v>0</v>
      </c>
      <c r="M115" s="57">
        <f>IF(ISERROR(VLOOKUP(C115,[2]TD!$4:$65536,7,0)),0,VLOOKUP(C115,[2]TD!$4:$65536,7,0))</f>
        <v>0</v>
      </c>
      <c r="N115" s="70"/>
      <c r="O115" s="70" t="str">
        <f>IF(ISERROR(VLOOKUP(N115,[2]POA!$A$2:$C$25,3,0)),"",VLOOKUP(N115,[2]POA!$A$2:$C$25,3,0))</f>
        <v/>
      </c>
      <c r="P115" s="61"/>
      <c r="Q115" s="61" t="str">
        <f>IF(ISERROR(VLOOKUP(P115,[2]POA!$A$2:$F$25,4,0)),"",VLOOKUP(P115,[2]POA!$A$2:$F$25,4,0))</f>
        <v/>
      </c>
      <c r="R115" s="62" t="str">
        <f>IF(ISERROR(VLOOKUP(N115,[2]POA!$A$2:$C$25,2,0)),"",VLOOKUP(N115,[2]POA!$A$2:$C$25,2,0))</f>
        <v/>
      </c>
      <c r="S115" s="63"/>
      <c r="T115" s="64" t="str">
        <f t="shared" si="82"/>
        <v/>
      </c>
      <c r="U115" s="63"/>
      <c r="V115" s="64" t="str">
        <f>IF(OR(U111=0,N115="",R115=""),"",IF(U111&gt;=(0.5*R115),"HABIL","NO HABIL"))</f>
        <v/>
      </c>
      <c r="W115" s="64"/>
      <c r="X115" s="63"/>
      <c r="Y115" s="64" t="str">
        <f>IF(OR(X111=0,N115="",R115=""),"",IF(X111&gt;=$Y$9,"HABIL","NO HABIL"))</f>
        <v/>
      </c>
      <c r="Z115" s="65"/>
      <c r="AA115" s="64" t="str">
        <f>IF(OR(Z111=0,N115="",R115=""),"",IF(Z111&lt;=$AA$9,"HABIL","NO HABIL"))</f>
        <v/>
      </c>
      <c r="AB115" s="61">
        <f>IF(ISERROR(VLOOKUP(P115,[3]POA!$A$2:$F$25,5,0)),"",VLOOKUP(P115,[3]POA!$A$2:$F$25,5,0))</f>
        <v>0</v>
      </c>
      <c r="AC115" s="61"/>
      <c r="AD115" s="64" t="str">
        <f>IF(OR(AC111=0,N115="",R115=""),"",IF(AC111&gt;=$AD$9,"HABIL","NO HABIL"))</f>
        <v/>
      </c>
      <c r="AE115" s="64" t="str">
        <f t="shared" si="83"/>
        <v/>
      </c>
      <c r="AF115" s="66">
        <f t="shared" si="84"/>
        <v>0</v>
      </c>
      <c r="AG115" s="67" t="str">
        <f t="shared" si="87"/>
        <v>MIPYME</v>
      </c>
      <c r="AH115" s="68"/>
      <c r="AI115" s="64" t="str">
        <f>IF(OR(AH111=0,N115="",R115=""),"",IF(AH111&gt;=$AI$9,"HABIL","NO HABIL"))</f>
        <v/>
      </c>
      <c r="AJ115" s="68"/>
      <c r="AK115" s="64" t="str">
        <f>IF(OR(AJ111=0,N115="",R115=""),"",IF(AJ111&gt;=$AK$9,"HABIL","NO HABIL"))</f>
        <v/>
      </c>
      <c r="AL115" s="71" t="str">
        <f t="shared" si="88"/>
        <v/>
      </c>
    </row>
    <row r="116" spans="2:38" ht="18" hidden="1" customHeight="1" x14ac:dyDescent="0.25">
      <c r="B116" s="54" t="str">
        <f t="shared" ref="B116:B121" si="89">IF(C116="","",B115+0.1)</f>
        <v/>
      </c>
      <c r="C116" s="56"/>
      <c r="D116" s="56"/>
      <c r="E116" s="57">
        <f>IF(ISERROR(VLOOKUP(C116,[2]TD!$4:$65536,2,0)),0,VLOOKUP(C116,[2]TD!$4:$65536,2,0))</f>
        <v>0</v>
      </c>
      <c r="F116" s="57">
        <f>IF(ISERROR(VLOOKUP(C116,[2]TD!$4:$65536,3,0)),0,VLOOKUP(C116,[2]TD!$4:$65536,3,0))</f>
        <v>0</v>
      </c>
      <c r="G116" s="57">
        <f>IF(ISERROR(VLOOKUP(C116,[2]TD!$4:$65536,4,0)),0,VLOOKUP(C116,[2]TD!$4:$65536,4,0))</f>
        <v>0</v>
      </c>
      <c r="H116" s="57">
        <f>IF(ISERROR(VLOOKUP(C116,[2]TD!$4:$65536,5,0)),0,VLOOKUP(C116,[2]TD!$4:$65536,5,0))</f>
        <v>0</v>
      </c>
      <c r="I116" s="57">
        <f t="shared" si="85"/>
        <v>0</v>
      </c>
      <c r="J116" s="57">
        <f t="shared" si="85"/>
        <v>0</v>
      </c>
      <c r="K116" s="57">
        <f t="shared" si="86"/>
        <v>0</v>
      </c>
      <c r="L116" s="57">
        <f>IF(ISERROR(VLOOKUP(C116,[2]TD!$4:$65536,6,0)),0,VLOOKUP(C116,[2]TD!$4:$65536,6,0))</f>
        <v>0</v>
      </c>
      <c r="M116" s="57">
        <f>IF(ISERROR(VLOOKUP(C116,[2]TD!$4:$65536,7,0)),0,VLOOKUP(C116,[2]TD!$4:$65536,7,0))</f>
        <v>0</v>
      </c>
      <c r="N116" s="70"/>
      <c r="O116" s="70" t="str">
        <f>IF(ISERROR(VLOOKUP(N116,[2]POA!$A$2:$C$25,3,0)),"",VLOOKUP(N116,[2]POA!$A$2:$C$25,3,0))</f>
        <v/>
      </c>
      <c r="P116" s="61"/>
      <c r="Q116" s="61" t="str">
        <f>IF(ISERROR(VLOOKUP(P116,[2]POA!$A$2:$F$25,4,0)),"",VLOOKUP(P116,[2]POA!$A$2:$F$25,4,0))</f>
        <v/>
      </c>
      <c r="R116" s="62" t="str">
        <f>IF(ISERROR(VLOOKUP(N116,[2]POA!$A$2:$C$25,2,0)),"",VLOOKUP(N116,[2]POA!$A$2:$C$25,2,0))</f>
        <v/>
      </c>
      <c r="S116" s="63"/>
      <c r="T116" s="64" t="str">
        <f t="shared" si="82"/>
        <v/>
      </c>
      <c r="U116" s="63"/>
      <c r="V116" s="64" t="str">
        <f>IF(OR(U111=0,N116="",R116=""),"",IF(U111&gt;=(0.5*R116),"HABIL","NO HABIL"))</f>
        <v/>
      </c>
      <c r="W116" s="64"/>
      <c r="X116" s="63"/>
      <c r="Y116" s="64" t="str">
        <f>IF(OR(X111=0,N116="",R116=""),"",IF(X111&gt;=$Y$9,"HABIL","NO HABIL"))</f>
        <v/>
      </c>
      <c r="Z116" s="65"/>
      <c r="AA116" s="64" t="str">
        <f>IF(OR(Z111=0,N116="",R116=""),"",IF(Z111&lt;=$AA$9,"HABIL","NO HABIL"))</f>
        <v/>
      </c>
      <c r="AB116" s="61">
        <f>IF(ISERROR(VLOOKUP(P116,[3]POA!$A$2:$F$25,5,0)),"",VLOOKUP(P116,[3]POA!$A$2:$F$25,5,0))</f>
        <v>0</v>
      </c>
      <c r="AC116" s="61"/>
      <c r="AD116" s="64" t="str">
        <f>IF(OR(AC111=0,N116="",R116=""),"",IF(AC111&gt;=$AD$9,"HABIL","NO HABIL"))</f>
        <v/>
      </c>
      <c r="AE116" s="64" t="str">
        <f t="shared" si="83"/>
        <v/>
      </c>
      <c r="AF116" s="66">
        <f t="shared" si="84"/>
        <v>0</v>
      </c>
      <c r="AG116" s="67" t="str">
        <f t="shared" si="87"/>
        <v>MIPYME</v>
      </c>
      <c r="AH116" s="68"/>
      <c r="AI116" s="64" t="str">
        <f>IF(OR(AH111=0,N116="",R116=""),"",IF(AH111&gt;=$AI$9,"HABIL","NO HABIL"))</f>
        <v/>
      </c>
      <c r="AJ116" s="68"/>
      <c r="AK116" s="64" t="str">
        <f>IF(OR(AJ111=0,N116="",R116=""),"",IF(AJ111&gt;=$AK$9,"HABIL","NO HABIL"))</f>
        <v/>
      </c>
      <c r="AL116" s="72" t="str">
        <f t="shared" si="88"/>
        <v/>
      </c>
    </row>
    <row r="117" spans="2:38" ht="18" hidden="1" customHeight="1" x14ac:dyDescent="0.25">
      <c r="B117" s="54" t="str">
        <f t="shared" si="89"/>
        <v/>
      </c>
      <c r="C117" s="56"/>
      <c r="D117" s="56"/>
      <c r="E117" s="57">
        <f>IF(ISERROR(VLOOKUP(C117,[2]TD!$4:$65536,2,0)),0,VLOOKUP(C117,[2]TD!$4:$65536,2,0))</f>
        <v>0</v>
      </c>
      <c r="F117" s="57">
        <f>IF(ISERROR(VLOOKUP(C117,[2]TD!$4:$65536,3,0)),0,VLOOKUP(C117,[2]TD!$4:$65536,3,0))</f>
        <v>0</v>
      </c>
      <c r="G117" s="57">
        <f>IF(ISERROR(VLOOKUP(C117,[2]TD!$4:$65536,4,0)),0,VLOOKUP(C117,[2]TD!$4:$65536,4,0))</f>
        <v>0</v>
      </c>
      <c r="H117" s="57">
        <f>IF(ISERROR(VLOOKUP(C117,[2]TD!$4:$65536,5,0)),0,VLOOKUP(C117,[2]TD!$4:$65536,5,0))</f>
        <v>0</v>
      </c>
      <c r="I117" s="57">
        <f t="shared" si="85"/>
        <v>0</v>
      </c>
      <c r="J117" s="57">
        <f t="shared" si="85"/>
        <v>0</v>
      </c>
      <c r="K117" s="57">
        <f t="shared" si="86"/>
        <v>0</v>
      </c>
      <c r="L117" s="57">
        <f>IF(ISERROR(VLOOKUP(C117,[2]TD!$4:$65536,6,0)),0,VLOOKUP(C117,[2]TD!$4:$65536,6,0))</f>
        <v>0</v>
      </c>
      <c r="M117" s="57">
        <f>IF(ISERROR(VLOOKUP(C117,[2]TD!$4:$65536,7,0)),0,VLOOKUP(C117,[2]TD!$4:$65536,7,0))</f>
        <v>0</v>
      </c>
      <c r="N117" s="70"/>
      <c r="O117" s="70" t="str">
        <f>IF(ISERROR(VLOOKUP(N117,[2]POA!$A$2:$C$25,3,0)),"",VLOOKUP(N117,[2]POA!$A$2:$C$25,3,0))</f>
        <v/>
      </c>
      <c r="P117" s="61"/>
      <c r="Q117" s="61" t="str">
        <f>IF(ISERROR(VLOOKUP(P117,[2]POA!$A$2:$F$25,4,0)),"",VLOOKUP(P117,[2]POA!$A$2:$F$25,4,0))</f>
        <v/>
      </c>
      <c r="R117" s="62" t="str">
        <f>IF(ISERROR(VLOOKUP(N117,[2]POA!$A$2:$C$25,2,0)),"",VLOOKUP(N117,[2]POA!$A$2:$C$25,2,0))</f>
        <v/>
      </c>
      <c r="S117" s="63"/>
      <c r="T117" s="64" t="str">
        <f t="shared" si="82"/>
        <v/>
      </c>
      <c r="U117" s="63"/>
      <c r="V117" s="64" t="str">
        <f>IF(OR(U111=0,N117="",R117=""),"",IF(U111&gt;=(0.5*R117),"HABIL","NO HABIL"))</f>
        <v/>
      </c>
      <c r="W117" s="64"/>
      <c r="X117" s="63"/>
      <c r="Y117" s="64" t="str">
        <f>IF(OR(X111=0,N117="",R117=""),"",IF(X111&gt;=$Y$9,"HABIL","NO HABIL"))</f>
        <v/>
      </c>
      <c r="Z117" s="65"/>
      <c r="AA117" s="64" t="str">
        <f>IF(OR(Z111=0,N117="",R117=""),"",IF(Z111&lt;=$AA$9,"HABIL","NO HABIL"))</f>
        <v/>
      </c>
      <c r="AB117" s="61">
        <f>IF(ISERROR(VLOOKUP(P117,[3]POA!$A$2:$F$25,5,0)),"",VLOOKUP(P117,[3]POA!$A$2:$F$25,5,0))</f>
        <v>0</v>
      </c>
      <c r="AC117" s="61"/>
      <c r="AD117" s="64" t="str">
        <f>IF(OR(AC111=0,N117="",R117=""),"",IF(AC111&gt;=$AD$9,"HABIL","NO HABIL"))</f>
        <v/>
      </c>
      <c r="AE117" s="64" t="str">
        <f t="shared" si="83"/>
        <v/>
      </c>
      <c r="AF117" s="66">
        <f t="shared" si="84"/>
        <v>0</v>
      </c>
      <c r="AG117" s="67" t="str">
        <f t="shared" si="87"/>
        <v>MIPYME</v>
      </c>
      <c r="AH117" s="68"/>
      <c r="AI117" s="64" t="str">
        <f>IF(OR(AH111=0,N117="",R117=""),"",IF(AH111&gt;=$AI$9,"HABIL","NO HABIL"))</f>
        <v/>
      </c>
      <c r="AJ117" s="68"/>
      <c r="AK117" s="64" t="str">
        <f>IF(OR(AJ111=0,N117="",R117=""),"",IF(AJ111&gt;=$AK$9,"HABIL","NO HABIL"))</f>
        <v/>
      </c>
      <c r="AL117" s="71" t="str">
        <f t="shared" si="88"/>
        <v/>
      </c>
    </row>
    <row r="118" spans="2:38" ht="18" hidden="1" customHeight="1" x14ac:dyDescent="0.25">
      <c r="B118" s="54" t="str">
        <f t="shared" si="89"/>
        <v/>
      </c>
      <c r="C118" s="56"/>
      <c r="D118" s="56"/>
      <c r="E118" s="57">
        <f>IF(ISERROR(VLOOKUP(C118,[2]TD!$4:$65536,2,0)),0,VLOOKUP(C118,[2]TD!$4:$65536,2,0))</f>
        <v>0</v>
      </c>
      <c r="F118" s="57">
        <f>IF(ISERROR(VLOOKUP(C118,[2]TD!$4:$65536,3,0)),0,VLOOKUP(C118,[2]TD!$4:$65536,3,0))</f>
        <v>0</v>
      </c>
      <c r="G118" s="57">
        <f>IF(ISERROR(VLOOKUP(C118,[2]TD!$4:$65536,4,0)),0,VLOOKUP(C118,[2]TD!$4:$65536,4,0))</f>
        <v>0</v>
      </c>
      <c r="H118" s="57">
        <f>IF(ISERROR(VLOOKUP(C118,[2]TD!$4:$65536,5,0)),0,VLOOKUP(C118,[2]TD!$4:$65536,5,0))</f>
        <v>0</v>
      </c>
      <c r="I118" s="57">
        <f t="shared" si="85"/>
        <v>0</v>
      </c>
      <c r="J118" s="57">
        <f t="shared" si="85"/>
        <v>0</v>
      </c>
      <c r="K118" s="57">
        <f t="shared" si="86"/>
        <v>0</v>
      </c>
      <c r="L118" s="57">
        <f>IF(ISERROR(VLOOKUP(C118,[2]TD!$4:$65536,6,0)),0,VLOOKUP(C118,[2]TD!$4:$65536,6,0))</f>
        <v>0</v>
      </c>
      <c r="M118" s="57">
        <f>IF(ISERROR(VLOOKUP(C118,[2]TD!$4:$65536,7,0)),0,VLOOKUP(C118,[2]TD!$4:$65536,7,0))</f>
        <v>0</v>
      </c>
      <c r="N118" s="70"/>
      <c r="O118" s="70" t="str">
        <f>IF(ISERROR(VLOOKUP(N118,[2]POA!$A$2:$C$25,3,0)),"",VLOOKUP(N118,[2]POA!$A$2:$C$25,3,0))</f>
        <v/>
      </c>
      <c r="P118" s="61"/>
      <c r="Q118" s="61" t="str">
        <f>IF(ISERROR(VLOOKUP(P118,[2]POA!$A$2:$F$25,4,0)),"",VLOOKUP(P118,[2]POA!$A$2:$F$25,4,0))</f>
        <v/>
      </c>
      <c r="R118" s="62" t="str">
        <f>IF(ISERROR(VLOOKUP(N118,[2]POA!$A$2:$C$25,2,0)),"",VLOOKUP(N118,[2]POA!$A$2:$C$25,2,0))</f>
        <v/>
      </c>
      <c r="S118" s="63"/>
      <c r="T118" s="64" t="str">
        <f t="shared" si="82"/>
        <v/>
      </c>
      <c r="U118" s="63"/>
      <c r="V118" s="64" t="str">
        <f>IF(OR(U111=0,N118="",R118=""),"",IF(U111&gt;=(0.5*R118),"HABIL","NO HABIL"))</f>
        <v/>
      </c>
      <c r="W118" s="64"/>
      <c r="X118" s="63"/>
      <c r="Y118" s="64" t="str">
        <f>IF(OR(X111=0,N118="",R118=""),"",IF(X111&gt;=$Y$9,"HABIL","NO HABIL"))</f>
        <v/>
      </c>
      <c r="Z118" s="65"/>
      <c r="AA118" s="64" t="str">
        <f>IF(OR(Z111=0,N118="",R118=""),"",IF(Z111&lt;=$AA$9,"HABIL","NO HABIL"))</f>
        <v/>
      </c>
      <c r="AB118" s="61">
        <f>IF(ISERROR(VLOOKUP(P118,[3]POA!$A$2:$F$25,5,0)),"",VLOOKUP(P118,[3]POA!$A$2:$F$25,5,0))</f>
        <v>0</v>
      </c>
      <c r="AC118" s="61"/>
      <c r="AD118" s="64" t="str">
        <f>IF(OR(AC111=0,N118="",R118=""),"",IF(AC111&gt;=$AD$9,"HABIL","NO HABIL"))</f>
        <v/>
      </c>
      <c r="AE118" s="64" t="str">
        <f t="shared" si="83"/>
        <v/>
      </c>
      <c r="AF118" s="66">
        <f t="shared" si="84"/>
        <v>0</v>
      </c>
      <c r="AG118" s="67" t="str">
        <f t="shared" si="87"/>
        <v>MIPYME</v>
      </c>
      <c r="AH118" s="68"/>
      <c r="AI118" s="64" t="str">
        <f>IF(OR(AH111=0,N118="",R118=""),"",IF(AH111&gt;=$AI$9,"HABIL","NO HABIL"))</f>
        <v/>
      </c>
      <c r="AJ118" s="68"/>
      <c r="AK118" s="64" t="str">
        <f>IF(OR(AJ111=0,N118="",R118=""),"",IF(AJ111&gt;=$AK$9,"HABIL","NO HABIL"))</f>
        <v/>
      </c>
      <c r="AL118" s="71" t="str">
        <f t="shared" si="88"/>
        <v/>
      </c>
    </row>
    <row r="119" spans="2:38" ht="18" hidden="1" customHeight="1" x14ac:dyDescent="0.25">
      <c r="B119" s="54" t="str">
        <f t="shared" si="89"/>
        <v/>
      </c>
      <c r="C119" s="56"/>
      <c r="D119" s="56"/>
      <c r="E119" s="57">
        <f>IF(ISERROR(VLOOKUP(C119,[2]TD!$4:$65536,2,0)),0,VLOOKUP(C119,[2]TD!$4:$65536,2,0))</f>
        <v>0</v>
      </c>
      <c r="F119" s="57">
        <f>IF(ISERROR(VLOOKUP(C119,[2]TD!$4:$65536,3,0)),0,VLOOKUP(C119,[2]TD!$4:$65536,3,0))</f>
        <v>0</v>
      </c>
      <c r="G119" s="57">
        <f>IF(ISERROR(VLOOKUP(C119,[2]TD!$4:$65536,4,0)),0,VLOOKUP(C119,[2]TD!$4:$65536,4,0))</f>
        <v>0</v>
      </c>
      <c r="H119" s="57">
        <f>IF(ISERROR(VLOOKUP(C119,[2]TD!$4:$65536,5,0)),0,VLOOKUP(C119,[2]TD!$4:$65536,5,0))</f>
        <v>0</v>
      </c>
      <c r="I119" s="57">
        <f t="shared" si="85"/>
        <v>0</v>
      </c>
      <c r="J119" s="57">
        <f t="shared" si="85"/>
        <v>0</v>
      </c>
      <c r="K119" s="57">
        <f t="shared" si="86"/>
        <v>0</v>
      </c>
      <c r="L119" s="57">
        <f>IF(ISERROR(VLOOKUP(C119,[2]TD!$4:$65536,6,0)),0,VLOOKUP(C119,[2]TD!$4:$65536,6,0))</f>
        <v>0</v>
      </c>
      <c r="M119" s="57">
        <f>IF(ISERROR(VLOOKUP(C119,[2]TD!$4:$65536,7,0)),0,VLOOKUP(C119,[2]TD!$4:$65536,7,0))</f>
        <v>0</v>
      </c>
      <c r="N119" s="70"/>
      <c r="O119" s="70" t="str">
        <f>IF(ISERROR(VLOOKUP(N119,[2]POA!$A$2:$C$25,3,0)),"",VLOOKUP(N119,[2]POA!$A$2:$C$25,3,0))</f>
        <v/>
      </c>
      <c r="P119" s="61"/>
      <c r="Q119" s="61" t="str">
        <f>IF(ISERROR(VLOOKUP(P119,[2]POA!$A$2:$F$25,4,0)),"",VLOOKUP(P119,[2]POA!$A$2:$F$25,4,0))</f>
        <v/>
      </c>
      <c r="R119" s="62" t="str">
        <f>IF(ISERROR(VLOOKUP(N119,[2]POA!$A$2:$C$25,2,0)),"",VLOOKUP(N119,[2]POA!$A$2:$C$25,2,0))</f>
        <v/>
      </c>
      <c r="S119" s="63"/>
      <c r="T119" s="64" t="str">
        <f t="shared" si="82"/>
        <v/>
      </c>
      <c r="U119" s="63"/>
      <c r="V119" s="64" t="str">
        <f>IF(OR(U111=0,N119="",R119=""),"",IF(U111&gt;=(0.5*R119),"HABIL","NO HABIL"))</f>
        <v/>
      </c>
      <c r="W119" s="64"/>
      <c r="X119" s="63"/>
      <c r="Y119" s="64" t="str">
        <f>IF(OR(X111=0,N119="",R119=""),"",IF(X111&gt;=$Y$9,"HABIL","NO HABIL"))</f>
        <v/>
      </c>
      <c r="Z119" s="65"/>
      <c r="AA119" s="64" t="str">
        <f>IF(OR(Z111=0,N119="",R119=""),"",IF(Z111&lt;=$AA$9,"HABIL","NO HABIL"))</f>
        <v/>
      </c>
      <c r="AB119" s="61">
        <f>IF(ISERROR(VLOOKUP(P119,[3]POA!$A$2:$F$25,5,0)),"",VLOOKUP(P119,[3]POA!$A$2:$F$25,5,0))</f>
        <v>0</v>
      </c>
      <c r="AC119" s="61"/>
      <c r="AD119" s="64" t="str">
        <f>IF(OR(AC111=0,N119="",R119=""),"",IF(AC111&gt;=$AD$9,"HABIL","NO HABIL"))</f>
        <v/>
      </c>
      <c r="AE119" s="64" t="str">
        <f t="shared" si="83"/>
        <v/>
      </c>
      <c r="AF119" s="66">
        <f t="shared" si="84"/>
        <v>0</v>
      </c>
      <c r="AG119" s="67" t="str">
        <f t="shared" si="87"/>
        <v>MIPYME</v>
      </c>
      <c r="AH119" s="68"/>
      <c r="AI119" s="64" t="str">
        <f>IF(OR(AH111=0,N119="",R119=""),"",IF(AH111&gt;=$AI$9,"HABIL","NO HABIL"))</f>
        <v/>
      </c>
      <c r="AJ119" s="68"/>
      <c r="AK119" s="64" t="str">
        <f>IF(OR(AJ111=0,N119="",R119=""),"",IF(AJ111&gt;=$AK$9,"HABIL","NO HABIL"))</f>
        <v/>
      </c>
      <c r="AL119" s="72" t="str">
        <f t="shared" si="88"/>
        <v/>
      </c>
    </row>
    <row r="120" spans="2:38" ht="18" hidden="1" customHeight="1" x14ac:dyDescent="0.25">
      <c r="B120" s="54" t="str">
        <f t="shared" si="89"/>
        <v/>
      </c>
      <c r="C120" s="56"/>
      <c r="D120" s="56"/>
      <c r="E120" s="57">
        <f>IF(ISERROR(VLOOKUP(C120,[2]TD!$4:$65536,2,0)),0,VLOOKUP(C120,[2]TD!$4:$65536,2,0))</f>
        <v>0</v>
      </c>
      <c r="F120" s="57">
        <f>IF(ISERROR(VLOOKUP(C120,[2]TD!$4:$65536,3,0)),0,VLOOKUP(C120,[2]TD!$4:$65536,3,0))</f>
        <v>0</v>
      </c>
      <c r="G120" s="57">
        <f>IF(ISERROR(VLOOKUP(C120,[2]TD!$4:$65536,4,0)),0,VLOOKUP(C120,[2]TD!$4:$65536,4,0))</f>
        <v>0</v>
      </c>
      <c r="H120" s="57">
        <f>IF(ISERROR(VLOOKUP(C120,[2]TD!$4:$65536,5,0)),0,VLOOKUP(C120,[2]TD!$4:$65536,5,0))</f>
        <v>0</v>
      </c>
      <c r="I120" s="57">
        <f t="shared" si="85"/>
        <v>0</v>
      </c>
      <c r="J120" s="57">
        <f t="shared" si="85"/>
        <v>0</v>
      </c>
      <c r="K120" s="57">
        <f t="shared" si="86"/>
        <v>0</v>
      </c>
      <c r="L120" s="57">
        <f>IF(ISERROR(VLOOKUP(C120,[2]TD!$4:$65536,6,0)),0,VLOOKUP(C120,[2]TD!$4:$65536,6,0))</f>
        <v>0</v>
      </c>
      <c r="M120" s="57">
        <f>IF(ISERROR(VLOOKUP(C120,[2]TD!$4:$65536,7,0)),0,VLOOKUP(C120,[2]TD!$4:$65536,7,0))</f>
        <v>0</v>
      </c>
      <c r="N120" s="70"/>
      <c r="O120" s="70" t="str">
        <f>IF(ISERROR(VLOOKUP(N120,[2]POA!$A$2:$C$25,3,0)),"",VLOOKUP(N120,[2]POA!$A$2:$C$25,3,0))</f>
        <v/>
      </c>
      <c r="P120" s="61"/>
      <c r="Q120" s="61" t="str">
        <f>IF(ISERROR(VLOOKUP(P120,[2]POA!$A$2:$F$25,4,0)),"",VLOOKUP(P120,[2]POA!$A$2:$F$25,4,0))</f>
        <v/>
      </c>
      <c r="R120" s="62" t="str">
        <f>IF(ISERROR(VLOOKUP(N120,[2]POA!$A$2:$C$25,2,0)),"",VLOOKUP(N120,[2]POA!$A$2:$C$25,2,0))</f>
        <v/>
      </c>
      <c r="S120" s="63"/>
      <c r="T120" s="64" t="str">
        <f t="shared" si="82"/>
        <v/>
      </c>
      <c r="U120" s="63"/>
      <c r="V120" s="64" t="str">
        <f>IF(OR(U111=0,N120="",R120=""),"",IF(U111&gt;=(0.5*R120),"HABIL","NO HABIL"))</f>
        <v/>
      </c>
      <c r="W120" s="64"/>
      <c r="X120" s="63"/>
      <c r="Y120" s="64" t="str">
        <f>IF(OR(X111=0,N120="",R120=""),"",IF(X111&gt;=$Y$9,"HABIL","NO HABIL"))</f>
        <v/>
      </c>
      <c r="Z120" s="65"/>
      <c r="AA120" s="64" t="str">
        <f>IF(OR(Z111=0,N120="",R120=""),"",IF(Z111&lt;=$AA$9,"HABIL","NO HABIL"))</f>
        <v/>
      </c>
      <c r="AB120" s="61">
        <f>IF(ISERROR(VLOOKUP(P120,[3]POA!$A$2:$F$25,5,0)),"",VLOOKUP(P120,[3]POA!$A$2:$F$25,5,0))</f>
        <v>0</v>
      </c>
      <c r="AC120" s="61"/>
      <c r="AD120" s="64" t="str">
        <f>IF(OR(AC111=0,N120="",R120=""),"",IF(AC111&gt;=$AD$9,"HABIL","NO HABIL"))</f>
        <v/>
      </c>
      <c r="AE120" s="64" t="str">
        <f t="shared" si="83"/>
        <v/>
      </c>
      <c r="AF120" s="66">
        <f t="shared" si="84"/>
        <v>0</v>
      </c>
      <c r="AG120" s="67" t="str">
        <f t="shared" si="87"/>
        <v>MIPYME</v>
      </c>
      <c r="AH120" s="68"/>
      <c r="AI120" s="64" t="str">
        <f>IF(OR(AH111=0,N120="",R120=""),"",IF(AH111&gt;=$AI$9,"HABIL","NO HABIL"))</f>
        <v/>
      </c>
      <c r="AJ120" s="68"/>
      <c r="AK120" s="64" t="str">
        <f>IF(OR(AJ111=0,N120="",R120=""),"",IF(AJ111&gt;=$AK$9,"HABIL","NO HABIL"))</f>
        <v/>
      </c>
      <c r="AL120" s="72" t="str">
        <f t="shared" si="88"/>
        <v/>
      </c>
    </row>
    <row r="121" spans="2:38" ht="18" hidden="1" customHeight="1" x14ac:dyDescent="0.25">
      <c r="B121" s="73" t="str">
        <f t="shared" si="89"/>
        <v/>
      </c>
      <c r="C121" s="74"/>
      <c r="D121" s="74"/>
      <c r="E121" s="75">
        <f>IF(ISERROR(VLOOKUP(C121,[2]TD!$4:$65536,2,0)),0,VLOOKUP(C121,[2]TD!$4:$65536,2,0))</f>
        <v>0</v>
      </c>
      <c r="F121" s="75">
        <f>IF(ISERROR(VLOOKUP(C121,[2]TD!$4:$65536,3,0)),0,VLOOKUP(C121,[2]TD!$4:$65536,3,0))</f>
        <v>0</v>
      </c>
      <c r="G121" s="75">
        <f>IF(ISERROR(VLOOKUP(C121,[2]TD!$4:$65536,4,0)),0,VLOOKUP(C121,[2]TD!$4:$65536,4,0))</f>
        <v>0</v>
      </c>
      <c r="H121" s="75">
        <f>IF(ISERROR(VLOOKUP(C121,[2]TD!$4:$65536,5,0)),0,VLOOKUP(C121,[2]TD!$4:$65536,5,0))</f>
        <v>0</v>
      </c>
      <c r="I121" s="75">
        <f t="shared" si="85"/>
        <v>0</v>
      </c>
      <c r="J121" s="75">
        <f t="shared" si="85"/>
        <v>0</v>
      </c>
      <c r="K121" s="75">
        <f t="shared" si="86"/>
        <v>0</v>
      </c>
      <c r="L121" s="75">
        <f>IF(ISERROR(VLOOKUP(C121,[2]TD!$4:$65536,6,0)),0,VLOOKUP(C121,[2]TD!$4:$65536,6,0))</f>
        <v>0</v>
      </c>
      <c r="M121" s="75">
        <f>IF(ISERROR(VLOOKUP(C121,[2]TD!$4:$65536,7,0)),0,VLOOKUP(C121,[2]TD!$4:$65536,7,0))</f>
        <v>0</v>
      </c>
      <c r="N121" s="76"/>
      <c r="O121" s="76" t="str">
        <f>IF(ISERROR(VLOOKUP(N121,[2]POA!$A$2:$C$25,3,0)),"",VLOOKUP(N121,[2]POA!$A$2:$C$25,3,0))</f>
        <v/>
      </c>
      <c r="P121" s="77"/>
      <c r="Q121" s="77" t="str">
        <f>IF(ISERROR(VLOOKUP(P121,[2]POA!$A$2:$F$25,4,0)),"",VLOOKUP(P121,[2]POA!$A$2:$F$25,4,0))</f>
        <v/>
      </c>
      <c r="R121" s="78" t="str">
        <f>IF(ISERROR(VLOOKUP(N121,[2]POA!$A$2:$C$25,2,0)),"",VLOOKUP(N121,[2]POA!$A$2:$C$25,2,0))</f>
        <v/>
      </c>
      <c r="S121" s="79"/>
      <c r="T121" s="64" t="str">
        <f t="shared" si="82"/>
        <v/>
      </c>
      <c r="U121" s="79"/>
      <c r="V121" s="80" t="str">
        <f>IF(OR(U111=0,N121="",R121=""),"",IF(U111&gt;=(0.5*R121),"HABIL","NO HABIL"))</f>
        <v/>
      </c>
      <c r="W121" s="80"/>
      <c r="X121" s="79"/>
      <c r="Y121" s="80" t="str">
        <f>IF(OR(X111=0,N121="",R121=""),"",IF(X111&gt;=$Y$9,"HABIL","NO HABIL"))</f>
        <v/>
      </c>
      <c r="Z121" s="81"/>
      <c r="AA121" s="80" t="str">
        <f>IF(OR(Z111=0,N121="",R121=""),"",IF(Z111&lt;=$AA$9,"HABIL","NO HABIL"))</f>
        <v/>
      </c>
      <c r="AB121" s="77">
        <f>IF(ISERROR(VLOOKUP(P121,[3]POA!$A$2:$F$25,5,0)),"",VLOOKUP(P121,[3]POA!$A$2:$F$25,5,0))</f>
        <v>0</v>
      </c>
      <c r="AC121" s="77"/>
      <c r="AD121" s="80" t="str">
        <f>IF(OR(AC111=0,N121="",R121=""),"",IF(AC111&gt;=$AD$9,"HABIL","NO HABIL"))</f>
        <v/>
      </c>
      <c r="AE121" s="80" t="str">
        <f t="shared" si="83"/>
        <v/>
      </c>
      <c r="AF121" s="82">
        <f t="shared" si="84"/>
        <v>0</v>
      </c>
      <c r="AG121" s="83" t="str">
        <f t="shared" si="87"/>
        <v>MIPYME</v>
      </c>
      <c r="AH121" s="84"/>
      <c r="AI121" s="80" t="str">
        <f>IF(OR(AH111=0,N121="",R121=""),"",IF(AH111&gt;=$AI$9,"HABIL","NO HABIL"))</f>
        <v/>
      </c>
      <c r="AJ121" s="84"/>
      <c r="AK121" s="80" t="str">
        <f>IF(OR(AJ111=0,N121="",R121=""),"",IF(AJ111&gt;=$AK$9,"HABIL","NO HABIL"))</f>
        <v/>
      </c>
      <c r="AL121" s="85" t="str">
        <f t="shared" si="88"/>
        <v/>
      </c>
    </row>
    <row r="122" spans="2:38" ht="18" hidden="1" customHeight="1" x14ac:dyDescent="0.25">
      <c r="B122" s="37">
        <v>11</v>
      </c>
      <c r="C122" s="38">
        <f>+C123</f>
        <v>0</v>
      </c>
      <c r="D122" s="39" t="str">
        <f>IF(SUM(D123:D132)=0,"",SUM(D123:D132))</f>
        <v/>
      </c>
      <c r="E122" s="40">
        <f>SUM(E123:E132)</f>
        <v>0</v>
      </c>
      <c r="F122" s="40">
        <f t="shared" ref="F122:M122" si="90">SUM(F123:F132)</f>
        <v>0</v>
      </c>
      <c r="G122" s="40">
        <f t="shared" si="90"/>
        <v>0</v>
      </c>
      <c r="H122" s="40">
        <f t="shared" si="90"/>
        <v>0</v>
      </c>
      <c r="I122" s="40">
        <f t="shared" si="90"/>
        <v>0</v>
      </c>
      <c r="J122" s="40">
        <f t="shared" si="90"/>
        <v>0</v>
      </c>
      <c r="K122" s="40">
        <f t="shared" si="90"/>
        <v>0</v>
      </c>
      <c r="L122" s="40">
        <f t="shared" si="90"/>
        <v>0</v>
      </c>
      <c r="M122" s="40">
        <f t="shared" si="90"/>
        <v>0</v>
      </c>
      <c r="N122" s="41">
        <v>1</v>
      </c>
      <c r="O122" s="42">
        <f>IF(ISERROR(VLOOKUP(N122,[2]POA!$A$2:$C$25,3,0)),"",VLOOKUP(N122,[2]POA!$A$2:$C$25,3,0))</f>
        <v>18</v>
      </c>
      <c r="P122" s="43" t="s">
        <v>54</v>
      </c>
      <c r="Q122" s="41">
        <f>+SUM(Q123:Q132)</f>
        <v>0</v>
      </c>
      <c r="R122" s="44">
        <f>IF(ISERROR(VLOOKUP(N122,[2]POA!$A$2:$C$25,2,0)),"",VLOOKUP(N122,[2]POA!$A$2:$C$25,2,0))</f>
        <v>151500000000</v>
      </c>
      <c r="S122" s="45">
        <f>SUM(I122)</f>
        <v>0</v>
      </c>
      <c r="T122" s="46" t="str">
        <f>IF(OR(S122=0,N122="",R122=""),"",IF(S122&gt;=(R122/O122),"HABIL","NO HABIL"))</f>
        <v/>
      </c>
      <c r="U122" s="47">
        <f>SUM(J122)</f>
        <v>0</v>
      </c>
      <c r="V122" s="48" t="str">
        <f>IF(OR(U122=0,N122="",R122=""),"",IF(U122&gt;=(0.1*R122),"HABIL","NO HABIL"))</f>
        <v/>
      </c>
      <c r="W122" s="48"/>
      <c r="X122" s="47">
        <f>IF(ISERROR(SUM(E122/G122)),0,SUM(E122/G122))</f>
        <v>0</v>
      </c>
      <c r="Y122" s="46" t="str">
        <f>IF(OR(X122=0,N122="",R122=""),"",IF(X122&gt;=$Y$9,"HABIL","NO HABIL"))</f>
        <v/>
      </c>
      <c r="Z122" s="49">
        <f>IF(ISERROR(SUM(H122/F122)),0,SUM(H122/F122))</f>
        <v>0</v>
      </c>
      <c r="AA122" s="46" t="str">
        <f>IF(OR(Z122=0,N122="",R122=""),"",IF(Z122&lt;=$AA$9,"HABIL","NO HABIL"))</f>
        <v/>
      </c>
      <c r="AB122" s="41">
        <f>+SUM(AB123:AB132)</f>
        <v>0</v>
      </c>
      <c r="AC122" s="49">
        <f>IF(ISERROR(SUM(L122/M122)),0,SUM(L122/M122))</f>
        <v>0</v>
      </c>
      <c r="AD122" s="46" t="str">
        <f>IF(OR(AC122=0,N122="",R122=""),"",IF(AC122&gt;=$AD$9,"HABIL","NO HABIL"))</f>
        <v/>
      </c>
      <c r="AE122" s="46" t="str">
        <f>IF(OR(T122="",V122="",Y122="",AA122="",AD122=""),"",IF(T122="NO HABIL","NO HABIL",IF(V122="NO HABIL","NO HABIL",IF(Y122="NO HABIL","NO HABIL",IF(AA122="NO HABIL","NO HABIL",IF(AD122="NO HABIL","NO HABIL",IF(AD122="NO HABIL","NO HABIL","HABIL")))))))</f>
        <v/>
      </c>
      <c r="AF122" s="50"/>
      <c r="AG122" s="51"/>
      <c r="AH122" s="49">
        <f>IF(ISERROR(SUM(L122/K122)),0,SUM(L122/K122))</f>
        <v>0</v>
      </c>
      <c r="AI122" s="46" t="str">
        <f>IF(OR(AH122=0,N122="",R122=""),"",IF(AH122&gt;=$AI$9,"HABIL","NO HABIL"))</f>
        <v/>
      </c>
      <c r="AJ122" s="49">
        <f>IF(ISERROR(SUM(L122/F122)),0,SUM(L122/F122))</f>
        <v>0</v>
      </c>
      <c r="AK122" s="46" t="str">
        <f>IF(OR(AJ122=0,N122="",R122=""),"",IF(AJ122&gt;=$AK$9,"HABIL","NO HABIL"))</f>
        <v/>
      </c>
      <c r="AL122" s="52" t="str">
        <f t="shared" si="88"/>
        <v/>
      </c>
    </row>
    <row r="123" spans="2:38" ht="18" hidden="1" customHeight="1" x14ac:dyDescent="0.25">
      <c r="B123" s="54" t="str">
        <f>IF(C123="","",B122+0.1)</f>
        <v/>
      </c>
      <c r="C123" s="55"/>
      <c r="D123" s="56"/>
      <c r="E123" s="57">
        <f>IF(ISERROR(VLOOKUP(C123,[2]TD!$4:$65536,2,0)),0,VLOOKUP(C123,[2]TD!$4:$65536,2,0))</f>
        <v>0</v>
      </c>
      <c r="F123" s="57">
        <f>IF(ISERROR(VLOOKUP(C123,[2]TD!$4:$65536,3,0)),0,VLOOKUP(C123,[2]TD!$4:$65536,3,0))</f>
        <v>0</v>
      </c>
      <c r="G123" s="57">
        <f>IF(ISERROR(VLOOKUP(C123,[2]TD!$4:$65536,4,0)),0,VLOOKUP(C123,[2]TD!$4:$65536,4,0))</f>
        <v>0</v>
      </c>
      <c r="H123" s="57">
        <f>IF(ISERROR(VLOOKUP(C123,[2]TD!$4:$65536,5,0)),0,VLOOKUP(C123,[2]TD!$4:$65536,5,0))</f>
        <v>0</v>
      </c>
      <c r="I123" s="57">
        <f>IF(ISERROR(E123-G123),"",E123-G123)</f>
        <v>0</v>
      </c>
      <c r="J123" s="58">
        <f>IF(ISERROR(F123-H123),"",F123-H123)</f>
        <v>0</v>
      </c>
      <c r="K123" s="58">
        <f>IF(ISERROR(F123-H123),"",F123-H123)</f>
        <v>0</v>
      </c>
      <c r="L123" s="57">
        <f>IF(ISERROR(VLOOKUP(C123,[2]TD!$4:$65536,6,0)),0,VLOOKUP(C123,[2]TD!$4:$65536,6,0))</f>
        <v>0</v>
      </c>
      <c r="M123" s="57">
        <f>IF(ISERROR(VLOOKUP(C123,[2]TD!$4:$65536,7,0)),0,VLOOKUP(C123,[2]TD!$4:$65536,7,0))</f>
        <v>0</v>
      </c>
      <c r="N123" s="59"/>
      <c r="O123" s="60" t="str">
        <f>IF(ISERROR(VLOOKUP(N123,[2]POA!$A$2:$C$25,3,0)),"",VLOOKUP(N123,[2]POA!$A$2:$C$25,3,0))</f>
        <v/>
      </c>
      <c r="P123" s="61" t="s">
        <v>54</v>
      </c>
      <c r="Q123" s="61" t="str">
        <f>IF(ISERROR(VLOOKUP(P123,[2]POA!$A$2:$F$25,4,0)),"",VLOOKUP(P123,[2]POA!$A$2:$F$25,4,0))</f>
        <v/>
      </c>
      <c r="R123" s="62" t="str">
        <f>IF(ISERROR(VLOOKUP(N123,[2]POA!$A$2:$C$25,2,0)),"",VLOOKUP(N123,[2]POA!$A$2:$C$25,2,0))</f>
        <v/>
      </c>
      <c r="S123" s="63"/>
      <c r="T123" s="64" t="str">
        <f t="shared" ref="T123:T132" si="91">IF(OR(S122=0,N123="",R123=""),"",IF(S122&gt;=(0.1*R123),"HABIL","NO HABIL"))</f>
        <v/>
      </c>
      <c r="U123" s="63"/>
      <c r="V123" s="64" t="str">
        <f>IF(OR(U122=0,N123="",R123=""),"",IF(U122&gt;=(0.5*R123),"HABIL","NO HABIL"))</f>
        <v/>
      </c>
      <c r="W123" s="64"/>
      <c r="X123" s="63"/>
      <c r="Y123" s="64" t="str">
        <f>IF(OR(X122=0,N123="",R123=""),"",IF(X122&gt;=$Y$9,"HABIL","NO HABIL"))</f>
        <v/>
      </c>
      <c r="Z123" s="65"/>
      <c r="AA123" s="64" t="str">
        <f>IF(OR(Z122=0,N123="",R123=""),"",IF(Z122&lt;=$AA$9,"HABIL","NO HABIL"))</f>
        <v/>
      </c>
      <c r="AB123" s="61" t="str">
        <f>IF(ISERROR(VLOOKUP(P123,[3]POA!$A$2:$F$25,5,0)),"",VLOOKUP(P123,[3]POA!$A$2:$F$25,5,0))</f>
        <v/>
      </c>
      <c r="AC123" s="61"/>
      <c r="AD123" s="64" t="str">
        <f>IF(OR(AC122=0,N123="",R123=""),"",IF(AC122&gt;=$AD$9,"HABIL","NO HABIL"))</f>
        <v/>
      </c>
      <c r="AE123" s="64" t="str">
        <f t="shared" ref="AE123:AE132" si="92">IF(OR(T123="",V123="",Y123="",AA123="",AD123=""),"",IF(T123="NO HABIL","NO HABIL",IF(V123="NO HABIL","NO HABIL",IF(Y123="NO HABIL","NO HABIL",IF(AA123="NO HABIL","NO HABIL",IF(AD123="NO HABIL","NO HABIL",IF(AD123="NO HABIL","NO HABIL","HABIL")))))))</f>
        <v/>
      </c>
      <c r="AF123" s="66">
        <f t="shared" ref="AF123:AF132" si="93">IF(ISERROR(F123/$AG$9),"",F123/$AG$9)</f>
        <v>0</v>
      </c>
      <c r="AG123" s="67" t="str">
        <f>+IF(AF123&lt;$AG$10,"MIPYME","NO CUMPLE")</f>
        <v>MIPYME</v>
      </c>
      <c r="AH123" s="68"/>
      <c r="AI123" s="64" t="str">
        <f>IF(OR(AH122=0,N123="",R123=""),"",IF(AH122&gt;=$AI$9,"HABIL","NO HABIL"))</f>
        <v/>
      </c>
      <c r="AJ123" s="68"/>
      <c r="AK123" s="64" t="str">
        <f>IF(OR(AJ122=0,N123="",R123=""),"",IF(AJ122&gt;=$AK$9,"HABIL","NO HABIL"))</f>
        <v/>
      </c>
      <c r="AL123" s="69" t="str">
        <f>IF(OR(AI123="",AK123=""),"",IF(AI123="NO HABIL","NO HABIL",IF(AK123="NO HABIL","NO HABIL",IF(AK123="NO HABIL","NO HABIL","HABIL"))))</f>
        <v/>
      </c>
    </row>
    <row r="124" spans="2:38" ht="18" hidden="1" customHeight="1" x14ac:dyDescent="0.25">
      <c r="B124" s="54" t="str">
        <f>IF(C124="","",B123+0.1)</f>
        <v/>
      </c>
      <c r="C124" s="56"/>
      <c r="D124" s="56"/>
      <c r="E124" s="57">
        <f>IF(ISERROR(VLOOKUP(C124,[2]TD!$4:$65536,2,0)),0,VLOOKUP(C124,[2]TD!$4:$65536,2,0))</f>
        <v>0</v>
      </c>
      <c r="F124" s="57">
        <f>IF(ISERROR(VLOOKUP(C124,[2]TD!$4:$65536,3,0)),0,VLOOKUP(C124,[2]TD!$4:$65536,3,0))</f>
        <v>0</v>
      </c>
      <c r="G124" s="57">
        <f>IF(ISERROR(VLOOKUP(C124,[2]TD!$4:$65536,4,0)),0,VLOOKUP(C124,[2]TD!$4:$65536,4,0))</f>
        <v>0</v>
      </c>
      <c r="H124" s="57">
        <f>IF(ISERROR(VLOOKUP(C124,[2]TD!$4:$65536,5,0)),0,VLOOKUP(C124,[2]TD!$4:$65536,5,0))</f>
        <v>0</v>
      </c>
      <c r="I124" s="57">
        <f t="shared" ref="I124:J132" si="94">IF(ISERROR(E124-G124),"",E124-G124)</f>
        <v>0</v>
      </c>
      <c r="J124" s="58">
        <f t="shared" si="94"/>
        <v>0</v>
      </c>
      <c r="K124" s="58">
        <f t="shared" ref="K124:K132" si="95">IF(ISERROR(F124-H124),"",F124-H124)</f>
        <v>0</v>
      </c>
      <c r="L124" s="57">
        <f>IF(ISERROR(VLOOKUP(C124,[2]TD!$4:$65536,6,0)),0,VLOOKUP(C124,[2]TD!$4:$65536,6,0))</f>
        <v>0</v>
      </c>
      <c r="M124" s="57">
        <f>IF(ISERROR(VLOOKUP(C124,[2]TD!$4:$65536,7,0)),0,VLOOKUP(C124,[2]TD!$4:$65536,7,0))</f>
        <v>0</v>
      </c>
      <c r="N124" s="70"/>
      <c r="O124" s="70" t="str">
        <f>IF(ISERROR(VLOOKUP(N124,[2]POA!$A$2:$C$25,3,0)),"",VLOOKUP(N124,[2]POA!$A$2:$C$25,3,0))</f>
        <v/>
      </c>
      <c r="P124" s="61" t="s">
        <v>54</v>
      </c>
      <c r="Q124" s="61" t="str">
        <f>IF(ISERROR(VLOOKUP(P124,[2]POA!$A$2:$F$25,4,0)),"",VLOOKUP(P124,[2]POA!$A$2:$F$25,4,0))</f>
        <v/>
      </c>
      <c r="R124" s="62" t="str">
        <f>IF(ISERROR(VLOOKUP(N124,[2]POA!$A$2:$C$25,2,0)),"",VLOOKUP(N124,[2]POA!$A$2:$C$25,2,0))</f>
        <v/>
      </c>
      <c r="S124" s="63" t="s">
        <v>54</v>
      </c>
      <c r="T124" s="64" t="str">
        <f t="shared" si="91"/>
        <v/>
      </c>
      <c r="U124" s="63"/>
      <c r="V124" s="64" t="str">
        <f>IF(OR(U122=0,N124="",R124=""),"",IF(U122&gt;=(0.5*R124),"HABIL","NO HABIL"))</f>
        <v/>
      </c>
      <c r="W124" s="64"/>
      <c r="X124" s="63"/>
      <c r="Y124" s="64" t="str">
        <f>IF(OR(X122=0,N124="",R124=""),"",IF(X122&gt;=$Y$9,"HABIL","NO HABIL"))</f>
        <v/>
      </c>
      <c r="Z124" s="65"/>
      <c r="AA124" s="64" t="str">
        <f>IF(OR(Z122=0,N124="",R124=""),"",IF(Z122&lt;=$AA$9,"HABIL","NO HABIL"))</f>
        <v/>
      </c>
      <c r="AB124" s="61" t="str">
        <f>IF(ISERROR(VLOOKUP(P124,[3]POA!$A$2:$F$25,5,0)),"",VLOOKUP(P124,[3]POA!$A$2:$F$25,5,0))</f>
        <v/>
      </c>
      <c r="AC124" s="61"/>
      <c r="AD124" s="64" t="str">
        <f>IF(OR(AC122=0,N124="",R124=""),"",IF(AC122&gt;=$AD$9,"HABIL","NO HABIL"))</f>
        <v/>
      </c>
      <c r="AE124" s="64" t="str">
        <f t="shared" si="92"/>
        <v/>
      </c>
      <c r="AF124" s="66">
        <f t="shared" si="93"/>
        <v>0</v>
      </c>
      <c r="AG124" s="67" t="str">
        <f t="shared" ref="AG124:AG132" si="96">+IF(AF124&lt;$AG$10,"MIPYME","NO CUMPLE")</f>
        <v>MIPYME</v>
      </c>
      <c r="AH124" s="68"/>
      <c r="AI124" s="64" t="str">
        <f>IF(OR(AH122=0,N124="",R124=""),"",IF(AH122&gt;=$AI$9,"HABIL","NO HABIL"))</f>
        <v/>
      </c>
      <c r="AJ124" s="68"/>
      <c r="AK124" s="64" t="str">
        <f>IF(OR(AJ122=0,N124="",R124=""),"",IF(AJ122&gt;=$AK$9,"HABIL","NO HABIL"))</f>
        <v/>
      </c>
      <c r="AL124" s="71" t="str">
        <f t="shared" ref="AL124:AL133" si="97">IF(OR(AI124="",AK124=""),"",IF(AI124="NO HABIL","NO HABIL",IF(AK124="NO HABIL","NO HABIL",IF(AK124="NO HABIL","NO HABIL","HABIL"))))</f>
        <v/>
      </c>
    </row>
    <row r="125" spans="2:38" ht="18" hidden="1" customHeight="1" x14ac:dyDescent="0.25">
      <c r="B125" s="54" t="str">
        <f>IF(C125="","",B124+0.1)</f>
        <v/>
      </c>
      <c r="C125" s="56"/>
      <c r="D125" s="56"/>
      <c r="E125" s="57">
        <f>IF(ISERROR(VLOOKUP(C125,[2]TD!$4:$65536,2,0)),0,VLOOKUP(C125,[2]TD!$4:$65536,2,0))</f>
        <v>0</v>
      </c>
      <c r="F125" s="57">
        <f>IF(ISERROR(VLOOKUP(C125,[2]TD!$4:$65536,3,0)),0,VLOOKUP(C125,[2]TD!$4:$65536,3,0))</f>
        <v>0</v>
      </c>
      <c r="G125" s="57">
        <f>IF(ISERROR(VLOOKUP(C125,[2]TD!$4:$65536,4,0)),0,VLOOKUP(C125,[2]TD!$4:$65536,4,0))</f>
        <v>0</v>
      </c>
      <c r="H125" s="57">
        <f>IF(ISERROR(VLOOKUP(C125,[2]TD!$4:$65536,5,0)),0,VLOOKUP(C125,[2]TD!$4:$65536,5,0))</f>
        <v>0</v>
      </c>
      <c r="I125" s="57">
        <f t="shared" si="94"/>
        <v>0</v>
      </c>
      <c r="J125" s="58">
        <f t="shared" si="94"/>
        <v>0</v>
      </c>
      <c r="K125" s="58">
        <f t="shared" si="95"/>
        <v>0</v>
      </c>
      <c r="L125" s="57">
        <f>IF(ISERROR(VLOOKUP(C125,[2]TD!$4:$65536,6,0)),0,VLOOKUP(C125,[2]TD!$4:$65536,6,0))</f>
        <v>0</v>
      </c>
      <c r="M125" s="57">
        <f>IF(ISERROR(VLOOKUP(C125,[2]TD!$4:$65536,7,0)),0,VLOOKUP(C125,[2]TD!$4:$65536,7,0))</f>
        <v>0</v>
      </c>
      <c r="N125" s="70"/>
      <c r="O125" s="70" t="str">
        <f>IF(ISERROR(VLOOKUP(N125,[2]POA!$A$2:$C$25,3,0)),"",VLOOKUP(N125,[2]POA!$A$2:$C$25,3,0))</f>
        <v/>
      </c>
      <c r="P125" s="61"/>
      <c r="Q125" s="61" t="str">
        <f>IF(ISERROR(VLOOKUP(P125,[2]POA!$A$2:$F$25,4,0)),"",VLOOKUP(P125,[2]POA!$A$2:$F$25,4,0))</f>
        <v/>
      </c>
      <c r="R125" s="62" t="str">
        <f>IF(ISERROR(VLOOKUP(N125,[2]POA!$A$2:$C$25,2,0)),"",VLOOKUP(N125,[2]POA!$A$2:$C$25,2,0))</f>
        <v/>
      </c>
      <c r="S125" s="63" t="s">
        <v>54</v>
      </c>
      <c r="T125" s="64" t="str">
        <f t="shared" si="91"/>
        <v/>
      </c>
      <c r="U125" s="63"/>
      <c r="V125" s="64" t="str">
        <f>IF(OR(U122=0,N125="",R125=""),"",IF(U122&gt;=(0.5*R125),"HABIL","NO HABIL"))</f>
        <v/>
      </c>
      <c r="W125" s="64"/>
      <c r="X125" s="63"/>
      <c r="Y125" s="64" t="str">
        <f>IF(OR(X122=0,N125="",R125=""),"",IF(X122&gt;=$Y$9,"HABIL","NO HABIL"))</f>
        <v/>
      </c>
      <c r="Z125" s="65"/>
      <c r="AA125" s="64" t="str">
        <f>IF(OR(Z122=0,N125="",R125=""),"",IF(Z122&lt;=$AA$9,"HABIL","NO HABIL"))</f>
        <v/>
      </c>
      <c r="AB125" s="61">
        <f>IF(ISERROR(VLOOKUP(P125,[3]POA!$A$2:$F$25,5,0)),"",VLOOKUP(P125,[3]POA!$A$2:$F$25,5,0))</f>
        <v>0</v>
      </c>
      <c r="AC125" s="61"/>
      <c r="AD125" s="64" t="str">
        <f>IF(OR(AC122=0,N125="",R125=""),"",IF(AC122&gt;=$AD$9,"HABIL","NO HABIL"))</f>
        <v/>
      </c>
      <c r="AE125" s="64" t="str">
        <f t="shared" si="92"/>
        <v/>
      </c>
      <c r="AF125" s="66">
        <f t="shared" si="93"/>
        <v>0</v>
      </c>
      <c r="AG125" s="67" t="str">
        <f t="shared" si="96"/>
        <v>MIPYME</v>
      </c>
      <c r="AH125" s="68"/>
      <c r="AI125" s="64" t="str">
        <f>IF(OR(AH122=0,N125="",R125=""),"",IF(AH122&gt;=$AI$9,"HABIL","NO HABIL"))</f>
        <v/>
      </c>
      <c r="AJ125" s="68"/>
      <c r="AK125" s="64" t="str">
        <f>IF(OR(AJ122=0,N125="",R125=""),"",IF(AJ122&gt;=$AK$9,"HABIL","NO HABIL"))</f>
        <v/>
      </c>
      <c r="AL125" s="71" t="str">
        <f t="shared" si="97"/>
        <v/>
      </c>
    </row>
    <row r="126" spans="2:38" ht="18" hidden="1" customHeight="1" x14ac:dyDescent="0.25">
      <c r="B126" s="54"/>
      <c r="C126" s="56" t="s">
        <v>55</v>
      </c>
      <c r="D126" s="56"/>
      <c r="E126" s="57">
        <f>IF(ISERROR(VLOOKUP(C126,[2]TD!$4:$65536,2,0)),0,VLOOKUP(C126,[2]TD!$4:$65536,2,0))</f>
        <v>0</v>
      </c>
      <c r="F126" s="57">
        <f>IF(ISERROR(VLOOKUP(C126,[2]TD!$4:$65536,3,0)),0,VLOOKUP(C126,[2]TD!$4:$65536,3,0))</f>
        <v>0</v>
      </c>
      <c r="G126" s="57">
        <f>IF(ISERROR(VLOOKUP(C126,[2]TD!$4:$65536,4,0)),0,VLOOKUP(C126,[2]TD!$4:$65536,4,0))</f>
        <v>0</v>
      </c>
      <c r="H126" s="57">
        <f>IF(ISERROR(VLOOKUP(C126,[2]TD!$4:$65536,5,0)),0,VLOOKUP(C126,[2]TD!$4:$65536,5,0))</f>
        <v>0</v>
      </c>
      <c r="I126" s="57">
        <f t="shared" si="94"/>
        <v>0</v>
      </c>
      <c r="J126" s="57">
        <f t="shared" si="94"/>
        <v>0</v>
      </c>
      <c r="K126" s="57">
        <f t="shared" si="95"/>
        <v>0</v>
      </c>
      <c r="L126" s="57">
        <f>IF(ISERROR(VLOOKUP(C126,[2]TD!$4:$65536,6,0)),0,VLOOKUP(C126,[2]TD!$4:$65536,6,0))</f>
        <v>0</v>
      </c>
      <c r="M126" s="57">
        <f>IF(ISERROR(VLOOKUP(C126,[2]TD!$4:$65536,7,0)),0,VLOOKUP(C126,[2]TD!$4:$65536,7,0))</f>
        <v>0</v>
      </c>
      <c r="N126" s="70"/>
      <c r="O126" s="70" t="str">
        <f>IF(ISERROR(VLOOKUP(N126,[2]POA!$A$2:$C$25,3,0)),"",VLOOKUP(N126,[2]POA!$A$2:$C$25,3,0))</f>
        <v/>
      </c>
      <c r="P126" s="61"/>
      <c r="Q126" s="61" t="str">
        <f>IF(ISERROR(VLOOKUP(P126,[2]POA!$A$2:$F$25,4,0)),"",VLOOKUP(P126,[2]POA!$A$2:$F$25,4,0))</f>
        <v/>
      </c>
      <c r="R126" s="62" t="str">
        <f>IF(ISERROR(VLOOKUP(N126,[2]POA!$A$2:$C$25,2,0)),"",VLOOKUP(N126,[2]POA!$A$2:$C$25,2,0))</f>
        <v/>
      </c>
      <c r="S126" s="63"/>
      <c r="T126" s="64" t="str">
        <f t="shared" si="91"/>
        <v/>
      </c>
      <c r="U126" s="63"/>
      <c r="V126" s="64" t="str">
        <f>IF(OR(U122=0,N126="",R126=""),"",IF(U122&gt;=(0.5*R126),"HABIL","NO HABIL"))</f>
        <v/>
      </c>
      <c r="W126" s="64"/>
      <c r="X126" s="63"/>
      <c r="Y126" s="64" t="str">
        <f>IF(OR(X122=0,N126="",R126=""),"",IF(X122&gt;=$Y$9,"HABIL","NO HABIL"))</f>
        <v/>
      </c>
      <c r="Z126" s="65"/>
      <c r="AA126" s="64" t="str">
        <f>IF(OR(Z122=0,N126="",R126=""),"",IF(Z122&lt;=$AA$9,"HABIL","NO HABIL"))</f>
        <v/>
      </c>
      <c r="AB126" s="61">
        <f>IF(ISERROR(VLOOKUP(P126,[3]POA!$A$2:$F$25,5,0)),"",VLOOKUP(P126,[3]POA!$A$2:$F$25,5,0))</f>
        <v>0</v>
      </c>
      <c r="AC126" s="61"/>
      <c r="AD126" s="64" t="str">
        <f>IF(OR(AC122=0,N126="",R126=""),"",IF(AC122&gt;=$AD$9,"HABIL","NO HABIL"))</f>
        <v/>
      </c>
      <c r="AE126" s="64" t="str">
        <f t="shared" si="92"/>
        <v/>
      </c>
      <c r="AF126" s="66">
        <f t="shared" si="93"/>
        <v>0</v>
      </c>
      <c r="AG126" s="67" t="str">
        <f t="shared" si="96"/>
        <v>MIPYME</v>
      </c>
      <c r="AH126" s="68"/>
      <c r="AI126" s="64" t="str">
        <f>IF(OR(AH122=0,N126="",R126=""),"",IF(AH122&gt;=$AI$9,"HABIL","NO HABIL"))</f>
        <v/>
      </c>
      <c r="AJ126" s="68"/>
      <c r="AK126" s="64" t="str">
        <f>IF(OR(AJ122=0,N126="",R126=""),"",IF(AJ122&gt;=$AK$9,"HABIL","NO HABIL"))</f>
        <v/>
      </c>
      <c r="AL126" s="71" t="str">
        <f t="shared" si="97"/>
        <v/>
      </c>
    </row>
    <row r="127" spans="2:38" ht="18" hidden="1" customHeight="1" x14ac:dyDescent="0.25">
      <c r="B127" s="54" t="str">
        <f t="shared" ref="B127:B132" si="98">IF(C127="","",B126+0.1)</f>
        <v/>
      </c>
      <c r="C127" s="56"/>
      <c r="D127" s="56"/>
      <c r="E127" s="57">
        <f>IF(ISERROR(VLOOKUP(C127,[2]TD!$4:$65536,2,0)),0,VLOOKUP(C127,[2]TD!$4:$65536,2,0))</f>
        <v>0</v>
      </c>
      <c r="F127" s="57">
        <f>IF(ISERROR(VLOOKUP(C127,[2]TD!$4:$65536,3,0)),0,VLOOKUP(C127,[2]TD!$4:$65536,3,0))</f>
        <v>0</v>
      </c>
      <c r="G127" s="57">
        <f>IF(ISERROR(VLOOKUP(C127,[2]TD!$4:$65536,4,0)),0,VLOOKUP(C127,[2]TD!$4:$65536,4,0))</f>
        <v>0</v>
      </c>
      <c r="H127" s="57">
        <f>IF(ISERROR(VLOOKUP(C127,[2]TD!$4:$65536,5,0)),0,VLOOKUP(C127,[2]TD!$4:$65536,5,0))</f>
        <v>0</v>
      </c>
      <c r="I127" s="57">
        <f t="shared" si="94"/>
        <v>0</v>
      </c>
      <c r="J127" s="57">
        <f t="shared" si="94"/>
        <v>0</v>
      </c>
      <c r="K127" s="57">
        <f t="shared" si="95"/>
        <v>0</v>
      </c>
      <c r="L127" s="57">
        <f>IF(ISERROR(VLOOKUP(C127,[2]TD!$4:$65536,6,0)),0,VLOOKUP(C127,[2]TD!$4:$65536,6,0))</f>
        <v>0</v>
      </c>
      <c r="M127" s="57">
        <f>IF(ISERROR(VLOOKUP(C127,[2]TD!$4:$65536,7,0)),0,VLOOKUP(C127,[2]TD!$4:$65536,7,0))</f>
        <v>0</v>
      </c>
      <c r="N127" s="70"/>
      <c r="O127" s="70" t="str">
        <f>IF(ISERROR(VLOOKUP(N127,[2]POA!$A$2:$C$25,3,0)),"",VLOOKUP(N127,[2]POA!$A$2:$C$25,3,0))</f>
        <v/>
      </c>
      <c r="P127" s="61"/>
      <c r="Q127" s="61" t="str">
        <f>IF(ISERROR(VLOOKUP(P127,[2]POA!$A$2:$F$25,4,0)),"",VLOOKUP(P127,[2]POA!$A$2:$F$25,4,0))</f>
        <v/>
      </c>
      <c r="R127" s="62" t="str">
        <f>IF(ISERROR(VLOOKUP(N127,[2]POA!$A$2:$C$25,2,0)),"",VLOOKUP(N127,[2]POA!$A$2:$C$25,2,0))</f>
        <v/>
      </c>
      <c r="S127" s="63"/>
      <c r="T127" s="64" t="str">
        <f t="shared" si="91"/>
        <v/>
      </c>
      <c r="U127" s="63"/>
      <c r="V127" s="64" t="str">
        <f>IF(OR(U122=0,N127="",R127=""),"",IF(U122&gt;=(0.5*R127),"HABIL","NO HABIL"))</f>
        <v/>
      </c>
      <c r="W127" s="64"/>
      <c r="X127" s="63"/>
      <c r="Y127" s="64" t="str">
        <f>IF(OR(X122=0,N127="",R127=""),"",IF(X122&gt;=$Y$9,"HABIL","NO HABIL"))</f>
        <v/>
      </c>
      <c r="Z127" s="65"/>
      <c r="AA127" s="64" t="str">
        <f>IF(OR(Z122=0,N127="",R127=""),"",IF(Z122&lt;=$AA$9,"HABIL","NO HABIL"))</f>
        <v/>
      </c>
      <c r="AB127" s="61">
        <f>IF(ISERROR(VLOOKUP(P127,[3]POA!$A$2:$F$25,5,0)),"",VLOOKUP(P127,[3]POA!$A$2:$F$25,5,0))</f>
        <v>0</v>
      </c>
      <c r="AC127" s="61"/>
      <c r="AD127" s="64" t="str">
        <f>IF(OR(AC122=0,N127="",R127=""),"",IF(AC122&gt;=$AD$9,"HABIL","NO HABIL"))</f>
        <v/>
      </c>
      <c r="AE127" s="64" t="str">
        <f t="shared" si="92"/>
        <v/>
      </c>
      <c r="AF127" s="66">
        <f t="shared" si="93"/>
        <v>0</v>
      </c>
      <c r="AG127" s="67" t="str">
        <f t="shared" si="96"/>
        <v>MIPYME</v>
      </c>
      <c r="AH127" s="68"/>
      <c r="AI127" s="64" t="str">
        <f>IF(OR(AH122=0,N127="",R127=""),"",IF(AH122&gt;=$AI$9,"HABIL","NO HABIL"))</f>
        <v/>
      </c>
      <c r="AJ127" s="68"/>
      <c r="AK127" s="64" t="str">
        <f>IF(OR(AJ122=0,N127="",R127=""),"",IF(AJ122&gt;=$AK$9,"HABIL","NO HABIL"))</f>
        <v/>
      </c>
      <c r="AL127" s="72" t="str">
        <f t="shared" si="97"/>
        <v/>
      </c>
    </row>
    <row r="128" spans="2:38" ht="18" hidden="1" customHeight="1" x14ac:dyDescent="0.25">
      <c r="B128" s="54" t="str">
        <f t="shared" si="98"/>
        <v/>
      </c>
      <c r="C128" s="56"/>
      <c r="D128" s="56"/>
      <c r="E128" s="57">
        <f>IF(ISERROR(VLOOKUP(C128,[2]TD!$4:$65536,2,0)),0,VLOOKUP(C128,[2]TD!$4:$65536,2,0))</f>
        <v>0</v>
      </c>
      <c r="F128" s="57">
        <f>IF(ISERROR(VLOOKUP(C128,[2]TD!$4:$65536,3,0)),0,VLOOKUP(C128,[2]TD!$4:$65536,3,0))</f>
        <v>0</v>
      </c>
      <c r="G128" s="57">
        <f>IF(ISERROR(VLOOKUP(C128,[2]TD!$4:$65536,4,0)),0,VLOOKUP(C128,[2]TD!$4:$65536,4,0))</f>
        <v>0</v>
      </c>
      <c r="H128" s="57">
        <f>IF(ISERROR(VLOOKUP(C128,[2]TD!$4:$65536,5,0)),0,VLOOKUP(C128,[2]TD!$4:$65536,5,0))</f>
        <v>0</v>
      </c>
      <c r="I128" s="57">
        <f t="shared" si="94"/>
        <v>0</v>
      </c>
      <c r="J128" s="57">
        <f t="shared" si="94"/>
        <v>0</v>
      </c>
      <c r="K128" s="57">
        <f t="shared" si="95"/>
        <v>0</v>
      </c>
      <c r="L128" s="57">
        <f>IF(ISERROR(VLOOKUP(C128,[2]TD!$4:$65536,6,0)),0,VLOOKUP(C128,[2]TD!$4:$65536,6,0))</f>
        <v>0</v>
      </c>
      <c r="M128" s="57">
        <f>IF(ISERROR(VLOOKUP(C128,[2]TD!$4:$65536,7,0)),0,VLOOKUP(C128,[2]TD!$4:$65536,7,0))</f>
        <v>0</v>
      </c>
      <c r="N128" s="70"/>
      <c r="O128" s="70" t="str">
        <f>IF(ISERROR(VLOOKUP(N128,[2]POA!$A$2:$C$25,3,0)),"",VLOOKUP(N128,[2]POA!$A$2:$C$25,3,0))</f>
        <v/>
      </c>
      <c r="P128" s="61"/>
      <c r="Q128" s="61" t="str">
        <f>IF(ISERROR(VLOOKUP(P128,[2]POA!$A$2:$F$25,4,0)),"",VLOOKUP(P128,[2]POA!$A$2:$F$25,4,0))</f>
        <v/>
      </c>
      <c r="R128" s="62" t="str">
        <f>IF(ISERROR(VLOOKUP(N128,[2]POA!$A$2:$C$25,2,0)),"",VLOOKUP(N128,[2]POA!$A$2:$C$25,2,0))</f>
        <v/>
      </c>
      <c r="S128" s="63"/>
      <c r="T128" s="64" t="str">
        <f t="shared" si="91"/>
        <v/>
      </c>
      <c r="U128" s="63"/>
      <c r="V128" s="64" t="str">
        <f>IF(OR(U122=0,N128="",R128=""),"",IF(U122&gt;=(0.5*R128),"HABIL","NO HABIL"))</f>
        <v/>
      </c>
      <c r="W128" s="64"/>
      <c r="X128" s="63"/>
      <c r="Y128" s="64" t="str">
        <f>IF(OR(X122=0,N128="",R128=""),"",IF(X122&gt;=$Y$9,"HABIL","NO HABIL"))</f>
        <v/>
      </c>
      <c r="Z128" s="65"/>
      <c r="AA128" s="64" t="str">
        <f>IF(OR(Z122=0,N128="",R128=""),"",IF(Z122&lt;=$AA$9,"HABIL","NO HABIL"))</f>
        <v/>
      </c>
      <c r="AB128" s="61">
        <f>IF(ISERROR(VLOOKUP(P128,[3]POA!$A$2:$F$25,5,0)),"",VLOOKUP(P128,[3]POA!$A$2:$F$25,5,0))</f>
        <v>0</v>
      </c>
      <c r="AC128" s="61"/>
      <c r="AD128" s="64" t="str">
        <f>IF(OR(AC122=0,N128="",R128=""),"",IF(AC122&gt;=$AD$9,"HABIL","NO HABIL"))</f>
        <v/>
      </c>
      <c r="AE128" s="64" t="str">
        <f t="shared" si="92"/>
        <v/>
      </c>
      <c r="AF128" s="66">
        <f t="shared" si="93"/>
        <v>0</v>
      </c>
      <c r="AG128" s="67" t="str">
        <f t="shared" si="96"/>
        <v>MIPYME</v>
      </c>
      <c r="AH128" s="68"/>
      <c r="AI128" s="64" t="str">
        <f>IF(OR(AH122=0,N128="",R128=""),"",IF(AH122&gt;=$AI$9,"HABIL","NO HABIL"))</f>
        <v/>
      </c>
      <c r="AJ128" s="68"/>
      <c r="AK128" s="64" t="str">
        <f>IF(OR(AJ122=0,N128="",R128=""),"",IF(AJ122&gt;=$AK$9,"HABIL","NO HABIL"))</f>
        <v/>
      </c>
      <c r="AL128" s="71" t="str">
        <f t="shared" si="97"/>
        <v/>
      </c>
    </row>
    <row r="129" spans="2:38" ht="18" hidden="1" customHeight="1" x14ac:dyDescent="0.25">
      <c r="B129" s="54" t="str">
        <f t="shared" si="98"/>
        <v/>
      </c>
      <c r="C129" s="56"/>
      <c r="D129" s="56"/>
      <c r="E129" s="57">
        <f>IF(ISERROR(VLOOKUP(C129,[2]TD!$4:$65536,2,0)),0,VLOOKUP(C129,[2]TD!$4:$65536,2,0))</f>
        <v>0</v>
      </c>
      <c r="F129" s="57">
        <f>IF(ISERROR(VLOOKUP(C129,[2]TD!$4:$65536,3,0)),0,VLOOKUP(C129,[2]TD!$4:$65536,3,0))</f>
        <v>0</v>
      </c>
      <c r="G129" s="57">
        <f>IF(ISERROR(VLOOKUP(C129,[2]TD!$4:$65536,4,0)),0,VLOOKUP(C129,[2]TD!$4:$65536,4,0))</f>
        <v>0</v>
      </c>
      <c r="H129" s="57">
        <f>IF(ISERROR(VLOOKUP(C129,[2]TD!$4:$65536,5,0)),0,VLOOKUP(C129,[2]TD!$4:$65536,5,0))</f>
        <v>0</v>
      </c>
      <c r="I129" s="57">
        <f t="shared" si="94"/>
        <v>0</v>
      </c>
      <c r="J129" s="57">
        <f t="shared" si="94"/>
        <v>0</v>
      </c>
      <c r="K129" s="57">
        <f t="shared" si="95"/>
        <v>0</v>
      </c>
      <c r="L129" s="57">
        <f>IF(ISERROR(VLOOKUP(C129,[2]TD!$4:$65536,6,0)),0,VLOOKUP(C129,[2]TD!$4:$65536,6,0))</f>
        <v>0</v>
      </c>
      <c r="M129" s="57">
        <f>IF(ISERROR(VLOOKUP(C129,[2]TD!$4:$65536,7,0)),0,VLOOKUP(C129,[2]TD!$4:$65536,7,0))</f>
        <v>0</v>
      </c>
      <c r="N129" s="70"/>
      <c r="O129" s="70" t="str">
        <f>IF(ISERROR(VLOOKUP(N129,[2]POA!$A$2:$C$25,3,0)),"",VLOOKUP(N129,[2]POA!$A$2:$C$25,3,0))</f>
        <v/>
      </c>
      <c r="P129" s="61"/>
      <c r="Q129" s="61" t="str">
        <f>IF(ISERROR(VLOOKUP(P129,[2]POA!$A$2:$F$25,4,0)),"",VLOOKUP(P129,[2]POA!$A$2:$F$25,4,0))</f>
        <v/>
      </c>
      <c r="R129" s="62" t="str">
        <f>IF(ISERROR(VLOOKUP(N129,[2]POA!$A$2:$C$25,2,0)),"",VLOOKUP(N129,[2]POA!$A$2:$C$25,2,0))</f>
        <v/>
      </c>
      <c r="S129" s="63"/>
      <c r="T129" s="64" t="str">
        <f t="shared" si="91"/>
        <v/>
      </c>
      <c r="U129" s="63"/>
      <c r="V129" s="64" t="str">
        <f>IF(OR(U122=0,N129="",R129=""),"",IF(U122&gt;=(0.5*R129),"HABIL","NO HABIL"))</f>
        <v/>
      </c>
      <c r="W129" s="64"/>
      <c r="X129" s="63"/>
      <c r="Y129" s="64" t="str">
        <f>IF(OR(X122=0,N129="",R129=""),"",IF(X122&gt;=$Y$9,"HABIL","NO HABIL"))</f>
        <v/>
      </c>
      <c r="Z129" s="65"/>
      <c r="AA129" s="64" t="str">
        <f>IF(OR(Z122=0,N129="",R129=""),"",IF(Z122&lt;=$AA$9,"HABIL","NO HABIL"))</f>
        <v/>
      </c>
      <c r="AB129" s="61">
        <f>IF(ISERROR(VLOOKUP(P129,[3]POA!$A$2:$F$25,5,0)),"",VLOOKUP(P129,[3]POA!$A$2:$F$25,5,0))</f>
        <v>0</v>
      </c>
      <c r="AC129" s="61"/>
      <c r="AD129" s="64" t="str">
        <f>IF(OR(AC122=0,N129="",R129=""),"",IF(AC122&gt;=$AD$9,"HABIL","NO HABIL"))</f>
        <v/>
      </c>
      <c r="AE129" s="64" t="str">
        <f t="shared" si="92"/>
        <v/>
      </c>
      <c r="AF129" s="66">
        <f t="shared" si="93"/>
        <v>0</v>
      </c>
      <c r="AG129" s="67" t="str">
        <f t="shared" si="96"/>
        <v>MIPYME</v>
      </c>
      <c r="AH129" s="68"/>
      <c r="AI129" s="64" t="str">
        <f>IF(OR(AH122=0,N129="",R129=""),"",IF(AH122&gt;=$AI$9,"HABIL","NO HABIL"))</f>
        <v/>
      </c>
      <c r="AJ129" s="68"/>
      <c r="AK129" s="64" t="str">
        <f>IF(OR(AJ122=0,N129="",R129=""),"",IF(AJ122&gt;=$AK$9,"HABIL","NO HABIL"))</f>
        <v/>
      </c>
      <c r="AL129" s="71" t="str">
        <f t="shared" si="97"/>
        <v/>
      </c>
    </row>
    <row r="130" spans="2:38" ht="18" hidden="1" customHeight="1" x14ac:dyDescent="0.25">
      <c r="B130" s="54" t="str">
        <f t="shared" si="98"/>
        <v/>
      </c>
      <c r="C130" s="56"/>
      <c r="D130" s="56"/>
      <c r="E130" s="57">
        <f>IF(ISERROR(VLOOKUP(C130,[2]TD!$4:$65536,2,0)),0,VLOOKUP(C130,[2]TD!$4:$65536,2,0))</f>
        <v>0</v>
      </c>
      <c r="F130" s="57">
        <f>IF(ISERROR(VLOOKUP(C130,[2]TD!$4:$65536,3,0)),0,VLOOKUP(C130,[2]TD!$4:$65536,3,0))</f>
        <v>0</v>
      </c>
      <c r="G130" s="57">
        <f>IF(ISERROR(VLOOKUP(C130,[2]TD!$4:$65536,4,0)),0,VLOOKUP(C130,[2]TD!$4:$65536,4,0))</f>
        <v>0</v>
      </c>
      <c r="H130" s="57">
        <f>IF(ISERROR(VLOOKUP(C130,[2]TD!$4:$65536,5,0)),0,VLOOKUP(C130,[2]TD!$4:$65536,5,0))</f>
        <v>0</v>
      </c>
      <c r="I130" s="57">
        <f t="shared" si="94"/>
        <v>0</v>
      </c>
      <c r="J130" s="57">
        <f t="shared" si="94"/>
        <v>0</v>
      </c>
      <c r="K130" s="57">
        <f t="shared" si="95"/>
        <v>0</v>
      </c>
      <c r="L130" s="57">
        <f>IF(ISERROR(VLOOKUP(C130,[2]TD!$4:$65536,6,0)),0,VLOOKUP(C130,[2]TD!$4:$65536,6,0))</f>
        <v>0</v>
      </c>
      <c r="M130" s="57">
        <f>IF(ISERROR(VLOOKUP(C130,[2]TD!$4:$65536,7,0)),0,VLOOKUP(C130,[2]TD!$4:$65536,7,0))</f>
        <v>0</v>
      </c>
      <c r="N130" s="70"/>
      <c r="O130" s="70" t="str">
        <f>IF(ISERROR(VLOOKUP(N130,[2]POA!$A$2:$C$25,3,0)),"",VLOOKUP(N130,[2]POA!$A$2:$C$25,3,0))</f>
        <v/>
      </c>
      <c r="P130" s="61"/>
      <c r="Q130" s="61" t="str">
        <f>IF(ISERROR(VLOOKUP(P130,[2]POA!$A$2:$F$25,4,0)),"",VLOOKUP(P130,[2]POA!$A$2:$F$25,4,0))</f>
        <v/>
      </c>
      <c r="R130" s="62" t="str">
        <f>IF(ISERROR(VLOOKUP(N130,[2]POA!$A$2:$C$25,2,0)),"",VLOOKUP(N130,[2]POA!$A$2:$C$25,2,0))</f>
        <v/>
      </c>
      <c r="S130" s="63"/>
      <c r="T130" s="64" t="str">
        <f t="shared" si="91"/>
        <v/>
      </c>
      <c r="U130" s="63"/>
      <c r="V130" s="64" t="str">
        <f>IF(OR(U122=0,N130="",R130=""),"",IF(U122&gt;=(0.5*R130),"HABIL","NO HABIL"))</f>
        <v/>
      </c>
      <c r="W130" s="64"/>
      <c r="X130" s="63"/>
      <c r="Y130" s="64" t="str">
        <f>IF(OR(X122=0,N130="",R130=""),"",IF(X122&gt;=$Y$9,"HABIL","NO HABIL"))</f>
        <v/>
      </c>
      <c r="Z130" s="65"/>
      <c r="AA130" s="64" t="str">
        <f>IF(OR(Z122=0,N130="",R130=""),"",IF(Z122&lt;=$AA$9,"HABIL","NO HABIL"))</f>
        <v/>
      </c>
      <c r="AB130" s="61">
        <f>IF(ISERROR(VLOOKUP(P130,[3]POA!$A$2:$F$25,5,0)),"",VLOOKUP(P130,[3]POA!$A$2:$F$25,5,0))</f>
        <v>0</v>
      </c>
      <c r="AC130" s="61"/>
      <c r="AD130" s="64" t="str">
        <f>IF(OR(AC122=0,N130="",R130=""),"",IF(AC122&gt;=$AD$9,"HABIL","NO HABIL"))</f>
        <v/>
      </c>
      <c r="AE130" s="64" t="str">
        <f t="shared" si="92"/>
        <v/>
      </c>
      <c r="AF130" s="66">
        <f t="shared" si="93"/>
        <v>0</v>
      </c>
      <c r="AG130" s="67" t="str">
        <f t="shared" si="96"/>
        <v>MIPYME</v>
      </c>
      <c r="AH130" s="68"/>
      <c r="AI130" s="64" t="str">
        <f>IF(OR(AH122=0,N130="",R130=""),"",IF(AH122&gt;=$AI$9,"HABIL","NO HABIL"))</f>
        <v/>
      </c>
      <c r="AJ130" s="68"/>
      <c r="AK130" s="64" t="str">
        <f>IF(OR(AJ122=0,N130="",R130=""),"",IF(AJ122&gt;=$AK$9,"HABIL","NO HABIL"))</f>
        <v/>
      </c>
      <c r="AL130" s="72" t="str">
        <f t="shared" si="97"/>
        <v/>
      </c>
    </row>
    <row r="131" spans="2:38" ht="18" hidden="1" customHeight="1" x14ac:dyDescent="0.25">
      <c r="B131" s="54" t="str">
        <f t="shared" si="98"/>
        <v/>
      </c>
      <c r="C131" s="56"/>
      <c r="D131" s="56"/>
      <c r="E131" s="57">
        <f>IF(ISERROR(VLOOKUP(C131,[2]TD!$4:$65536,2,0)),0,VLOOKUP(C131,[2]TD!$4:$65536,2,0))</f>
        <v>0</v>
      </c>
      <c r="F131" s="57">
        <f>IF(ISERROR(VLOOKUP(C131,[2]TD!$4:$65536,3,0)),0,VLOOKUP(C131,[2]TD!$4:$65536,3,0))</f>
        <v>0</v>
      </c>
      <c r="G131" s="57">
        <f>IF(ISERROR(VLOOKUP(C131,[2]TD!$4:$65536,4,0)),0,VLOOKUP(C131,[2]TD!$4:$65536,4,0))</f>
        <v>0</v>
      </c>
      <c r="H131" s="57">
        <f>IF(ISERROR(VLOOKUP(C131,[2]TD!$4:$65536,5,0)),0,VLOOKUP(C131,[2]TD!$4:$65536,5,0))</f>
        <v>0</v>
      </c>
      <c r="I131" s="57">
        <f t="shared" si="94"/>
        <v>0</v>
      </c>
      <c r="J131" s="57">
        <f t="shared" si="94"/>
        <v>0</v>
      </c>
      <c r="K131" s="57">
        <f t="shared" si="95"/>
        <v>0</v>
      </c>
      <c r="L131" s="57">
        <f>IF(ISERROR(VLOOKUP(C131,[2]TD!$4:$65536,6,0)),0,VLOOKUP(C131,[2]TD!$4:$65536,6,0))</f>
        <v>0</v>
      </c>
      <c r="M131" s="57">
        <f>IF(ISERROR(VLOOKUP(C131,[2]TD!$4:$65536,7,0)),0,VLOOKUP(C131,[2]TD!$4:$65536,7,0))</f>
        <v>0</v>
      </c>
      <c r="N131" s="70"/>
      <c r="O131" s="70" t="str">
        <f>IF(ISERROR(VLOOKUP(N131,[2]POA!$A$2:$C$25,3,0)),"",VLOOKUP(N131,[2]POA!$A$2:$C$25,3,0))</f>
        <v/>
      </c>
      <c r="P131" s="61"/>
      <c r="Q131" s="61" t="str">
        <f>IF(ISERROR(VLOOKUP(P131,[2]POA!$A$2:$F$25,4,0)),"",VLOOKUP(P131,[2]POA!$A$2:$F$25,4,0))</f>
        <v/>
      </c>
      <c r="R131" s="62" t="str">
        <f>IF(ISERROR(VLOOKUP(N131,[2]POA!$A$2:$C$25,2,0)),"",VLOOKUP(N131,[2]POA!$A$2:$C$25,2,0))</f>
        <v/>
      </c>
      <c r="S131" s="63"/>
      <c r="T131" s="64" t="str">
        <f t="shared" si="91"/>
        <v/>
      </c>
      <c r="U131" s="63"/>
      <c r="V131" s="64" t="str">
        <f>IF(OR(U122=0,N131="",R131=""),"",IF(U122&gt;=(0.5*R131),"HABIL","NO HABIL"))</f>
        <v/>
      </c>
      <c r="W131" s="64"/>
      <c r="X131" s="63"/>
      <c r="Y131" s="64" t="str">
        <f>IF(OR(X122=0,N131="",R131=""),"",IF(X122&gt;=$Y$9,"HABIL","NO HABIL"))</f>
        <v/>
      </c>
      <c r="Z131" s="65"/>
      <c r="AA131" s="64" t="str">
        <f>IF(OR(Z122=0,N131="",R131=""),"",IF(Z122&lt;=$AA$9,"HABIL","NO HABIL"))</f>
        <v/>
      </c>
      <c r="AB131" s="61">
        <f>IF(ISERROR(VLOOKUP(P131,[3]POA!$A$2:$F$25,5,0)),"",VLOOKUP(P131,[3]POA!$A$2:$F$25,5,0))</f>
        <v>0</v>
      </c>
      <c r="AC131" s="61"/>
      <c r="AD131" s="64" t="str">
        <f>IF(OR(AC122=0,N131="",R131=""),"",IF(AC122&gt;=$AD$9,"HABIL","NO HABIL"))</f>
        <v/>
      </c>
      <c r="AE131" s="64" t="str">
        <f t="shared" si="92"/>
        <v/>
      </c>
      <c r="AF131" s="66">
        <f t="shared" si="93"/>
        <v>0</v>
      </c>
      <c r="AG131" s="67" t="str">
        <f t="shared" si="96"/>
        <v>MIPYME</v>
      </c>
      <c r="AH131" s="68"/>
      <c r="AI131" s="64" t="str">
        <f>IF(OR(AH122=0,N131="",R131=""),"",IF(AH122&gt;=$AI$9,"HABIL","NO HABIL"))</f>
        <v/>
      </c>
      <c r="AJ131" s="68"/>
      <c r="AK131" s="64" t="str">
        <f>IF(OR(AJ122=0,N131="",R131=""),"",IF(AJ122&gt;=$AK$9,"HABIL","NO HABIL"))</f>
        <v/>
      </c>
      <c r="AL131" s="72" t="str">
        <f t="shared" si="97"/>
        <v/>
      </c>
    </row>
    <row r="132" spans="2:38" ht="18" hidden="1" customHeight="1" x14ac:dyDescent="0.25">
      <c r="B132" s="73" t="str">
        <f t="shared" si="98"/>
        <v/>
      </c>
      <c r="C132" s="74"/>
      <c r="D132" s="74"/>
      <c r="E132" s="75">
        <f>IF(ISERROR(VLOOKUP(C132,[2]TD!$4:$65536,2,0)),0,VLOOKUP(C132,[2]TD!$4:$65536,2,0))</f>
        <v>0</v>
      </c>
      <c r="F132" s="75">
        <f>IF(ISERROR(VLOOKUP(C132,[2]TD!$4:$65536,3,0)),0,VLOOKUP(C132,[2]TD!$4:$65536,3,0))</f>
        <v>0</v>
      </c>
      <c r="G132" s="75">
        <f>IF(ISERROR(VLOOKUP(C132,[2]TD!$4:$65536,4,0)),0,VLOOKUP(C132,[2]TD!$4:$65536,4,0))</f>
        <v>0</v>
      </c>
      <c r="H132" s="75">
        <f>IF(ISERROR(VLOOKUP(C132,[2]TD!$4:$65536,5,0)),0,VLOOKUP(C132,[2]TD!$4:$65536,5,0))</f>
        <v>0</v>
      </c>
      <c r="I132" s="75">
        <f t="shared" si="94"/>
        <v>0</v>
      </c>
      <c r="J132" s="75">
        <f t="shared" si="94"/>
        <v>0</v>
      </c>
      <c r="K132" s="75">
        <f t="shared" si="95"/>
        <v>0</v>
      </c>
      <c r="L132" s="75">
        <f>IF(ISERROR(VLOOKUP(C132,[2]TD!$4:$65536,6,0)),0,VLOOKUP(C132,[2]TD!$4:$65536,6,0))</f>
        <v>0</v>
      </c>
      <c r="M132" s="75">
        <f>IF(ISERROR(VLOOKUP(C132,[2]TD!$4:$65536,7,0)),0,VLOOKUP(C132,[2]TD!$4:$65536,7,0))</f>
        <v>0</v>
      </c>
      <c r="N132" s="76"/>
      <c r="O132" s="76" t="str">
        <f>IF(ISERROR(VLOOKUP(N132,[2]POA!$A$2:$C$25,3,0)),"",VLOOKUP(N132,[2]POA!$A$2:$C$25,3,0))</f>
        <v/>
      </c>
      <c r="P132" s="77"/>
      <c r="Q132" s="77" t="str">
        <f>IF(ISERROR(VLOOKUP(P132,[2]POA!$A$2:$F$25,4,0)),"",VLOOKUP(P132,[2]POA!$A$2:$F$25,4,0))</f>
        <v/>
      </c>
      <c r="R132" s="78" t="str">
        <f>IF(ISERROR(VLOOKUP(N132,[2]POA!$A$2:$C$25,2,0)),"",VLOOKUP(N132,[2]POA!$A$2:$C$25,2,0))</f>
        <v/>
      </c>
      <c r="S132" s="79"/>
      <c r="T132" s="64" t="str">
        <f t="shared" si="91"/>
        <v/>
      </c>
      <c r="U132" s="79"/>
      <c r="V132" s="80" t="str">
        <f>IF(OR(U122=0,N132="",R132=""),"",IF(U122&gt;=(0.5*R132),"HABIL","NO HABIL"))</f>
        <v/>
      </c>
      <c r="W132" s="80"/>
      <c r="X132" s="79"/>
      <c r="Y132" s="80" t="str">
        <f>IF(OR(X122=0,N132="",R132=""),"",IF(X122&gt;=$Y$9,"HABIL","NO HABIL"))</f>
        <v/>
      </c>
      <c r="Z132" s="81"/>
      <c r="AA132" s="80" t="str">
        <f>IF(OR(Z122=0,N132="",R132=""),"",IF(Z122&lt;=$AA$9,"HABIL","NO HABIL"))</f>
        <v/>
      </c>
      <c r="AB132" s="77">
        <f>IF(ISERROR(VLOOKUP(P132,[3]POA!$A$2:$F$25,5,0)),"",VLOOKUP(P132,[3]POA!$A$2:$F$25,5,0))</f>
        <v>0</v>
      </c>
      <c r="AC132" s="77"/>
      <c r="AD132" s="80" t="str">
        <f>IF(OR(AC122=0,N132="",R132=""),"",IF(AC122&gt;=$AD$9,"HABIL","NO HABIL"))</f>
        <v/>
      </c>
      <c r="AE132" s="80" t="str">
        <f t="shared" si="92"/>
        <v/>
      </c>
      <c r="AF132" s="82">
        <f t="shared" si="93"/>
        <v>0</v>
      </c>
      <c r="AG132" s="83" t="str">
        <f t="shared" si="96"/>
        <v>MIPYME</v>
      </c>
      <c r="AH132" s="84"/>
      <c r="AI132" s="80" t="str">
        <f>IF(OR(AH122=0,N132="",R132=""),"",IF(AH122&gt;=$AI$9,"HABIL","NO HABIL"))</f>
        <v/>
      </c>
      <c r="AJ132" s="84"/>
      <c r="AK132" s="80" t="str">
        <f>IF(OR(AJ122=0,N132="",R132=""),"",IF(AJ122&gt;=$AK$9,"HABIL","NO HABIL"))</f>
        <v/>
      </c>
      <c r="AL132" s="85" t="str">
        <f t="shared" si="97"/>
        <v/>
      </c>
    </row>
    <row r="133" spans="2:38" ht="18" hidden="1" customHeight="1" x14ac:dyDescent="0.25">
      <c r="B133" s="37">
        <v>12</v>
      </c>
      <c r="C133" s="38">
        <f>+C134</f>
        <v>0</v>
      </c>
      <c r="D133" s="39" t="str">
        <f>IF(SUM(D134:D143)=0,"",SUM(D134:D143))</f>
        <v/>
      </c>
      <c r="E133" s="40">
        <f>SUM(E134:E143)</f>
        <v>0</v>
      </c>
      <c r="F133" s="40">
        <f t="shared" ref="F133:M133" si="99">SUM(F134:F143)</f>
        <v>0</v>
      </c>
      <c r="G133" s="40">
        <f t="shared" si="99"/>
        <v>0</v>
      </c>
      <c r="H133" s="40">
        <f t="shared" si="99"/>
        <v>0</v>
      </c>
      <c r="I133" s="40">
        <f t="shared" si="99"/>
        <v>0</v>
      </c>
      <c r="J133" s="40">
        <f t="shared" si="99"/>
        <v>0</v>
      </c>
      <c r="K133" s="40">
        <f t="shared" si="99"/>
        <v>0</v>
      </c>
      <c r="L133" s="40">
        <f t="shared" si="99"/>
        <v>0</v>
      </c>
      <c r="M133" s="40">
        <f t="shared" si="99"/>
        <v>0</v>
      </c>
      <c r="N133" s="41">
        <v>1</v>
      </c>
      <c r="O133" s="42">
        <f>IF(ISERROR(VLOOKUP(N133,[2]POA!$A$2:$C$25,3,0)),"",VLOOKUP(N133,[2]POA!$A$2:$C$25,3,0))</f>
        <v>18</v>
      </c>
      <c r="P133" s="43" t="s">
        <v>54</v>
      </c>
      <c r="Q133" s="41">
        <f>+SUM(Q134:Q143)</f>
        <v>0</v>
      </c>
      <c r="R133" s="44">
        <f>IF(ISERROR(VLOOKUP(N133,[2]POA!$A$2:$C$25,2,0)),"",VLOOKUP(N133,[2]POA!$A$2:$C$25,2,0))</f>
        <v>151500000000</v>
      </c>
      <c r="S133" s="45">
        <f>SUM(I133)</f>
        <v>0</v>
      </c>
      <c r="T133" s="46" t="str">
        <f>IF(OR(S133=0,N133="",R133=""),"",IF(S133&gt;=(R133/O133),"HABIL","NO HABIL"))</f>
        <v/>
      </c>
      <c r="U133" s="47">
        <f>SUM(J133)</f>
        <v>0</v>
      </c>
      <c r="V133" s="48" t="str">
        <f>IF(OR(U133=0,N133="",R133=""),"",IF(U133&gt;=(0.1*R133),"HABIL","NO HABIL"))</f>
        <v/>
      </c>
      <c r="W133" s="48"/>
      <c r="X133" s="47">
        <f>IF(ISERROR(SUM(E133/G133)),0,SUM(E133/G133))</f>
        <v>0</v>
      </c>
      <c r="Y133" s="46" t="str">
        <f>IF(OR(X133=0,N133="",R133=""),"",IF(X133&gt;=$Y$9,"HABIL","NO HABIL"))</f>
        <v/>
      </c>
      <c r="Z133" s="49">
        <f>IF(ISERROR(SUM(H133/F133)),0,SUM(H133/F133))</f>
        <v>0</v>
      </c>
      <c r="AA133" s="46" t="str">
        <f>IF(OR(Z133=0,N133="",R133=""),"",IF(Z133&lt;=$AA$9,"HABIL","NO HABIL"))</f>
        <v/>
      </c>
      <c r="AB133" s="41">
        <f>+SUM(AB134:AB143)</f>
        <v>0</v>
      </c>
      <c r="AC133" s="49">
        <f>IF(ISERROR(SUM(L133/M133)),0,SUM(L133/M133))</f>
        <v>0</v>
      </c>
      <c r="AD133" s="46" t="str">
        <f>IF(OR(AC133=0,N133="",R133=""),"",IF(AC133&gt;=$AD$9,"HABIL","NO HABIL"))</f>
        <v/>
      </c>
      <c r="AE133" s="46" t="str">
        <f>IF(OR(T133="",V133="",Y133="",AA133="",AD133=""),"",IF(T133="NO HABIL","NO HABIL",IF(V133="NO HABIL","NO HABIL",IF(Y133="NO HABIL","NO HABIL",IF(AA133="NO HABIL","NO HABIL",IF(AD133="NO HABIL","NO HABIL",IF(AD133="NO HABIL","NO HABIL","HABIL")))))))</f>
        <v/>
      </c>
      <c r="AF133" s="50"/>
      <c r="AG133" s="51"/>
      <c r="AH133" s="49">
        <f>IF(ISERROR(SUM(L133/K133)),0,SUM(L133/K133))</f>
        <v>0</v>
      </c>
      <c r="AI133" s="46" t="str">
        <f>IF(OR(AH133=0,N133="",R133=""),"",IF(AH133&gt;=$AI$9,"HABIL","NO HABIL"))</f>
        <v/>
      </c>
      <c r="AJ133" s="49">
        <f>IF(ISERROR(SUM(L133/F133)),0,SUM(L133/F133))</f>
        <v>0</v>
      </c>
      <c r="AK133" s="46" t="str">
        <f>IF(OR(AJ133=0,N133="",R133=""),"",IF(AJ133&gt;=$AK$9,"HABIL","NO HABIL"))</f>
        <v/>
      </c>
      <c r="AL133" s="52" t="str">
        <f t="shared" si="97"/>
        <v/>
      </c>
    </row>
    <row r="134" spans="2:38" ht="18" hidden="1" customHeight="1" x14ac:dyDescent="0.25">
      <c r="B134" s="54" t="str">
        <f>IF(C134="","",B133+0.1)</f>
        <v/>
      </c>
      <c r="C134" s="55"/>
      <c r="D134" s="56"/>
      <c r="E134" s="57">
        <f>IF(ISERROR(VLOOKUP(C134,[2]TD!$4:$65536,2,0)),0,VLOOKUP(C134,[2]TD!$4:$65536,2,0))</f>
        <v>0</v>
      </c>
      <c r="F134" s="57">
        <f>IF(ISERROR(VLOOKUP(C134,[2]TD!$4:$65536,3,0)),0,VLOOKUP(C134,[2]TD!$4:$65536,3,0))</f>
        <v>0</v>
      </c>
      <c r="G134" s="57">
        <f>IF(ISERROR(VLOOKUP(C134,[2]TD!$4:$65536,4,0)),0,VLOOKUP(C134,[2]TD!$4:$65536,4,0))</f>
        <v>0</v>
      </c>
      <c r="H134" s="57">
        <f>IF(ISERROR(VLOOKUP(C134,[2]TD!$4:$65536,5,0)),0,VLOOKUP(C134,[2]TD!$4:$65536,5,0))</f>
        <v>0</v>
      </c>
      <c r="I134" s="57">
        <f>IF(ISERROR(E134-G134),"",E134-G134)</f>
        <v>0</v>
      </c>
      <c r="J134" s="58">
        <f>IF(ISERROR(F134-H134),"",F134-H134)</f>
        <v>0</v>
      </c>
      <c r="K134" s="58">
        <f>IF(ISERROR(F134-H134),"",F134-H134)</f>
        <v>0</v>
      </c>
      <c r="L134" s="57">
        <f>IF(ISERROR(VLOOKUP(C134,[2]TD!$4:$65536,6,0)),0,VLOOKUP(C134,[2]TD!$4:$65536,6,0))</f>
        <v>0</v>
      </c>
      <c r="M134" s="57">
        <f>IF(ISERROR(VLOOKUP(C134,[2]TD!$4:$65536,7,0)),0,VLOOKUP(C134,[2]TD!$4:$65536,7,0))</f>
        <v>0</v>
      </c>
      <c r="N134" s="59"/>
      <c r="O134" s="60" t="str">
        <f>IF(ISERROR(VLOOKUP(N134,[2]POA!$A$2:$C$25,3,0)),"",VLOOKUP(N134,[2]POA!$A$2:$C$25,3,0))</f>
        <v/>
      </c>
      <c r="P134" s="61" t="s">
        <v>54</v>
      </c>
      <c r="Q134" s="61" t="str">
        <f>IF(ISERROR(VLOOKUP(P134,[2]POA!$A$2:$F$25,4,0)),"",VLOOKUP(P134,[2]POA!$A$2:$F$25,4,0))</f>
        <v/>
      </c>
      <c r="R134" s="62" t="str">
        <f>IF(ISERROR(VLOOKUP(N134,[2]POA!$A$2:$C$25,2,0)),"",VLOOKUP(N134,[2]POA!$A$2:$C$25,2,0))</f>
        <v/>
      </c>
      <c r="S134" s="63"/>
      <c r="T134" s="64" t="str">
        <f t="shared" ref="T134:T143" si="100">IF(OR(S133=0,N134="",R134=""),"",IF(S133&gt;=(0.1*R134),"HABIL","NO HABIL"))</f>
        <v/>
      </c>
      <c r="U134" s="63"/>
      <c r="V134" s="64" t="str">
        <f>IF(OR(U133=0,N134="",R134=""),"",IF(U133&gt;=(0.5*R134),"HABIL","NO HABIL"))</f>
        <v/>
      </c>
      <c r="W134" s="64"/>
      <c r="X134" s="63"/>
      <c r="Y134" s="64" t="str">
        <f>IF(OR(X133=0,N134="",R134=""),"",IF(X133&gt;=$Y$9,"HABIL","NO HABIL"))</f>
        <v/>
      </c>
      <c r="Z134" s="65"/>
      <c r="AA134" s="64" t="str">
        <f>IF(OR(Z133=0,N134="",R134=""),"",IF(Z133&lt;=$AA$9,"HABIL","NO HABIL"))</f>
        <v/>
      </c>
      <c r="AB134" s="61" t="str">
        <f>IF(ISERROR(VLOOKUP(P134,[3]POA!$A$2:$F$25,5,0)),"",VLOOKUP(P134,[3]POA!$A$2:$F$25,5,0))</f>
        <v/>
      </c>
      <c r="AC134" s="61"/>
      <c r="AD134" s="64" t="str">
        <f>IF(OR(AC133=0,N134="",R134=""),"",IF(AC133&gt;=$AD$9,"HABIL","NO HABIL"))</f>
        <v/>
      </c>
      <c r="AE134" s="64" t="str">
        <f t="shared" ref="AE134:AE143" si="101">IF(OR(T134="",V134="",Y134="",AA134="",AD134=""),"",IF(T134="NO HABIL","NO HABIL",IF(V134="NO HABIL","NO HABIL",IF(Y134="NO HABIL","NO HABIL",IF(AA134="NO HABIL","NO HABIL",IF(AD134="NO HABIL","NO HABIL",IF(AD134="NO HABIL","NO HABIL","HABIL")))))))</f>
        <v/>
      </c>
      <c r="AF134" s="66">
        <f t="shared" ref="AF134:AF143" si="102">IF(ISERROR(F134/$AG$9),"",F134/$AG$9)</f>
        <v>0</v>
      </c>
      <c r="AG134" s="67" t="str">
        <f>+IF(AF134&lt;$AG$10,"MIPYME","NO CUMPLE")</f>
        <v>MIPYME</v>
      </c>
      <c r="AH134" s="68"/>
      <c r="AI134" s="64" t="str">
        <f>IF(OR(AH133=0,N134="",R134=""),"",IF(AH133&gt;=$AI$9,"HABIL","NO HABIL"))</f>
        <v/>
      </c>
      <c r="AJ134" s="68"/>
      <c r="AK134" s="64" t="str">
        <f>IF(OR(AJ133=0,N134="",R134=""),"",IF(AJ133&gt;=$AK$9,"HABIL","NO HABIL"))</f>
        <v/>
      </c>
      <c r="AL134" s="69" t="str">
        <f>IF(OR(AI134="",AK134=""),"",IF(AI134="NO HABIL","NO HABIL",IF(AK134="NO HABIL","NO HABIL",IF(AK134="NO HABIL","NO HABIL","HABIL"))))</f>
        <v/>
      </c>
    </row>
    <row r="135" spans="2:38" ht="18" hidden="1" customHeight="1" x14ac:dyDescent="0.25">
      <c r="B135" s="54" t="str">
        <f>IF(C135="","",B134+0.1)</f>
        <v/>
      </c>
      <c r="C135" s="56"/>
      <c r="D135" s="56"/>
      <c r="E135" s="57">
        <f>IF(ISERROR(VLOOKUP(C135,[2]TD!$4:$65536,2,0)),0,VLOOKUP(C135,[2]TD!$4:$65536,2,0))</f>
        <v>0</v>
      </c>
      <c r="F135" s="57">
        <f>IF(ISERROR(VLOOKUP(C135,[2]TD!$4:$65536,3,0)),0,VLOOKUP(C135,[2]TD!$4:$65536,3,0))</f>
        <v>0</v>
      </c>
      <c r="G135" s="57">
        <f>IF(ISERROR(VLOOKUP(C135,[2]TD!$4:$65536,4,0)),0,VLOOKUP(C135,[2]TD!$4:$65536,4,0))</f>
        <v>0</v>
      </c>
      <c r="H135" s="57">
        <f>IF(ISERROR(VLOOKUP(C135,[2]TD!$4:$65536,5,0)),0,VLOOKUP(C135,[2]TD!$4:$65536,5,0))</f>
        <v>0</v>
      </c>
      <c r="I135" s="57">
        <f t="shared" ref="I135:J143" si="103">IF(ISERROR(E135-G135),"",E135-G135)</f>
        <v>0</v>
      </c>
      <c r="J135" s="58">
        <f t="shared" si="103"/>
        <v>0</v>
      </c>
      <c r="K135" s="58">
        <f t="shared" ref="K135:K143" si="104">IF(ISERROR(F135-H135),"",F135-H135)</f>
        <v>0</v>
      </c>
      <c r="L135" s="57">
        <f>IF(ISERROR(VLOOKUP(C135,[2]TD!$4:$65536,6,0)),0,VLOOKUP(C135,[2]TD!$4:$65536,6,0))</f>
        <v>0</v>
      </c>
      <c r="M135" s="57">
        <f>IF(ISERROR(VLOOKUP(C135,[2]TD!$4:$65536,7,0)),0,VLOOKUP(C135,[2]TD!$4:$65536,7,0))</f>
        <v>0</v>
      </c>
      <c r="N135" s="70"/>
      <c r="O135" s="70" t="str">
        <f>IF(ISERROR(VLOOKUP(N135,[2]POA!$A$2:$C$25,3,0)),"",VLOOKUP(N135,[2]POA!$A$2:$C$25,3,0))</f>
        <v/>
      </c>
      <c r="P135" s="61" t="s">
        <v>54</v>
      </c>
      <c r="Q135" s="61" t="str">
        <f>IF(ISERROR(VLOOKUP(P135,[2]POA!$A$2:$F$25,4,0)),"",VLOOKUP(P135,[2]POA!$A$2:$F$25,4,0))</f>
        <v/>
      </c>
      <c r="R135" s="62" t="str">
        <f>IF(ISERROR(VLOOKUP(N135,[2]POA!$A$2:$C$25,2,0)),"",VLOOKUP(N135,[2]POA!$A$2:$C$25,2,0))</f>
        <v/>
      </c>
      <c r="S135" s="63" t="s">
        <v>54</v>
      </c>
      <c r="T135" s="64" t="str">
        <f t="shared" si="100"/>
        <v/>
      </c>
      <c r="U135" s="63"/>
      <c r="V135" s="64" t="str">
        <f>IF(OR(U133=0,N135="",R135=""),"",IF(U133&gt;=(0.5*R135),"HABIL","NO HABIL"))</f>
        <v/>
      </c>
      <c r="W135" s="64"/>
      <c r="X135" s="63"/>
      <c r="Y135" s="64" t="str">
        <f>IF(OR(X133=0,N135="",R135=""),"",IF(X133&gt;=$Y$9,"HABIL","NO HABIL"))</f>
        <v/>
      </c>
      <c r="Z135" s="65"/>
      <c r="AA135" s="64" t="str">
        <f>IF(OR(Z133=0,N135="",R135=""),"",IF(Z133&lt;=$AA$9,"HABIL","NO HABIL"))</f>
        <v/>
      </c>
      <c r="AB135" s="61" t="str">
        <f>IF(ISERROR(VLOOKUP(P135,[3]POA!$A$2:$F$25,5,0)),"",VLOOKUP(P135,[3]POA!$A$2:$F$25,5,0))</f>
        <v/>
      </c>
      <c r="AC135" s="61"/>
      <c r="AD135" s="64" t="str">
        <f>IF(OR(AC133=0,N135="",R135=""),"",IF(AC133&gt;=$AD$9,"HABIL","NO HABIL"))</f>
        <v/>
      </c>
      <c r="AE135" s="64" t="str">
        <f t="shared" si="101"/>
        <v/>
      </c>
      <c r="AF135" s="66">
        <f t="shared" si="102"/>
        <v>0</v>
      </c>
      <c r="AG135" s="67" t="str">
        <f t="shared" ref="AG135:AG143" si="105">+IF(AF135&lt;$AG$10,"MIPYME","NO CUMPLE")</f>
        <v>MIPYME</v>
      </c>
      <c r="AH135" s="68"/>
      <c r="AI135" s="64" t="str">
        <f>IF(OR(AH133=0,N135="",R135=""),"",IF(AH133&gt;=$AI$9,"HABIL","NO HABIL"))</f>
        <v/>
      </c>
      <c r="AJ135" s="68"/>
      <c r="AK135" s="64" t="str">
        <f>IF(OR(AJ133=0,N135="",R135=""),"",IF(AJ133&gt;=$AK$9,"HABIL","NO HABIL"))</f>
        <v/>
      </c>
      <c r="AL135" s="71" t="str">
        <f t="shared" ref="AL135:AL144" si="106">IF(OR(AI135="",AK135=""),"",IF(AI135="NO HABIL","NO HABIL",IF(AK135="NO HABIL","NO HABIL",IF(AK135="NO HABIL","NO HABIL","HABIL"))))</f>
        <v/>
      </c>
    </row>
    <row r="136" spans="2:38" ht="18" hidden="1" customHeight="1" x14ac:dyDescent="0.25">
      <c r="B136" s="54" t="str">
        <f>IF(C136="","",B135+0.1)</f>
        <v/>
      </c>
      <c r="C136" s="56"/>
      <c r="D136" s="56"/>
      <c r="E136" s="57">
        <f>IF(ISERROR(VLOOKUP(C136,[2]TD!$4:$65536,2,0)),0,VLOOKUP(C136,[2]TD!$4:$65536,2,0))</f>
        <v>0</v>
      </c>
      <c r="F136" s="57">
        <f>IF(ISERROR(VLOOKUP(C136,[2]TD!$4:$65536,3,0)),0,VLOOKUP(C136,[2]TD!$4:$65536,3,0))</f>
        <v>0</v>
      </c>
      <c r="G136" s="57">
        <f>IF(ISERROR(VLOOKUP(C136,[2]TD!$4:$65536,4,0)),0,VLOOKUP(C136,[2]TD!$4:$65536,4,0))</f>
        <v>0</v>
      </c>
      <c r="H136" s="57">
        <f>IF(ISERROR(VLOOKUP(C136,[2]TD!$4:$65536,5,0)),0,VLOOKUP(C136,[2]TD!$4:$65536,5,0))</f>
        <v>0</v>
      </c>
      <c r="I136" s="57">
        <f t="shared" si="103"/>
        <v>0</v>
      </c>
      <c r="J136" s="58">
        <f t="shared" si="103"/>
        <v>0</v>
      </c>
      <c r="K136" s="58">
        <f t="shared" si="104"/>
        <v>0</v>
      </c>
      <c r="L136" s="57">
        <f>IF(ISERROR(VLOOKUP(C136,[2]TD!$4:$65536,6,0)),0,VLOOKUP(C136,[2]TD!$4:$65536,6,0))</f>
        <v>0</v>
      </c>
      <c r="M136" s="57">
        <f>IF(ISERROR(VLOOKUP(C136,[2]TD!$4:$65536,7,0)),0,VLOOKUP(C136,[2]TD!$4:$65536,7,0))</f>
        <v>0</v>
      </c>
      <c r="N136" s="70"/>
      <c r="O136" s="70" t="str">
        <f>IF(ISERROR(VLOOKUP(N136,[2]POA!$A$2:$C$25,3,0)),"",VLOOKUP(N136,[2]POA!$A$2:$C$25,3,0))</f>
        <v/>
      </c>
      <c r="P136" s="61"/>
      <c r="Q136" s="61" t="str">
        <f>IF(ISERROR(VLOOKUP(P136,[2]POA!$A$2:$F$25,4,0)),"",VLOOKUP(P136,[2]POA!$A$2:$F$25,4,0))</f>
        <v/>
      </c>
      <c r="R136" s="62" t="str">
        <f>IF(ISERROR(VLOOKUP(N136,[2]POA!$A$2:$C$25,2,0)),"",VLOOKUP(N136,[2]POA!$A$2:$C$25,2,0))</f>
        <v/>
      </c>
      <c r="S136" s="63" t="s">
        <v>54</v>
      </c>
      <c r="T136" s="64" t="str">
        <f t="shared" si="100"/>
        <v/>
      </c>
      <c r="U136" s="63"/>
      <c r="V136" s="64" t="str">
        <f>IF(OR(U133=0,N136="",R136=""),"",IF(U133&gt;=(0.5*R136),"HABIL","NO HABIL"))</f>
        <v/>
      </c>
      <c r="W136" s="64"/>
      <c r="X136" s="63"/>
      <c r="Y136" s="64" t="str">
        <f>IF(OR(X133=0,N136="",R136=""),"",IF(X133&gt;=$Y$9,"HABIL","NO HABIL"))</f>
        <v/>
      </c>
      <c r="Z136" s="65"/>
      <c r="AA136" s="64" t="str">
        <f>IF(OR(Z133=0,N136="",R136=""),"",IF(Z133&lt;=$AA$9,"HABIL","NO HABIL"))</f>
        <v/>
      </c>
      <c r="AB136" s="61">
        <f>IF(ISERROR(VLOOKUP(P136,[3]POA!$A$2:$F$25,5,0)),"",VLOOKUP(P136,[3]POA!$A$2:$F$25,5,0))</f>
        <v>0</v>
      </c>
      <c r="AC136" s="61"/>
      <c r="AD136" s="64" t="str">
        <f>IF(OR(AC133=0,N136="",R136=""),"",IF(AC133&gt;=$AD$9,"HABIL","NO HABIL"))</f>
        <v/>
      </c>
      <c r="AE136" s="64" t="str">
        <f t="shared" si="101"/>
        <v/>
      </c>
      <c r="AF136" s="66">
        <f t="shared" si="102"/>
        <v>0</v>
      </c>
      <c r="AG136" s="67" t="str">
        <f t="shared" si="105"/>
        <v>MIPYME</v>
      </c>
      <c r="AH136" s="68"/>
      <c r="AI136" s="64" t="str">
        <f>IF(OR(AH133=0,N136="",R136=""),"",IF(AH133&gt;=$AI$9,"HABIL","NO HABIL"))</f>
        <v/>
      </c>
      <c r="AJ136" s="68"/>
      <c r="AK136" s="64" t="str">
        <f>IF(OR(AJ133=0,N136="",R136=""),"",IF(AJ133&gt;=$AK$9,"HABIL","NO HABIL"))</f>
        <v/>
      </c>
      <c r="AL136" s="71" t="str">
        <f t="shared" si="106"/>
        <v/>
      </c>
    </row>
    <row r="137" spans="2:38" ht="18" hidden="1" customHeight="1" x14ac:dyDescent="0.25">
      <c r="B137" s="54"/>
      <c r="C137" s="56" t="s">
        <v>55</v>
      </c>
      <c r="D137" s="56"/>
      <c r="E137" s="57">
        <f>IF(ISERROR(VLOOKUP(C137,[2]TD!$4:$65536,2,0)),0,VLOOKUP(C137,[2]TD!$4:$65536,2,0))</f>
        <v>0</v>
      </c>
      <c r="F137" s="57">
        <f>IF(ISERROR(VLOOKUP(C137,[2]TD!$4:$65536,3,0)),0,VLOOKUP(C137,[2]TD!$4:$65536,3,0))</f>
        <v>0</v>
      </c>
      <c r="G137" s="57">
        <f>IF(ISERROR(VLOOKUP(C137,[2]TD!$4:$65536,4,0)),0,VLOOKUP(C137,[2]TD!$4:$65536,4,0))</f>
        <v>0</v>
      </c>
      <c r="H137" s="57">
        <f>IF(ISERROR(VLOOKUP(C137,[2]TD!$4:$65536,5,0)),0,VLOOKUP(C137,[2]TD!$4:$65536,5,0))</f>
        <v>0</v>
      </c>
      <c r="I137" s="57">
        <f t="shared" si="103"/>
        <v>0</v>
      </c>
      <c r="J137" s="57">
        <f t="shared" si="103"/>
        <v>0</v>
      </c>
      <c r="K137" s="57">
        <f t="shared" si="104"/>
        <v>0</v>
      </c>
      <c r="L137" s="57">
        <f>IF(ISERROR(VLOOKUP(C137,[2]TD!$4:$65536,6,0)),0,VLOOKUP(C137,[2]TD!$4:$65536,6,0))</f>
        <v>0</v>
      </c>
      <c r="M137" s="57">
        <f>IF(ISERROR(VLOOKUP(C137,[2]TD!$4:$65536,7,0)),0,VLOOKUP(C137,[2]TD!$4:$65536,7,0))</f>
        <v>0</v>
      </c>
      <c r="N137" s="70"/>
      <c r="O137" s="70" t="str">
        <f>IF(ISERROR(VLOOKUP(N137,[2]POA!$A$2:$C$25,3,0)),"",VLOOKUP(N137,[2]POA!$A$2:$C$25,3,0))</f>
        <v/>
      </c>
      <c r="P137" s="61"/>
      <c r="Q137" s="61" t="str">
        <f>IF(ISERROR(VLOOKUP(P137,[2]POA!$A$2:$F$25,4,0)),"",VLOOKUP(P137,[2]POA!$A$2:$F$25,4,0))</f>
        <v/>
      </c>
      <c r="R137" s="62" t="str">
        <f>IF(ISERROR(VLOOKUP(N137,[2]POA!$A$2:$C$25,2,0)),"",VLOOKUP(N137,[2]POA!$A$2:$C$25,2,0))</f>
        <v/>
      </c>
      <c r="S137" s="63"/>
      <c r="T137" s="64" t="str">
        <f t="shared" si="100"/>
        <v/>
      </c>
      <c r="U137" s="63"/>
      <c r="V137" s="64" t="str">
        <f>IF(OR(U133=0,N137="",R137=""),"",IF(U133&gt;=(0.5*R137),"HABIL","NO HABIL"))</f>
        <v/>
      </c>
      <c r="W137" s="64"/>
      <c r="X137" s="63"/>
      <c r="Y137" s="64" t="str">
        <f>IF(OR(X133=0,N137="",R137=""),"",IF(X133&gt;=$Y$9,"HABIL","NO HABIL"))</f>
        <v/>
      </c>
      <c r="Z137" s="65"/>
      <c r="AA137" s="64" t="str">
        <f>IF(OR(Z133=0,N137="",R137=""),"",IF(Z133&lt;=$AA$9,"HABIL","NO HABIL"))</f>
        <v/>
      </c>
      <c r="AB137" s="61">
        <f>IF(ISERROR(VLOOKUP(P137,[3]POA!$A$2:$F$25,5,0)),"",VLOOKUP(P137,[3]POA!$A$2:$F$25,5,0))</f>
        <v>0</v>
      </c>
      <c r="AC137" s="61"/>
      <c r="AD137" s="64" t="str">
        <f>IF(OR(AC133=0,N137="",R137=""),"",IF(AC133&gt;=$AD$9,"HABIL","NO HABIL"))</f>
        <v/>
      </c>
      <c r="AE137" s="64" t="str">
        <f t="shared" si="101"/>
        <v/>
      </c>
      <c r="AF137" s="66">
        <f t="shared" si="102"/>
        <v>0</v>
      </c>
      <c r="AG137" s="67" t="str">
        <f t="shared" si="105"/>
        <v>MIPYME</v>
      </c>
      <c r="AH137" s="68"/>
      <c r="AI137" s="64" t="str">
        <f>IF(OR(AH133=0,N137="",R137=""),"",IF(AH133&gt;=$AI$9,"HABIL","NO HABIL"))</f>
        <v/>
      </c>
      <c r="AJ137" s="68"/>
      <c r="AK137" s="64" t="str">
        <f>IF(OR(AJ133=0,N137="",R137=""),"",IF(AJ133&gt;=$AK$9,"HABIL","NO HABIL"))</f>
        <v/>
      </c>
      <c r="AL137" s="71" t="str">
        <f t="shared" si="106"/>
        <v/>
      </c>
    </row>
    <row r="138" spans="2:38" ht="18" hidden="1" customHeight="1" x14ac:dyDescent="0.25">
      <c r="B138" s="54" t="str">
        <f t="shared" ref="B138:B143" si="107">IF(C138="","",B137+0.1)</f>
        <v/>
      </c>
      <c r="C138" s="56"/>
      <c r="D138" s="56"/>
      <c r="E138" s="57">
        <f>IF(ISERROR(VLOOKUP(C138,[2]TD!$4:$65536,2,0)),0,VLOOKUP(C138,[2]TD!$4:$65536,2,0))</f>
        <v>0</v>
      </c>
      <c r="F138" s="57">
        <f>IF(ISERROR(VLOOKUP(C138,[2]TD!$4:$65536,3,0)),0,VLOOKUP(C138,[2]TD!$4:$65536,3,0))</f>
        <v>0</v>
      </c>
      <c r="G138" s="57">
        <f>IF(ISERROR(VLOOKUP(C138,[2]TD!$4:$65536,4,0)),0,VLOOKUP(C138,[2]TD!$4:$65536,4,0))</f>
        <v>0</v>
      </c>
      <c r="H138" s="57">
        <f>IF(ISERROR(VLOOKUP(C138,[2]TD!$4:$65536,5,0)),0,VLOOKUP(C138,[2]TD!$4:$65536,5,0))</f>
        <v>0</v>
      </c>
      <c r="I138" s="57">
        <f t="shared" si="103"/>
        <v>0</v>
      </c>
      <c r="J138" s="57">
        <f t="shared" si="103"/>
        <v>0</v>
      </c>
      <c r="K138" s="57">
        <f t="shared" si="104"/>
        <v>0</v>
      </c>
      <c r="L138" s="57">
        <f>IF(ISERROR(VLOOKUP(C138,[2]TD!$4:$65536,6,0)),0,VLOOKUP(C138,[2]TD!$4:$65536,6,0))</f>
        <v>0</v>
      </c>
      <c r="M138" s="57">
        <f>IF(ISERROR(VLOOKUP(C138,[2]TD!$4:$65536,7,0)),0,VLOOKUP(C138,[2]TD!$4:$65536,7,0))</f>
        <v>0</v>
      </c>
      <c r="N138" s="70"/>
      <c r="O138" s="70" t="str">
        <f>IF(ISERROR(VLOOKUP(N138,[2]POA!$A$2:$C$25,3,0)),"",VLOOKUP(N138,[2]POA!$A$2:$C$25,3,0))</f>
        <v/>
      </c>
      <c r="P138" s="61"/>
      <c r="Q138" s="61" t="str">
        <f>IF(ISERROR(VLOOKUP(P138,[2]POA!$A$2:$F$25,4,0)),"",VLOOKUP(P138,[2]POA!$A$2:$F$25,4,0))</f>
        <v/>
      </c>
      <c r="R138" s="62" t="str">
        <f>IF(ISERROR(VLOOKUP(N138,[2]POA!$A$2:$C$25,2,0)),"",VLOOKUP(N138,[2]POA!$A$2:$C$25,2,0))</f>
        <v/>
      </c>
      <c r="S138" s="63"/>
      <c r="T138" s="64" t="str">
        <f t="shared" si="100"/>
        <v/>
      </c>
      <c r="U138" s="63"/>
      <c r="V138" s="64" t="str">
        <f>IF(OR(U133=0,N138="",R138=""),"",IF(U133&gt;=(0.5*R138),"HABIL","NO HABIL"))</f>
        <v/>
      </c>
      <c r="W138" s="64"/>
      <c r="X138" s="63"/>
      <c r="Y138" s="64" t="str">
        <f>IF(OR(X133=0,N138="",R138=""),"",IF(X133&gt;=$Y$9,"HABIL","NO HABIL"))</f>
        <v/>
      </c>
      <c r="Z138" s="65"/>
      <c r="AA138" s="64" t="str">
        <f>IF(OR(Z133=0,N138="",R138=""),"",IF(Z133&lt;=$AA$9,"HABIL","NO HABIL"))</f>
        <v/>
      </c>
      <c r="AB138" s="61">
        <f>IF(ISERROR(VLOOKUP(P138,[3]POA!$A$2:$F$25,5,0)),"",VLOOKUP(P138,[3]POA!$A$2:$F$25,5,0))</f>
        <v>0</v>
      </c>
      <c r="AC138" s="61"/>
      <c r="AD138" s="64" t="str">
        <f>IF(OR(AC133=0,N138="",R138=""),"",IF(AC133&gt;=$AD$9,"HABIL","NO HABIL"))</f>
        <v/>
      </c>
      <c r="AE138" s="64" t="str">
        <f t="shared" si="101"/>
        <v/>
      </c>
      <c r="AF138" s="66">
        <f t="shared" si="102"/>
        <v>0</v>
      </c>
      <c r="AG138" s="67" t="str">
        <f t="shared" si="105"/>
        <v>MIPYME</v>
      </c>
      <c r="AH138" s="68"/>
      <c r="AI138" s="64" t="str">
        <f>IF(OR(AH133=0,N138="",R138=""),"",IF(AH133&gt;=$AI$9,"HABIL","NO HABIL"))</f>
        <v/>
      </c>
      <c r="AJ138" s="68"/>
      <c r="AK138" s="64" t="str">
        <f>IF(OR(AJ133=0,N138="",R138=""),"",IF(AJ133&gt;=$AK$9,"HABIL","NO HABIL"))</f>
        <v/>
      </c>
      <c r="AL138" s="72" t="str">
        <f t="shared" si="106"/>
        <v/>
      </c>
    </row>
    <row r="139" spans="2:38" ht="18" hidden="1" customHeight="1" x14ac:dyDescent="0.25">
      <c r="B139" s="54" t="str">
        <f t="shared" si="107"/>
        <v/>
      </c>
      <c r="C139" s="56"/>
      <c r="D139" s="56"/>
      <c r="E139" s="57">
        <f>IF(ISERROR(VLOOKUP(C139,[2]TD!$4:$65536,2,0)),0,VLOOKUP(C139,[2]TD!$4:$65536,2,0))</f>
        <v>0</v>
      </c>
      <c r="F139" s="57">
        <f>IF(ISERROR(VLOOKUP(C139,[2]TD!$4:$65536,3,0)),0,VLOOKUP(C139,[2]TD!$4:$65536,3,0))</f>
        <v>0</v>
      </c>
      <c r="G139" s="57">
        <f>IF(ISERROR(VLOOKUP(C139,[2]TD!$4:$65536,4,0)),0,VLOOKUP(C139,[2]TD!$4:$65536,4,0))</f>
        <v>0</v>
      </c>
      <c r="H139" s="57">
        <f>IF(ISERROR(VLOOKUP(C139,[2]TD!$4:$65536,5,0)),0,VLOOKUP(C139,[2]TD!$4:$65536,5,0))</f>
        <v>0</v>
      </c>
      <c r="I139" s="57">
        <f t="shared" si="103"/>
        <v>0</v>
      </c>
      <c r="J139" s="57">
        <f t="shared" si="103"/>
        <v>0</v>
      </c>
      <c r="K139" s="57">
        <f t="shared" si="104"/>
        <v>0</v>
      </c>
      <c r="L139" s="57">
        <f>IF(ISERROR(VLOOKUP(C139,[2]TD!$4:$65536,6,0)),0,VLOOKUP(C139,[2]TD!$4:$65536,6,0))</f>
        <v>0</v>
      </c>
      <c r="M139" s="57">
        <f>IF(ISERROR(VLOOKUP(C139,[2]TD!$4:$65536,7,0)),0,VLOOKUP(C139,[2]TD!$4:$65536,7,0))</f>
        <v>0</v>
      </c>
      <c r="N139" s="70"/>
      <c r="O139" s="70" t="str">
        <f>IF(ISERROR(VLOOKUP(N139,[2]POA!$A$2:$C$25,3,0)),"",VLOOKUP(N139,[2]POA!$A$2:$C$25,3,0))</f>
        <v/>
      </c>
      <c r="P139" s="61"/>
      <c r="Q139" s="61" t="str">
        <f>IF(ISERROR(VLOOKUP(P139,[2]POA!$A$2:$F$25,4,0)),"",VLOOKUP(P139,[2]POA!$A$2:$F$25,4,0))</f>
        <v/>
      </c>
      <c r="R139" s="62" t="str">
        <f>IF(ISERROR(VLOOKUP(N139,[2]POA!$A$2:$C$25,2,0)),"",VLOOKUP(N139,[2]POA!$A$2:$C$25,2,0))</f>
        <v/>
      </c>
      <c r="S139" s="63"/>
      <c r="T139" s="64" t="str">
        <f t="shared" si="100"/>
        <v/>
      </c>
      <c r="U139" s="63"/>
      <c r="V139" s="64" t="str">
        <f>IF(OR(U133=0,N139="",R139=""),"",IF(U133&gt;=(0.5*R139),"HABIL","NO HABIL"))</f>
        <v/>
      </c>
      <c r="W139" s="64"/>
      <c r="X139" s="63"/>
      <c r="Y139" s="64" t="str">
        <f>IF(OR(X133=0,N139="",R139=""),"",IF(X133&gt;=$Y$9,"HABIL","NO HABIL"))</f>
        <v/>
      </c>
      <c r="Z139" s="65"/>
      <c r="AA139" s="64" t="str">
        <f>IF(OR(Z133=0,N139="",R139=""),"",IF(Z133&lt;=$AA$9,"HABIL","NO HABIL"))</f>
        <v/>
      </c>
      <c r="AB139" s="61">
        <f>IF(ISERROR(VLOOKUP(P139,[3]POA!$A$2:$F$25,5,0)),"",VLOOKUP(P139,[3]POA!$A$2:$F$25,5,0))</f>
        <v>0</v>
      </c>
      <c r="AC139" s="61"/>
      <c r="AD139" s="64" t="str">
        <f>IF(OR(AC133=0,N139="",R139=""),"",IF(AC133&gt;=$AD$9,"HABIL","NO HABIL"))</f>
        <v/>
      </c>
      <c r="AE139" s="64" t="str">
        <f t="shared" si="101"/>
        <v/>
      </c>
      <c r="AF139" s="66">
        <f t="shared" si="102"/>
        <v>0</v>
      </c>
      <c r="AG139" s="67" t="str">
        <f t="shared" si="105"/>
        <v>MIPYME</v>
      </c>
      <c r="AH139" s="68"/>
      <c r="AI139" s="64" t="str">
        <f>IF(OR(AH133=0,N139="",R139=""),"",IF(AH133&gt;=$AI$9,"HABIL","NO HABIL"))</f>
        <v/>
      </c>
      <c r="AJ139" s="68"/>
      <c r="AK139" s="64" t="str">
        <f>IF(OR(AJ133=0,N139="",R139=""),"",IF(AJ133&gt;=$AK$9,"HABIL","NO HABIL"))</f>
        <v/>
      </c>
      <c r="AL139" s="71" t="str">
        <f t="shared" si="106"/>
        <v/>
      </c>
    </row>
    <row r="140" spans="2:38" ht="18" hidden="1" customHeight="1" x14ac:dyDescent="0.25">
      <c r="B140" s="54" t="str">
        <f t="shared" si="107"/>
        <v/>
      </c>
      <c r="C140" s="56"/>
      <c r="D140" s="56"/>
      <c r="E140" s="57">
        <f>IF(ISERROR(VLOOKUP(C140,[2]TD!$4:$65536,2,0)),0,VLOOKUP(C140,[2]TD!$4:$65536,2,0))</f>
        <v>0</v>
      </c>
      <c r="F140" s="57">
        <f>IF(ISERROR(VLOOKUP(C140,[2]TD!$4:$65536,3,0)),0,VLOOKUP(C140,[2]TD!$4:$65536,3,0))</f>
        <v>0</v>
      </c>
      <c r="G140" s="57">
        <f>IF(ISERROR(VLOOKUP(C140,[2]TD!$4:$65536,4,0)),0,VLOOKUP(C140,[2]TD!$4:$65536,4,0))</f>
        <v>0</v>
      </c>
      <c r="H140" s="57">
        <f>IF(ISERROR(VLOOKUP(C140,[2]TD!$4:$65536,5,0)),0,VLOOKUP(C140,[2]TD!$4:$65536,5,0))</f>
        <v>0</v>
      </c>
      <c r="I140" s="57">
        <f t="shared" si="103"/>
        <v>0</v>
      </c>
      <c r="J140" s="57">
        <f t="shared" si="103"/>
        <v>0</v>
      </c>
      <c r="K140" s="57">
        <f t="shared" si="104"/>
        <v>0</v>
      </c>
      <c r="L140" s="57">
        <f>IF(ISERROR(VLOOKUP(C140,[2]TD!$4:$65536,6,0)),0,VLOOKUP(C140,[2]TD!$4:$65536,6,0))</f>
        <v>0</v>
      </c>
      <c r="M140" s="57">
        <f>IF(ISERROR(VLOOKUP(C140,[2]TD!$4:$65536,7,0)),0,VLOOKUP(C140,[2]TD!$4:$65536,7,0))</f>
        <v>0</v>
      </c>
      <c r="N140" s="70"/>
      <c r="O140" s="70" t="str">
        <f>IF(ISERROR(VLOOKUP(N140,[2]POA!$A$2:$C$25,3,0)),"",VLOOKUP(N140,[2]POA!$A$2:$C$25,3,0))</f>
        <v/>
      </c>
      <c r="P140" s="61"/>
      <c r="Q140" s="61" t="str">
        <f>IF(ISERROR(VLOOKUP(P140,[2]POA!$A$2:$F$25,4,0)),"",VLOOKUP(P140,[2]POA!$A$2:$F$25,4,0))</f>
        <v/>
      </c>
      <c r="R140" s="62" t="str">
        <f>IF(ISERROR(VLOOKUP(N140,[2]POA!$A$2:$C$25,2,0)),"",VLOOKUP(N140,[2]POA!$A$2:$C$25,2,0))</f>
        <v/>
      </c>
      <c r="S140" s="63"/>
      <c r="T140" s="64" t="str">
        <f t="shared" si="100"/>
        <v/>
      </c>
      <c r="U140" s="63"/>
      <c r="V140" s="64" t="str">
        <f>IF(OR(U133=0,N140="",R140=""),"",IF(U133&gt;=(0.5*R140),"HABIL","NO HABIL"))</f>
        <v/>
      </c>
      <c r="W140" s="64"/>
      <c r="X140" s="63"/>
      <c r="Y140" s="64" t="str">
        <f>IF(OR(X133=0,N140="",R140=""),"",IF(X133&gt;=$Y$9,"HABIL","NO HABIL"))</f>
        <v/>
      </c>
      <c r="Z140" s="65"/>
      <c r="AA140" s="64" t="str">
        <f>IF(OR(Z133=0,N140="",R140=""),"",IF(Z133&lt;=$AA$9,"HABIL","NO HABIL"))</f>
        <v/>
      </c>
      <c r="AB140" s="61">
        <f>IF(ISERROR(VLOOKUP(P140,[3]POA!$A$2:$F$25,5,0)),"",VLOOKUP(P140,[3]POA!$A$2:$F$25,5,0))</f>
        <v>0</v>
      </c>
      <c r="AC140" s="61"/>
      <c r="AD140" s="64" t="str">
        <f>IF(OR(AC133=0,N140="",R140=""),"",IF(AC133&gt;=$AD$9,"HABIL","NO HABIL"))</f>
        <v/>
      </c>
      <c r="AE140" s="64" t="str">
        <f t="shared" si="101"/>
        <v/>
      </c>
      <c r="AF140" s="66">
        <f t="shared" si="102"/>
        <v>0</v>
      </c>
      <c r="AG140" s="67" t="str">
        <f t="shared" si="105"/>
        <v>MIPYME</v>
      </c>
      <c r="AH140" s="68"/>
      <c r="AI140" s="64" t="str">
        <f>IF(OR(AH133=0,N140="",R140=""),"",IF(AH133&gt;=$AI$9,"HABIL","NO HABIL"))</f>
        <v/>
      </c>
      <c r="AJ140" s="68"/>
      <c r="AK140" s="64" t="str">
        <f>IF(OR(AJ133=0,N140="",R140=""),"",IF(AJ133&gt;=$AK$9,"HABIL","NO HABIL"))</f>
        <v/>
      </c>
      <c r="AL140" s="71" t="str">
        <f t="shared" si="106"/>
        <v/>
      </c>
    </row>
    <row r="141" spans="2:38" ht="18" hidden="1" customHeight="1" x14ac:dyDescent="0.25">
      <c r="B141" s="54" t="str">
        <f t="shared" si="107"/>
        <v/>
      </c>
      <c r="C141" s="56"/>
      <c r="D141" s="56"/>
      <c r="E141" s="57">
        <f>IF(ISERROR(VLOOKUP(C141,[2]TD!$4:$65536,2,0)),0,VLOOKUP(C141,[2]TD!$4:$65536,2,0))</f>
        <v>0</v>
      </c>
      <c r="F141" s="57">
        <f>IF(ISERROR(VLOOKUP(C141,[2]TD!$4:$65536,3,0)),0,VLOOKUP(C141,[2]TD!$4:$65536,3,0))</f>
        <v>0</v>
      </c>
      <c r="G141" s="57">
        <f>IF(ISERROR(VLOOKUP(C141,[2]TD!$4:$65536,4,0)),0,VLOOKUP(C141,[2]TD!$4:$65536,4,0))</f>
        <v>0</v>
      </c>
      <c r="H141" s="57">
        <f>IF(ISERROR(VLOOKUP(C141,[2]TD!$4:$65536,5,0)),0,VLOOKUP(C141,[2]TD!$4:$65536,5,0))</f>
        <v>0</v>
      </c>
      <c r="I141" s="57">
        <f t="shared" si="103"/>
        <v>0</v>
      </c>
      <c r="J141" s="57">
        <f t="shared" si="103"/>
        <v>0</v>
      </c>
      <c r="K141" s="57">
        <f t="shared" si="104"/>
        <v>0</v>
      </c>
      <c r="L141" s="57">
        <f>IF(ISERROR(VLOOKUP(C141,[2]TD!$4:$65536,6,0)),0,VLOOKUP(C141,[2]TD!$4:$65536,6,0))</f>
        <v>0</v>
      </c>
      <c r="M141" s="57">
        <f>IF(ISERROR(VLOOKUP(C141,[2]TD!$4:$65536,7,0)),0,VLOOKUP(C141,[2]TD!$4:$65536,7,0))</f>
        <v>0</v>
      </c>
      <c r="N141" s="70"/>
      <c r="O141" s="70" t="str">
        <f>IF(ISERROR(VLOOKUP(N141,[2]POA!$A$2:$C$25,3,0)),"",VLOOKUP(N141,[2]POA!$A$2:$C$25,3,0))</f>
        <v/>
      </c>
      <c r="P141" s="61"/>
      <c r="Q141" s="61" t="str">
        <f>IF(ISERROR(VLOOKUP(P141,[2]POA!$A$2:$F$25,4,0)),"",VLOOKUP(P141,[2]POA!$A$2:$F$25,4,0))</f>
        <v/>
      </c>
      <c r="R141" s="62" t="str">
        <f>IF(ISERROR(VLOOKUP(N141,[2]POA!$A$2:$C$25,2,0)),"",VLOOKUP(N141,[2]POA!$A$2:$C$25,2,0))</f>
        <v/>
      </c>
      <c r="S141" s="63"/>
      <c r="T141" s="64" t="str">
        <f t="shared" si="100"/>
        <v/>
      </c>
      <c r="U141" s="63"/>
      <c r="V141" s="64" t="str">
        <f>IF(OR(U133=0,N141="",R141=""),"",IF(U133&gt;=(0.5*R141),"HABIL","NO HABIL"))</f>
        <v/>
      </c>
      <c r="W141" s="64"/>
      <c r="X141" s="63"/>
      <c r="Y141" s="64" t="str">
        <f>IF(OR(X133=0,N141="",R141=""),"",IF(X133&gt;=$Y$9,"HABIL","NO HABIL"))</f>
        <v/>
      </c>
      <c r="Z141" s="65"/>
      <c r="AA141" s="64" t="str">
        <f>IF(OR(Z133=0,N141="",R141=""),"",IF(Z133&lt;=$AA$9,"HABIL","NO HABIL"))</f>
        <v/>
      </c>
      <c r="AB141" s="61">
        <f>IF(ISERROR(VLOOKUP(P141,[3]POA!$A$2:$F$25,5,0)),"",VLOOKUP(P141,[3]POA!$A$2:$F$25,5,0))</f>
        <v>0</v>
      </c>
      <c r="AC141" s="61"/>
      <c r="AD141" s="64" t="str">
        <f>IF(OR(AC133=0,N141="",R141=""),"",IF(AC133&gt;=$AD$9,"HABIL","NO HABIL"))</f>
        <v/>
      </c>
      <c r="AE141" s="64" t="str">
        <f t="shared" si="101"/>
        <v/>
      </c>
      <c r="AF141" s="66">
        <f t="shared" si="102"/>
        <v>0</v>
      </c>
      <c r="AG141" s="67" t="str">
        <f t="shared" si="105"/>
        <v>MIPYME</v>
      </c>
      <c r="AH141" s="68"/>
      <c r="AI141" s="64" t="str">
        <f>IF(OR(AH133=0,N141="",R141=""),"",IF(AH133&gt;=$AI$9,"HABIL","NO HABIL"))</f>
        <v/>
      </c>
      <c r="AJ141" s="68"/>
      <c r="AK141" s="64" t="str">
        <f>IF(OR(AJ133=0,N141="",R141=""),"",IF(AJ133&gt;=$AK$9,"HABIL","NO HABIL"))</f>
        <v/>
      </c>
      <c r="AL141" s="72" t="str">
        <f t="shared" si="106"/>
        <v/>
      </c>
    </row>
    <row r="142" spans="2:38" ht="18" hidden="1" customHeight="1" x14ac:dyDescent="0.25">
      <c r="B142" s="54" t="str">
        <f t="shared" si="107"/>
        <v/>
      </c>
      <c r="C142" s="56"/>
      <c r="D142" s="56"/>
      <c r="E142" s="57">
        <f>IF(ISERROR(VLOOKUP(C142,[2]TD!$4:$65536,2,0)),0,VLOOKUP(C142,[2]TD!$4:$65536,2,0))</f>
        <v>0</v>
      </c>
      <c r="F142" s="57">
        <f>IF(ISERROR(VLOOKUP(C142,[2]TD!$4:$65536,3,0)),0,VLOOKUP(C142,[2]TD!$4:$65536,3,0))</f>
        <v>0</v>
      </c>
      <c r="G142" s="57">
        <f>IF(ISERROR(VLOOKUP(C142,[2]TD!$4:$65536,4,0)),0,VLOOKUP(C142,[2]TD!$4:$65536,4,0))</f>
        <v>0</v>
      </c>
      <c r="H142" s="57">
        <f>IF(ISERROR(VLOOKUP(C142,[2]TD!$4:$65536,5,0)),0,VLOOKUP(C142,[2]TD!$4:$65536,5,0))</f>
        <v>0</v>
      </c>
      <c r="I142" s="57">
        <f t="shared" si="103"/>
        <v>0</v>
      </c>
      <c r="J142" s="57">
        <f t="shared" si="103"/>
        <v>0</v>
      </c>
      <c r="K142" s="57">
        <f t="shared" si="104"/>
        <v>0</v>
      </c>
      <c r="L142" s="57">
        <f>IF(ISERROR(VLOOKUP(C142,[2]TD!$4:$65536,6,0)),0,VLOOKUP(C142,[2]TD!$4:$65536,6,0))</f>
        <v>0</v>
      </c>
      <c r="M142" s="57">
        <f>IF(ISERROR(VLOOKUP(C142,[2]TD!$4:$65536,7,0)),0,VLOOKUP(C142,[2]TD!$4:$65536,7,0))</f>
        <v>0</v>
      </c>
      <c r="N142" s="70"/>
      <c r="O142" s="70" t="str">
        <f>IF(ISERROR(VLOOKUP(N142,[2]POA!$A$2:$C$25,3,0)),"",VLOOKUP(N142,[2]POA!$A$2:$C$25,3,0))</f>
        <v/>
      </c>
      <c r="P142" s="61"/>
      <c r="Q142" s="61" t="str">
        <f>IF(ISERROR(VLOOKUP(P142,[2]POA!$A$2:$F$25,4,0)),"",VLOOKUP(P142,[2]POA!$A$2:$F$25,4,0))</f>
        <v/>
      </c>
      <c r="R142" s="62" t="str">
        <f>IF(ISERROR(VLOOKUP(N142,[2]POA!$A$2:$C$25,2,0)),"",VLOOKUP(N142,[2]POA!$A$2:$C$25,2,0))</f>
        <v/>
      </c>
      <c r="S142" s="63"/>
      <c r="T142" s="64" t="str">
        <f t="shared" si="100"/>
        <v/>
      </c>
      <c r="U142" s="63"/>
      <c r="V142" s="64" t="str">
        <f>IF(OR(U133=0,N142="",R142=""),"",IF(U133&gt;=(0.5*R142),"HABIL","NO HABIL"))</f>
        <v/>
      </c>
      <c r="W142" s="64"/>
      <c r="X142" s="63"/>
      <c r="Y142" s="64" t="str">
        <f>IF(OR(X133=0,N142="",R142=""),"",IF(X133&gt;=$Y$9,"HABIL","NO HABIL"))</f>
        <v/>
      </c>
      <c r="Z142" s="65"/>
      <c r="AA142" s="64" t="str">
        <f>IF(OR(Z133=0,N142="",R142=""),"",IF(Z133&lt;=$AA$9,"HABIL","NO HABIL"))</f>
        <v/>
      </c>
      <c r="AB142" s="61">
        <f>IF(ISERROR(VLOOKUP(P142,[3]POA!$A$2:$F$25,5,0)),"",VLOOKUP(P142,[3]POA!$A$2:$F$25,5,0))</f>
        <v>0</v>
      </c>
      <c r="AC142" s="61"/>
      <c r="AD142" s="64" t="str">
        <f>IF(OR(AC133=0,N142="",R142=""),"",IF(AC133&gt;=$AD$9,"HABIL","NO HABIL"))</f>
        <v/>
      </c>
      <c r="AE142" s="64" t="str">
        <f t="shared" si="101"/>
        <v/>
      </c>
      <c r="AF142" s="66">
        <f t="shared" si="102"/>
        <v>0</v>
      </c>
      <c r="AG142" s="67" t="str">
        <f t="shared" si="105"/>
        <v>MIPYME</v>
      </c>
      <c r="AH142" s="68"/>
      <c r="AI142" s="64" t="str">
        <f>IF(OR(AH133=0,N142="",R142=""),"",IF(AH133&gt;=$AI$9,"HABIL","NO HABIL"))</f>
        <v/>
      </c>
      <c r="AJ142" s="68"/>
      <c r="AK142" s="64" t="str">
        <f>IF(OR(AJ133=0,N142="",R142=""),"",IF(AJ133&gt;=$AK$9,"HABIL","NO HABIL"))</f>
        <v/>
      </c>
      <c r="AL142" s="72" t="str">
        <f t="shared" si="106"/>
        <v/>
      </c>
    </row>
    <row r="143" spans="2:38" ht="18" hidden="1" customHeight="1" x14ac:dyDescent="0.25">
      <c r="B143" s="73" t="str">
        <f t="shared" si="107"/>
        <v/>
      </c>
      <c r="C143" s="74"/>
      <c r="D143" s="74"/>
      <c r="E143" s="75">
        <f>IF(ISERROR(VLOOKUP(C143,[2]TD!$4:$65536,2,0)),0,VLOOKUP(C143,[2]TD!$4:$65536,2,0))</f>
        <v>0</v>
      </c>
      <c r="F143" s="75">
        <f>IF(ISERROR(VLOOKUP(C143,[2]TD!$4:$65536,3,0)),0,VLOOKUP(C143,[2]TD!$4:$65536,3,0))</f>
        <v>0</v>
      </c>
      <c r="G143" s="75">
        <f>IF(ISERROR(VLOOKUP(C143,[2]TD!$4:$65536,4,0)),0,VLOOKUP(C143,[2]TD!$4:$65536,4,0))</f>
        <v>0</v>
      </c>
      <c r="H143" s="75">
        <f>IF(ISERROR(VLOOKUP(C143,[2]TD!$4:$65536,5,0)),0,VLOOKUP(C143,[2]TD!$4:$65536,5,0))</f>
        <v>0</v>
      </c>
      <c r="I143" s="75">
        <f t="shared" si="103"/>
        <v>0</v>
      </c>
      <c r="J143" s="75">
        <f t="shared" si="103"/>
        <v>0</v>
      </c>
      <c r="K143" s="75">
        <f t="shared" si="104"/>
        <v>0</v>
      </c>
      <c r="L143" s="75">
        <f>IF(ISERROR(VLOOKUP(C143,[2]TD!$4:$65536,6,0)),0,VLOOKUP(C143,[2]TD!$4:$65536,6,0))</f>
        <v>0</v>
      </c>
      <c r="M143" s="75">
        <f>IF(ISERROR(VLOOKUP(C143,[2]TD!$4:$65536,7,0)),0,VLOOKUP(C143,[2]TD!$4:$65536,7,0))</f>
        <v>0</v>
      </c>
      <c r="N143" s="76"/>
      <c r="O143" s="76" t="str">
        <f>IF(ISERROR(VLOOKUP(N143,[2]POA!$A$2:$C$25,3,0)),"",VLOOKUP(N143,[2]POA!$A$2:$C$25,3,0))</f>
        <v/>
      </c>
      <c r="P143" s="77"/>
      <c r="Q143" s="77" t="str">
        <f>IF(ISERROR(VLOOKUP(P143,[2]POA!$A$2:$F$25,4,0)),"",VLOOKUP(P143,[2]POA!$A$2:$F$25,4,0))</f>
        <v/>
      </c>
      <c r="R143" s="78" t="str">
        <f>IF(ISERROR(VLOOKUP(N143,[2]POA!$A$2:$C$25,2,0)),"",VLOOKUP(N143,[2]POA!$A$2:$C$25,2,0))</f>
        <v/>
      </c>
      <c r="S143" s="79"/>
      <c r="T143" s="64" t="str">
        <f t="shared" si="100"/>
        <v/>
      </c>
      <c r="U143" s="79"/>
      <c r="V143" s="80" t="str">
        <f>IF(OR(U133=0,N143="",R143=""),"",IF(U133&gt;=(0.5*R143),"HABIL","NO HABIL"))</f>
        <v/>
      </c>
      <c r="W143" s="80"/>
      <c r="X143" s="79"/>
      <c r="Y143" s="80" t="str">
        <f>IF(OR(X133=0,N143="",R143=""),"",IF(X133&gt;=$Y$9,"HABIL","NO HABIL"))</f>
        <v/>
      </c>
      <c r="Z143" s="81"/>
      <c r="AA143" s="80" t="str">
        <f>IF(OR(Z133=0,N143="",R143=""),"",IF(Z133&lt;=$AA$9,"HABIL","NO HABIL"))</f>
        <v/>
      </c>
      <c r="AB143" s="77">
        <f>IF(ISERROR(VLOOKUP(P143,[3]POA!$A$2:$F$25,5,0)),"",VLOOKUP(P143,[3]POA!$A$2:$F$25,5,0))</f>
        <v>0</v>
      </c>
      <c r="AC143" s="77"/>
      <c r="AD143" s="80" t="str">
        <f>IF(OR(AC133=0,N143="",R143=""),"",IF(AC133&gt;=$AD$9,"HABIL","NO HABIL"))</f>
        <v/>
      </c>
      <c r="AE143" s="80" t="str">
        <f t="shared" si="101"/>
        <v/>
      </c>
      <c r="AF143" s="82">
        <f t="shared" si="102"/>
        <v>0</v>
      </c>
      <c r="AG143" s="83" t="str">
        <f t="shared" si="105"/>
        <v>MIPYME</v>
      </c>
      <c r="AH143" s="84"/>
      <c r="AI143" s="80" t="str">
        <f>IF(OR(AH133=0,N143="",R143=""),"",IF(AH133&gt;=$AI$9,"HABIL","NO HABIL"))</f>
        <v/>
      </c>
      <c r="AJ143" s="84"/>
      <c r="AK143" s="80" t="str">
        <f>IF(OR(AJ133=0,N143="",R143=""),"",IF(AJ133&gt;=$AK$9,"HABIL","NO HABIL"))</f>
        <v/>
      </c>
      <c r="AL143" s="85" t="str">
        <f t="shared" si="106"/>
        <v/>
      </c>
    </row>
    <row r="144" spans="2:38" ht="18" hidden="1" customHeight="1" x14ac:dyDescent="0.25">
      <c r="B144" s="37">
        <v>13</v>
      </c>
      <c r="C144" s="38">
        <f>+C145</f>
        <v>0</v>
      </c>
      <c r="D144" s="39" t="str">
        <f>IF(SUM(D145:D154)=0,"",SUM(D145:D154))</f>
        <v/>
      </c>
      <c r="E144" s="40">
        <f>SUM(E145:E154)</f>
        <v>0</v>
      </c>
      <c r="F144" s="40">
        <f t="shared" ref="F144:M144" si="108">SUM(F145:F154)</f>
        <v>0</v>
      </c>
      <c r="G144" s="40">
        <f t="shared" si="108"/>
        <v>0</v>
      </c>
      <c r="H144" s="40">
        <f t="shared" si="108"/>
        <v>0</v>
      </c>
      <c r="I144" s="40">
        <f t="shared" si="108"/>
        <v>0</v>
      </c>
      <c r="J144" s="40">
        <f t="shared" si="108"/>
        <v>0</v>
      </c>
      <c r="K144" s="40">
        <f t="shared" si="108"/>
        <v>0</v>
      </c>
      <c r="L144" s="40">
        <f t="shared" si="108"/>
        <v>0</v>
      </c>
      <c r="M144" s="40">
        <f t="shared" si="108"/>
        <v>0</v>
      </c>
      <c r="N144" s="41">
        <v>1</v>
      </c>
      <c r="O144" s="42">
        <f>IF(ISERROR(VLOOKUP(N144,[2]POA!$A$2:$C$25,3,0)),"",VLOOKUP(N144,[2]POA!$A$2:$C$25,3,0))</f>
        <v>18</v>
      </c>
      <c r="P144" s="43" t="s">
        <v>54</v>
      </c>
      <c r="Q144" s="41">
        <f>+SUM(Q145:Q154)</f>
        <v>0</v>
      </c>
      <c r="R144" s="44">
        <f>IF(ISERROR(VLOOKUP(N144,[2]POA!$A$2:$C$25,2,0)),"",VLOOKUP(N144,[2]POA!$A$2:$C$25,2,0))</f>
        <v>151500000000</v>
      </c>
      <c r="S144" s="45">
        <f>SUM(I144)</f>
        <v>0</v>
      </c>
      <c r="T144" s="46" t="str">
        <f>IF(OR(S144=0,N144="",R144=""),"",IF(S144&gt;=(R144/O144),"HABIL","NO HABIL"))</f>
        <v/>
      </c>
      <c r="U144" s="47">
        <f>SUM(J144)</f>
        <v>0</v>
      </c>
      <c r="V144" s="48" t="str">
        <f>IF(OR(U144=0,N144="",R144=""),"",IF(U144&gt;=(0.1*R144),"HABIL","NO HABIL"))</f>
        <v/>
      </c>
      <c r="W144" s="48"/>
      <c r="X144" s="47">
        <f>IF(ISERROR(SUM(E144/G144)),0,SUM(E144/G144))</f>
        <v>0</v>
      </c>
      <c r="Y144" s="46" t="str">
        <f>IF(OR(X144=0,N144="",R144=""),"",IF(X144&gt;=$Y$9,"HABIL","NO HABIL"))</f>
        <v/>
      </c>
      <c r="Z144" s="49">
        <f>IF(ISERROR(SUM(H144/F144)),0,SUM(H144/F144))</f>
        <v>0</v>
      </c>
      <c r="AA144" s="46" t="str">
        <f>IF(OR(Z144=0,N144="",R144=""),"",IF(Z144&lt;=$AA$9,"HABIL","NO HABIL"))</f>
        <v/>
      </c>
      <c r="AB144" s="41">
        <f>+SUM(AB145:AB154)</f>
        <v>0</v>
      </c>
      <c r="AC144" s="49">
        <f>IF(ISERROR(SUM(L144/M144)),0,SUM(L144/M144))</f>
        <v>0</v>
      </c>
      <c r="AD144" s="46" t="str">
        <f>IF(OR(AC144=0,N144="",R144=""),"",IF(AC144&gt;=$AD$9,"HABIL","NO HABIL"))</f>
        <v/>
      </c>
      <c r="AE144" s="46" t="str">
        <f>IF(OR(T144="",V144="",Y144="",AA144="",AD144=""),"",IF(T144="NO HABIL","NO HABIL",IF(V144="NO HABIL","NO HABIL",IF(Y144="NO HABIL","NO HABIL",IF(AA144="NO HABIL","NO HABIL",IF(AD144="NO HABIL","NO HABIL",IF(AD144="NO HABIL","NO HABIL","HABIL")))))))</f>
        <v/>
      </c>
      <c r="AF144" s="50"/>
      <c r="AG144" s="51"/>
      <c r="AH144" s="49">
        <f>IF(ISERROR(SUM(L144/K144)),0,SUM(L144/K144))</f>
        <v>0</v>
      </c>
      <c r="AI144" s="46" t="str">
        <f>IF(OR(AH144=0,N144="",R144=""),"",IF(AH144&gt;=$AI$9,"HABIL","NO HABIL"))</f>
        <v/>
      </c>
      <c r="AJ144" s="49">
        <f>IF(ISERROR(SUM(L144/F144)),0,SUM(L144/F144))</f>
        <v>0</v>
      </c>
      <c r="AK144" s="46" t="str">
        <f>IF(OR(AJ144=0,N144="",R144=""),"",IF(AJ144&gt;=$AK$9,"HABIL","NO HABIL"))</f>
        <v/>
      </c>
      <c r="AL144" s="52" t="str">
        <f t="shared" si="106"/>
        <v/>
      </c>
    </row>
    <row r="145" spans="2:38" ht="18" hidden="1" customHeight="1" x14ac:dyDescent="0.25">
      <c r="B145" s="54" t="str">
        <f>IF(C145="","",B144+0.1)</f>
        <v/>
      </c>
      <c r="C145" s="55"/>
      <c r="D145" s="56"/>
      <c r="E145" s="57">
        <f>IF(ISERROR(VLOOKUP(C145,[2]TD!$4:$65536,2,0)),0,VLOOKUP(C145,[2]TD!$4:$65536,2,0))</f>
        <v>0</v>
      </c>
      <c r="F145" s="57">
        <f>IF(ISERROR(VLOOKUP(C145,[2]TD!$4:$65536,3,0)),0,VLOOKUP(C145,[2]TD!$4:$65536,3,0))</f>
        <v>0</v>
      </c>
      <c r="G145" s="57">
        <f>IF(ISERROR(VLOOKUP(C145,[2]TD!$4:$65536,4,0)),0,VLOOKUP(C145,[2]TD!$4:$65536,4,0))</f>
        <v>0</v>
      </c>
      <c r="H145" s="57">
        <f>IF(ISERROR(VLOOKUP(C145,[2]TD!$4:$65536,5,0)),0,VLOOKUP(C145,[2]TD!$4:$65536,5,0))</f>
        <v>0</v>
      </c>
      <c r="I145" s="57">
        <f>IF(ISERROR(E145-G145),"",E145-G145)</f>
        <v>0</v>
      </c>
      <c r="J145" s="58">
        <f>IF(ISERROR(F145-H145),"",F145-H145)</f>
        <v>0</v>
      </c>
      <c r="K145" s="58">
        <f>IF(ISERROR(F145-H145),"",F145-H145)</f>
        <v>0</v>
      </c>
      <c r="L145" s="57">
        <f>IF(ISERROR(VLOOKUP(C145,[2]TD!$4:$65536,6,0)),0,VLOOKUP(C145,[2]TD!$4:$65536,6,0))</f>
        <v>0</v>
      </c>
      <c r="M145" s="57">
        <f>IF(ISERROR(VLOOKUP(C145,[2]TD!$4:$65536,7,0)),0,VLOOKUP(C145,[2]TD!$4:$65536,7,0))</f>
        <v>0</v>
      </c>
      <c r="N145" s="59"/>
      <c r="O145" s="60" t="str">
        <f>IF(ISERROR(VLOOKUP(N145,[2]POA!$A$2:$C$25,3,0)),"",VLOOKUP(N145,[2]POA!$A$2:$C$25,3,0))</f>
        <v/>
      </c>
      <c r="P145" s="61" t="s">
        <v>54</v>
      </c>
      <c r="Q145" s="61" t="str">
        <f>IF(ISERROR(VLOOKUP(P145,[2]POA!$A$2:$F$25,4,0)),"",VLOOKUP(P145,[2]POA!$A$2:$F$25,4,0))</f>
        <v/>
      </c>
      <c r="R145" s="62" t="str">
        <f>IF(ISERROR(VLOOKUP(N145,[2]POA!$A$2:$C$25,2,0)),"",VLOOKUP(N145,[2]POA!$A$2:$C$25,2,0))</f>
        <v/>
      </c>
      <c r="S145" s="63"/>
      <c r="T145" s="64" t="str">
        <f t="shared" ref="T145:T154" si="109">IF(OR(S144=0,N145="",R145=""),"",IF(S144&gt;=(0.1*R145),"HABIL","NO HABIL"))</f>
        <v/>
      </c>
      <c r="U145" s="63"/>
      <c r="V145" s="64" t="str">
        <f>IF(OR(U144=0,N145="",R145=""),"",IF(U144&gt;=(0.5*R145),"HABIL","NO HABIL"))</f>
        <v/>
      </c>
      <c r="W145" s="64"/>
      <c r="X145" s="63"/>
      <c r="Y145" s="64" t="str">
        <f>IF(OR(X144=0,N145="",R145=""),"",IF(X144&gt;=$Y$9,"HABIL","NO HABIL"))</f>
        <v/>
      </c>
      <c r="Z145" s="65"/>
      <c r="AA145" s="64" t="str">
        <f>IF(OR(Z144=0,N145="",R145=""),"",IF(Z144&lt;=$AA$9,"HABIL","NO HABIL"))</f>
        <v/>
      </c>
      <c r="AB145" s="61" t="str">
        <f>IF(ISERROR(VLOOKUP(P145,[3]POA!$A$2:$F$25,5,0)),"",VLOOKUP(P145,[3]POA!$A$2:$F$25,5,0))</f>
        <v/>
      </c>
      <c r="AC145" s="61"/>
      <c r="AD145" s="64" t="str">
        <f>IF(OR(AC144=0,N145="",R145=""),"",IF(AC144&gt;=$AD$9,"HABIL","NO HABIL"))</f>
        <v/>
      </c>
      <c r="AE145" s="64" t="str">
        <f t="shared" ref="AE145:AE154" si="110">IF(OR(T145="",V145="",Y145="",AA145="",AD145=""),"",IF(T145="NO HABIL","NO HABIL",IF(V145="NO HABIL","NO HABIL",IF(Y145="NO HABIL","NO HABIL",IF(AA145="NO HABIL","NO HABIL",IF(AD145="NO HABIL","NO HABIL",IF(AD145="NO HABIL","NO HABIL","HABIL")))))))</f>
        <v/>
      </c>
      <c r="AF145" s="66">
        <f t="shared" ref="AF145:AF154" si="111">IF(ISERROR(F145/$AG$9),"",F145/$AG$9)</f>
        <v>0</v>
      </c>
      <c r="AG145" s="67" t="str">
        <f>+IF(AF145&lt;$AG$10,"MIPYME","NO CUMPLE")</f>
        <v>MIPYME</v>
      </c>
      <c r="AH145" s="68"/>
      <c r="AI145" s="64" t="str">
        <f>IF(OR(AH144=0,N145="",R145=""),"",IF(AH144&gt;=$AI$9,"HABIL","NO HABIL"))</f>
        <v/>
      </c>
      <c r="AJ145" s="68"/>
      <c r="AK145" s="64" t="str">
        <f>IF(OR(AJ144=0,N145="",R145=""),"",IF(AJ144&gt;=$AK$9,"HABIL","NO HABIL"))</f>
        <v/>
      </c>
      <c r="AL145" s="69" t="str">
        <f>IF(OR(AI145="",AK145=""),"",IF(AI145="NO HABIL","NO HABIL",IF(AK145="NO HABIL","NO HABIL",IF(AK145="NO HABIL","NO HABIL","HABIL"))))</f>
        <v/>
      </c>
    </row>
    <row r="146" spans="2:38" ht="18" hidden="1" customHeight="1" x14ac:dyDescent="0.25">
      <c r="B146" s="54" t="str">
        <f>IF(C146="","",B145+0.1)</f>
        <v/>
      </c>
      <c r="C146" s="56"/>
      <c r="D146" s="56"/>
      <c r="E146" s="57">
        <f>IF(ISERROR(VLOOKUP(C146,[2]TD!$4:$65536,2,0)),0,VLOOKUP(C146,[2]TD!$4:$65536,2,0))</f>
        <v>0</v>
      </c>
      <c r="F146" s="57">
        <f>IF(ISERROR(VLOOKUP(C146,[2]TD!$4:$65536,3,0)),0,VLOOKUP(C146,[2]TD!$4:$65536,3,0))</f>
        <v>0</v>
      </c>
      <c r="G146" s="57">
        <f>IF(ISERROR(VLOOKUP(C146,[2]TD!$4:$65536,4,0)),0,VLOOKUP(C146,[2]TD!$4:$65536,4,0))</f>
        <v>0</v>
      </c>
      <c r="H146" s="57">
        <f>IF(ISERROR(VLOOKUP(C146,[2]TD!$4:$65536,5,0)),0,VLOOKUP(C146,[2]TD!$4:$65536,5,0))</f>
        <v>0</v>
      </c>
      <c r="I146" s="57">
        <f t="shared" ref="I146:J154" si="112">IF(ISERROR(E146-G146),"",E146-G146)</f>
        <v>0</v>
      </c>
      <c r="J146" s="58">
        <f t="shared" si="112"/>
        <v>0</v>
      </c>
      <c r="K146" s="58">
        <f t="shared" ref="K146:K154" si="113">IF(ISERROR(F146-H146),"",F146-H146)</f>
        <v>0</v>
      </c>
      <c r="L146" s="57">
        <f>IF(ISERROR(VLOOKUP(C146,[2]TD!$4:$65536,6,0)),0,VLOOKUP(C146,[2]TD!$4:$65536,6,0))</f>
        <v>0</v>
      </c>
      <c r="M146" s="57">
        <f>IF(ISERROR(VLOOKUP(C146,[2]TD!$4:$65536,7,0)),0,VLOOKUP(C146,[2]TD!$4:$65536,7,0))</f>
        <v>0</v>
      </c>
      <c r="N146" s="70"/>
      <c r="O146" s="70" t="str">
        <f>IF(ISERROR(VLOOKUP(N146,[2]POA!$A$2:$C$25,3,0)),"",VLOOKUP(N146,[2]POA!$A$2:$C$25,3,0))</f>
        <v/>
      </c>
      <c r="P146" s="61" t="s">
        <v>54</v>
      </c>
      <c r="Q146" s="61" t="str">
        <f>IF(ISERROR(VLOOKUP(P146,[2]POA!$A$2:$F$25,4,0)),"",VLOOKUP(P146,[2]POA!$A$2:$F$25,4,0))</f>
        <v/>
      </c>
      <c r="R146" s="62" t="str">
        <f>IF(ISERROR(VLOOKUP(N146,[2]POA!$A$2:$C$25,2,0)),"",VLOOKUP(N146,[2]POA!$A$2:$C$25,2,0))</f>
        <v/>
      </c>
      <c r="S146" s="63" t="s">
        <v>54</v>
      </c>
      <c r="T146" s="64" t="str">
        <f t="shared" si="109"/>
        <v/>
      </c>
      <c r="U146" s="63"/>
      <c r="V146" s="64" t="str">
        <f>IF(OR(U144=0,N146="",R146=""),"",IF(U144&gt;=(0.5*R146),"HABIL","NO HABIL"))</f>
        <v/>
      </c>
      <c r="W146" s="64"/>
      <c r="X146" s="63"/>
      <c r="Y146" s="64" t="str">
        <f>IF(OR(X144=0,N146="",R146=""),"",IF(X144&gt;=$Y$9,"HABIL","NO HABIL"))</f>
        <v/>
      </c>
      <c r="Z146" s="65"/>
      <c r="AA146" s="64" t="str">
        <f>IF(OR(Z144=0,N146="",R146=""),"",IF(Z144&lt;=$AA$9,"HABIL","NO HABIL"))</f>
        <v/>
      </c>
      <c r="AB146" s="61" t="str">
        <f>IF(ISERROR(VLOOKUP(P146,[3]POA!$A$2:$F$25,5,0)),"",VLOOKUP(P146,[3]POA!$A$2:$F$25,5,0))</f>
        <v/>
      </c>
      <c r="AC146" s="61"/>
      <c r="AD146" s="64" t="str">
        <f>IF(OR(AC144=0,N146="",R146=""),"",IF(AC144&gt;=$AD$9,"HABIL","NO HABIL"))</f>
        <v/>
      </c>
      <c r="AE146" s="64" t="str">
        <f t="shared" si="110"/>
        <v/>
      </c>
      <c r="AF146" s="66">
        <f t="shared" si="111"/>
        <v>0</v>
      </c>
      <c r="AG146" s="67" t="str">
        <f t="shared" ref="AG146:AG154" si="114">+IF(AF146&lt;$AG$10,"MIPYME","NO CUMPLE")</f>
        <v>MIPYME</v>
      </c>
      <c r="AH146" s="68"/>
      <c r="AI146" s="64" t="str">
        <f>IF(OR(AH144=0,N146="",R146=""),"",IF(AH144&gt;=$AI$9,"HABIL","NO HABIL"))</f>
        <v/>
      </c>
      <c r="AJ146" s="68"/>
      <c r="AK146" s="64" t="str">
        <f>IF(OR(AJ144=0,N146="",R146=""),"",IF(AJ144&gt;=$AK$9,"HABIL","NO HABIL"))</f>
        <v/>
      </c>
      <c r="AL146" s="71" t="str">
        <f t="shared" ref="AL146:AL155" si="115">IF(OR(AI146="",AK146=""),"",IF(AI146="NO HABIL","NO HABIL",IF(AK146="NO HABIL","NO HABIL",IF(AK146="NO HABIL","NO HABIL","HABIL"))))</f>
        <v/>
      </c>
    </row>
    <row r="147" spans="2:38" ht="18" hidden="1" customHeight="1" x14ac:dyDescent="0.25">
      <c r="B147" s="54" t="str">
        <f>IF(C147="","",B146+0.1)</f>
        <v/>
      </c>
      <c r="C147" s="56"/>
      <c r="D147" s="56"/>
      <c r="E147" s="57">
        <f>IF(ISERROR(VLOOKUP(C147,[2]TD!$4:$65536,2,0)),0,VLOOKUP(C147,[2]TD!$4:$65536,2,0))</f>
        <v>0</v>
      </c>
      <c r="F147" s="57">
        <f>IF(ISERROR(VLOOKUP(C147,[2]TD!$4:$65536,3,0)),0,VLOOKUP(C147,[2]TD!$4:$65536,3,0))</f>
        <v>0</v>
      </c>
      <c r="G147" s="57">
        <f>IF(ISERROR(VLOOKUP(C147,[2]TD!$4:$65536,4,0)),0,VLOOKUP(C147,[2]TD!$4:$65536,4,0))</f>
        <v>0</v>
      </c>
      <c r="H147" s="57">
        <f>IF(ISERROR(VLOOKUP(C147,[2]TD!$4:$65536,5,0)),0,VLOOKUP(C147,[2]TD!$4:$65536,5,0))</f>
        <v>0</v>
      </c>
      <c r="I147" s="57">
        <f t="shared" si="112"/>
        <v>0</v>
      </c>
      <c r="J147" s="58">
        <f t="shared" si="112"/>
        <v>0</v>
      </c>
      <c r="K147" s="58">
        <f t="shared" si="113"/>
        <v>0</v>
      </c>
      <c r="L147" s="57">
        <f>IF(ISERROR(VLOOKUP(C147,[2]TD!$4:$65536,6,0)),0,VLOOKUP(C147,[2]TD!$4:$65536,6,0))</f>
        <v>0</v>
      </c>
      <c r="M147" s="57">
        <f>IF(ISERROR(VLOOKUP(C147,[2]TD!$4:$65536,7,0)),0,VLOOKUP(C147,[2]TD!$4:$65536,7,0))</f>
        <v>0</v>
      </c>
      <c r="N147" s="70"/>
      <c r="O147" s="70" t="str">
        <f>IF(ISERROR(VLOOKUP(N147,[2]POA!$A$2:$C$25,3,0)),"",VLOOKUP(N147,[2]POA!$A$2:$C$25,3,0))</f>
        <v/>
      </c>
      <c r="P147" s="61"/>
      <c r="Q147" s="61" t="str">
        <f>IF(ISERROR(VLOOKUP(P147,[2]POA!$A$2:$F$25,4,0)),"",VLOOKUP(P147,[2]POA!$A$2:$F$25,4,0))</f>
        <v/>
      </c>
      <c r="R147" s="62" t="str">
        <f>IF(ISERROR(VLOOKUP(N147,[2]POA!$A$2:$C$25,2,0)),"",VLOOKUP(N147,[2]POA!$A$2:$C$25,2,0))</f>
        <v/>
      </c>
      <c r="S147" s="63" t="s">
        <v>54</v>
      </c>
      <c r="T147" s="64" t="str">
        <f t="shared" si="109"/>
        <v/>
      </c>
      <c r="U147" s="63"/>
      <c r="V147" s="64" t="str">
        <f>IF(OR(U144=0,N147="",R147=""),"",IF(U144&gt;=(0.5*R147),"HABIL","NO HABIL"))</f>
        <v/>
      </c>
      <c r="W147" s="64"/>
      <c r="X147" s="63"/>
      <c r="Y147" s="64" t="str">
        <f>IF(OR(X144=0,N147="",R147=""),"",IF(X144&gt;=$Y$9,"HABIL","NO HABIL"))</f>
        <v/>
      </c>
      <c r="Z147" s="65"/>
      <c r="AA147" s="64" t="str">
        <f>IF(OR(Z144=0,N147="",R147=""),"",IF(Z144&lt;=$AA$9,"HABIL","NO HABIL"))</f>
        <v/>
      </c>
      <c r="AB147" s="61">
        <f>IF(ISERROR(VLOOKUP(P147,[3]POA!$A$2:$F$25,5,0)),"",VLOOKUP(P147,[3]POA!$A$2:$F$25,5,0))</f>
        <v>0</v>
      </c>
      <c r="AC147" s="61"/>
      <c r="AD147" s="64" t="str">
        <f>IF(OR(AC144=0,N147="",R147=""),"",IF(AC144&gt;=$AD$9,"HABIL","NO HABIL"))</f>
        <v/>
      </c>
      <c r="AE147" s="64" t="str">
        <f t="shared" si="110"/>
        <v/>
      </c>
      <c r="AF147" s="66">
        <f t="shared" si="111"/>
        <v>0</v>
      </c>
      <c r="AG147" s="67" t="str">
        <f t="shared" si="114"/>
        <v>MIPYME</v>
      </c>
      <c r="AH147" s="68"/>
      <c r="AI147" s="64" t="str">
        <f>IF(OR(AH144=0,N147="",R147=""),"",IF(AH144&gt;=$AI$9,"HABIL","NO HABIL"))</f>
        <v/>
      </c>
      <c r="AJ147" s="68"/>
      <c r="AK147" s="64" t="str">
        <f>IF(OR(AJ144=0,N147="",R147=""),"",IF(AJ144&gt;=$AK$9,"HABIL","NO HABIL"))</f>
        <v/>
      </c>
      <c r="AL147" s="71" t="str">
        <f t="shared" si="115"/>
        <v/>
      </c>
    </row>
    <row r="148" spans="2:38" ht="18" hidden="1" customHeight="1" x14ac:dyDescent="0.25">
      <c r="B148" s="54"/>
      <c r="C148" s="56" t="s">
        <v>55</v>
      </c>
      <c r="D148" s="56"/>
      <c r="E148" s="57">
        <f>IF(ISERROR(VLOOKUP(C148,[2]TD!$4:$65536,2,0)),0,VLOOKUP(C148,[2]TD!$4:$65536,2,0))</f>
        <v>0</v>
      </c>
      <c r="F148" s="57">
        <f>IF(ISERROR(VLOOKUP(C148,[2]TD!$4:$65536,3,0)),0,VLOOKUP(C148,[2]TD!$4:$65536,3,0))</f>
        <v>0</v>
      </c>
      <c r="G148" s="57">
        <f>IF(ISERROR(VLOOKUP(C148,[2]TD!$4:$65536,4,0)),0,VLOOKUP(C148,[2]TD!$4:$65536,4,0))</f>
        <v>0</v>
      </c>
      <c r="H148" s="57">
        <f>IF(ISERROR(VLOOKUP(C148,[2]TD!$4:$65536,5,0)),0,VLOOKUP(C148,[2]TD!$4:$65536,5,0))</f>
        <v>0</v>
      </c>
      <c r="I148" s="57">
        <f t="shared" si="112"/>
        <v>0</v>
      </c>
      <c r="J148" s="57">
        <f t="shared" si="112"/>
        <v>0</v>
      </c>
      <c r="K148" s="57">
        <f t="shared" si="113"/>
        <v>0</v>
      </c>
      <c r="L148" s="57">
        <f>IF(ISERROR(VLOOKUP(C148,[2]TD!$4:$65536,6,0)),0,VLOOKUP(C148,[2]TD!$4:$65536,6,0))</f>
        <v>0</v>
      </c>
      <c r="M148" s="57">
        <f>IF(ISERROR(VLOOKUP(C148,[2]TD!$4:$65536,7,0)),0,VLOOKUP(C148,[2]TD!$4:$65536,7,0))</f>
        <v>0</v>
      </c>
      <c r="N148" s="70"/>
      <c r="O148" s="70" t="str">
        <f>IF(ISERROR(VLOOKUP(N148,[2]POA!$A$2:$C$25,3,0)),"",VLOOKUP(N148,[2]POA!$A$2:$C$25,3,0))</f>
        <v/>
      </c>
      <c r="P148" s="61"/>
      <c r="Q148" s="61" t="str">
        <f>IF(ISERROR(VLOOKUP(P148,[2]POA!$A$2:$F$25,4,0)),"",VLOOKUP(P148,[2]POA!$A$2:$F$25,4,0))</f>
        <v/>
      </c>
      <c r="R148" s="62" t="str">
        <f>IF(ISERROR(VLOOKUP(N148,[2]POA!$A$2:$C$25,2,0)),"",VLOOKUP(N148,[2]POA!$A$2:$C$25,2,0))</f>
        <v/>
      </c>
      <c r="S148" s="63"/>
      <c r="T148" s="64" t="str">
        <f t="shared" si="109"/>
        <v/>
      </c>
      <c r="U148" s="63"/>
      <c r="V148" s="64" t="str">
        <f>IF(OR(U144=0,N148="",R148=""),"",IF(U144&gt;=(0.5*R148),"HABIL","NO HABIL"))</f>
        <v/>
      </c>
      <c r="W148" s="64"/>
      <c r="X148" s="63"/>
      <c r="Y148" s="64" t="str">
        <f>IF(OR(X144=0,N148="",R148=""),"",IF(X144&gt;=$Y$9,"HABIL","NO HABIL"))</f>
        <v/>
      </c>
      <c r="Z148" s="65"/>
      <c r="AA148" s="64" t="str">
        <f>IF(OR(Z144=0,N148="",R148=""),"",IF(Z144&lt;=$AA$9,"HABIL","NO HABIL"))</f>
        <v/>
      </c>
      <c r="AB148" s="61">
        <f>IF(ISERROR(VLOOKUP(P148,[3]POA!$A$2:$F$25,5,0)),"",VLOOKUP(P148,[3]POA!$A$2:$F$25,5,0))</f>
        <v>0</v>
      </c>
      <c r="AC148" s="61"/>
      <c r="AD148" s="64" t="str">
        <f>IF(OR(AC144=0,N148="",R148=""),"",IF(AC144&gt;=$AD$9,"HABIL","NO HABIL"))</f>
        <v/>
      </c>
      <c r="AE148" s="64" t="str">
        <f t="shared" si="110"/>
        <v/>
      </c>
      <c r="AF148" s="66">
        <f t="shared" si="111"/>
        <v>0</v>
      </c>
      <c r="AG148" s="67" t="str">
        <f t="shared" si="114"/>
        <v>MIPYME</v>
      </c>
      <c r="AH148" s="68"/>
      <c r="AI148" s="64" t="str">
        <f>IF(OR(AH144=0,N148="",R148=""),"",IF(AH144&gt;=$AI$9,"HABIL","NO HABIL"))</f>
        <v/>
      </c>
      <c r="AJ148" s="68"/>
      <c r="AK148" s="64" t="str">
        <f>IF(OR(AJ144=0,N148="",R148=""),"",IF(AJ144&gt;=$AK$9,"HABIL","NO HABIL"))</f>
        <v/>
      </c>
      <c r="AL148" s="71" t="str">
        <f t="shared" si="115"/>
        <v/>
      </c>
    </row>
    <row r="149" spans="2:38" ht="18" hidden="1" customHeight="1" x14ac:dyDescent="0.25">
      <c r="B149" s="54" t="str">
        <f t="shared" ref="B149:B154" si="116">IF(C149="","",B148+0.1)</f>
        <v/>
      </c>
      <c r="C149" s="56"/>
      <c r="D149" s="56"/>
      <c r="E149" s="57">
        <f>IF(ISERROR(VLOOKUP(C149,[2]TD!$4:$65536,2,0)),0,VLOOKUP(C149,[2]TD!$4:$65536,2,0))</f>
        <v>0</v>
      </c>
      <c r="F149" s="57">
        <f>IF(ISERROR(VLOOKUP(C149,[2]TD!$4:$65536,3,0)),0,VLOOKUP(C149,[2]TD!$4:$65536,3,0))</f>
        <v>0</v>
      </c>
      <c r="G149" s="57">
        <f>IF(ISERROR(VLOOKUP(C149,[2]TD!$4:$65536,4,0)),0,VLOOKUP(C149,[2]TD!$4:$65536,4,0))</f>
        <v>0</v>
      </c>
      <c r="H149" s="57">
        <f>IF(ISERROR(VLOOKUP(C149,[2]TD!$4:$65536,5,0)),0,VLOOKUP(C149,[2]TD!$4:$65536,5,0))</f>
        <v>0</v>
      </c>
      <c r="I149" s="57">
        <f t="shared" si="112"/>
        <v>0</v>
      </c>
      <c r="J149" s="57">
        <f t="shared" si="112"/>
        <v>0</v>
      </c>
      <c r="K149" s="57">
        <f t="shared" si="113"/>
        <v>0</v>
      </c>
      <c r="L149" s="57">
        <f>IF(ISERROR(VLOOKUP(C149,[2]TD!$4:$65536,6,0)),0,VLOOKUP(C149,[2]TD!$4:$65536,6,0))</f>
        <v>0</v>
      </c>
      <c r="M149" s="57">
        <f>IF(ISERROR(VLOOKUP(C149,[2]TD!$4:$65536,7,0)),0,VLOOKUP(C149,[2]TD!$4:$65536,7,0))</f>
        <v>0</v>
      </c>
      <c r="N149" s="70"/>
      <c r="O149" s="70" t="str">
        <f>IF(ISERROR(VLOOKUP(N149,[2]POA!$A$2:$C$25,3,0)),"",VLOOKUP(N149,[2]POA!$A$2:$C$25,3,0))</f>
        <v/>
      </c>
      <c r="P149" s="61"/>
      <c r="Q149" s="61" t="str">
        <f>IF(ISERROR(VLOOKUP(P149,[2]POA!$A$2:$F$25,4,0)),"",VLOOKUP(P149,[2]POA!$A$2:$F$25,4,0))</f>
        <v/>
      </c>
      <c r="R149" s="62" t="str">
        <f>IF(ISERROR(VLOOKUP(N149,[2]POA!$A$2:$C$25,2,0)),"",VLOOKUP(N149,[2]POA!$A$2:$C$25,2,0))</f>
        <v/>
      </c>
      <c r="S149" s="63"/>
      <c r="T149" s="64" t="str">
        <f t="shared" si="109"/>
        <v/>
      </c>
      <c r="U149" s="63"/>
      <c r="V149" s="64" t="str">
        <f>IF(OR(U144=0,N149="",R149=""),"",IF(U144&gt;=(0.5*R149),"HABIL","NO HABIL"))</f>
        <v/>
      </c>
      <c r="W149" s="64"/>
      <c r="X149" s="63"/>
      <c r="Y149" s="64" t="str">
        <f>IF(OR(X144=0,N149="",R149=""),"",IF(X144&gt;=$Y$9,"HABIL","NO HABIL"))</f>
        <v/>
      </c>
      <c r="Z149" s="65"/>
      <c r="AA149" s="64" t="str">
        <f>IF(OR(Z144=0,N149="",R149=""),"",IF(Z144&lt;=$AA$9,"HABIL","NO HABIL"))</f>
        <v/>
      </c>
      <c r="AB149" s="61">
        <f>IF(ISERROR(VLOOKUP(P149,[3]POA!$A$2:$F$25,5,0)),"",VLOOKUP(P149,[3]POA!$A$2:$F$25,5,0))</f>
        <v>0</v>
      </c>
      <c r="AC149" s="61"/>
      <c r="AD149" s="64" t="str">
        <f>IF(OR(AC144=0,N149="",R149=""),"",IF(AC144&gt;=$AD$9,"HABIL","NO HABIL"))</f>
        <v/>
      </c>
      <c r="AE149" s="64" t="str">
        <f t="shared" si="110"/>
        <v/>
      </c>
      <c r="AF149" s="66">
        <f t="shared" si="111"/>
        <v>0</v>
      </c>
      <c r="AG149" s="67" t="str">
        <f t="shared" si="114"/>
        <v>MIPYME</v>
      </c>
      <c r="AH149" s="68"/>
      <c r="AI149" s="64" t="str">
        <f>IF(OR(AH144=0,N149="",R149=""),"",IF(AH144&gt;=$AI$9,"HABIL","NO HABIL"))</f>
        <v/>
      </c>
      <c r="AJ149" s="68"/>
      <c r="AK149" s="64" t="str">
        <f>IF(OR(AJ144=0,N149="",R149=""),"",IF(AJ144&gt;=$AK$9,"HABIL","NO HABIL"))</f>
        <v/>
      </c>
      <c r="AL149" s="72" t="str">
        <f t="shared" si="115"/>
        <v/>
      </c>
    </row>
    <row r="150" spans="2:38" ht="18" hidden="1" customHeight="1" x14ac:dyDescent="0.25">
      <c r="B150" s="54" t="str">
        <f t="shared" si="116"/>
        <v/>
      </c>
      <c r="C150" s="56"/>
      <c r="D150" s="56"/>
      <c r="E150" s="57">
        <f>IF(ISERROR(VLOOKUP(C150,[2]TD!$4:$65536,2,0)),0,VLOOKUP(C150,[2]TD!$4:$65536,2,0))</f>
        <v>0</v>
      </c>
      <c r="F150" s="57">
        <f>IF(ISERROR(VLOOKUP(C150,[2]TD!$4:$65536,3,0)),0,VLOOKUP(C150,[2]TD!$4:$65536,3,0))</f>
        <v>0</v>
      </c>
      <c r="G150" s="57">
        <f>IF(ISERROR(VLOOKUP(C150,[2]TD!$4:$65536,4,0)),0,VLOOKUP(C150,[2]TD!$4:$65536,4,0))</f>
        <v>0</v>
      </c>
      <c r="H150" s="57">
        <f>IF(ISERROR(VLOOKUP(C150,[2]TD!$4:$65536,5,0)),0,VLOOKUP(C150,[2]TD!$4:$65536,5,0))</f>
        <v>0</v>
      </c>
      <c r="I150" s="57">
        <f t="shared" si="112"/>
        <v>0</v>
      </c>
      <c r="J150" s="57">
        <f t="shared" si="112"/>
        <v>0</v>
      </c>
      <c r="K150" s="57">
        <f t="shared" si="113"/>
        <v>0</v>
      </c>
      <c r="L150" s="57">
        <f>IF(ISERROR(VLOOKUP(C150,[2]TD!$4:$65536,6,0)),0,VLOOKUP(C150,[2]TD!$4:$65536,6,0))</f>
        <v>0</v>
      </c>
      <c r="M150" s="57">
        <f>IF(ISERROR(VLOOKUP(C150,[2]TD!$4:$65536,7,0)),0,VLOOKUP(C150,[2]TD!$4:$65536,7,0))</f>
        <v>0</v>
      </c>
      <c r="N150" s="70"/>
      <c r="O150" s="70" t="str">
        <f>IF(ISERROR(VLOOKUP(N150,[2]POA!$A$2:$C$25,3,0)),"",VLOOKUP(N150,[2]POA!$A$2:$C$25,3,0))</f>
        <v/>
      </c>
      <c r="P150" s="61"/>
      <c r="Q150" s="61" t="str">
        <f>IF(ISERROR(VLOOKUP(P150,[2]POA!$A$2:$F$25,4,0)),"",VLOOKUP(P150,[2]POA!$A$2:$F$25,4,0))</f>
        <v/>
      </c>
      <c r="R150" s="62" t="str">
        <f>IF(ISERROR(VLOOKUP(N150,[2]POA!$A$2:$C$25,2,0)),"",VLOOKUP(N150,[2]POA!$A$2:$C$25,2,0))</f>
        <v/>
      </c>
      <c r="S150" s="63"/>
      <c r="T150" s="64" t="str">
        <f t="shared" si="109"/>
        <v/>
      </c>
      <c r="U150" s="63"/>
      <c r="V150" s="64" t="str">
        <f>IF(OR(U144=0,N150="",R150=""),"",IF(U144&gt;=(0.5*R150),"HABIL","NO HABIL"))</f>
        <v/>
      </c>
      <c r="W150" s="64"/>
      <c r="X150" s="63"/>
      <c r="Y150" s="64" t="str">
        <f>IF(OR(X144=0,N150="",R150=""),"",IF(X144&gt;=$Y$9,"HABIL","NO HABIL"))</f>
        <v/>
      </c>
      <c r="Z150" s="65"/>
      <c r="AA150" s="64" t="str">
        <f>IF(OR(Z144=0,N150="",R150=""),"",IF(Z144&lt;=$AA$9,"HABIL","NO HABIL"))</f>
        <v/>
      </c>
      <c r="AB150" s="61">
        <f>IF(ISERROR(VLOOKUP(P150,[3]POA!$A$2:$F$25,5,0)),"",VLOOKUP(P150,[3]POA!$A$2:$F$25,5,0))</f>
        <v>0</v>
      </c>
      <c r="AC150" s="61"/>
      <c r="AD150" s="64" t="str">
        <f>IF(OR(AC144=0,N150="",R150=""),"",IF(AC144&gt;=$AD$9,"HABIL","NO HABIL"))</f>
        <v/>
      </c>
      <c r="AE150" s="64" t="str">
        <f t="shared" si="110"/>
        <v/>
      </c>
      <c r="AF150" s="66">
        <f t="shared" si="111"/>
        <v>0</v>
      </c>
      <c r="AG150" s="67" t="str">
        <f t="shared" si="114"/>
        <v>MIPYME</v>
      </c>
      <c r="AH150" s="68"/>
      <c r="AI150" s="64" t="str">
        <f>IF(OR(AH144=0,N150="",R150=""),"",IF(AH144&gt;=$AI$9,"HABIL","NO HABIL"))</f>
        <v/>
      </c>
      <c r="AJ150" s="68"/>
      <c r="AK150" s="64" t="str">
        <f>IF(OR(AJ144=0,N150="",R150=""),"",IF(AJ144&gt;=$AK$9,"HABIL","NO HABIL"))</f>
        <v/>
      </c>
      <c r="AL150" s="71" t="str">
        <f t="shared" si="115"/>
        <v/>
      </c>
    </row>
    <row r="151" spans="2:38" ht="18" hidden="1" customHeight="1" x14ac:dyDescent="0.25">
      <c r="B151" s="54" t="str">
        <f t="shared" si="116"/>
        <v/>
      </c>
      <c r="C151" s="56"/>
      <c r="D151" s="56"/>
      <c r="E151" s="57">
        <f>IF(ISERROR(VLOOKUP(C151,[2]TD!$4:$65536,2,0)),0,VLOOKUP(C151,[2]TD!$4:$65536,2,0))</f>
        <v>0</v>
      </c>
      <c r="F151" s="57">
        <f>IF(ISERROR(VLOOKUP(C151,[2]TD!$4:$65536,3,0)),0,VLOOKUP(C151,[2]TD!$4:$65536,3,0))</f>
        <v>0</v>
      </c>
      <c r="G151" s="57">
        <f>IF(ISERROR(VLOOKUP(C151,[2]TD!$4:$65536,4,0)),0,VLOOKUP(C151,[2]TD!$4:$65536,4,0))</f>
        <v>0</v>
      </c>
      <c r="H151" s="57">
        <f>IF(ISERROR(VLOOKUP(C151,[2]TD!$4:$65536,5,0)),0,VLOOKUP(C151,[2]TD!$4:$65536,5,0))</f>
        <v>0</v>
      </c>
      <c r="I151" s="57">
        <f t="shared" si="112"/>
        <v>0</v>
      </c>
      <c r="J151" s="57">
        <f t="shared" si="112"/>
        <v>0</v>
      </c>
      <c r="K151" s="57">
        <f t="shared" si="113"/>
        <v>0</v>
      </c>
      <c r="L151" s="57">
        <f>IF(ISERROR(VLOOKUP(C151,[2]TD!$4:$65536,6,0)),0,VLOOKUP(C151,[2]TD!$4:$65536,6,0))</f>
        <v>0</v>
      </c>
      <c r="M151" s="57">
        <f>IF(ISERROR(VLOOKUP(C151,[2]TD!$4:$65536,7,0)),0,VLOOKUP(C151,[2]TD!$4:$65536,7,0))</f>
        <v>0</v>
      </c>
      <c r="N151" s="70"/>
      <c r="O151" s="70" t="str">
        <f>IF(ISERROR(VLOOKUP(N151,[2]POA!$A$2:$C$25,3,0)),"",VLOOKUP(N151,[2]POA!$A$2:$C$25,3,0))</f>
        <v/>
      </c>
      <c r="P151" s="61"/>
      <c r="Q151" s="61" t="str">
        <f>IF(ISERROR(VLOOKUP(P151,[2]POA!$A$2:$F$25,4,0)),"",VLOOKUP(P151,[2]POA!$A$2:$F$25,4,0))</f>
        <v/>
      </c>
      <c r="R151" s="62" t="str">
        <f>IF(ISERROR(VLOOKUP(N151,[2]POA!$A$2:$C$25,2,0)),"",VLOOKUP(N151,[2]POA!$A$2:$C$25,2,0))</f>
        <v/>
      </c>
      <c r="S151" s="63"/>
      <c r="T151" s="64" t="str">
        <f t="shared" si="109"/>
        <v/>
      </c>
      <c r="U151" s="63"/>
      <c r="V151" s="64" t="str">
        <f>IF(OR(U144=0,N151="",R151=""),"",IF(U144&gt;=(0.5*R151),"HABIL","NO HABIL"))</f>
        <v/>
      </c>
      <c r="W151" s="64"/>
      <c r="X151" s="63"/>
      <c r="Y151" s="64" t="str">
        <f>IF(OR(X144=0,N151="",R151=""),"",IF(X144&gt;=$Y$9,"HABIL","NO HABIL"))</f>
        <v/>
      </c>
      <c r="Z151" s="65"/>
      <c r="AA151" s="64" t="str">
        <f>IF(OR(Z144=0,N151="",R151=""),"",IF(Z144&lt;=$AA$9,"HABIL","NO HABIL"))</f>
        <v/>
      </c>
      <c r="AB151" s="61">
        <f>IF(ISERROR(VLOOKUP(P151,[3]POA!$A$2:$F$25,5,0)),"",VLOOKUP(P151,[3]POA!$A$2:$F$25,5,0))</f>
        <v>0</v>
      </c>
      <c r="AC151" s="61"/>
      <c r="AD151" s="64" t="str">
        <f>IF(OR(AC144=0,N151="",R151=""),"",IF(AC144&gt;=$AD$9,"HABIL","NO HABIL"))</f>
        <v/>
      </c>
      <c r="AE151" s="64" t="str">
        <f t="shared" si="110"/>
        <v/>
      </c>
      <c r="AF151" s="66">
        <f t="shared" si="111"/>
        <v>0</v>
      </c>
      <c r="AG151" s="67" t="str">
        <f t="shared" si="114"/>
        <v>MIPYME</v>
      </c>
      <c r="AH151" s="68"/>
      <c r="AI151" s="64" t="str">
        <f>IF(OR(AH144=0,N151="",R151=""),"",IF(AH144&gt;=$AI$9,"HABIL","NO HABIL"))</f>
        <v/>
      </c>
      <c r="AJ151" s="68"/>
      <c r="AK151" s="64" t="str">
        <f>IF(OR(AJ144=0,N151="",R151=""),"",IF(AJ144&gt;=$AK$9,"HABIL","NO HABIL"))</f>
        <v/>
      </c>
      <c r="AL151" s="71" t="str">
        <f t="shared" si="115"/>
        <v/>
      </c>
    </row>
    <row r="152" spans="2:38" ht="18" hidden="1" customHeight="1" x14ac:dyDescent="0.25">
      <c r="B152" s="54" t="str">
        <f t="shared" si="116"/>
        <v/>
      </c>
      <c r="C152" s="56"/>
      <c r="D152" s="56"/>
      <c r="E152" s="57">
        <f>IF(ISERROR(VLOOKUP(C152,[2]TD!$4:$65536,2,0)),0,VLOOKUP(C152,[2]TD!$4:$65536,2,0))</f>
        <v>0</v>
      </c>
      <c r="F152" s="57">
        <f>IF(ISERROR(VLOOKUP(C152,[2]TD!$4:$65536,3,0)),0,VLOOKUP(C152,[2]TD!$4:$65536,3,0))</f>
        <v>0</v>
      </c>
      <c r="G152" s="57">
        <f>IF(ISERROR(VLOOKUP(C152,[2]TD!$4:$65536,4,0)),0,VLOOKUP(C152,[2]TD!$4:$65536,4,0))</f>
        <v>0</v>
      </c>
      <c r="H152" s="57">
        <f>IF(ISERROR(VLOOKUP(C152,[2]TD!$4:$65536,5,0)),0,VLOOKUP(C152,[2]TD!$4:$65536,5,0))</f>
        <v>0</v>
      </c>
      <c r="I152" s="57">
        <f t="shared" si="112"/>
        <v>0</v>
      </c>
      <c r="J152" s="57">
        <f t="shared" si="112"/>
        <v>0</v>
      </c>
      <c r="K152" s="57">
        <f t="shared" si="113"/>
        <v>0</v>
      </c>
      <c r="L152" s="57">
        <f>IF(ISERROR(VLOOKUP(C152,[2]TD!$4:$65536,6,0)),0,VLOOKUP(C152,[2]TD!$4:$65536,6,0))</f>
        <v>0</v>
      </c>
      <c r="M152" s="57">
        <f>IF(ISERROR(VLOOKUP(C152,[2]TD!$4:$65536,7,0)),0,VLOOKUP(C152,[2]TD!$4:$65536,7,0))</f>
        <v>0</v>
      </c>
      <c r="N152" s="70"/>
      <c r="O152" s="70" t="str">
        <f>IF(ISERROR(VLOOKUP(N152,[2]POA!$A$2:$C$25,3,0)),"",VLOOKUP(N152,[2]POA!$A$2:$C$25,3,0))</f>
        <v/>
      </c>
      <c r="P152" s="61"/>
      <c r="Q152" s="61" t="str">
        <f>IF(ISERROR(VLOOKUP(P152,[2]POA!$A$2:$F$25,4,0)),"",VLOOKUP(P152,[2]POA!$A$2:$F$25,4,0))</f>
        <v/>
      </c>
      <c r="R152" s="62" t="str">
        <f>IF(ISERROR(VLOOKUP(N152,[2]POA!$A$2:$C$25,2,0)),"",VLOOKUP(N152,[2]POA!$A$2:$C$25,2,0))</f>
        <v/>
      </c>
      <c r="S152" s="63"/>
      <c r="T152" s="64" t="str">
        <f t="shared" si="109"/>
        <v/>
      </c>
      <c r="U152" s="63"/>
      <c r="V152" s="64" t="str">
        <f>IF(OR(U144=0,N152="",R152=""),"",IF(U144&gt;=(0.5*R152),"HABIL","NO HABIL"))</f>
        <v/>
      </c>
      <c r="W152" s="64"/>
      <c r="X152" s="63"/>
      <c r="Y152" s="64" t="str">
        <f>IF(OR(X144=0,N152="",R152=""),"",IF(X144&gt;=$Y$9,"HABIL","NO HABIL"))</f>
        <v/>
      </c>
      <c r="Z152" s="65"/>
      <c r="AA152" s="64" t="str">
        <f>IF(OR(Z144=0,N152="",R152=""),"",IF(Z144&lt;=$AA$9,"HABIL","NO HABIL"))</f>
        <v/>
      </c>
      <c r="AB152" s="61">
        <f>IF(ISERROR(VLOOKUP(P152,[3]POA!$A$2:$F$25,5,0)),"",VLOOKUP(P152,[3]POA!$A$2:$F$25,5,0))</f>
        <v>0</v>
      </c>
      <c r="AC152" s="61"/>
      <c r="AD152" s="64" t="str">
        <f>IF(OR(AC144=0,N152="",R152=""),"",IF(AC144&gt;=$AD$9,"HABIL","NO HABIL"))</f>
        <v/>
      </c>
      <c r="AE152" s="64" t="str">
        <f t="shared" si="110"/>
        <v/>
      </c>
      <c r="AF152" s="66">
        <f t="shared" si="111"/>
        <v>0</v>
      </c>
      <c r="AG152" s="67" t="str">
        <f t="shared" si="114"/>
        <v>MIPYME</v>
      </c>
      <c r="AH152" s="68"/>
      <c r="AI152" s="64" t="str">
        <f>IF(OR(AH144=0,N152="",R152=""),"",IF(AH144&gt;=$AI$9,"HABIL","NO HABIL"))</f>
        <v/>
      </c>
      <c r="AJ152" s="68"/>
      <c r="AK152" s="64" t="str">
        <f>IF(OR(AJ144=0,N152="",R152=""),"",IF(AJ144&gt;=$AK$9,"HABIL","NO HABIL"))</f>
        <v/>
      </c>
      <c r="AL152" s="72" t="str">
        <f t="shared" si="115"/>
        <v/>
      </c>
    </row>
    <row r="153" spans="2:38" ht="18" hidden="1" customHeight="1" x14ac:dyDescent="0.25">
      <c r="B153" s="54" t="str">
        <f t="shared" si="116"/>
        <v/>
      </c>
      <c r="C153" s="56"/>
      <c r="D153" s="56"/>
      <c r="E153" s="57">
        <f>IF(ISERROR(VLOOKUP(C153,[2]TD!$4:$65536,2,0)),0,VLOOKUP(C153,[2]TD!$4:$65536,2,0))</f>
        <v>0</v>
      </c>
      <c r="F153" s="57">
        <f>IF(ISERROR(VLOOKUP(C153,[2]TD!$4:$65536,3,0)),0,VLOOKUP(C153,[2]TD!$4:$65536,3,0))</f>
        <v>0</v>
      </c>
      <c r="G153" s="57">
        <f>IF(ISERROR(VLOOKUP(C153,[2]TD!$4:$65536,4,0)),0,VLOOKUP(C153,[2]TD!$4:$65536,4,0))</f>
        <v>0</v>
      </c>
      <c r="H153" s="57">
        <f>IF(ISERROR(VLOOKUP(C153,[2]TD!$4:$65536,5,0)),0,VLOOKUP(C153,[2]TD!$4:$65536,5,0))</f>
        <v>0</v>
      </c>
      <c r="I153" s="57">
        <f t="shared" si="112"/>
        <v>0</v>
      </c>
      <c r="J153" s="57">
        <f t="shared" si="112"/>
        <v>0</v>
      </c>
      <c r="K153" s="57">
        <f t="shared" si="113"/>
        <v>0</v>
      </c>
      <c r="L153" s="57">
        <f>IF(ISERROR(VLOOKUP(C153,[2]TD!$4:$65536,6,0)),0,VLOOKUP(C153,[2]TD!$4:$65536,6,0))</f>
        <v>0</v>
      </c>
      <c r="M153" s="57">
        <f>IF(ISERROR(VLOOKUP(C153,[2]TD!$4:$65536,7,0)),0,VLOOKUP(C153,[2]TD!$4:$65536,7,0))</f>
        <v>0</v>
      </c>
      <c r="N153" s="70"/>
      <c r="O153" s="70" t="str">
        <f>IF(ISERROR(VLOOKUP(N153,[2]POA!$A$2:$C$25,3,0)),"",VLOOKUP(N153,[2]POA!$A$2:$C$25,3,0))</f>
        <v/>
      </c>
      <c r="P153" s="61"/>
      <c r="Q153" s="61" t="str">
        <f>IF(ISERROR(VLOOKUP(P153,[2]POA!$A$2:$F$25,4,0)),"",VLOOKUP(P153,[2]POA!$A$2:$F$25,4,0))</f>
        <v/>
      </c>
      <c r="R153" s="62" t="str">
        <f>IF(ISERROR(VLOOKUP(N153,[2]POA!$A$2:$C$25,2,0)),"",VLOOKUP(N153,[2]POA!$A$2:$C$25,2,0))</f>
        <v/>
      </c>
      <c r="S153" s="63"/>
      <c r="T153" s="64" t="str">
        <f t="shared" si="109"/>
        <v/>
      </c>
      <c r="U153" s="63"/>
      <c r="V153" s="64" t="str">
        <f>IF(OR(U144=0,N153="",R153=""),"",IF(U144&gt;=(0.5*R153),"HABIL","NO HABIL"))</f>
        <v/>
      </c>
      <c r="W153" s="64"/>
      <c r="X153" s="63"/>
      <c r="Y153" s="64" t="str">
        <f>IF(OR(X144=0,N153="",R153=""),"",IF(X144&gt;=$Y$9,"HABIL","NO HABIL"))</f>
        <v/>
      </c>
      <c r="Z153" s="65"/>
      <c r="AA153" s="64" t="str">
        <f>IF(OR(Z144=0,N153="",R153=""),"",IF(Z144&lt;=$AA$9,"HABIL","NO HABIL"))</f>
        <v/>
      </c>
      <c r="AB153" s="61">
        <f>IF(ISERROR(VLOOKUP(P153,[3]POA!$A$2:$F$25,5,0)),"",VLOOKUP(P153,[3]POA!$A$2:$F$25,5,0))</f>
        <v>0</v>
      </c>
      <c r="AC153" s="61"/>
      <c r="AD153" s="64" t="str">
        <f>IF(OR(AC144=0,N153="",R153=""),"",IF(AC144&gt;=$AD$9,"HABIL","NO HABIL"))</f>
        <v/>
      </c>
      <c r="AE153" s="64" t="str">
        <f t="shared" si="110"/>
        <v/>
      </c>
      <c r="AF153" s="66">
        <f t="shared" si="111"/>
        <v>0</v>
      </c>
      <c r="AG153" s="67" t="str">
        <f t="shared" si="114"/>
        <v>MIPYME</v>
      </c>
      <c r="AH153" s="68"/>
      <c r="AI153" s="64" t="str">
        <f>IF(OR(AH144=0,N153="",R153=""),"",IF(AH144&gt;=$AI$9,"HABIL","NO HABIL"))</f>
        <v/>
      </c>
      <c r="AJ153" s="68"/>
      <c r="AK153" s="64" t="str">
        <f>IF(OR(AJ144=0,N153="",R153=""),"",IF(AJ144&gt;=$AK$9,"HABIL","NO HABIL"))</f>
        <v/>
      </c>
      <c r="AL153" s="72" t="str">
        <f t="shared" si="115"/>
        <v/>
      </c>
    </row>
    <row r="154" spans="2:38" ht="18" hidden="1" customHeight="1" x14ac:dyDescent="0.25">
      <c r="B154" s="73" t="str">
        <f t="shared" si="116"/>
        <v/>
      </c>
      <c r="C154" s="74"/>
      <c r="D154" s="74"/>
      <c r="E154" s="75">
        <f>IF(ISERROR(VLOOKUP(C154,[2]TD!$4:$65536,2,0)),0,VLOOKUP(C154,[2]TD!$4:$65536,2,0))</f>
        <v>0</v>
      </c>
      <c r="F154" s="75">
        <f>IF(ISERROR(VLOOKUP(C154,[2]TD!$4:$65536,3,0)),0,VLOOKUP(C154,[2]TD!$4:$65536,3,0))</f>
        <v>0</v>
      </c>
      <c r="G154" s="75">
        <f>IF(ISERROR(VLOOKUP(C154,[2]TD!$4:$65536,4,0)),0,VLOOKUP(C154,[2]TD!$4:$65536,4,0))</f>
        <v>0</v>
      </c>
      <c r="H154" s="75">
        <f>IF(ISERROR(VLOOKUP(C154,[2]TD!$4:$65536,5,0)),0,VLOOKUP(C154,[2]TD!$4:$65536,5,0))</f>
        <v>0</v>
      </c>
      <c r="I154" s="75">
        <f t="shared" si="112"/>
        <v>0</v>
      </c>
      <c r="J154" s="75">
        <f t="shared" si="112"/>
        <v>0</v>
      </c>
      <c r="K154" s="75">
        <f t="shared" si="113"/>
        <v>0</v>
      </c>
      <c r="L154" s="75">
        <f>IF(ISERROR(VLOOKUP(C154,[2]TD!$4:$65536,6,0)),0,VLOOKUP(C154,[2]TD!$4:$65536,6,0))</f>
        <v>0</v>
      </c>
      <c r="M154" s="75">
        <f>IF(ISERROR(VLOOKUP(C154,[2]TD!$4:$65536,7,0)),0,VLOOKUP(C154,[2]TD!$4:$65536,7,0))</f>
        <v>0</v>
      </c>
      <c r="N154" s="76"/>
      <c r="O154" s="76" t="str">
        <f>IF(ISERROR(VLOOKUP(N154,[2]POA!$A$2:$C$25,3,0)),"",VLOOKUP(N154,[2]POA!$A$2:$C$25,3,0))</f>
        <v/>
      </c>
      <c r="P154" s="77"/>
      <c r="Q154" s="77" t="str">
        <f>IF(ISERROR(VLOOKUP(P154,[2]POA!$A$2:$F$25,4,0)),"",VLOOKUP(P154,[2]POA!$A$2:$F$25,4,0))</f>
        <v/>
      </c>
      <c r="R154" s="78" t="str">
        <f>IF(ISERROR(VLOOKUP(N154,[2]POA!$A$2:$C$25,2,0)),"",VLOOKUP(N154,[2]POA!$A$2:$C$25,2,0))</f>
        <v/>
      </c>
      <c r="S154" s="79"/>
      <c r="T154" s="64" t="str">
        <f t="shared" si="109"/>
        <v/>
      </c>
      <c r="U154" s="79"/>
      <c r="V154" s="80" t="str">
        <f>IF(OR(U144=0,N154="",R154=""),"",IF(U144&gt;=(0.5*R154),"HABIL","NO HABIL"))</f>
        <v/>
      </c>
      <c r="W154" s="80"/>
      <c r="X154" s="79"/>
      <c r="Y154" s="80" t="str">
        <f>IF(OR(X144=0,N154="",R154=""),"",IF(X144&gt;=$Y$9,"HABIL","NO HABIL"))</f>
        <v/>
      </c>
      <c r="Z154" s="81"/>
      <c r="AA154" s="80" t="str">
        <f>IF(OR(Z144=0,N154="",R154=""),"",IF(Z144&lt;=$AA$9,"HABIL","NO HABIL"))</f>
        <v/>
      </c>
      <c r="AB154" s="77">
        <f>IF(ISERROR(VLOOKUP(P154,[3]POA!$A$2:$F$25,5,0)),"",VLOOKUP(P154,[3]POA!$A$2:$F$25,5,0))</f>
        <v>0</v>
      </c>
      <c r="AC154" s="77"/>
      <c r="AD154" s="80" t="str">
        <f>IF(OR(AC144=0,N154="",R154=""),"",IF(AC144&gt;=$AD$9,"HABIL","NO HABIL"))</f>
        <v/>
      </c>
      <c r="AE154" s="80" t="str">
        <f t="shared" si="110"/>
        <v/>
      </c>
      <c r="AF154" s="82">
        <f t="shared" si="111"/>
        <v>0</v>
      </c>
      <c r="AG154" s="83" t="str">
        <f t="shared" si="114"/>
        <v>MIPYME</v>
      </c>
      <c r="AH154" s="84"/>
      <c r="AI154" s="80" t="str">
        <f>IF(OR(AH144=0,N154="",R154=""),"",IF(AH144&gt;=$AI$9,"HABIL","NO HABIL"))</f>
        <v/>
      </c>
      <c r="AJ154" s="84"/>
      <c r="AK154" s="80" t="str">
        <f>IF(OR(AJ144=0,N154="",R154=""),"",IF(AJ144&gt;=$AK$9,"HABIL","NO HABIL"))</f>
        <v/>
      </c>
      <c r="AL154" s="85" t="str">
        <f t="shared" si="115"/>
        <v/>
      </c>
    </row>
    <row r="155" spans="2:38" ht="18" hidden="1" customHeight="1" x14ac:dyDescent="0.25">
      <c r="B155" s="37">
        <v>14</v>
      </c>
      <c r="C155" s="38">
        <f>+C156</f>
        <v>0</v>
      </c>
      <c r="D155" s="39" t="str">
        <f>IF(SUM(D156:D165)=0,"",SUM(D156:D165))</f>
        <v/>
      </c>
      <c r="E155" s="40">
        <f>SUM(E156:E165)</f>
        <v>0</v>
      </c>
      <c r="F155" s="40">
        <f t="shared" ref="F155:M155" si="117">SUM(F156:F165)</f>
        <v>0</v>
      </c>
      <c r="G155" s="40">
        <f t="shared" si="117"/>
        <v>0</v>
      </c>
      <c r="H155" s="40">
        <f t="shared" si="117"/>
        <v>0</v>
      </c>
      <c r="I155" s="40">
        <f t="shared" si="117"/>
        <v>0</v>
      </c>
      <c r="J155" s="40">
        <f t="shared" si="117"/>
        <v>0</v>
      </c>
      <c r="K155" s="40">
        <f t="shared" si="117"/>
        <v>0</v>
      </c>
      <c r="L155" s="40">
        <f t="shared" si="117"/>
        <v>0</v>
      </c>
      <c r="M155" s="40">
        <f t="shared" si="117"/>
        <v>0</v>
      </c>
      <c r="N155" s="41">
        <v>1</v>
      </c>
      <c r="O155" s="42">
        <f>IF(ISERROR(VLOOKUP(N155,[2]POA!$A$2:$C$25,3,0)),"",VLOOKUP(N155,[2]POA!$A$2:$C$25,3,0))</f>
        <v>18</v>
      </c>
      <c r="P155" s="43" t="s">
        <v>54</v>
      </c>
      <c r="Q155" s="41">
        <f>+SUM(Q156:Q165)</f>
        <v>0</v>
      </c>
      <c r="R155" s="44">
        <f>IF(ISERROR(VLOOKUP(N155,[2]POA!$A$2:$C$25,2,0)),"",VLOOKUP(N155,[2]POA!$A$2:$C$25,2,0))</f>
        <v>151500000000</v>
      </c>
      <c r="S155" s="45">
        <f>SUM(I155)</f>
        <v>0</v>
      </c>
      <c r="T155" s="46" t="str">
        <f>IF(OR(S155=0,N155="",R155=""),"",IF(S155&gt;=(R155/O155),"HABIL","NO HABIL"))</f>
        <v/>
      </c>
      <c r="U155" s="47">
        <f>SUM(J155)</f>
        <v>0</v>
      </c>
      <c r="V155" s="48" t="str">
        <f>IF(OR(U155=0,N155="",R155=""),"",IF(U155&gt;=(0.1*R155),"HABIL","NO HABIL"))</f>
        <v/>
      </c>
      <c r="W155" s="48"/>
      <c r="X155" s="47">
        <f>IF(ISERROR(SUM(E155/G155)),0,SUM(E155/G155))</f>
        <v>0</v>
      </c>
      <c r="Y155" s="46" t="str">
        <f>IF(OR(X155=0,N155="",R155=""),"",IF(X155&gt;=$Y$9,"HABIL","NO HABIL"))</f>
        <v/>
      </c>
      <c r="Z155" s="49">
        <f>IF(ISERROR(SUM(H155/F155)),0,SUM(H155/F155))</f>
        <v>0</v>
      </c>
      <c r="AA155" s="46" t="str">
        <f>IF(OR(Z155=0,N155="",R155=""),"",IF(Z155&lt;=$AA$9,"HABIL","NO HABIL"))</f>
        <v/>
      </c>
      <c r="AB155" s="41">
        <f>+SUM(AB156:AB165)</f>
        <v>0</v>
      </c>
      <c r="AC155" s="49">
        <f>IF(ISERROR(SUM(L155/M155)),0,SUM(L155/M155))</f>
        <v>0</v>
      </c>
      <c r="AD155" s="46" t="str">
        <f>IF(OR(AC155=0,N155="",R155=""),"",IF(AC155&gt;=$AD$9,"HABIL","NO HABIL"))</f>
        <v/>
      </c>
      <c r="AE155" s="46" t="str">
        <f>IF(OR(T155="",V155="",Y155="",AA155="",AD155=""),"",IF(T155="NO HABIL","NO HABIL",IF(V155="NO HABIL","NO HABIL",IF(Y155="NO HABIL","NO HABIL",IF(AA155="NO HABIL","NO HABIL",IF(AD155="NO HABIL","NO HABIL",IF(AD155="NO HABIL","NO HABIL","HABIL")))))))</f>
        <v/>
      </c>
      <c r="AF155" s="50"/>
      <c r="AG155" s="51"/>
      <c r="AH155" s="49">
        <f>IF(ISERROR(SUM(L155/K155)),0,SUM(L155/K155))</f>
        <v>0</v>
      </c>
      <c r="AI155" s="46" t="str">
        <f>IF(OR(AH155=0,N155="",R155=""),"",IF(AH155&gt;=$AI$9,"HABIL","NO HABIL"))</f>
        <v/>
      </c>
      <c r="AJ155" s="49">
        <f>IF(ISERROR(SUM(L155/F155)),0,SUM(L155/F155))</f>
        <v>0</v>
      </c>
      <c r="AK155" s="46" t="str">
        <f>IF(OR(AJ155=0,N155="",R155=""),"",IF(AJ155&gt;=$AK$9,"HABIL","NO HABIL"))</f>
        <v/>
      </c>
      <c r="AL155" s="52" t="str">
        <f t="shared" si="115"/>
        <v/>
      </c>
    </row>
    <row r="156" spans="2:38" ht="18" hidden="1" customHeight="1" x14ac:dyDescent="0.25">
      <c r="B156" s="54" t="str">
        <f>IF(C156="","",B155+0.1)</f>
        <v/>
      </c>
      <c r="C156" s="55"/>
      <c r="D156" s="56"/>
      <c r="E156" s="57">
        <f>IF(ISERROR(VLOOKUP(C156,[2]TD!$4:$65536,2,0)),0,VLOOKUP(C156,[2]TD!$4:$65536,2,0))</f>
        <v>0</v>
      </c>
      <c r="F156" s="57">
        <f>IF(ISERROR(VLOOKUP(C156,[2]TD!$4:$65536,3,0)),0,VLOOKUP(C156,[2]TD!$4:$65536,3,0))</f>
        <v>0</v>
      </c>
      <c r="G156" s="57">
        <f>IF(ISERROR(VLOOKUP(C156,[2]TD!$4:$65536,4,0)),0,VLOOKUP(C156,[2]TD!$4:$65536,4,0))</f>
        <v>0</v>
      </c>
      <c r="H156" s="57">
        <f>IF(ISERROR(VLOOKUP(C156,[2]TD!$4:$65536,5,0)),0,VLOOKUP(C156,[2]TD!$4:$65536,5,0))</f>
        <v>0</v>
      </c>
      <c r="I156" s="57">
        <f>IF(ISERROR(E156-G156),"",E156-G156)</f>
        <v>0</v>
      </c>
      <c r="J156" s="58">
        <f>IF(ISERROR(F156-H156),"",F156-H156)</f>
        <v>0</v>
      </c>
      <c r="K156" s="58">
        <f>IF(ISERROR(F156-H156),"",F156-H156)</f>
        <v>0</v>
      </c>
      <c r="L156" s="57">
        <f>IF(ISERROR(VLOOKUP(C156,[2]TD!$4:$65536,6,0)),0,VLOOKUP(C156,[2]TD!$4:$65536,6,0))</f>
        <v>0</v>
      </c>
      <c r="M156" s="57">
        <f>IF(ISERROR(VLOOKUP(C156,[2]TD!$4:$65536,7,0)),0,VLOOKUP(C156,[2]TD!$4:$65536,7,0))</f>
        <v>0</v>
      </c>
      <c r="N156" s="59"/>
      <c r="O156" s="60" t="str">
        <f>IF(ISERROR(VLOOKUP(N156,[2]POA!$A$2:$C$25,3,0)),"",VLOOKUP(N156,[2]POA!$A$2:$C$25,3,0))</f>
        <v/>
      </c>
      <c r="P156" s="61" t="s">
        <v>54</v>
      </c>
      <c r="Q156" s="61" t="str">
        <f>IF(ISERROR(VLOOKUP(P156,[2]POA!$A$2:$F$25,4,0)),"",VLOOKUP(P156,[2]POA!$A$2:$F$25,4,0))</f>
        <v/>
      </c>
      <c r="R156" s="62" t="str">
        <f>IF(ISERROR(VLOOKUP(N156,[2]POA!$A$2:$C$25,2,0)),"",VLOOKUP(N156,[2]POA!$A$2:$C$25,2,0))</f>
        <v/>
      </c>
      <c r="S156" s="63"/>
      <c r="T156" s="64" t="str">
        <f t="shared" ref="T156:T165" si="118">IF(OR(S155=0,N156="",R156=""),"",IF(S155&gt;=(0.1*R156),"HABIL","NO HABIL"))</f>
        <v/>
      </c>
      <c r="U156" s="63"/>
      <c r="V156" s="64" t="str">
        <f>IF(OR(U155=0,N156="",R156=""),"",IF(U155&gt;=(0.5*R156),"HABIL","NO HABIL"))</f>
        <v/>
      </c>
      <c r="W156" s="64"/>
      <c r="X156" s="63"/>
      <c r="Y156" s="64" t="str">
        <f>IF(OR(X155=0,N156="",R156=""),"",IF(X155&gt;=$Y$9,"HABIL","NO HABIL"))</f>
        <v/>
      </c>
      <c r="Z156" s="65"/>
      <c r="AA156" s="64" t="str">
        <f>IF(OR(Z155=0,N156="",R156=""),"",IF(Z155&lt;=$AA$9,"HABIL","NO HABIL"))</f>
        <v/>
      </c>
      <c r="AB156" s="61" t="str">
        <f>IF(ISERROR(VLOOKUP(P156,[3]POA!$A$2:$F$25,5,0)),"",VLOOKUP(P156,[3]POA!$A$2:$F$25,5,0))</f>
        <v/>
      </c>
      <c r="AC156" s="61"/>
      <c r="AD156" s="64" t="str">
        <f>IF(OR(AC155=0,N156="",R156=""),"",IF(AC155&gt;=$AD$9,"HABIL","NO HABIL"))</f>
        <v/>
      </c>
      <c r="AE156" s="64" t="str">
        <f t="shared" ref="AE156:AE165" si="119">IF(OR(T156="",V156="",Y156="",AA156="",AD156=""),"",IF(T156="NO HABIL","NO HABIL",IF(V156="NO HABIL","NO HABIL",IF(Y156="NO HABIL","NO HABIL",IF(AA156="NO HABIL","NO HABIL",IF(AD156="NO HABIL","NO HABIL",IF(AD156="NO HABIL","NO HABIL","HABIL")))))))</f>
        <v/>
      </c>
      <c r="AF156" s="66">
        <f t="shared" ref="AF156:AF165" si="120">IF(ISERROR(F156/$AG$9),"",F156/$AG$9)</f>
        <v>0</v>
      </c>
      <c r="AG156" s="67" t="str">
        <f>+IF(AF156&lt;$AG$10,"MIPYME","NO CUMPLE")</f>
        <v>MIPYME</v>
      </c>
      <c r="AH156" s="68"/>
      <c r="AI156" s="64" t="str">
        <f>IF(OR(AH155=0,N156="",R156=""),"",IF(AH155&gt;=$AI$9,"HABIL","NO HABIL"))</f>
        <v/>
      </c>
      <c r="AJ156" s="68"/>
      <c r="AK156" s="64" t="str">
        <f>IF(OR(AJ155=0,N156="",R156=""),"",IF(AJ155&gt;=$AK$9,"HABIL","NO HABIL"))</f>
        <v/>
      </c>
      <c r="AL156" s="69" t="str">
        <f>IF(OR(AI156="",AK156=""),"",IF(AI156="NO HABIL","NO HABIL",IF(AK156="NO HABIL","NO HABIL",IF(AK156="NO HABIL","NO HABIL","HABIL"))))</f>
        <v/>
      </c>
    </row>
    <row r="157" spans="2:38" ht="18" hidden="1" customHeight="1" x14ac:dyDescent="0.25">
      <c r="B157" s="54" t="str">
        <f>IF(C157="","",B156+0.1)</f>
        <v/>
      </c>
      <c r="C157" s="56"/>
      <c r="D157" s="56"/>
      <c r="E157" s="57">
        <f>IF(ISERROR(VLOOKUP(C157,[2]TD!$4:$65536,2,0)),0,VLOOKUP(C157,[2]TD!$4:$65536,2,0))</f>
        <v>0</v>
      </c>
      <c r="F157" s="57">
        <f>IF(ISERROR(VLOOKUP(C157,[2]TD!$4:$65536,3,0)),0,VLOOKUP(C157,[2]TD!$4:$65536,3,0))</f>
        <v>0</v>
      </c>
      <c r="G157" s="57">
        <f>IF(ISERROR(VLOOKUP(C157,[2]TD!$4:$65536,4,0)),0,VLOOKUP(C157,[2]TD!$4:$65536,4,0))</f>
        <v>0</v>
      </c>
      <c r="H157" s="57">
        <f>IF(ISERROR(VLOOKUP(C157,[2]TD!$4:$65536,5,0)),0,VLOOKUP(C157,[2]TD!$4:$65536,5,0))</f>
        <v>0</v>
      </c>
      <c r="I157" s="57">
        <f t="shared" ref="I157:J165" si="121">IF(ISERROR(E157-G157),"",E157-G157)</f>
        <v>0</v>
      </c>
      <c r="J157" s="58">
        <f t="shared" si="121"/>
        <v>0</v>
      </c>
      <c r="K157" s="58">
        <f t="shared" ref="K157:K165" si="122">IF(ISERROR(F157-H157),"",F157-H157)</f>
        <v>0</v>
      </c>
      <c r="L157" s="57">
        <f>IF(ISERROR(VLOOKUP(C157,[2]TD!$4:$65536,6,0)),0,VLOOKUP(C157,[2]TD!$4:$65536,6,0))</f>
        <v>0</v>
      </c>
      <c r="M157" s="57">
        <f>IF(ISERROR(VLOOKUP(C157,[2]TD!$4:$65536,7,0)),0,VLOOKUP(C157,[2]TD!$4:$65536,7,0))</f>
        <v>0</v>
      </c>
      <c r="N157" s="70"/>
      <c r="O157" s="70" t="str">
        <f>IF(ISERROR(VLOOKUP(N157,[2]POA!$A$2:$C$25,3,0)),"",VLOOKUP(N157,[2]POA!$A$2:$C$25,3,0))</f>
        <v/>
      </c>
      <c r="P157" s="61" t="s">
        <v>54</v>
      </c>
      <c r="Q157" s="61" t="str">
        <f>IF(ISERROR(VLOOKUP(P157,[2]POA!$A$2:$F$25,4,0)),"",VLOOKUP(P157,[2]POA!$A$2:$F$25,4,0))</f>
        <v/>
      </c>
      <c r="R157" s="62" t="str">
        <f>IF(ISERROR(VLOOKUP(N157,[2]POA!$A$2:$C$25,2,0)),"",VLOOKUP(N157,[2]POA!$A$2:$C$25,2,0))</f>
        <v/>
      </c>
      <c r="S157" s="63" t="s">
        <v>54</v>
      </c>
      <c r="T157" s="64" t="str">
        <f t="shared" si="118"/>
        <v/>
      </c>
      <c r="U157" s="63"/>
      <c r="V157" s="64" t="str">
        <f>IF(OR(U155=0,N157="",R157=""),"",IF(U155&gt;=(0.5*R157),"HABIL","NO HABIL"))</f>
        <v/>
      </c>
      <c r="W157" s="64"/>
      <c r="X157" s="63"/>
      <c r="Y157" s="64" t="str">
        <f>IF(OR(X155=0,N157="",R157=""),"",IF(X155&gt;=$Y$9,"HABIL","NO HABIL"))</f>
        <v/>
      </c>
      <c r="Z157" s="65"/>
      <c r="AA157" s="64" t="str">
        <f>IF(OR(Z155=0,N157="",R157=""),"",IF(Z155&lt;=$AA$9,"HABIL","NO HABIL"))</f>
        <v/>
      </c>
      <c r="AB157" s="61" t="str">
        <f>IF(ISERROR(VLOOKUP(P157,[3]POA!$A$2:$F$25,5,0)),"",VLOOKUP(P157,[3]POA!$A$2:$F$25,5,0))</f>
        <v/>
      </c>
      <c r="AC157" s="61"/>
      <c r="AD157" s="64" t="str">
        <f>IF(OR(AC155=0,N157="",R157=""),"",IF(AC155&gt;=$AD$9,"HABIL","NO HABIL"))</f>
        <v/>
      </c>
      <c r="AE157" s="64" t="str">
        <f t="shared" si="119"/>
        <v/>
      </c>
      <c r="AF157" s="66">
        <f t="shared" si="120"/>
        <v>0</v>
      </c>
      <c r="AG157" s="67" t="str">
        <f t="shared" ref="AG157:AG165" si="123">+IF(AF157&lt;$AG$10,"MIPYME","NO CUMPLE")</f>
        <v>MIPYME</v>
      </c>
      <c r="AH157" s="68"/>
      <c r="AI157" s="64" t="str">
        <f>IF(OR(AH155=0,N157="",R157=""),"",IF(AH155&gt;=$AI$9,"HABIL","NO HABIL"))</f>
        <v/>
      </c>
      <c r="AJ157" s="68"/>
      <c r="AK157" s="64" t="str">
        <f>IF(OR(AJ155=0,N157="",R157=""),"",IF(AJ155&gt;=$AK$9,"HABIL","NO HABIL"))</f>
        <v/>
      </c>
      <c r="AL157" s="71" t="str">
        <f t="shared" ref="AL157:AL166" si="124">IF(OR(AI157="",AK157=""),"",IF(AI157="NO HABIL","NO HABIL",IF(AK157="NO HABIL","NO HABIL",IF(AK157="NO HABIL","NO HABIL","HABIL"))))</f>
        <v/>
      </c>
    </row>
    <row r="158" spans="2:38" ht="18" hidden="1" customHeight="1" x14ac:dyDescent="0.25">
      <c r="B158" s="54" t="str">
        <f>IF(C158="","",B157+0.1)</f>
        <v/>
      </c>
      <c r="C158" s="56"/>
      <c r="D158" s="56"/>
      <c r="E158" s="57">
        <f>IF(ISERROR(VLOOKUP(C158,[2]TD!$4:$65536,2,0)),0,VLOOKUP(C158,[2]TD!$4:$65536,2,0))</f>
        <v>0</v>
      </c>
      <c r="F158" s="57">
        <f>IF(ISERROR(VLOOKUP(C158,[2]TD!$4:$65536,3,0)),0,VLOOKUP(C158,[2]TD!$4:$65536,3,0))</f>
        <v>0</v>
      </c>
      <c r="G158" s="57">
        <f>IF(ISERROR(VLOOKUP(C158,[2]TD!$4:$65536,4,0)),0,VLOOKUP(C158,[2]TD!$4:$65536,4,0))</f>
        <v>0</v>
      </c>
      <c r="H158" s="57">
        <f>IF(ISERROR(VLOOKUP(C158,[2]TD!$4:$65536,5,0)),0,VLOOKUP(C158,[2]TD!$4:$65536,5,0))</f>
        <v>0</v>
      </c>
      <c r="I158" s="57">
        <f t="shared" si="121"/>
        <v>0</v>
      </c>
      <c r="J158" s="58">
        <f t="shared" si="121"/>
        <v>0</v>
      </c>
      <c r="K158" s="58">
        <f t="shared" si="122"/>
        <v>0</v>
      </c>
      <c r="L158" s="57">
        <f>IF(ISERROR(VLOOKUP(C158,[2]TD!$4:$65536,6,0)),0,VLOOKUP(C158,[2]TD!$4:$65536,6,0))</f>
        <v>0</v>
      </c>
      <c r="M158" s="57">
        <f>IF(ISERROR(VLOOKUP(C158,[2]TD!$4:$65536,7,0)),0,VLOOKUP(C158,[2]TD!$4:$65536,7,0))</f>
        <v>0</v>
      </c>
      <c r="N158" s="70"/>
      <c r="O158" s="70" t="str">
        <f>IF(ISERROR(VLOOKUP(N158,[2]POA!$A$2:$C$25,3,0)),"",VLOOKUP(N158,[2]POA!$A$2:$C$25,3,0))</f>
        <v/>
      </c>
      <c r="P158" s="61"/>
      <c r="Q158" s="61" t="str">
        <f>IF(ISERROR(VLOOKUP(P158,[2]POA!$A$2:$F$25,4,0)),"",VLOOKUP(P158,[2]POA!$A$2:$F$25,4,0))</f>
        <v/>
      </c>
      <c r="R158" s="62" t="str">
        <f>IF(ISERROR(VLOOKUP(N158,[2]POA!$A$2:$C$25,2,0)),"",VLOOKUP(N158,[2]POA!$A$2:$C$25,2,0))</f>
        <v/>
      </c>
      <c r="S158" s="63" t="s">
        <v>54</v>
      </c>
      <c r="T158" s="64" t="str">
        <f t="shared" si="118"/>
        <v/>
      </c>
      <c r="U158" s="63"/>
      <c r="V158" s="64" t="str">
        <f>IF(OR(U155=0,N158="",R158=""),"",IF(U155&gt;=(0.5*R158),"HABIL","NO HABIL"))</f>
        <v/>
      </c>
      <c r="W158" s="64"/>
      <c r="X158" s="63"/>
      <c r="Y158" s="64" t="str">
        <f>IF(OR(X155=0,N158="",R158=""),"",IF(X155&gt;=$Y$9,"HABIL","NO HABIL"))</f>
        <v/>
      </c>
      <c r="Z158" s="65"/>
      <c r="AA158" s="64" t="str">
        <f>IF(OR(Z155=0,N158="",R158=""),"",IF(Z155&lt;=$AA$9,"HABIL","NO HABIL"))</f>
        <v/>
      </c>
      <c r="AB158" s="61">
        <f>IF(ISERROR(VLOOKUP(P158,[3]POA!$A$2:$F$25,5,0)),"",VLOOKUP(P158,[3]POA!$A$2:$F$25,5,0))</f>
        <v>0</v>
      </c>
      <c r="AC158" s="61"/>
      <c r="AD158" s="64" t="str">
        <f>IF(OR(AC155=0,N158="",R158=""),"",IF(AC155&gt;=$AD$9,"HABIL","NO HABIL"))</f>
        <v/>
      </c>
      <c r="AE158" s="64" t="str">
        <f t="shared" si="119"/>
        <v/>
      </c>
      <c r="AF158" s="66">
        <f t="shared" si="120"/>
        <v>0</v>
      </c>
      <c r="AG158" s="67" t="str">
        <f t="shared" si="123"/>
        <v>MIPYME</v>
      </c>
      <c r="AH158" s="68"/>
      <c r="AI158" s="64" t="str">
        <f>IF(OR(AH155=0,N158="",R158=""),"",IF(AH155&gt;=$AI$9,"HABIL","NO HABIL"))</f>
        <v/>
      </c>
      <c r="AJ158" s="68"/>
      <c r="AK158" s="64" t="str">
        <f>IF(OR(AJ155=0,N158="",R158=""),"",IF(AJ155&gt;=$AK$9,"HABIL","NO HABIL"))</f>
        <v/>
      </c>
      <c r="AL158" s="71" t="str">
        <f t="shared" si="124"/>
        <v/>
      </c>
    </row>
    <row r="159" spans="2:38" ht="18" hidden="1" customHeight="1" x14ac:dyDescent="0.25">
      <c r="B159" s="54"/>
      <c r="C159" s="56" t="s">
        <v>55</v>
      </c>
      <c r="D159" s="56"/>
      <c r="E159" s="57">
        <f>IF(ISERROR(VLOOKUP(C159,[2]TD!$4:$65536,2,0)),0,VLOOKUP(C159,[2]TD!$4:$65536,2,0))</f>
        <v>0</v>
      </c>
      <c r="F159" s="57">
        <f>IF(ISERROR(VLOOKUP(C159,[2]TD!$4:$65536,3,0)),0,VLOOKUP(C159,[2]TD!$4:$65536,3,0))</f>
        <v>0</v>
      </c>
      <c r="G159" s="57">
        <f>IF(ISERROR(VLOOKUP(C159,[2]TD!$4:$65536,4,0)),0,VLOOKUP(C159,[2]TD!$4:$65536,4,0))</f>
        <v>0</v>
      </c>
      <c r="H159" s="57">
        <f>IF(ISERROR(VLOOKUP(C159,[2]TD!$4:$65536,5,0)),0,VLOOKUP(C159,[2]TD!$4:$65536,5,0))</f>
        <v>0</v>
      </c>
      <c r="I159" s="57">
        <f t="shared" si="121"/>
        <v>0</v>
      </c>
      <c r="J159" s="57">
        <f t="shared" si="121"/>
        <v>0</v>
      </c>
      <c r="K159" s="57">
        <f t="shared" si="122"/>
        <v>0</v>
      </c>
      <c r="L159" s="57">
        <f>IF(ISERROR(VLOOKUP(C159,[2]TD!$4:$65536,6,0)),0,VLOOKUP(C159,[2]TD!$4:$65536,6,0))</f>
        <v>0</v>
      </c>
      <c r="M159" s="57">
        <f>IF(ISERROR(VLOOKUP(C159,[2]TD!$4:$65536,7,0)),0,VLOOKUP(C159,[2]TD!$4:$65536,7,0))</f>
        <v>0</v>
      </c>
      <c r="N159" s="70"/>
      <c r="O159" s="70" t="str">
        <f>IF(ISERROR(VLOOKUP(N159,[2]POA!$A$2:$C$25,3,0)),"",VLOOKUP(N159,[2]POA!$A$2:$C$25,3,0))</f>
        <v/>
      </c>
      <c r="P159" s="61"/>
      <c r="Q159" s="61" t="str">
        <f>IF(ISERROR(VLOOKUP(P159,[2]POA!$A$2:$F$25,4,0)),"",VLOOKUP(P159,[2]POA!$A$2:$F$25,4,0))</f>
        <v/>
      </c>
      <c r="R159" s="62" t="str">
        <f>IF(ISERROR(VLOOKUP(N159,[2]POA!$A$2:$C$25,2,0)),"",VLOOKUP(N159,[2]POA!$A$2:$C$25,2,0))</f>
        <v/>
      </c>
      <c r="S159" s="63"/>
      <c r="T159" s="64" t="str">
        <f t="shared" si="118"/>
        <v/>
      </c>
      <c r="U159" s="63"/>
      <c r="V159" s="64" t="str">
        <f>IF(OR(U155=0,N159="",R159=""),"",IF(U155&gt;=(0.5*R159),"HABIL","NO HABIL"))</f>
        <v/>
      </c>
      <c r="W159" s="64"/>
      <c r="X159" s="63"/>
      <c r="Y159" s="64" t="str">
        <f>IF(OR(X155=0,N159="",R159=""),"",IF(X155&gt;=$Y$9,"HABIL","NO HABIL"))</f>
        <v/>
      </c>
      <c r="Z159" s="65"/>
      <c r="AA159" s="64" t="str">
        <f>IF(OR(Z155=0,N159="",R159=""),"",IF(Z155&lt;=$AA$9,"HABIL","NO HABIL"))</f>
        <v/>
      </c>
      <c r="AB159" s="61">
        <f>IF(ISERROR(VLOOKUP(P159,[3]POA!$A$2:$F$25,5,0)),"",VLOOKUP(P159,[3]POA!$A$2:$F$25,5,0))</f>
        <v>0</v>
      </c>
      <c r="AC159" s="61"/>
      <c r="AD159" s="64" t="str">
        <f>IF(OR(AC155=0,N159="",R159=""),"",IF(AC155&gt;=$AD$9,"HABIL","NO HABIL"))</f>
        <v/>
      </c>
      <c r="AE159" s="64" t="str">
        <f t="shared" si="119"/>
        <v/>
      </c>
      <c r="AF159" s="66">
        <f t="shared" si="120"/>
        <v>0</v>
      </c>
      <c r="AG159" s="67" t="str">
        <f t="shared" si="123"/>
        <v>MIPYME</v>
      </c>
      <c r="AH159" s="68"/>
      <c r="AI159" s="64" t="str">
        <f>IF(OR(AH155=0,N159="",R159=""),"",IF(AH155&gt;=$AI$9,"HABIL","NO HABIL"))</f>
        <v/>
      </c>
      <c r="AJ159" s="68"/>
      <c r="AK159" s="64" t="str">
        <f>IF(OR(AJ155=0,N159="",R159=""),"",IF(AJ155&gt;=$AK$9,"HABIL","NO HABIL"))</f>
        <v/>
      </c>
      <c r="AL159" s="71" t="str">
        <f t="shared" si="124"/>
        <v/>
      </c>
    </row>
    <row r="160" spans="2:38" ht="18" hidden="1" customHeight="1" x14ac:dyDescent="0.25">
      <c r="B160" s="54" t="str">
        <f t="shared" ref="B160:B165" si="125">IF(C160="","",B159+0.1)</f>
        <v/>
      </c>
      <c r="C160" s="56"/>
      <c r="D160" s="56"/>
      <c r="E160" s="57">
        <f>IF(ISERROR(VLOOKUP(C160,[2]TD!$4:$65536,2,0)),0,VLOOKUP(C160,[2]TD!$4:$65536,2,0))</f>
        <v>0</v>
      </c>
      <c r="F160" s="57">
        <f>IF(ISERROR(VLOOKUP(C160,[2]TD!$4:$65536,3,0)),0,VLOOKUP(C160,[2]TD!$4:$65536,3,0))</f>
        <v>0</v>
      </c>
      <c r="G160" s="57">
        <f>IF(ISERROR(VLOOKUP(C160,[2]TD!$4:$65536,4,0)),0,VLOOKUP(C160,[2]TD!$4:$65536,4,0))</f>
        <v>0</v>
      </c>
      <c r="H160" s="57">
        <f>IF(ISERROR(VLOOKUP(C160,[2]TD!$4:$65536,5,0)),0,VLOOKUP(C160,[2]TD!$4:$65536,5,0))</f>
        <v>0</v>
      </c>
      <c r="I160" s="57">
        <f t="shared" si="121"/>
        <v>0</v>
      </c>
      <c r="J160" s="57">
        <f t="shared" si="121"/>
        <v>0</v>
      </c>
      <c r="K160" s="57">
        <f t="shared" si="122"/>
        <v>0</v>
      </c>
      <c r="L160" s="57">
        <f>IF(ISERROR(VLOOKUP(C160,[2]TD!$4:$65536,6,0)),0,VLOOKUP(C160,[2]TD!$4:$65536,6,0))</f>
        <v>0</v>
      </c>
      <c r="M160" s="57">
        <f>IF(ISERROR(VLOOKUP(C160,[2]TD!$4:$65536,7,0)),0,VLOOKUP(C160,[2]TD!$4:$65536,7,0))</f>
        <v>0</v>
      </c>
      <c r="N160" s="70"/>
      <c r="O160" s="70" t="str">
        <f>IF(ISERROR(VLOOKUP(N160,[2]POA!$A$2:$C$25,3,0)),"",VLOOKUP(N160,[2]POA!$A$2:$C$25,3,0))</f>
        <v/>
      </c>
      <c r="P160" s="61"/>
      <c r="Q160" s="61" t="str">
        <f>IF(ISERROR(VLOOKUP(P160,[2]POA!$A$2:$F$25,4,0)),"",VLOOKUP(P160,[2]POA!$A$2:$F$25,4,0))</f>
        <v/>
      </c>
      <c r="R160" s="62" t="str">
        <f>IF(ISERROR(VLOOKUP(N160,[2]POA!$A$2:$C$25,2,0)),"",VLOOKUP(N160,[2]POA!$A$2:$C$25,2,0))</f>
        <v/>
      </c>
      <c r="S160" s="63"/>
      <c r="T160" s="64" t="str">
        <f t="shared" si="118"/>
        <v/>
      </c>
      <c r="U160" s="63"/>
      <c r="V160" s="64" t="str">
        <f>IF(OR(U155=0,N160="",R160=""),"",IF(U155&gt;=(0.5*R160),"HABIL","NO HABIL"))</f>
        <v/>
      </c>
      <c r="W160" s="64"/>
      <c r="X160" s="63"/>
      <c r="Y160" s="64" t="str">
        <f>IF(OR(X155=0,N160="",R160=""),"",IF(X155&gt;=$Y$9,"HABIL","NO HABIL"))</f>
        <v/>
      </c>
      <c r="Z160" s="65"/>
      <c r="AA160" s="64" t="str">
        <f>IF(OR(Z155=0,N160="",R160=""),"",IF(Z155&lt;=$AA$9,"HABIL","NO HABIL"))</f>
        <v/>
      </c>
      <c r="AB160" s="61">
        <f>IF(ISERROR(VLOOKUP(P160,[3]POA!$A$2:$F$25,5,0)),"",VLOOKUP(P160,[3]POA!$A$2:$F$25,5,0))</f>
        <v>0</v>
      </c>
      <c r="AC160" s="61"/>
      <c r="AD160" s="64" t="str">
        <f>IF(OR(AC155=0,N160="",R160=""),"",IF(AC155&gt;=$AD$9,"HABIL","NO HABIL"))</f>
        <v/>
      </c>
      <c r="AE160" s="64" t="str">
        <f t="shared" si="119"/>
        <v/>
      </c>
      <c r="AF160" s="66">
        <f t="shared" si="120"/>
        <v>0</v>
      </c>
      <c r="AG160" s="67" t="str">
        <f t="shared" si="123"/>
        <v>MIPYME</v>
      </c>
      <c r="AH160" s="68"/>
      <c r="AI160" s="64" t="str">
        <f>IF(OR(AH155=0,N160="",R160=""),"",IF(AH155&gt;=$AI$9,"HABIL","NO HABIL"))</f>
        <v/>
      </c>
      <c r="AJ160" s="68"/>
      <c r="AK160" s="64" t="str">
        <f>IF(OR(AJ155=0,N160="",R160=""),"",IF(AJ155&gt;=$AK$9,"HABIL","NO HABIL"))</f>
        <v/>
      </c>
      <c r="AL160" s="72" t="str">
        <f t="shared" si="124"/>
        <v/>
      </c>
    </row>
    <row r="161" spans="2:38" ht="18" hidden="1" customHeight="1" x14ac:dyDescent="0.25">
      <c r="B161" s="54" t="str">
        <f t="shared" si="125"/>
        <v/>
      </c>
      <c r="C161" s="56"/>
      <c r="D161" s="56"/>
      <c r="E161" s="57">
        <f>IF(ISERROR(VLOOKUP(C161,[2]TD!$4:$65536,2,0)),0,VLOOKUP(C161,[2]TD!$4:$65536,2,0))</f>
        <v>0</v>
      </c>
      <c r="F161" s="57">
        <f>IF(ISERROR(VLOOKUP(C161,[2]TD!$4:$65536,3,0)),0,VLOOKUP(C161,[2]TD!$4:$65536,3,0))</f>
        <v>0</v>
      </c>
      <c r="G161" s="57">
        <f>IF(ISERROR(VLOOKUP(C161,[2]TD!$4:$65536,4,0)),0,VLOOKUP(C161,[2]TD!$4:$65536,4,0))</f>
        <v>0</v>
      </c>
      <c r="H161" s="57">
        <f>IF(ISERROR(VLOOKUP(C161,[2]TD!$4:$65536,5,0)),0,VLOOKUP(C161,[2]TD!$4:$65536,5,0))</f>
        <v>0</v>
      </c>
      <c r="I161" s="57">
        <f t="shared" si="121"/>
        <v>0</v>
      </c>
      <c r="J161" s="57">
        <f t="shared" si="121"/>
        <v>0</v>
      </c>
      <c r="K161" s="57">
        <f t="shared" si="122"/>
        <v>0</v>
      </c>
      <c r="L161" s="57">
        <f>IF(ISERROR(VLOOKUP(C161,[2]TD!$4:$65536,6,0)),0,VLOOKUP(C161,[2]TD!$4:$65536,6,0))</f>
        <v>0</v>
      </c>
      <c r="M161" s="57">
        <f>IF(ISERROR(VLOOKUP(C161,[2]TD!$4:$65536,7,0)),0,VLOOKUP(C161,[2]TD!$4:$65536,7,0))</f>
        <v>0</v>
      </c>
      <c r="N161" s="70"/>
      <c r="O161" s="70" t="str">
        <f>IF(ISERROR(VLOOKUP(N161,[2]POA!$A$2:$C$25,3,0)),"",VLOOKUP(N161,[2]POA!$A$2:$C$25,3,0))</f>
        <v/>
      </c>
      <c r="P161" s="61"/>
      <c r="Q161" s="61" t="str">
        <f>IF(ISERROR(VLOOKUP(P161,[2]POA!$A$2:$F$25,4,0)),"",VLOOKUP(P161,[2]POA!$A$2:$F$25,4,0))</f>
        <v/>
      </c>
      <c r="R161" s="62" t="str">
        <f>IF(ISERROR(VLOOKUP(N161,[2]POA!$A$2:$C$25,2,0)),"",VLOOKUP(N161,[2]POA!$A$2:$C$25,2,0))</f>
        <v/>
      </c>
      <c r="S161" s="63"/>
      <c r="T161" s="64" t="str">
        <f t="shared" si="118"/>
        <v/>
      </c>
      <c r="U161" s="63"/>
      <c r="V161" s="64" t="str">
        <f>IF(OR(U155=0,N161="",R161=""),"",IF(U155&gt;=(0.5*R161),"HABIL","NO HABIL"))</f>
        <v/>
      </c>
      <c r="W161" s="64"/>
      <c r="X161" s="63"/>
      <c r="Y161" s="64" t="str">
        <f>IF(OR(X155=0,N161="",R161=""),"",IF(X155&gt;=$Y$9,"HABIL","NO HABIL"))</f>
        <v/>
      </c>
      <c r="Z161" s="65"/>
      <c r="AA161" s="64" t="str">
        <f>IF(OR(Z155=0,N161="",R161=""),"",IF(Z155&lt;=$AA$9,"HABIL","NO HABIL"))</f>
        <v/>
      </c>
      <c r="AB161" s="61">
        <f>IF(ISERROR(VLOOKUP(P161,[3]POA!$A$2:$F$25,5,0)),"",VLOOKUP(P161,[3]POA!$A$2:$F$25,5,0))</f>
        <v>0</v>
      </c>
      <c r="AC161" s="61"/>
      <c r="AD161" s="64" t="str">
        <f>IF(OR(AC155=0,N161="",R161=""),"",IF(AC155&gt;=$AD$9,"HABIL","NO HABIL"))</f>
        <v/>
      </c>
      <c r="AE161" s="64" t="str">
        <f t="shared" si="119"/>
        <v/>
      </c>
      <c r="AF161" s="66">
        <f t="shared" si="120"/>
        <v>0</v>
      </c>
      <c r="AG161" s="67" t="str">
        <f t="shared" si="123"/>
        <v>MIPYME</v>
      </c>
      <c r="AH161" s="68"/>
      <c r="AI161" s="64" t="str">
        <f>IF(OR(AH155=0,N161="",R161=""),"",IF(AH155&gt;=$AI$9,"HABIL","NO HABIL"))</f>
        <v/>
      </c>
      <c r="AJ161" s="68"/>
      <c r="AK161" s="64" t="str">
        <f>IF(OR(AJ155=0,N161="",R161=""),"",IF(AJ155&gt;=$AK$9,"HABIL","NO HABIL"))</f>
        <v/>
      </c>
      <c r="AL161" s="71" t="str">
        <f t="shared" si="124"/>
        <v/>
      </c>
    </row>
    <row r="162" spans="2:38" ht="18" hidden="1" customHeight="1" x14ac:dyDescent="0.25">
      <c r="B162" s="54" t="str">
        <f t="shared" si="125"/>
        <v/>
      </c>
      <c r="C162" s="56"/>
      <c r="D162" s="56"/>
      <c r="E162" s="57">
        <f>IF(ISERROR(VLOOKUP(C162,[2]TD!$4:$65536,2,0)),0,VLOOKUP(C162,[2]TD!$4:$65536,2,0))</f>
        <v>0</v>
      </c>
      <c r="F162" s="57">
        <f>IF(ISERROR(VLOOKUP(C162,[2]TD!$4:$65536,3,0)),0,VLOOKUP(C162,[2]TD!$4:$65536,3,0))</f>
        <v>0</v>
      </c>
      <c r="G162" s="57">
        <f>IF(ISERROR(VLOOKUP(C162,[2]TD!$4:$65536,4,0)),0,VLOOKUP(C162,[2]TD!$4:$65536,4,0))</f>
        <v>0</v>
      </c>
      <c r="H162" s="57">
        <f>IF(ISERROR(VLOOKUP(C162,[2]TD!$4:$65536,5,0)),0,VLOOKUP(C162,[2]TD!$4:$65536,5,0))</f>
        <v>0</v>
      </c>
      <c r="I162" s="57">
        <f t="shared" si="121"/>
        <v>0</v>
      </c>
      <c r="J162" s="57">
        <f t="shared" si="121"/>
        <v>0</v>
      </c>
      <c r="K162" s="57">
        <f t="shared" si="122"/>
        <v>0</v>
      </c>
      <c r="L162" s="57">
        <f>IF(ISERROR(VLOOKUP(C162,[2]TD!$4:$65536,6,0)),0,VLOOKUP(C162,[2]TD!$4:$65536,6,0))</f>
        <v>0</v>
      </c>
      <c r="M162" s="57">
        <f>IF(ISERROR(VLOOKUP(C162,[2]TD!$4:$65536,7,0)),0,VLOOKUP(C162,[2]TD!$4:$65536,7,0))</f>
        <v>0</v>
      </c>
      <c r="N162" s="70"/>
      <c r="O162" s="70" t="str">
        <f>IF(ISERROR(VLOOKUP(N162,[2]POA!$A$2:$C$25,3,0)),"",VLOOKUP(N162,[2]POA!$A$2:$C$25,3,0))</f>
        <v/>
      </c>
      <c r="P162" s="61"/>
      <c r="Q162" s="61" t="str">
        <f>IF(ISERROR(VLOOKUP(P162,[2]POA!$A$2:$F$25,4,0)),"",VLOOKUP(P162,[2]POA!$A$2:$F$25,4,0))</f>
        <v/>
      </c>
      <c r="R162" s="62" t="str">
        <f>IF(ISERROR(VLOOKUP(N162,[2]POA!$A$2:$C$25,2,0)),"",VLOOKUP(N162,[2]POA!$A$2:$C$25,2,0))</f>
        <v/>
      </c>
      <c r="S162" s="63"/>
      <c r="T162" s="64" t="str">
        <f t="shared" si="118"/>
        <v/>
      </c>
      <c r="U162" s="63"/>
      <c r="V162" s="64" t="str">
        <f>IF(OR(U155=0,N162="",R162=""),"",IF(U155&gt;=(0.5*R162),"HABIL","NO HABIL"))</f>
        <v/>
      </c>
      <c r="W162" s="64"/>
      <c r="X162" s="63"/>
      <c r="Y162" s="64" t="str">
        <f>IF(OR(X155=0,N162="",R162=""),"",IF(X155&gt;=$Y$9,"HABIL","NO HABIL"))</f>
        <v/>
      </c>
      <c r="Z162" s="65"/>
      <c r="AA162" s="64" t="str">
        <f>IF(OR(Z155=0,N162="",R162=""),"",IF(Z155&lt;=$AA$9,"HABIL","NO HABIL"))</f>
        <v/>
      </c>
      <c r="AB162" s="61">
        <f>IF(ISERROR(VLOOKUP(P162,[3]POA!$A$2:$F$25,5,0)),"",VLOOKUP(P162,[3]POA!$A$2:$F$25,5,0))</f>
        <v>0</v>
      </c>
      <c r="AC162" s="61"/>
      <c r="AD162" s="64" t="str">
        <f>IF(OR(AC155=0,N162="",R162=""),"",IF(AC155&gt;=$AD$9,"HABIL","NO HABIL"))</f>
        <v/>
      </c>
      <c r="AE162" s="64" t="str">
        <f t="shared" si="119"/>
        <v/>
      </c>
      <c r="AF162" s="66">
        <f t="shared" si="120"/>
        <v>0</v>
      </c>
      <c r="AG162" s="67" t="str">
        <f t="shared" si="123"/>
        <v>MIPYME</v>
      </c>
      <c r="AH162" s="68"/>
      <c r="AI162" s="64" t="str">
        <f>IF(OR(AH155=0,N162="",R162=""),"",IF(AH155&gt;=$AI$9,"HABIL","NO HABIL"))</f>
        <v/>
      </c>
      <c r="AJ162" s="68"/>
      <c r="AK162" s="64" t="str">
        <f>IF(OR(AJ155=0,N162="",R162=""),"",IF(AJ155&gt;=$AK$9,"HABIL","NO HABIL"))</f>
        <v/>
      </c>
      <c r="AL162" s="71" t="str">
        <f t="shared" si="124"/>
        <v/>
      </c>
    </row>
    <row r="163" spans="2:38" ht="18" hidden="1" customHeight="1" x14ac:dyDescent="0.25">
      <c r="B163" s="54" t="str">
        <f t="shared" si="125"/>
        <v/>
      </c>
      <c r="C163" s="56"/>
      <c r="D163" s="56"/>
      <c r="E163" s="57">
        <f>IF(ISERROR(VLOOKUP(C163,[2]TD!$4:$65536,2,0)),0,VLOOKUP(C163,[2]TD!$4:$65536,2,0))</f>
        <v>0</v>
      </c>
      <c r="F163" s="57">
        <f>IF(ISERROR(VLOOKUP(C163,[2]TD!$4:$65536,3,0)),0,VLOOKUP(C163,[2]TD!$4:$65536,3,0))</f>
        <v>0</v>
      </c>
      <c r="G163" s="57">
        <f>IF(ISERROR(VLOOKUP(C163,[2]TD!$4:$65536,4,0)),0,VLOOKUP(C163,[2]TD!$4:$65536,4,0))</f>
        <v>0</v>
      </c>
      <c r="H163" s="57">
        <f>IF(ISERROR(VLOOKUP(C163,[2]TD!$4:$65536,5,0)),0,VLOOKUP(C163,[2]TD!$4:$65536,5,0))</f>
        <v>0</v>
      </c>
      <c r="I163" s="57">
        <f t="shared" si="121"/>
        <v>0</v>
      </c>
      <c r="J163" s="57">
        <f t="shared" si="121"/>
        <v>0</v>
      </c>
      <c r="K163" s="57">
        <f t="shared" si="122"/>
        <v>0</v>
      </c>
      <c r="L163" s="57">
        <f>IF(ISERROR(VLOOKUP(C163,[2]TD!$4:$65536,6,0)),0,VLOOKUP(C163,[2]TD!$4:$65536,6,0))</f>
        <v>0</v>
      </c>
      <c r="M163" s="57">
        <f>IF(ISERROR(VLOOKUP(C163,[2]TD!$4:$65536,7,0)),0,VLOOKUP(C163,[2]TD!$4:$65536,7,0))</f>
        <v>0</v>
      </c>
      <c r="N163" s="70"/>
      <c r="O163" s="70" t="str">
        <f>IF(ISERROR(VLOOKUP(N163,[2]POA!$A$2:$C$25,3,0)),"",VLOOKUP(N163,[2]POA!$A$2:$C$25,3,0))</f>
        <v/>
      </c>
      <c r="P163" s="61"/>
      <c r="Q163" s="61" t="str">
        <f>IF(ISERROR(VLOOKUP(P163,[2]POA!$A$2:$F$25,4,0)),"",VLOOKUP(P163,[2]POA!$A$2:$F$25,4,0))</f>
        <v/>
      </c>
      <c r="R163" s="62" t="str">
        <f>IF(ISERROR(VLOOKUP(N163,[2]POA!$A$2:$C$25,2,0)),"",VLOOKUP(N163,[2]POA!$A$2:$C$25,2,0))</f>
        <v/>
      </c>
      <c r="S163" s="63"/>
      <c r="T163" s="64" t="str">
        <f t="shared" si="118"/>
        <v/>
      </c>
      <c r="U163" s="63"/>
      <c r="V163" s="64" t="str">
        <f>IF(OR(U155=0,N163="",R163=""),"",IF(U155&gt;=(0.5*R163),"HABIL","NO HABIL"))</f>
        <v/>
      </c>
      <c r="W163" s="64"/>
      <c r="X163" s="63"/>
      <c r="Y163" s="64" t="str">
        <f>IF(OR(X155=0,N163="",R163=""),"",IF(X155&gt;=$Y$9,"HABIL","NO HABIL"))</f>
        <v/>
      </c>
      <c r="Z163" s="65"/>
      <c r="AA163" s="64" t="str">
        <f>IF(OR(Z155=0,N163="",R163=""),"",IF(Z155&lt;=$AA$9,"HABIL","NO HABIL"))</f>
        <v/>
      </c>
      <c r="AB163" s="61">
        <f>IF(ISERROR(VLOOKUP(P163,[3]POA!$A$2:$F$25,5,0)),"",VLOOKUP(P163,[3]POA!$A$2:$F$25,5,0))</f>
        <v>0</v>
      </c>
      <c r="AC163" s="61"/>
      <c r="AD163" s="64" t="str">
        <f>IF(OR(AC155=0,N163="",R163=""),"",IF(AC155&gt;=$AD$9,"HABIL","NO HABIL"))</f>
        <v/>
      </c>
      <c r="AE163" s="64" t="str">
        <f t="shared" si="119"/>
        <v/>
      </c>
      <c r="AF163" s="66">
        <f t="shared" si="120"/>
        <v>0</v>
      </c>
      <c r="AG163" s="67" t="str">
        <f t="shared" si="123"/>
        <v>MIPYME</v>
      </c>
      <c r="AH163" s="68"/>
      <c r="AI163" s="64" t="str">
        <f>IF(OR(AH155=0,N163="",R163=""),"",IF(AH155&gt;=$AI$9,"HABIL","NO HABIL"))</f>
        <v/>
      </c>
      <c r="AJ163" s="68"/>
      <c r="AK163" s="64" t="str">
        <f>IF(OR(AJ155=0,N163="",R163=""),"",IF(AJ155&gt;=$AK$9,"HABIL","NO HABIL"))</f>
        <v/>
      </c>
      <c r="AL163" s="72" t="str">
        <f t="shared" si="124"/>
        <v/>
      </c>
    </row>
    <row r="164" spans="2:38" ht="18" hidden="1" customHeight="1" x14ac:dyDescent="0.25">
      <c r="B164" s="54" t="str">
        <f t="shared" si="125"/>
        <v/>
      </c>
      <c r="C164" s="56"/>
      <c r="D164" s="56"/>
      <c r="E164" s="57">
        <f>IF(ISERROR(VLOOKUP(C164,[2]TD!$4:$65536,2,0)),0,VLOOKUP(C164,[2]TD!$4:$65536,2,0))</f>
        <v>0</v>
      </c>
      <c r="F164" s="57">
        <f>IF(ISERROR(VLOOKUP(C164,[2]TD!$4:$65536,3,0)),0,VLOOKUP(C164,[2]TD!$4:$65536,3,0))</f>
        <v>0</v>
      </c>
      <c r="G164" s="57">
        <f>IF(ISERROR(VLOOKUP(C164,[2]TD!$4:$65536,4,0)),0,VLOOKUP(C164,[2]TD!$4:$65536,4,0))</f>
        <v>0</v>
      </c>
      <c r="H164" s="57">
        <f>IF(ISERROR(VLOOKUP(C164,[2]TD!$4:$65536,5,0)),0,VLOOKUP(C164,[2]TD!$4:$65536,5,0))</f>
        <v>0</v>
      </c>
      <c r="I164" s="57">
        <f t="shared" si="121"/>
        <v>0</v>
      </c>
      <c r="J164" s="57">
        <f t="shared" si="121"/>
        <v>0</v>
      </c>
      <c r="K164" s="57">
        <f t="shared" si="122"/>
        <v>0</v>
      </c>
      <c r="L164" s="57">
        <f>IF(ISERROR(VLOOKUP(C164,[2]TD!$4:$65536,6,0)),0,VLOOKUP(C164,[2]TD!$4:$65536,6,0))</f>
        <v>0</v>
      </c>
      <c r="M164" s="57">
        <f>IF(ISERROR(VLOOKUP(C164,[2]TD!$4:$65536,7,0)),0,VLOOKUP(C164,[2]TD!$4:$65536,7,0))</f>
        <v>0</v>
      </c>
      <c r="N164" s="70"/>
      <c r="O164" s="70" t="str">
        <f>IF(ISERROR(VLOOKUP(N164,[2]POA!$A$2:$C$25,3,0)),"",VLOOKUP(N164,[2]POA!$A$2:$C$25,3,0))</f>
        <v/>
      </c>
      <c r="P164" s="61"/>
      <c r="Q164" s="61" t="str">
        <f>IF(ISERROR(VLOOKUP(P164,[2]POA!$A$2:$F$25,4,0)),"",VLOOKUP(P164,[2]POA!$A$2:$F$25,4,0))</f>
        <v/>
      </c>
      <c r="R164" s="62" t="str">
        <f>IF(ISERROR(VLOOKUP(N164,[2]POA!$A$2:$C$25,2,0)),"",VLOOKUP(N164,[2]POA!$A$2:$C$25,2,0))</f>
        <v/>
      </c>
      <c r="S164" s="63"/>
      <c r="T164" s="64" t="str">
        <f t="shared" si="118"/>
        <v/>
      </c>
      <c r="U164" s="63"/>
      <c r="V164" s="64" t="str">
        <f>IF(OR(U155=0,N164="",R164=""),"",IF(U155&gt;=(0.5*R164),"HABIL","NO HABIL"))</f>
        <v/>
      </c>
      <c r="W164" s="64"/>
      <c r="X164" s="63"/>
      <c r="Y164" s="64" t="str">
        <f>IF(OR(X155=0,N164="",R164=""),"",IF(X155&gt;=$Y$9,"HABIL","NO HABIL"))</f>
        <v/>
      </c>
      <c r="Z164" s="65"/>
      <c r="AA164" s="64" t="str">
        <f>IF(OR(Z155=0,N164="",R164=""),"",IF(Z155&lt;=$AA$9,"HABIL","NO HABIL"))</f>
        <v/>
      </c>
      <c r="AB164" s="61">
        <f>IF(ISERROR(VLOOKUP(P164,[3]POA!$A$2:$F$25,5,0)),"",VLOOKUP(P164,[3]POA!$A$2:$F$25,5,0))</f>
        <v>0</v>
      </c>
      <c r="AC164" s="61"/>
      <c r="AD164" s="64" t="str">
        <f>IF(OR(AC155=0,N164="",R164=""),"",IF(AC155&gt;=$AD$9,"HABIL","NO HABIL"))</f>
        <v/>
      </c>
      <c r="AE164" s="64" t="str">
        <f t="shared" si="119"/>
        <v/>
      </c>
      <c r="AF164" s="66">
        <f t="shared" si="120"/>
        <v>0</v>
      </c>
      <c r="AG164" s="67" t="str">
        <f t="shared" si="123"/>
        <v>MIPYME</v>
      </c>
      <c r="AH164" s="68"/>
      <c r="AI164" s="64" t="str">
        <f>IF(OR(AH155=0,N164="",R164=""),"",IF(AH155&gt;=$AI$9,"HABIL","NO HABIL"))</f>
        <v/>
      </c>
      <c r="AJ164" s="68"/>
      <c r="AK164" s="64" t="str">
        <f>IF(OR(AJ155=0,N164="",R164=""),"",IF(AJ155&gt;=$AK$9,"HABIL","NO HABIL"))</f>
        <v/>
      </c>
      <c r="AL164" s="72" t="str">
        <f t="shared" si="124"/>
        <v/>
      </c>
    </row>
    <row r="165" spans="2:38" ht="18" hidden="1" customHeight="1" x14ac:dyDescent="0.25">
      <c r="B165" s="73" t="str">
        <f t="shared" si="125"/>
        <v/>
      </c>
      <c r="C165" s="74"/>
      <c r="D165" s="74"/>
      <c r="E165" s="75">
        <f>IF(ISERROR(VLOOKUP(C165,[2]TD!$4:$65536,2,0)),0,VLOOKUP(C165,[2]TD!$4:$65536,2,0))</f>
        <v>0</v>
      </c>
      <c r="F165" s="75">
        <f>IF(ISERROR(VLOOKUP(C165,[2]TD!$4:$65536,3,0)),0,VLOOKUP(C165,[2]TD!$4:$65536,3,0))</f>
        <v>0</v>
      </c>
      <c r="G165" s="75">
        <f>IF(ISERROR(VLOOKUP(C165,[2]TD!$4:$65536,4,0)),0,VLOOKUP(C165,[2]TD!$4:$65536,4,0))</f>
        <v>0</v>
      </c>
      <c r="H165" s="75">
        <f>IF(ISERROR(VLOOKUP(C165,[2]TD!$4:$65536,5,0)),0,VLOOKUP(C165,[2]TD!$4:$65536,5,0))</f>
        <v>0</v>
      </c>
      <c r="I165" s="75">
        <f t="shared" si="121"/>
        <v>0</v>
      </c>
      <c r="J165" s="75">
        <f t="shared" si="121"/>
        <v>0</v>
      </c>
      <c r="K165" s="75">
        <f t="shared" si="122"/>
        <v>0</v>
      </c>
      <c r="L165" s="75">
        <f>IF(ISERROR(VLOOKUP(C165,[2]TD!$4:$65536,6,0)),0,VLOOKUP(C165,[2]TD!$4:$65536,6,0))</f>
        <v>0</v>
      </c>
      <c r="M165" s="75">
        <f>IF(ISERROR(VLOOKUP(C165,[2]TD!$4:$65536,7,0)),0,VLOOKUP(C165,[2]TD!$4:$65536,7,0))</f>
        <v>0</v>
      </c>
      <c r="N165" s="76"/>
      <c r="O165" s="76" t="str">
        <f>IF(ISERROR(VLOOKUP(N165,[2]POA!$A$2:$C$25,3,0)),"",VLOOKUP(N165,[2]POA!$A$2:$C$25,3,0))</f>
        <v/>
      </c>
      <c r="P165" s="77"/>
      <c r="Q165" s="77" t="str">
        <f>IF(ISERROR(VLOOKUP(P165,[2]POA!$A$2:$F$25,4,0)),"",VLOOKUP(P165,[2]POA!$A$2:$F$25,4,0))</f>
        <v/>
      </c>
      <c r="R165" s="78" t="str">
        <f>IF(ISERROR(VLOOKUP(N165,[2]POA!$A$2:$C$25,2,0)),"",VLOOKUP(N165,[2]POA!$A$2:$C$25,2,0))</f>
        <v/>
      </c>
      <c r="S165" s="79"/>
      <c r="T165" s="64" t="str">
        <f t="shared" si="118"/>
        <v/>
      </c>
      <c r="U165" s="79"/>
      <c r="V165" s="80" t="str">
        <f>IF(OR(U155=0,N165="",R165=""),"",IF(U155&gt;=(0.5*R165),"HABIL","NO HABIL"))</f>
        <v/>
      </c>
      <c r="W165" s="80"/>
      <c r="X165" s="79"/>
      <c r="Y165" s="80" t="str">
        <f>IF(OR(X155=0,N165="",R165=""),"",IF(X155&gt;=$Y$9,"HABIL","NO HABIL"))</f>
        <v/>
      </c>
      <c r="Z165" s="81"/>
      <c r="AA165" s="80" t="str">
        <f>IF(OR(Z155=0,N165="",R165=""),"",IF(Z155&lt;=$AA$9,"HABIL","NO HABIL"))</f>
        <v/>
      </c>
      <c r="AB165" s="77">
        <f>IF(ISERROR(VLOOKUP(P165,[3]POA!$A$2:$F$25,5,0)),"",VLOOKUP(P165,[3]POA!$A$2:$F$25,5,0))</f>
        <v>0</v>
      </c>
      <c r="AC165" s="77"/>
      <c r="AD165" s="80" t="str">
        <f>IF(OR(AC155=0,N165="",R165=""),"",IF(AC155&gt;=$AD$9,"HABIL","NO HABIL"))</f>
        <v/>
      </c>
      <c r="AE165" s="80" t="str">
        <f t="shared" si="119"/>
        <v/>
      </c>
      <c r="AF165" s="82">
        <f t="shared" si="120"/>
        <v>0</v>
      </c>
      <c r="AG165" s="83" t="str">
        <f t="shared" si="123"/>
        <v>MIPYME</v>
      </c>
      <c r="AH165" s="84"/>
      <c r="AI165" s="80" t="str">
        <f>IF(OR(AH155=0,N165="",R165=""),"",IF(AH155&gt;=$AI$9,"HABIL","NO HABIL"))</f>
        <v/>
      </c>
      <c r="AJ165" s="84"/>
      <c r="AK165" s="80" t="str">
        <f>IF(OR(AJ155=0,N165="",R165=""),"",IF(AJ155&gt;=$AK$9,"HABIL","NO HABIL"))</f>
        <v/>
      </c>
      <c r="AL165" s="85" t="str">
        <f t="shared" si="124"/>
        <v/>
      </c>
    </row>
    <row r="166" spans="2:38" ht="18" hidden="1" customHeight="1" x14ac:dyDescent="0.25">
      <c r="B166" s="37">
        <v>15</v>
      </c>
      <c r="C166" s="38">
        <f>+C167</f>
        <v>0</v>
      </c>
      <c r="D166" s="39" t="str">
        <f>IF(SUM(D167:D176)=0,"",SUM(D167:D176))</f>
        <v/>
      </c>
      <c r="E166" s="40">
        <f>SUM(E167:E176)</f>
        <v>0</v>
      </c>
      <c r="F166" s="40">
        <f t="shared" ref="F166:M166" si="126">SUM(F167:F176)</f>
        <v>0</v>
      </c>
      <c r="G166" s="40">
        <f t="shared" si="126"/>
        <v>0</v>
      </c>
      <c r="H166" s="40">
        <f t="shared" si="126"/>
        <v>0</v>
      </c>
      <c r="I166" s="40">
        <f t="shared" si="126"/>
        <v>0</v>
      </c>
      <c r="J166" s="40">
        <f t="shared" si="126"/>
        <v>0</v>
      </c>
      <c r="K166" s="40">
        <f t="shared" si="126"/>
        <v>0</v>
      </c>
      <c r="L166" s="40">
        <f t="shared" si="126"/>
        <v>0</v>
      </c>
      <c r="M166" s="40">
        <f t="shared" si="126"/>
        <v>0</v>
      </c>
      <c r="N166" s="41">
        <v>1</v>
      </c>
      <c r="O166" s="42">
        <f>IF(ISERROR(VLOOKUP(N166,[2]POA!$A$2:$C$25,3,0)),"",VLOOKUP(N166,[2]POA!$A$2:$C$25,3,0))</f>
        <v>18</v>
      </c>
      <c r="P166" s="43" t="s">
        <v>54</v>
      </c>
      <c r="Q166" s="41">
        <f>+SUM(Q167:Q176)</f>
        <v>0</v>
      </c>
      <c r="R166" s="44">
        <f>IF(ISERROR(VLOOKUP(N166,[2]POA!$A$2:$C$25,2,0)),"",VLOOKUP(N166,[2]POA!$A$2:$C$25,2,0))</f>
        <v>151500000000</v>
      </c>
      <c r="S166" s="45">
        <f>SUM(I166)</f>
        <v>0</v>
      </c>
      <c r="T166" s="46" t="str">
        <f>IF(OR(S166=0,N166="",R166=""),"",IF(S166&gt;=(R166/O166),"HABIL","NO HABIL"))</f>
        <v/>
      </c>
      <c r="U166" s="47">
        <f>SUM(J166)</f>
        <v>0</v>
      </c>
      <c r="V166" s="48" t="str">
        <f>IF(OR(U166=0,N166="",R166=""),"",IF(U166&gt;=(0.1*R166),"HABIL","NO HABIL"))</f>
        <v/>
      </c>
      <c r="W166" s="48"/>
      <c r="X166" s="47">
        <f>IF(ISERROR(SUM(E166/G166)),0,SUM(E166/G166))</f>
        <v>0</v>
      </c>
      <c r="Y166" s="46" t="str">
        <f>IF(OR(X166=0,N166="",R166=""),"",IF(X166&gt;=$Y$9,"HABIL","NO HABIL"))</f>
        <v/>
      </c>
      <c r="Z166" s="49">
        <f>IF(ISERROR(SUM(H166/F166)),0,SUM(H166/F166))</f>
        <v>0</v>
      </c>
      <c r="AA166" s="46" t="str">
        <f>IF(OR(Z166=0,N166="",R166=""),"",IF(Z166&lt;=$AA$9,"HABIL","NO HABIL"))</f>
        <v/>
      </c>
      <c r="AB166" s="41">
        <f>+SUM(AB167:AB176)</f>
        <v>0</v>
      </c>
      <c r="AC166" s="49">
        <f>IF(ISERROR(SUM(L166/M166)),0,SUM(L166/M166))</f>
        <v>0</v>
      </c>
      <c r="AD166" s="46" t="str">
        <f>IF(OR(AC166=0,N166="",R166=""),"",IF(AC166&gt;=$AD$9,"HABIL","NO HABIL"))</f>
        <v/>
      </c>
      <c r="AE166" s="46" t="str">
        <f>IF(OR(T166="",V166="",Y166="",AA166="",AD166=""),"",IF(T166="NO HABIL","NO HABIL",IF(V166="NO HABIL","NO HABIL",IF(Y166="NO HABIL","NO HABIL",IF(AA166="NO HABIL","NO HABIL",IF(AD166="NO HABIL","NO HABIL",IF(AD166="NO HABIL","NO HABIL","HABIL")))))))</f>
        <v/>
      </c>
      <c r="AF166" s="50"/>
      <c r="AG166" s="51"/>
      <c r="AH166" s="49">
        <f>IF(ISERROR(SUM(L166/K166)),0,SUM(L166/K166))</f>
        <v>0</v>
      </c>
      <c r="AI166" s="46" t="str">
        <f>IF(OR(AH166=0,N166="",R166=""),"",IF(AH166&gt;=$AI$9,"HABIL","NO HABIL"))</f>
        <v/>
      </c>
      <c r="AJ166" s="49">
        <f>IF(ISERROR(SUM(L166/F166)),0,SUM(L166/F166))</f>
        <v>0</v>
      </c>
      <c r="AK166" s="46" t="str">
        <f>IF(OR(AJ166=0,N166="",R166=""),"",IF(AJ166&gt;=$AK$9,"HABIL","NO HABIL"))</f>
        <v/>
      </c>
      <c r="AL166" s="52" t="str">
        <f t="shared" si="124"/>
        <v/>
      </c>
    </row>
    <row r="167" spans="2:38" ht="18" hidden="1" customHeight="1" x14ac:dyDescent="0.25">
      <c r="B167" s="54" t="str">
        <f>IF(C167="","",B166+0.1)</f>
        <v/>
      </c>
      <c r="C167" s="55"/>
      <c r="D167" s="56"/>
      <c r="E167" s="57">
        <f>IF(ISERROR(VLOOKUP(C167,[2]TD!$4:$65536,2,0)),0,VLOOKUP(C167,[2]TD!$4:$65536,2,0))</f>
        <v>0</v>
      </c>
      <c r="F167" s="57">
        <f>IF(ISERROR(VLOOKUP(C167,[2]TD!$4:$65536,3,0)),0,VLOOKUP(C167,[2]TD!$4:$65536,3,0))</f>
        <v>0</v>
      </c>
      <c r="G167" s="57">
        <f>IF(ISERROR(VLOOKUP(C167,[2]TD!$4:$65536,4,0)),0,VLOOKUP(C167,[2]TD!$4:$65536,4,0))</f>
        <v>0</v>
      </c>
      <c r="H167" s="57">
        <f>IF(ISERROR(VLOOKUP(C167,[2]TD!$4:$65536,5,0)),0,VLOOKUP(C167,[2]TD!$4:$65536,5,0))</f>
        <v>0</v>
      </c>
      <c r="I167" s="57">
        <f>IF(ISERROR(E167-G167),"",E167-G167)</f>
        <v>0</v>
      </c>
      <c r="J167" s="58">
        <f>IF(ISERROR(F167-H167),"",F167-H167)</f>
        <v>0</v>
      </c>
      <c r="K167" s="58">
        <f>IF(ISERROR(F167-H167),"",F167-H167)</f>
        <v>0</v>
      </c>
      <c r="L167" s="57">
        <f>IF(ISERROR(VLOOKUP(C167,[2]TD!$4:$65536,6,0)),0,VLOOKUP(C167,[2]TD!$4:$65536,6,0))</f>
        <v>0</v>
      </c>
      <c r="M167" s="57">
        <f>IF(ISERROR(VLOOKUP(C167,[2]TD!$4:$65536,7,0)),0,VLOOKUP(C167,[2]TD!$4:$65536,7,0))</f>
        <v>0</v>
      </c>
      <c r="N167" s="59"/>
      <c r="O167" s="60" t="str">
        <f>IF(ISERROR(VLOOKUP(N167,[2]POA!$A$2:$C$25,3,0)),"",VLOOKUP(N167,[2]POA!$A$2:$C$25,3,0))</f>
        <v/>
      </c>
      <c r="P167" s="61" t="s">
        <v>54</v>
      </c>
      <c r="Q167" s="61" t="str">
        <f>IF(ISERROR(VLOOKUP(P167,[2]POA!$A$2:$F$25,4,0)),"",VLOOKUP(P167,[2]POA!$A$2:$F$25,4,0))</f>
        <v/>
      </c>
      <c r="R167" s="62" t="str">
        <f>IF(ISERROR(VLOOKUP(N167,[2]POA!$A$2:$C$25,2,0)),"",VLOOKUP(N167,[2]POA!$A$2:$C$25,2,0))</f>
        <v/>
      </c>
      <c r="S167" s="63"/>
      <c r="T167" s="64" t="str">
        <f t="shared" ref="T167:T176" si="127">IF(OR(S166=0,N167="",R167=""),"",IF(S166&gt;=(0.1*R167),"HABIL","NO HABIL"))</f>
        <v/>
      </c>
      <c r="U167" s="63"/>
      <c r="V167" s="64" t="str">
        <f>IF(OR(U166=0,N167="",R167=""),"",IF(U166&gt;=(0.5*R167),"HABIL","NO HABIL"))</f>
        <v/>
      </c>
      <c r="W167" s="64"/>
      <c r="X167" s="63"/>
      <c r="Y167" s="64" t="str">
        <f>IF(OR(X166=0,N167="",R167=""),"",IF(X166&gt;=$Y$9,"HABIL","NO HABIL"))</f>
        <v/>
      </c>
      <c r="Z167" s="65"/>
      <c r="AA167" s="64" t="str">
        <f>IF(OR(Z166=0,N167="",R167=""),"",IF(Z166&lt;=$AA$9,"HABIL","NO HABIL"))</f>
        <v/>
      </c>
      <c r="AB167" s="61" t="str">
        <f>IF(ISERROR(VLOOKUP(P167,[3]POA!$A$2:$F$25,5,0)),"",VLOOKUP(P167,[3]POA!$A$2:$F$25,5,0))</f>
        <v/>
      </c>
      <c r="AC167" s="61"/>
      <c r="AD167" s="64" t="str">
        <f>IF(OR(AC166=0,N167="",R167=""),"",IF(AC166&gt;=$AD$9,"HABIL","NO HABIL"))</f>
        <v/>
      </c>
      <c r="AE167" s="64" t="str">
        <f t="shared" ref="AE167:AE176" si="128">IF(OR(T167="",V167="",Y167="",AA167="",AD167=""),"",IF(T167="NO HABIL","NO HABIL",IF(V167="NO HABIL","NO HABIL",IF(Y167="NO HABIL","NO HABIL",IF(AA167="NO HABIL","NO HABIL",IF(AD167="NO HABIL","NO HABIL",IF(AD167="NO HABIL","NO HABIL","HABIL")))))))</f>
        <v/>
      </c>
      <c r="AF167" s="66">
        <f t="shared" ref="AF167:AF176" si="129">IF(ISERROR(F167/$AG$9),"",F167/$AG$9)</f>
        <v>0</v>
      </c>
      <c r="AG167" s="67" t="str">
        <f>+IF(AF167&lt;$AG$10,"MIPYME","NO CUMPLE")</f>
        <v>MIPYME</v>
      </c>
      <c r="AH167" s="68"/>
      <c r="AI167" s="64" t="str">
        <f>IF(OR(AH166=0,N167="",R167=""),"",IF(AH166&gt;=$AI$9,"HABIL","NO HABIL"))</f>
        <v/>
      </c>
      <c r="AJ167" s="68"/>
      <c r="AK167" s="64" t="str">
        <f>IF(OR(AJ166=0,N167="",R167=""),"",IF(AJ166&gt;=$AK$9,"HABIL","NO HABIL"))</f>
        <v/>
      </c>
      <c r="AL167" s="69" t="str">
        <f>IF(OR(AI167="",AK167=""),"",IF(AI167="NO HABIL","NO HABIL",IF(AK167="NO HABIL","NO HABIL",IF(AK167="NO HABIL","NO HABIL","HABIL"))))</f>
        <v/>
      </c>
    </row>
    <row r="168" spans="2:38" ht="18" hidden="1" customHeight="1" x14ac:dyDescent="0.25">
      <c r="B168" s="54" t="str">
        <f>IF(C168="","",B167+0.1)</f>
        <v/>
      </c>
      <c r="C168" s="56"/>
      <c r="D168" s="56"/>
      <c r="E168" s="57">
        <f>IF(ISERROR(VLOOKUP(C168,[2]TD!$4:$65536,2,0)),0,VLOOKUP(C168,[2]TD!$4:$65536,2,0))</f>
        <v>0</v>
      </c>
      <c r="F168" s="57">
        <f>IF(ISERROR(VLOOKUP(C168,[2]TD!$4:$65536,3,0)),0,VLOOKUP(C168,[2]TD!$4:$65536,3,0))</f>
        <v>0</v>
      </c>
      <c r="G168" s="57">
        <f>IF(ISERROR(VLOOKUP(C168,[2]TD!$4:$65536,4,0)),0,VLOOKUP(C168,[2]TD!$4:$65536,4,0))</f>
        <v>0</v>
      </c>
      <c r="H168" s="57">
        <f>IF(ISERROR(VLOOKUP(C168,[2]TD!$4:$65536,5,0)),0,VLOOKUP(C168,[2]TD!$4:$65536,5,0))</f>
        <v>0</v>
      </c>
      <c r="I168" s="57">
        <f t="shared" ref="I168:J176" si="130">IF(ISERROR(E168-G168),"",E168-G168)</f>
        <v>0</v>
      </c>
      <c r="J168" s="58">
        <f t="shared" si="130"/>
        <v>0</v>
      </c>
      <c r="K168" s="58">
        <f t="shared" ref="K168:K176" si="131">IF(ISERROR(F168-H168),"",F168-H168)</f>
        <v>0</v>
      </c>
      <c r="L168" s="57">
        <f>IF(ISERROR(VLOOKUP(C168,[2]TD!$4:$65536,6,0)),0,VLOOKUP(C168,[2]TD!$4:$65536,6,0))</f>
        <v>0</v>
      </c>
      <c r="M168" s="57">
        <f>IF(ISERROR(VLOOKUP(C168,[2]TD!$4:$65536,7,0)),0,VLOOKUP(C168,[2]TD!$4:$65536,7,0))</f>
        <v>0</v>
      </c>
      <c r="N168" s="70"/>
      <c r="O168" s="70" t="str">
        <f>IF(ISERROR(VLOOKUP(N168,[2]POA!$A$2:$C$25,3,0)),"",VLOOKUP(N168,[2]POA!$A$2:$C$25,3,0))</f>
        <v/>
      </c>
      <c r="P168" s="61" t="s">
        <v>54</v>
      </c>
      <c r="Q168" s="61" t="str">
        <f>IF(ISERROR(VLOOKUP(P168,[2]POA!$A$2:$F$25,4,0)),"",VLOOKUP(P168,[2]POA!$A$2:$F$25,4,0))</f>
        <v/>
      </c>
      <c r="R168" s="62" t="str">
        <f>IF(ISERROR(VLOOKUP(N168,[2]POA!$A$2:$C$25,2,0)),"",VLOOKUP(N168,[2]POA!$A$2:$C$25,2,0))</f>
        <v/>
      </c>
      <c r="S168" s="63" t="s">
        <v>54</v>
      </c>
      <c r="T168" s="64" t="str">
        <f t="shared" si="127"/>
        <v/>
      </c>
      <c r="U168" s="63"/>
      <c r="V168" s="64" t="str">
        <f>IF(OR(U166=0,N168="",R168=""),"",IF(U166&gt;=(0.5*R168),"HABIL","NO HABIL"))</f>
        <v/>
      </c>
      <c r="W168" s="64"/>
      <c r="X168" s="63"/>
      <c r="Y168" s="64" t="str">
        <f>IF(OR(X166=0,N168="",R168=""),"",IF(X166&gt;=$Y$9,"HABIL","NO HABIL"))</f>
        <v/>
      </c>
      <c r="Z168" s="65"/>
      <c r="AA168" s="64" t="str">
        <f>IF(OR(Z166=0,N168="",R168=""),"",IF(Z166&lt;=$AA$9,"HABIL","NO HABIL"))</f>
        <v/>
      </c>
      <c r="AB168" s="61" t="str">
        <f>IF(ISERROR(VLOOKUP(P168,[3]POA!$A$2:$F$25,5,0)),"",VLOOKUP(P168,[3]POA!$A$2:$F$25,5,0))</f>
        <v/>
      </c>
      <c r="AC168" s="61"/>
      <c r="AD168" s="64" t="str">
        <f>IF(OR(AC166=0,N168="",R168=""),"",IF(AC166&gt;=$AD$9,"HABIL","NO HABIL"))</f>
        <v/>
      </c>
      <c r="AE168" s="64" t="str">
        <f t="shared" si="128"/>
        <v/>
      </c>
      <c r="AF168" s="66">
        <f t="shared" si="129"/>
        <v>0</v>
      </c>
      <c r="AG168" s="67" t="str">
        <f t="shared" ref="AG168:AG176" si="132">+IF(AF168&lt;$AG$10,"MIPYME","NO CUMPLE")</f>
        <v>MIPYME</v>
      </c>
      <c r="AH168" s="68"/>
      <c r="AI168" s="64" t="str">
        <f>IF(OR(AH166=0,N168="",R168=""),"",IF(AH166&gt;=$AI$9,"HABIL","NO HABIL"))</f>
        <v/>
      </c>
      <c r="AJ168" s="68"/>
      <c r="AK168" s="64" t="str">
        <f>IF(OR(AJ166=0,N168="",R168=""),"",IF(AJ166&gt;=$AK$9,"HABIL","NO HABIL"))</f>
        <v/>
      </c>
      <c r="AL168" s="71" t="str">
        <f t="shared" ref="AL168:AL177" si="133">IF(OR(AI168="",AK168=""),"",IF(AI168="NO HABIL","NO HABIL",IF(AK168="NO HABIL","NO HABIL",IF(AK168="NO HABIL","NO HABIL","HABIL"))))</f>
        <v/>
      </c>
    </row>
    <row r="169" spans="2:38" ht="18" hidden="1" customHeight="1" x14ac:dyDescent="0.25">
      <c r="B169" s="54" t="str">
        <f>IF(C169="","",B168+0.1)</f>
        <v/>
      </c>
      <c r="C169" s="56"/>
      <c r="D169" s="56"/>
      <c r="E169" s="57">
        <f>IF(ISERROR(VLOOKUP(C169,[2]TD!$4:$65536,2,0)),0,VLOOKUP(C169,[2]TD!$4:$65536,2,0))</f>
        <v>0</v>
      </c>
      <c r="F169" s="57">
        <f>IF(ISERROR(VLOOKUP(C169,[2]TD!$4:$65536,3,0)),0,VLOOKUP(C169,[2]TD!$4:$65536,3,0))</f>
        <v>0</v>
      </c>
      <c r="G169" s="57">
        <f>IF(ISERROR(VLOOKUP(C169,[2]TD!$4:$65536,4,0)),0,VLOOKUP(C169,[2]TD!$4:$65536,4,0))</f>
        <v>0</v>
      </c>
      <c r="H169" s="57">
        <f>IF(ISERROR(VLOOKUP(C169,[2]TD!$4:$65536,5,0)),0,VLOOKUP(C169,[2]TD!$4:$65536,5,0))</f>
        <v>0</v>
      </c>
      <c r="I169" s="57">
        <f t="shared" si="130"/>
        <v>0</v>
      </c>
      <c r="J169" s="58">
        <f t="shared" si="130"/>
        <v>0</v>
      </c>
      <c r="K169" s="58">
        <f t="shared" si="131"/>
        <v>0</v>
      </c>
      <c r="L169" s="57">
        <f>IF(ISERROR(VLOOKUP(C169,[2]TD!$4:$65536,6,0)),0,VLOOKUP(C169,[2]TD!$4:$65536,6,0))</f>
        <v>0</v>
      </c>
      <c r="M169" s="57">
        <f>IF(ISERROR(VLOOKUP(C169,[2]TD!$4:$65536,7,0)),0,VLOOKUP(C169,[2]TD!$4:$65536,7,0))</f>
        <v>0</v>
      </c>
      <c r="N169" s="70"/>
      <c r="O169" s="70" t="str">
        <f>IF(ISERROR(VLOOKUP(N169,[2]POA!$A$2:$C$25,3,0)),"",VLOOKUP(N169,[2]POA!$A$2:$C$25,3,0))</f>
        <v/>
      </c>
      <c r="P169" s="61"/>
      <c r="Q169" s="61" t="str">
        <f>IF(ISERROR(VLOOKUP(P169,[2]POA!$A$2:$F$25,4,0)),"",VLOOKUP(P169,[2]POA!$A$2:$F$25,4,0))</f>
        <v/>
      </c>
      <c r="R169" s="62" t="str">
        <f>IF(ISERROR(VLOOKUP(N169,[2]POA!$A$2:$C$25,2,0)),"",VLOOKUP(N169,[2]POA!$A$2:$C$25,2,0))</f>
        <v/>
      </c>
      <c r="S169" s="63" t="s">
        <v>54</v>
      </c>
      <c r="T169" s="64" t="str">
        <f t="shared" si="127"/>
        <v/>
      </c>
      <c r="U169" s="63"/>
      <c r="V169" s="64" t="str">
        <f>IF(OR(U166=0,N169="",R169=""),"",IF(U166&gt;=(0.5*R169),"HABIL","NO HABIL"))</f>
        <v/>
      </c>
      <c r="W169" s="64"/>
      <c r="X169" s="63"/>
      <c r="Y169" s="64" t="str">
        <f>IF(OR(X166=0,N169="",R169=""),"",IF(X166&gt;=$Y$9,"HABIL","NO HABIL"))</f>
        <v/>
      </c>
      <c r="Z169" s="65"/>
      <c r="AA169" s="64" t="str">
        <f>IF(OR(Z166=0,N169="",R169=""),"",IF(Z166&lt;=$AA$9,"HABIL","NO HABIL"))</f>
        <v/>
      </c>
      <c r="AB169" s="61">
        <f>IF(ISERROR(VLOOKUP(P169,[3]POA!$A$2:$F$25,5,0)),"",VLOOKUP(P169,[3]POA!$A$2:$F$25,5,0))</f>
        <v>0</v>
      </c>
      <c r="AC169" s="61"/>
      <c r="AD169" s="64" t="str">
        <f>IF(OR(AC166=0,N169="",R169=""),"",IF(AC166&gt;=$AD$9,"HABIL","NO HABIL"))</f>
        <v/>
      </c>
      <c r="AE169" s="64" t="str">
        <f t="shared" si="128"/>
        <v/>
      </c>
      <c r="AF169" s="66">
        <f t="shared" si="129"/>
        <v>0</v>
      </c>
      <c r="AG169" s="67" t="str">
        <f t="shared" si="132"/>
        <v>MIPYME</v>
      </c>
      <c r="AH169" s="68"/>
      <c r="AI169" s="64" t="str">
        <f>IF(OR(AH166=0,N169="",R169=""),"",IF(AH166&gt;=$AI$9,"HABIL","NO HABIL"))</f>
        <v/>
      </c>
      <c r="AJ169" s="68"/>
      <c r="AK169" s="64" t="str">
        <f>IF(OR(AJ166=0,N169="",R169=""),"",IF(AJ166&gt;=$AK$9,"HABIL","NO HABIL"))</f>
        <v/>
      </c>
      <c r="AL169" s="71" t="str">
        <f t="shared" si="133"/>
        <v/>
      </c>
    </row>
    <row r="170" spans="2:38" ht="18" hidden="1" customHeight="1" x14ac:dyDescent="0.25">
      <c r="B170" s="54"/>
      <c r="C170" s="56" t="s">
        <v>55</v>
      </c>
      <c r="D170" s="56"/>
      <c r="E170" s="57">
        <f>IF(ISERROR(VLOOKUP(C170,[2]TD!$4:$65536,2,0)),0,VLOOKUP(C170,[2]TD!$4:$65536,2,0))</f>
        <v>0</v>
      </c>
      <c r="F170" s="57">
        <f>IF(ISERROR(VLOOKUP(C170,[2]TD!$4:$65536,3,0)),0,VLOOKUP(C170,[2]TD!$4:$65536,3,0))</f>
        <v>0</v>
      </c>
      <c r="G170" s="57">
        <f>IF(ISERROR(VLOOKUP(C170,[2]TD!$4:$65536,4,0)),0,VLOOKUP(C170,[2]TD!$4:$65536,4,0))</f>
        <v>0</v>
      </c>
      <c r="H170" s="57">
        <f>IF(ISERROR(VLOOKUP(C170,[2]TD!$4:$65536,5,0)),0,VLOOKUP(C170,[2]TD!$4:$65536,5,0))</f>
        <v>0</v>
      </c>
      <c r="I170" s="57">
        <f t="shared" si="130"/>
        <v>0</v>
      </c>
      <c r="J170" s="57">
        <f t="shared" si="130"/>
        <v>0</v>
      </c>
      <c r="K170" s="57">
        <f t="shared" si="131"/>
        <v>0</v>
      </c>
      <c r="L170" s="57">
        <f>IF(ISERROR(VLOOKUP(C170,[2]TD!$4:$65536,6,0)),0,VLOOKUP(C170,[2]TD!$4:$65536,6,0))</f>
        <v>0</v>
      </c>
      <c r="M170" s="57">
        <f>IF(ISERROR(VLOOKUP(C170,[2]TD!$4:$65536,7,0)),0,VLOOKUP(C170,[2]TD!$4:$65536,7,0))</f>
        <v>0</v>
      </c>
      <c r="N170" s="70"/>
      <c r="O170" s="70" t="str">
        <f>IF(ISERROR(VLOOKUP(N170,[2]POA!$A$2:$C$25,3,0)),"",VLOOKUP(N170,[2]POA!$A$2:$C$25,3,0))</f>
        <v/>
      </c>
      <c r="P170" s="61"/>
      <c r="Q170" s="61" t="str">
        <f>IF(ISERROR(VLOOKUP(P170,[2]POA!$A$2:$F$25,4,0)),"",VLOOKUP(P170,[2]POA!$A$2:$F$25,4,0))</f>
        <v/>
      </c>
      <c r="R170" s="62" t="str">
        <f>IF(ISERROR(VLOOKUP(N170,[2]POA!$A$2:$C$25,2,0)),"",VLOOKUP(N170,[2]POA!$A$2:$C$25,2,0))</f>
        <v/>
      </c>
      <c r="S170" s="63"/>
      <c r="T170" s="64" t="str">
        <f t="shared" si="127"/>
        <v/>
      </c>
      <c r="U170" s="63"/>
      <c r="V170" s="64" t="str">
        <f>IF(OR(U166=0,N170="",R170=""),"",IF(U166&gt;=(0.5*R170),"HABIL","NO HABIL"))</f>
        <v/>
      </c>
      <c r="W170" s="64"/>
      <c r="X170" s="63"/>
      <c r="Y170" s="64" t="str">
        <f>IF(OR(X166=0,N170="",R170=""),"",IF(X166&gt;=$Y$9,"HABIL","NO HABIL"))</f>
        <v/>
      </c>
      <c r="Z170" s="65"/>
      <c r="AA170" s="64" t="str">
        <f>IF(OR(Z166=0,N170="",R170=""),"",IF(Z166&lt;=$AA$9,"HABIL","NO HABIL"))</f>
        <v/>
      </c>
      <c r="AB170" s="61">
        <f>IF(ISERROR(VLOOKUP(P170,[3]POA!$A$2:$F$25,5,0)),"",VLOOKUP(P170,[3]POA!$A$2:$F$25,5,0))</f>
        <v>0</v>
      </c>
      <c r="AC170" s="61"/>
      <c r="AD170" s="64" t="str">
        <f>IF(OR(AC166=0,N170="",R170=""),"",IF(AC166&gt;=$AD$9,"HABIL","NO HABIL"))</f>
        <v/>
      </c>
      <c r="AE170" s="64" t="str">
        <f t="shared" si="128"/>
        <v/>
      </c>
      <c r="AF170" s="66">
        <f t="shared" si="129"/>
        <v>0</v>
      </c>
      <c r="AG170" s="67" t="str">
        <f t="shared" si="132"/>
        <v>MIPYME</v>
      </c>
      <c r="AH170" s="68"/>
      <c r="AI170" s="64" t="str">
        <f>IF(OR(AH166=0,N170="",R170=""),"",IF(AH166&gt;=$AI$9,"HABIL","NO HABIL"))</f>
        <v/>
      </c>
      <c r="AJ170" s="68"/>
      <c r="AK170" s="64" t="str">
        <f>IF(OR(AJ166=0,N170="",R170=""),"",IF(AJ166&gt;=$AK$9,"HABIL","NO HABIL"))</f>
        <v/>
      </c>
      <c r="AL170" s="71" t="str">
        <f t="shared" si="133"/>
        <v/>
      </c>
    </row>
    <row r="171" spans="2:38" ht="18" hidden="1" customHeight="1" x14ac:dyDescent="0.25">
      <c r="B171" s="54" t="str">
        <f t="shared" ref="B171:B176" si="134">IF(C171="","",B170+0.1)</f>
        <v/>
      </c>
      <c r="C171" s="56"/>
      <c r="D171" s="56"/>
      <c r="E171" s="57">
        <f>IF(ISERROR(VLOOKUP(C171,[2]TD!$4:$65536,2,0)),0,VLOOKUP(C171,[2]TD!$4:$65536,2,0))</f>
        <v>0</v>
      </c>
      <c r="F171" s="57">
        <f>IF(ISERROR(VLOOKUP(C171,[2]TD!$4:$65536,3,0)),0,VLOOKUP(C171,[2]TD!$4:$65536,3,0))</f>
        <v>0</v>
      </c>
      <c r="G171" s="57">
        <f>IF(ISERROR(VLOOKUP(C171,[2]TD!$4:$65536,4,0)),0,VLOOKUP(C171,[2]TD!$4:$65536,4,0))</f>
        <v>0</v>
      </c>
      <c r="H171" s="57">
        <f>IF(ISERROR(VLOOKUP(C171,[2]TD!$4:$65536,5,0)),0,VLOOKUP(C171,[2]TD!$4:$65536,5,0))</f>
        <v>0</v>
      </c>
      <c r="I171" s="57">
        <f t="shared" si="130"/>
        <v>0</v>
      </c>
      <c r="J171" s="57">
        <f t="shared" si="130"/>
        <v>0</v>
      </c>
      <c r="K171" s="57">
        <f t="shared" si="131"/>
        <v>0</v>
      </c>
      <c r="L171" s="57">
        <f>IF(ISERROR(VLOOKUP(C171,[2]TD!$4:$65536,6,0)),0,VLOOKUP(C171,[2]TD!$4:$65536,6,0))</f>
        <v>0</v>
      </c>
      <c r="M171" s="57">
        <f>IF(ISERROR(VLOOKUP(C171,[2]TD!$4:$65536,7,0)),0,VLOOKUP(C171,[2]TD!$4:$65536,7,0))</f>
        <v>0</v>
      </c>
      <c r="N171" s="70"/>
      <c r="O171" s="70" t="str">
        <f>IF(ISERROR(VLOOKUP(N171,[2]POA!$A$2:$C$25,3,0)),"",VLOOKUP(N171,[2]POA!$A$2:$C$25,3,0))</f>
        <v/>
      </c>
      <c r="P171" s="61"/>
      <c r="Q171" s="61" t="str">
        <f>IF(ISERROR(VLOOKUP(P171,[2]POA!$A$2:$F$25,4,0)),"",VLOOKUP(P171,[2]POA!$A$2:$F$25,4,0))</f>
        <v/>
      </c>
      <c r="R171" s="62" t="str">
        <f>IF(ISERROR(VLOOKUP(N171,[2]POA!$A$2:$C$25,2,0)),"",VLOOKUP(N171,[2]POA!$A$2:$C$25,2,0))</f>
        <v/>
      </c>
      <c r="S171" s="63"/>
      <c r="T171" s="64" t="str">
        <f t="shared" si="127"/>
        <v/>
      </c>
      <c r="U171" s="63"/>
      <c r="V171" s="64" t="str">
        <f>IF(OR(U166=0,N171="",R171=""),"",IF(U166&gt;=(0.5*R171),"HABIL","NO HABIL"))</f>
        <v/>
      </c>
      <c r="W171" s="64"/>
      <c r="X171" s="63"/>
      <c r="Y171" s="64" t="str">
        <f>IF(OR(X166=0,N171="",R171=""),"",IF(X166&gt;=$Y$9,"HABIL","NO HABIL"))</f>
        <v/>
      </c>
      <c r="Z171" s="65"/>
      <c r="AA171" s="64" t="str">
        <f>IF(OR(Z166=0,N171="",R171=""),"",IF(Z166&lt;=$AA$9,"HABIL","NO HABIL"))</f>
        <v/>
      </c>
      <c r="AB171" s="61">
        <f>IF(ISERROR(VLOOKUP(P171,[3]POA!$A$2:$F$25,5,0)),"",VLOOKUP(P171,[3]POA!$A$2:$F$25,5,0))</f>
        <v>0</v>
      </c>
      <c r="AC171" s="61"/>
      <c r="AD171" s="64" t="str">
        <f>IF(OR(AC166=0,N171="",R171=""),"",IF(AC166&gt;=$AD$9,"HABIL","NO HABIL"))</f>
        <v/>
      </c>
      <c r="AE171" s="64" t="str">
        <f t="shared" si="128"/>
        <v/>
      </c>
      <c r="AF171" s="66">
        <f t="shared" si="129"/>
        <v>0</v>
      </c>
      <c r="AG171" s="67" t="str">
        <f t="shared" si="132"/>
        <v>MIPYME</v>
      </c>
      <c r="AH171" s="68"/>
      <c r="AI171" s="64" t="str">
        <f>IF(OR(AH166=0,N171="",R171=""),"",IF(AH166&gt;=$AI$9,"HABIL","NO HABIL"))</f>
        <v/>
      </c>
      <c r="AJ171" s="68"/>
      <c r="AK171" s="64" t="str">
        <f>IF(OR(AJ166=0,N171="",R171=""),"",IF(AJ166&gt;=$AK$9,"HABIL","NO HABIL"))</f>
        <v/>
      </c>
      <c r="AL171" s="72" t="str">
        <f t="shared" si="133"/>
        <v/>
      </c>
    </row>
    <row r="172" spans="2:38" ht="18" hidden="1" customHeight="1" x14ac:dyDescent="0.25">
      <c r="B172" s="54" t="str">
        <f t="shared" si="134"/>
        <v/>
      </c>
      <c r="C172" s="56"/>
      <c r="D172" s="56"/>
      <c r="E172" s="57">
        <f>IF(ISERROR(VLOOKUP(C172,[2]TD!$4:$65536,2,0)),0,VLOOKUP(C172,[2]TD!$4:$65536,2,0))</f>
        <v>0</v>
      </c>
      <c r="F172" s="57">
        <f>IF(ISERROR(VLOOKUP(C172,[2]TD!$4:$65536,3,0)),0,VLOOKUP(C172,[2]TD!$4:$65536,3,0))</f>
        <v>0</v>
      </c>
      <c r="G172" s="57">
        <f>IF(ISERROR(VLOOKUP(C172,[2]TD!$4:$65536,4,0)),0,VLOOKUP(C172,[2]TD!$4:$65536,4,0))</f>
        <v>0</v>
      </c>
      <c r="H172" s="57">
        <f>IF(ISERROR(VLOOKUP(C172,[2]TD!$4:$65536,5,0)),0,VLOOKUP(C172,[2]TD!$4:$65536,5,0))</f>
        <v>0</v>
      </c>
      <c r="I172" s="57">
        <f t="shared" si="130"/>
        <v>0</v>
      </c>
      <c r="J172" s="57">
        <f t="shared" si="130"/>
        <v>0</v>
      </c>
      <c r="K172" s="57">
        <f t="shared" si="131"/>
        <v>0</v>
      </c>
      <c r="L172" s="57">
        <f>IF(ISERROR(VLOOKUP(C172,[2]TD!$4:$65536,6,0)),0,VLOOKUP(C172,[2]TD!$4:$65536,6,0))</f>
        <v>0</v>
      </c>
      <c r="M172" s="57">
        <f>IF(ISERROR(VLOOKUP(C172,[2]TD!$4:$65536,7,0)),0,VLOOKUP(C172,[2]TD!$4:$65536,7,0))</f>
        <v>0</v>
      </c>
      <c r="N172" s="70"/>
      <c r="O172" s="70" t="str">
        <f>IF(ISERROR(VLOOKUP(N172,[2]POA!$A$2:$C$25,3,0)),"",VLOOKUP(N172,[2]POA!$A$2:$C$25,3,0))</f>
        <v/>
      </c>
      <c r="P172" s="61"/>
      <c r="Q172" s="61" t="str">
        <f>IF(ISERROR(VLOOKUP(P172,[2]POA!$A$2:$F$25,4,0)),"",VLOOKUP(P172,[2]POA!$A$2:$F$25,4,0))</f>
        <v/>
      </c>
      <c r="R172" s="62" t="str">
        <f>IF(ISERROR(VLOOKUP(N172,[2]POA!$A$2:$C$25,2,0)),"",VLOOKUP(N172,[2]POA!$A$2:$C$25,2,0))</f>
        <v/>
      </c>
      <c r="S172" s="63"/>
      <c r="T172" s="64" t="str">
        <f t="shared" si="127"/>
        <v/>
      </c>
      <c r="U172" s="63"/>
      <c r="V172" s="64" t="str">
        <f>IF(OR(U166=0,N172="",R172=""),"",IF(U166&gt;=(0.5*R172),"HABIL","NO HABIL"))</f>
        <v/>
      </c>
      <c r="W172" s="64"/>
      <c r="X172" s="63"/>
      <c r="Y172" s="64" t="str">
        <f>IF(OR(X166=0,N172="",R172=""),"",IF(X166&gt;=$Y$9,"HABIL","NO HABIL"))</f>
        <v/>
      </c>
      <c r="Z172" s="65"/>
      <c r="AA172" s="64" t="str">
        <f>IF(OR(Z166=0,N172="",R172=""),"",IF(Z166&lt;=$AA$9,"HABIL","NO HABIL"))</f>
        <v/>
      </c>
      <c r="AB172" s="61">
        <f>IF(ISERROR(VLOOKUP(P172,[3]POA!$A$2:$F$25,5,0)),"",VLOOKUP(P172,[3]POA!$A$2:$F$25,5,0))</f>
        <v>0</v>
      </c>
      <c r="AC172" s="61"/>
      <c r="AD172" s="64" t="str">
        <f>IF(OR(AC166=0,N172="",R172=""),"",IF(AC166&gt;=$AD$9,"HABIL","NO HABIL"))</f>
        <v/>
      </c>
      <c r="AE172" s="64" t="str">
        <f t="shared" si="128"/>
        <v/>
      </c>
      <c r="AF172" s="66">
        <f t="shared" si="129"/>
        <v>0</v>
      </c>
      <c r="AG172" s="67" t="str">
        <f t="shared" si="132"/>
        <v>MIPYME</v>
      </c>
      <c r="AH172" s="68"/>
      <c r="AI172" s="64" t="str">
        <f>IF(OR(AH166=0,N172="",R172=""),"",IF(AH166&gt;=$AI$9,"HABIL","NO HABIL"))</f>
        <v/>
      </c>
      <c r="AJ172" s="68"/>
      <c r="AK172" s="64" t="str">
        <f>IF(OR(AJ166=0,N172="",R172=""),"",IF(AJ166&gt;=$AK$9,"HABIL","NO HABIL"))</f>
        <v/>
      </c>
      <c r="AL172" s="71" t="str">
        <f t="shared" si="133"/>
        <v/>
      </c>
    </row>
    <row r="173" spans="2:38" ht="18" hidden="1" customHeight="1" x14ac:dyDescent="0.25">
      <c r="B173" s="54" t="str">
        <f t="shared" si="134"/>
        <v/>
      </c>
      <c r="C173" s="56"/>
      <c r="D173" s="56"/>
      <c r="E173" s="57">
        <f>IF(ISERROR(VLOOKUP(C173,[2]TD!$4:$65536,2,0)),0,VLOOKUP(C173,[2]TD!$4:$65536,2,0))</f>
        <v>0</v>
      </c>
      <c r="F173" s="57">
        <f>IF(ISERROR(VLOOKUP(C173,[2]TD!$4:$65536,3,0)),0,VLOOKUP(C173,[2]TD!$4:$65536,3,0))</f>
        <v>0</v>
      </c>
      <c r="G173" s="57">
        <f>IF(ISERROR(VLOOKUP(C173,[2]TD!$4:$65536,4,0)),0,VLOOKUP(C173,[2]TD!$4:$65536,4,0))</f>
        <v>0</v>
      </c>
      <c r="H173" s="57">
        <f>IF(ISERROR(VLOOKUP(C173,[2]TD!$4:$65536,5,0)),0,VLOOKUP(C173,[2]TD!$4:$65536,5,0))</f>
        <v>0</v>
      </c>
      <c r="I173" s="57">
        <f t="shared" si="130"/>
        <v>0</v>
      </c>
      <c r="J173" s="57">
        <f t="shared" si="130"/>
        <v>0</v>
      </c>
      <c r="K173" s="57">
        <f t="shared" si="131"/>
        <v>0</v>
      </c>
      <c r="L173" s="57">
        <f>IF(ISERROR(VLOOKUP(C173,[2]TD!$4:$65536,6,0)),0,VLOOKUP(C173,[2]TD!$4:$65536,6,0))</f>
        <v>0</v>
      </c>
      <c r="M173" s="57">
        <f>IF(ISERROR(VLOOKUP(C173,[2]TD!$4:$65536,7,0)),0,VLOOKUP(C173,[2]TD!$4:$65536,7,0))</f>
        <v>0</v>
      </c>
      <c r="N173" s="70"/>
      <c r="O173" s="70" t="str">
        <f>IF(ISERROR(VLOOKUP(N173,[2]POA!$A$2:$C$25,3,0)),"",VLOOKUP(N173,[2]POA!$A$2:$C$25,3,0))</f>
        <v/>
      </c>
      <c r="P173" s="61"/>
      <c r="Q173" s="61" t="str">
        <f>IF(ISERROR(VLOOKUP(P173,[2]POA!$A$2:$F$25,4,0)),"",VLOOKUP(P173,[2]POA!$A$2:$F$25,4,0))</f>
        <v/>
      </c>
      <c r="R173" s="62" t="str">
        <f>IF(ISERROR(VLOOKUP(N173,[2]POA!$A$2:$C$25,2,0)),"",VLOOKUP(N173,[2]POA!$A$2:$C$25,2,0))</f>
        <v/>
      </c>
      <c r="S173" s="63"/>
      <c r="T173" s="64" t="str">
        <f t="shared" si="127"/>
        <v/>
      </c>
      <c r="U173" s="63"/>
      <c r="V173" s="64" t="str">
        <f>IF(OR(U166=0,N173="",R173=""),"",IF(U166&gt;=(0.5*R173),"HABIL","NO HABIL"))</f>
        <v/>
      </c>
      <c r="W173" s="64"/>
      <c r="X173" s="63"/>
      <c r="Y173" s="64" t="str">
        <f>IF(OR(X166=0,N173="",R173=""),"",IF(X166&gt;=$Y$9,"HABIL","NO HABIL"))</f>
        <v/>
      </c>
      <c r="Z173" s="65"/>
      <c r="AA173" s="64" t="str">
        <f>IF(OR(Z166=0,N173="",R173=""),"",IF(Z166&lt;=$AA$9,"HABIL","NO HABIL"))</f>
        <v/>
      </c>
      <c r="AB173" s="61">
        <f>IF(ISERROR(VLOOKUP(P173,[3]POA!$A$2:$F$25,5,0)),"",VLOOKUP(P173,[3]POA!$A$2:$F$25,5,0))</f>
        <v>0</v>
      </c>
      <c r="AC173" s="61"/>
      <c r="AD173" s="64" t="str">
        <f>IF(OR(AC166=0,N173="",R173=""),"",IF(AC166&gt;=$AD$9,"HABIL","NO HABIL"))</f>
        <v/>
      </c>
      <c r="AE173" s="64" t="str">
        <f t="shared" si="128"/>
        <v/>
      </c>
      <c r="AF173" s="66">
        <f t="shared" si="129"/>
        <v>0</v>
      </c>
      <c r="AG173" s="67" t="str">
        <f t="shared" si="132"/>
        <v>MIPYME</v>
      </c>
      <c r="AH173" s="68"/>
      <c r="AI173" s="64" t="str">
        <f>IF(OR(AH166=0,N173="",R173=""),"",IF(AH166&gt;=$AI$9,"HABIL","NO HABIL"))</f>
        <v/>
      </c>
      <c r="AJ173" s="68"/>
      <c r="AK173" s="64" t="str">
        <f>IF(OR(AJ166=0,N173="",R173=""),"",IF(AJ166&gt;=$AK$9,"HABIL","NO HABIL"))</f>
        <v/>
      </c>
      <c r="AL173" s="71" t="str">
        <f t="shared" si="133"/>
        <v/>
      </c>
    </row>
    <row r="174" spans="2:38" ht="18" hidden="1" customHeight="1" x14ac:dyDescent="0.25">
      <c r="B174" s="54" t="str">
        <f t="shared" si="134"/>
        <v/>
      </c>
      <c r="C174" s="56"/>
      <c r="D174" s="56"/>
      <c r="E174" s="57">
        <f>IF(ISERROR(VLOOKUP(C174,[2]TD!$4:$65536,2,0)),0,VLOOKUP(C174,[2]TD!$4:$65536,2,0))</f>
        <v>0</v>
      </c>
      <c r="F174" s="57">
        <f>IF(ISERROR(VLOOKUP(C174,[2]TD!$4:$65536,3,0)),0,VLOOKUP(C174,[2]TD!$4:$65536,3,0))</f>
        <v>0</v>
      </c>
      <c r="G174" s="57">
        <f>IF(ISERROR(VLOOKUP(C174,[2]TD!$4:$65536,4,0)),0,VLOOKUP(C174,[2]TD!$4:$65536,4,0))</f>
        <v>0</v>
      </c>
      <c r="H174" s="57">
        <f>IF(ISERROR(VLOOKUP(C174,[2]TD!$4:$65536,5,0)),0,VLOOKUP(C174,[2]TD!$4:$65536,5,0))</f>
        <v>0</v>
      </c>
      <c r="I174" s="57">
        <f t="shared" si="130"/>
        <v>0</v>
      </c>
      <c r="J174" s="57">
        <f t="shared" si="130"/>
        <v>0</v>
      </c>
      <c r="K174" s="57">
        <f t="shared" si="131"/>
        <v>0</v>
      </c>
      <c r="L174" s="57">
        <f>IF(ISERROR(VLOOKUP(C174,[2]TD!$4:$65536,6,0)),0,VLOOKUP(C174,[2]TD!$4:$65536,6,0))</f>
        <v>0</v>
      </c>
      <c r="M174" s="57">
        <f>IF(ISERROR(VLOOKUP(C174,[2]TD!$4:$65536,7,0)),0,VLOOKUP(C174,[2]TD!$4:$65536,7,0))</f>
        <v>0</v>
      </c>
      <c r="N174" s="70"/>
      <c r="O174" s="70" t="str">
        <f>IF(ISERROR(VLOOKUP(N174,[2]POA!$A$2:$C$25,3,0)),"",VLOOKUP(N174,[2]POA!$A$2:$C$25,3,0))</f>
        <v/>
      </c>
      <c r="P174" s="61"/>
      <c r="Q174" s="61" t="str">
        <f>IF(ISERROR(VLOOKUP(P174,[2]POA!$A$2:$F$25,4,0)),"",VLOOKUP(P174,[2]POA!$A$2:$F$25,4,0))</f>
        <v/>
      </c>
      <c r="R174" s="62" t="str">
        <f>IF(ISERROR(VLOOKUP(N174,[2]POA!$A$2:$C$25,2,0)),"",VLOOKUP(N174,[2]POA!$A$2:$C$25,2,0))</f>
        <v/>
      </c>
      <c r="S174" s="63"/>
      <c r="T174" s="64" t="str">
        <f t="shared" si="127"/>
        <v/>
      </c>
      <c r="U174" s="63"/>
      <c r="V174" s="64" t="str">
        <f>IF(OR(U166=0,N174="",R174=""),"",IF(U166&gt;=(0.5*R174),"HABIL","NO HABIL"))</f>
        <v/>
      </c>
      <c r="W174" s="64"/>
      <c r="X174" s="63"/>
      <c r="Y174" s="64" t="str">
        <f>IF(OR(X166=0,N174="",R174=""),"",IF(X166&gt;=$Y$9,"HABIL","NO HABIL"))</f>
        <v/>
      </c>
      <c r="Z174" s="65"/>
      <c r="AA174" s="64" t="str">
        <f>IF(OR(Z166=0,N174="",R174=""),"",IF(Z166&lt;=$AA$9,"HABIL","NO HABIL"))</f>
        <v/>
      </c>
      <c r="AB174" s="61">
        <f>IF(ISERROR(VLOOKUP(P174,[3]POA!$A$2:$F$25,5,0)),"",VLOOKUP(P174,[3]POA!$A$2:$F$25,5,0))</f>
        <v>0</v>
      </c>
      <c r="AC174" s="61"/>
      <c r="AD174" s="64" t="str">
        <f>IF(OR(AC166=0,N174="",R174=""),"",IF(AC166&gt;=$AD$9,"HABIL","NO HABIL"))</f>
        <v/>
      </c>
      <c r="AE174" s="64" t="str">
        <f t="shared" si="128"/>
        <v/>
      </c>
      <c r="AF174" s="66">
        <f t="shared" si="129"/>
        <v>0</v>
      </c>
      <c r="AG174" s="67" t="str">
        <f t="shared" si="132"/>
        <v>MIPYME</v>
      </c>
      <c r="AH174" s="68"/>
      <c r="AI174" s="64" t="str">
        <f>IF(OR(AH166=0,N174="",R174=""),"",IF(AH166&gt;=$AI$9,"HABIL","NO HABIL"))</f>
        <v/>
      </c>
      <c r="AJ174" s="68"/>
      <c r="AK174" s="64" t="str">
        <f>IF(OR(AJ166=0,N174="",R174=""),"",IF(AJ166&gt;=$AK$9,"HABIL","NO HABIL"))</f>
        <v/>
      </c>
      <c r="AL174" s="72" t="str">
        <f t="shared" si="133"/>
        <v/>
      </c>
    </row>
    <row r="175" spans="2:38" ht="18" hidden="1" customHeight="1" x14ac:dyDescent="0.25">
      <c r="B175" s="54" t="str">
        <f t="shared" si="134"/>
        <v/>
      </c>
      <c r="C175" s="56"/>
      <c r="D175" s="56"/>
      <c r="E175" s="57">
        <f>IF(ISERROR(VLOOKUP(C175,[2]TD!$4:$65536,2,0)),0,VLOOKUP(C175,[2]TD!$4:$65536,2,0))</f>
        <v>0</v>
      </c>
      <c r="F175" s="57">
        <f>IF(ISERROR(VLOOKUP(C175,[2]TD!$4:$65536,3,0)),0,VLOOKUP(C175,[2]TD!$4:$65536,3,0))</f>
        <v>0</v>
      </c>
      <c r="G175" s="57">
        <f>IF(ISERROR(VLOOKUP(C175,[2]TD!$4:$65536,4,0)),0,VLOOKUP(C175,[2]TD!$4:$65536,4,0))</f>
        <v>0</v>
      </c>
      <c r="H175" s="57">
        <f>IF(ISERROR(VLOOKUP(C175,[2]TD!$4:$65536,5,0)),0,VLOOKUP(C175,[2]TD!$4:$65536,5,0))</f>
        <v>0</v>
      </c>
      <c r="I175" s="57">
        <f t="shared" si="130"/>
        <v>0</v>
      </c>
      <c r="J175" s="57">
        <f t="shared" si="130"/>
        <v>0</v>
      </c>
      <c r="K175" s="57">
        <f t="shared" si="131"/>
        <v>0</v>
      </c>
      <c r="L175" s="57">
        <f>IF(ISERROR(VLOOKUP(C175,[2]TD!$4:$65536,6,0)),0,VLOOKUP(C175,[2]TD!$4:$65536,6,0))</f>
        <v>0</v>
      </c>
      <c r="M175" s="57">
        <f>IF(ISERROR(VLOOKUP(C175,[2]TD!$4:$65536,7,0)),0,VLOOKUP(C175,[2]TD!$4:$65536,7,0))</f>
        <v>0</v>
      </c>
      <c r="N175" s="70"/>
      <c r="O175" s="70" t="str">
        <f>IF(ISERROR(VLOOKUP(N175,[2]POA!$A$2:$C$25,3,0)),"",VLOOKUP(N175,[2]POA!$A$2:$C$25,3,0))</f>
        <v/>
      </c>
      <c r="P175" s="61"/>
      <c r="Q175" s="61" t="str">
        <f>IF(ISERROR(VLOOKUP(P175,[2]POA!$A$2:$F$25,4,0)),"",VLOOKUP(P175,[2]POA!$A$2:$F$25,4,0))</f>
        <v/>
      </c>
      <c r="R175" s="62" t="str">
        <f>IF(ISERROR(VLOOKUP(N175,[2]POA!$A$2:$C$25,2,0)),"",VLOOKUP(N175,[2]POA!$A$2:$C$25,2,0))</f>
        <v/>
      </c>
      <c r="S175" s="63"/>
      <c r="T175" s="64" t="str">
        <f t="shared" si="127"/>
        <v/>
      </c>
      <c r="U175" s="63"/>
      <c r="V175" s="64" t="str">
        <f>IF(OR(U166=0,N175="",R175=""),"",IF(U166&gt;=(0.5*R175),"HABIL","NO HABIL"))</f>
        <v/>
      </c>
      <c r="W175" s="64"/>
      <c r="X175" s="63"/>
      <c r="Y175" s="64" t="str">
        <f>IF(OR(X166=0,N175="",R175=""),"",IF(X166&gt;=$Y$9,"HABIL","NO HABIL"))</f>
        <v/>
      </c>
      <c r="Z175" s="65"/>
      <c r="AA175" s="64" t="str">
        <f>IF(OR(Z166=0,N175="",R175=""),"",IF(Z166&lt;=$AA$9,"HABIL","NO HABIL"))</f>
        <v/>
      </c>
      <c r="AB175" s="61">
        <f>IF(ISERROR(VLOOKUP(P175,[3]POA!$A$2:$F$25,5,0)),"",VLOOKUP(P175,[3]POA!$A$2:$F$25,5,0))</f>
        <v>0</v>
      </c>
      <c r="AC175" s="61"/>
      <c r="AD175" s="64" t="str">
        <f>IF(OR(AC166=0,N175="",R175=""),"",IF(AC166&gt;=$AD$9,"HABIL","NO HABIL"))</f>
        <v/>
      </c>
      <c r="AE175" s="64" t="str">
        <f t="shared" si="128"/>
        <v/>
      </c>
      <c r="AF175" s="66">
        <f t="shared" si="129"/>
        <v>0</v>
      </c>
      <c r="AG175" s="67" t="str">
        <f t="shared" si="132"/>
        <v>MIPYME</v>
      </c>
      <c r="AH175" s="68"/>
      <c r="AI175" s="64" t="str">
        <f>IF(OR(AH166=0,N175="",R175=""),"",IF(AH166&gt;=$AI$9,"HABIL","NO HABIL"))</f>
        <v/>
      </c>
      <c r="AJ175" s="68"/>
      <c r="AK175" s="64" t="str">
        <f>IF(OR(AJ166=0,N175="",R175=""),"",IF(AJ166&gt;=$AK$9,"HABIL","NO HABIL"))</f>
        <v/>
      </c>
      <c r="AL175" s="72" t="str">
        <f t="shared" si="133"/>
        <v/>
      </c>
    </row>
    <row r="176" spans="2:38" ht="18" hidden="1" customHeight="1" x14ac:dyDescent="0.25">
      <c r="B176" s="73" t="str">
        <f t="shared" si="134"/>
        <v/>
      </c>
      <c r="C176" s="74"/>
      <c r="D176" s="74"/>
      <c r="E176" s="75">
        <f>IF(ISERROR(VLOOKUP(C176,[2]TD!$4:$65536,2,0)),0,VLOOKUP(C176,[2]TD!$4:$65536,2,0))</f>
        <v>0</v>
      </c>
      <c r="F176" s="75">
        <f>IF(ISERROR(VLOOKUP(C176,[2]TD!$4:$65536,3,0)),0,VLOOKUP(C176,[2]TD!$4:$65536,3,0))</f>
        <v>0</v>
      </c>
      <c r="G176" s="75">
        <f>IF(ISERROR(VLOOKUP(C176,[2]TD!$4:$65536,4,0)),0,VLOOKUP(C176,[2]TD!$4:$65536,4,0))</f>
        <v>0</v>
      </c>
      <c r="H176" s="75">
        <f>IF(ISERROR(VLOOKUP(C176,[2]TD!$4:$65536,5,0)),0,VLOOKUP(C176,[2]TD!$4:$65536,5,0))</f>
        <v>0</v>
      </c>
      <c r="I176" s="75">
        <f t="shared" si="130"/>
        <v>0</v>
      </c>
      <c r="J176" s="75">
        <f t="shared" si="130"/>
        <v>0</v>
      </c>
      <c r="K176" s="75">
        <f t="shared" si="131"/>
        <v>0</v>
      </c>
      <c r="L176" s="75">
        <f>IF(ISERROR(VLOOKUP(C176,[2]TD!$4:$65536,6,0)),0,VLOOKUP(C176,[2]TD!$4:$65536,6,0))</f>
        <v>0</v>
      </c>
      <c r="M176" s="75">
        <f>IF(ISERROR(VLOOKUP(C176,[2]TD!$4:$65536,7,0)),0,VLOOKUP(C176,[2]TD!$4:$65536,7,0))</f>
        <v>0</v>
      </c>
      <c r="N176" s="76"/>
      <c r="O176" s="76" t="str">
        <f>IF(ISERROR(VLOOKUP(N176,[2]POA!$A$2:$C$25,3,0)),"",VLOOKUP(N176,[2]POA!$A$2:$C$25,3,0))</f>
        <v/>
      </c>
      <c r="P176" s="77"/>
      <c r="Q176" s="77" t="str">
        <f>IF(ISERROR(VLOOKUP(P176,[2]POA!$A$2:$F$25,4,0)),"",VLOOKUP(P176,[2]POA!$A$2:$F$25,4,0))</f>
        <v/>
      </c>
      <c r="R176" s="78" t="str">
        <f>IF(ISERROR(VLOOKUP(N176,[2]POA!$A$2:$C$25,2,0)),"",VLOOKUP(N176,[2]POA!$A$2:$C$25,2,0))</f>
        <v/>
      </c>
      <c r="S176" s="79"/>
      <c r="T176" s="64" t="str">
        <f t="shared" si="127"/>
        <v/>
      </c>
      <c r="U176" s="79"/>
      <c r="V176" s="80" t="str">
        <f>IF(OR(U166=0,N176="",R176=""),"",IF(U166&gt;=(0.5*R176),"HABIL","NO HABIL"))</f>
        <v/>
      </c>
      <c r="W176" s="80"/>
      <c r="X176" s="79"/>
      <c r="Y176" s="80" t="str">
        <f>IF(OR(X166=0,N176="",R176=""),"",IF(X166&gt;=$Y$9,"HABIL","NO HABIL"))</f>
        <v/>
      </c>
      <c r="Z176" s="81"/>
      <c r="AA176" s="80" t="str">
        <f>IF(OR(Z166=0,N176="",R176=""),"",IF(Z166&lt;=$AA$9,"HABIL","NO HABIL"))</f>
        <v/>
      </c>
      <c r="AB176" s="77">
        <f>IF(ISERROR(VLOOKUP(P176,[3]POA!$A$2:$F$25,5,0)),"",VLOOKUP(P176,[3]POA!$A$2:$F$25,5,0))</f>
        <v>0</v>
      </c>
      <c r="AC176" s="77"/>
      <c r="AD176" s="80" t="str">
        <f>IF(OR(AC166=0,N176="",R176=""),"",IF(AC166&gt;=$AD$9,"HABIL","NO HABIL"))</f>
        <v/>
      </c>
      <c r="AE176" s="80" t="str">
        <f t="shared" si="128"/>
        <v/>
      </c>
      <c r="AF176" s="82">
        <f t="shared" si="129"/>
        <v>0</v>
      </c>
      <c r="AG176" s="83" t="str">
        <f t="shared" si="132"/>
        <v>MIPYME</v>
      </c>
      <c r="AH176" s="84"/>
      <c r="AI176" s="80" t="str">
        <f>IF(OR(AH166=0,N176="",R176=""),"",IF(AH166&gt;=$AI$9,"HABIL","NO HABIL"))</f>
        <v/>
      </c>
      <c r="AJ176" s="84"/>
      <c r="AK176" s="80" t="str">
        <f>IF(OR(AJ166=0,N176="",R176=""),"",IF(AJ166&gt;=$AK$9,"HABIL","NO HABIL"))</f>
        <v/>
      </c>
      <c r="AL176" s="85" t="str">
        <f t="shared" si="133"/>
        <v/>
      </c>
    </row>
    <row r="177" spans="2:38" ht="18" hidden="1" customHeight="1" x14ac:dyDescent="0.25">
      <c r="B177" s="37">
        <v>16</v>
      </c>
      <c r="C177" s="38">
        <f>+C178</f>
        <v>0</v>
      </c>
      <c r="D177" s="39" t="str">
        <f>IF(SUM(D178:D187)=0,"",SUM(D178:D187))</f>
        <v/>
      </c>
      <c r="E177" s="40">
        <f>SUM(E178:E187)</f>
        <v>0</v>
      </c>
      <c r="F177" s="40">
        <f t="shared" ref="F177:M177" si="135">SUM(F178:F187)</f>
        <v>0</v>
      </c>
      <c r="G177" s="40">
        <f t="shared" si="135"/>
        <v>0</v>
      </c>
      <c r="H177" s="40">
        <f t="shared" si="135"/>
        <v>0</v>
      </c>
      <c r="I177" s="40">
        <f t="shared" si="135"/>
        <v>0</v>
      </c>
      <c r="J177" s="40">
        <f t="shared" si="135"/>
        <v>0</v>
      </c>
      <c r="K177" s="40">
        <f t="shared" si="135"/>
        <v>0</v>
      </c>
      <c r="L177" s="40">
        <f t="shared" si="135"/>
        <v>0</v>
      </c>
      <c r="M177" s="40">
        <f t="shared" si="135"/>
        <v>0</v>
      </c>
      <c r="N177" s="41">
        <v>1</v>
      </c>
      <c r="O177" s="42">
        <f>IF(ISERROR(VLOOKUP(N177,[2]POA!$A$2:$C$25,3,0)),"",VLOOKUP(N177,[2]POA!$A$2:$C$25,3,0))</f>
        <v>18</v>
      </c>
      <c r="P177" s="43" t="s">
        <v>54</v>
      </c>
      <c r="Q177" s="41">
        <f>+SUM(Q178:Q187)</f>
        <v>0</v>
      </c>
      <c r="R177" s="44">
        <f>IF(ISERROR(VLOOKUP(N177,[2]POA!$A$2:$C$25,2,0)),"",VLOOKUP(N177,[2]POA!$A$2:$C$25,2,0))</f>
        <v>151500000000</v>
      </c>
      <c r="S177" s="45">
        <f>SUM(I177)</f>
        <v>0</v>
      </c>
      <c r="T177" s="46" t="str">
        <f>IF(OR(S177=0,N177="",R177=""),"",IF(S177&gt;=(R177/O177),"HABIL","NO HABIL"))</f>
        <v/>
      </c>
      <c r="U177" s="47">
        <f>SUM(J177)</f>
        <v>0</v>
      </c>
      <c r="V177" s="48" t="str">
        <f>IF(OR(U177=0,N177="",R177=""),"",IF(U177&gt;=(0.1*R177),"HABIL","NO HABIL"))</f>
        <v/>
      </c>
      <c r="W177" s="48"/>
      <c r="X177" s="47">
        <f>IF(ISERROR(SUM(E177/G177)),0,SUM(E177/G177))</f>
        <v>0</v>
      </c>
      <c r="Y177" s="46" t="str">
        <f>IF(OR(X177=0,N177="",R177=""),"",IF(X177&gt;=$Y$9,"HABIL","NO HABIL"))</f>
        <v/>
      </c>
      <c r="Z177" s="49">
        <f>IF(ISERROR(SUM(H177/F177)),0,SUM(H177/F177))</f>
        <v>0</v>
      </c>
      <c r="AA177" s="46" t="str">
        <f>IF(OR(Z177=0,N177="",R177=""),"",IF(Z177&lt;=$AA$9,"HABIL","NO HABIL"))</f>
        <v/>
      </c>
      <c r="AB177" s="41">
        <f>+SUM(AB178:AB187)</f>
        <v>0</v>
      </c>
      <c r="AC177" s="49">
        <f>IF(ISERROR(SUM(L177/M177)),0,SUM(L177/M177))</f>
        <v>0</v>
      </c>
      <c r="AD177" s="46" t="str">
        <f>IF(OR(AC177=0,N177="",R177=""),"",IF(AC177&gt;=$AD$9,"HABIL","NO HABIL"))</f>
        <v/>
      </c>
      <c r="AE177" s="46" t="str">
        <f>IF(OR(T177="",V177="",Y177="",AA177="",AD177=""),"",IF(T177="NO HABIL","NO HABIL",IF(V177="NO HABIL","NO HABIL",IF(Y177="NO HABIL","NO HABIL",IF(AA177="NO HABIL","NO HABIL",IF(AD177="NO HABIL","NO HABIL",IF(AD177="NO HABIL","NO HABIL","HABIL")))))))</f>
        <v/>
      </c>
      <c r="AF177" s="50"/>
      <c r="AG177" s="51"/>
      <c r="AH177" s="49">
        <f>IF(ISERROR(SUM(L177/K177)),0,SUM(L177/K177))</f>
        <v>0</v>
      </c>
      <c r="AI177" s="46" t="str">
        <f>IF(OR(AH177=0,N177="",R177=""),"",IF(AH177&gt;=$AI$9,"HABIL","NO HABIL"))</f>
        <v/>
      </c>
      <c r="AJ177" s="49">
        <f>IF(ISERROR(SUM(L177/F177)),0,SUM(L177/F177))</f>
        <v>0</v>
      </c>
      <c r="AK177" s="46" t="str">
        <f>IF(OR(AJ177=0,N177="",R177=""),"",IF(AJ177&gt;=$AK$9,"HABIL","NO HABIL"))</f>
        <v/>
      </c>
      <c r="AL177" s="52" t="str">
        <f t="shared" si="133"/>
        <v/>
      </c>
    </row>
    <row r="178" spans="2:38" ht="18" hidden="1" customHeight="1" x14ac:dyDescent="0.25">
      <c r="B178" s="54" t="str">
        <f>IF(C178="","",B177+0.1)</f>
        <v/>
      </c>
      <c r="C178" s="55"/>
      <c r="D178" s="56"/>
      <c r="E178" s="57">
        <f>IF(ISERROR(VLOOKUP(C178,[2]TD!$4:$65536,2,0)),0,VLOOKUP(C178,[2]TD!$4:$65536,2,0))</f>
        <v>0</v>
      </c>
      <c r="F178" s="57">
        <f>IF(ISERROR(VLOOKUP(C178,[2]TD!$4:$65536,3,0)),0,VLOOKUP(C178,[2]TD!$4:$65536,3,0))</f>
        <v>0</v>
      </c>
      <c r="G178" s="57">
        <f>IF(ISERROR(VLOOKUP(C178,[2]TD!$4:$65536,4,0)),0,VLOOKUP(C178,[2]TD!$4:$65536,4,0))</f>
        <v>0</v>
      </c>
      <c r="H178" s="57">
        <f>IF(ISERROR(VLOOKUP(C178,[2]TD!$4:$65536,5,0)),0,VLOOKUP(C178,[2]TD!$4:$65536,5,0))</f>
        <v>0</v>
      </c>
      <c r="I178" s="57">
        <f>IF(ISERROR(E178-G178),"",E178-G178)</f>
        <v>0</v>
      </c>
      <c r="J178" s="58">
        <f>IF(ISERROR(F178-H178),"",F178-H178)</f>
        <v>0</v>
      </c>
      <c r="K178" s="58">
        <f>IF(ISERROR(F178-H178),"",F178-H178)</f>
        <v>0</v>
      </c>
      <c r="L178" s="57">
        <f>IF(ISERROR(VLOOKUP(C178,[2]TD!$4:$65536,6,0)),0,VLOOKUP(C178,[2]TD!$4:$65536,6,0))</f>
        <v>0</v>
      </c>
      <c r="M178" s="57">
        <f>IF(ISERROR(VLOOKUP(C178,[2]TD!$4:$65536,7,0)),0,VLOOKUP(C178,[2]TD!$4:$65536,7,0))</f>
        <v>0</v>
      </c>
      <c r="N178" s="59"/>
      <c r="O178" s="60" t="str">
        <f>IF(ISERROR(VLOOKUP(N178,[2]POA!$A$2:$C$25,3,0)),"",VLOOKUP(N178,[2]POA!$A$2:$C$25,3,0))</f>
        <v/>
      </c>
      <c r="P178" s="61" t="s">
        <v>54</v>
      </c>
      <c r="Q178" s="61" t="str">
        <f>IF(ISERROR(VLOOKUP(P178,[2]POA!$A$2:$F$25,4,0)),"",VLOOKUP(P178,[2]POA!$A$2:$F$25,4,0))</f>
        <v/>
      </c>
      <c r="R178" s="62" t="str">
        <f>IF(ISERROR(VLOOKUP(N178,[2]POA!$A$2:$C$25,2,0)),"",VLOOKUP(N178,[2]POA!$A$2:$C$25,2,0))</f>
        <v/>
      </c>
      <c r="S178" s="63"/>
      <c r="T178" s="64" t="str">
        <f t="shared" ref="T178:T187" si="136">IF(OR(S177=0,N178="",R178=""),"",IF(S177&gt;=(0.1*R178),"HABIL","NO HABIL"))</f>
        <v/>
      </c>
      <c r="U178" s="63"/>
      <c r="V178" s="64" t="str">
        <f>IF(OR(U177=0,N178="",R178=""),"",IF(U177&gt;=(0.5*R178),"HABIL","NO HABIL"))</f>
        <v/>
      </c>
      <c r="W178" s="64"/>
      <c r="X178" s="63"/>
      <c r="Y178" s="64" t="str">
        <f>IF(OR(X177=0,N178="",R178=""),"",IF(X177&gt;=$Y$9,"HABIL","NO HABIL"))</f>
        <v/>
      </c>
      <c r="Z178" s="65"/>
      <c r="AA178" s="64" t="str">
        <f>IF(OR(Z177=0,N178="",R178=""),"",IF(Z177&lt;=$AA$9,"HABIL","NO HABIL"))</f>
        <v/>
      </c>
      <c r="AB178" s="61" t="str">
        <f>IF(ISERROR(VLOOKUP(P178,[3]POA!$A$2:$F$25,5,0)),"",VLOOKUP(P178,[3]POA!$A$2:$F$25,5,0))</f>
        <v/>
      </c>
      <c r="AC178" s="61"/>
      <c r="AD178" s="64" t="str">
        <f>IF(OR(AC177=0,N178="",R178=""),"",IF(AC177&gt;=$AD$9,"HABIL","NO HABIL"))</f>
        <v/>
      </c>
      <c r="AE178" s="64" t="str">
        <f t="shared" ref="AE178:AE187" si="137">IF(OR(T178="",V178="",Y178="",AA178="",AD178=""),"",IF(T178="NO HABIL","NO HABIL",IF(V178="NO HABIL","NO HABIL",IF(Y178="NO HABIL","NO HABIL",IF(AA178="NO HABIL","NO HABIL",IF(AD178="NO HABIL","NO HABIL",IF(AD178="NO HABIL","NO HABIL","HABIL")))))))</f>
        <v/>
      </c>
      <c r="AF178" s="66">
        <f t="shared" ref="AF178:AF187" si="138">IF(ISERROR(F178/$AG$9),"",F178/$AG$9)</f>
        <v>0</v>
      </c>
      <c r="AG178" s="67" t="str">
        <f>+IF(AF178&lt;$AG$10,"MIPYME","NO CUMPLE")</f>
        <v>MIPYME</v>
      </c>
      <c r="AH178" s="68"/>
      <c r="AI178" s="64" t="str">
        <f>IF(OR(AH177=0,N178="",R178=""),"",IF(AH177&gt;=$AI$9,"HABIL","NO HABIL"))</f>
        <v/>
      </c>
      <c r="AJ178" s="68"/>
      <c r="AK178" s="64" t="str">
        <f>IF(OR(AJ177=0,N178="",R178=""),"",IF(AJ177&gt;=$AK$9,"HABIL","NO HABIL"))</f>
        <v/>
      </c>
      <c r="AL178" s="69" t="str">
        <f>IF(OR(AI178="",AK178=""),"",IF(AI178="NO HABIL","NO HABIL",IF(AK178="NO HABIL","NO HABIL",IF(AK178="NO HABIL","NO HABIL","HABIL"))))</f>
        <v/>
      </c>
    </row>
    <row r="179" spans="2:38" ht="18" hidden="1" customHeight="1" x14ac:dyDescent="0.25">
      <c r="B179" s="54" t="str">
        <f>IF(C179="","",B178+0.1)</f>
        <v/>
      </c>
      <c r="C179" s="56"/>
      <c r="D179" s="56"/>
      <c r="E179" s="57">
        <f>IF(ISERROR(VLOOKUP(C179,[2]TD!$4:$65536,2,0)),0,VLOOKUP(C179,[2]TD!$4:$65536,2,0))</f>
        <v>0</v>
      </c>
      <c r="F179" s="57">
        <f>IF(ISERROR(VLOOKUP(C179,[2]TD!$4:$65536,3,0)),0,VLOOKUP(C179,[2]TD!$4:$65536,3,0))</f>
        <v>0</v>
      </c>
      <c r="G179" s="57">
        <f>IF(ISERROR(VLOOKUP(C179,[2]TD!$4:$65536,4,0)),0,VLOOKUP(C179,[2]TD!$4:$65536,4,0))</f>
        <v>0</v>
      </c>
      <c r="H179" s="57">
        <f>IF(ISERROR(VLOOKUP(C179,[2]TD!$4:$65536,5,0)),0,VLOOKUP(C179,[2]TD!$4:$65536,5,0))</f>
        <v>0</v>
      </c>
      <c r="I179" s="57">
        <f t="shared" ref="I179:J187" si="139">IF(ISERROR(E179-G179),"",E179-G179)</f>
        <v>0</v>
      </c>
      <c r="J179" s="58">
        <f t="shared" si="139"/>
        <v>0</v>
      </c>
      <c r="K179" s="58">
        <f t="shared" ref="K179:K187" si="140">IF(ISERROR(F179-H179),"",F179-H179)</f>
        <v>0</v>
      </c>
      <c r="L179" s="57">
        <f>IF(ISERROR(VLOOKUP(C179,[2]TD!$4:$65536,6,0)),0,VLOOKUP(C179,[2]TD!$4:$65536,6,0))</f>
        <v>0</v>
      </c>
      <c r="M179" s="57">
        <f>IF(ISERROR(VLOOKUP(C179,[2]TD!$4:$65536,7,0)),0,VLOOKUP(C179,[2]TD!$4:$65536,7,0))</f>
        <v>0</v>
      </c>
      <c r="N179" s="70"/>
      <c r="O179" s="70" t="str">
        <f>IF(ISERROR(VLOOKUP(N179,[2]POA!$A$2:$C$25,3,0)),"",VLOOKUP(N179,[2]POA!$A$2:$C$25,3,0))</f>
        <v/>
      </c>
      <c r="P179" s="61" t="s">
        <v>54</v>
      </c>
      <c r="Q179" s="61" t="str">
        <f>IF(ISERROR(VLOOKUP(P179,[2]POA!$A$2:$F$25,4,0)),"",VLOOKUP(P179,[2]POA!$A$2:$F$25,4,0))</f>
        <v/>
      </c>
      <c r="R179" s="62" t="str">
        <f>IF(ISERROR(VLOOKUP(N179,[2]POA!$A$2:$C$25,2,0)),"",VLOOKUP(N179,[2]POA!$A$2:$C$25,2,0))</f>
        <v/>
      </c>
      <c r="S179" s="63" t="s">
        <v>54</v>
      </c>
      <c r="T179" s="64" t="str">
        <f t="shared" si="136"/>
        <v/>
      </c>
      <c r="U179" s="63"/>
      <c r="V179" s="64" t="str">
        <f>IF(OR(U177=0,N179="",R179=""),"",IF(U177&gt;=(0.5*R179),"HABIL","NO HABIL"))</f>
        <v/>
      </c>
      <c r="W179" s="64"/>
      <c r="X179" s="63"/>
      <c r="Y179" s="64" t="str">
        <f>IF(OR(X177=0,N179="",R179=""),"",IF(X177&gt;=$Y$9,"HABIL","NO HABIL"))</f>
        <v/>
      </c>
      <c r="Z179" s="65"/>
      <c r="AA179" s="64" t="str">
        <f>IF(OR(Z177=0,N179="",R179=""),"",IF(Z177&lt;=$AA$9,"HABIL","NO HABIL"))</f>
        <v/>
      </c>
      <c r="AB179" s="61" t="str">
        <f>IF(ISERROR(VLOOKUP(P179,[3]POA!$A$2:$F$25,5,0)),"",VLOOKUP(P179,[3]POA!$A$2:$F$25,5,0))</f>
        <v/>
      </c>
      <c r="AC179" s="61"/>
      <c r="AD179" s="64" t="str">
        <f>IF(OR(AC177=0,N179="",R179=""),"",IF(AC177&gt;=$AD$9,"HABIL","NO HABIL"))</f>
        <v/>
      </c>
      <c r="AE179" s="64" t="str">
        <f t="shared" si="137"/>
        <v/>
      </c>
      <c r="AF179" s="66">
        <f t="shared" si="138"/>
        <v>0</v>
      </c>
      <c r="AG179" s="67" t="str">
        <f t="shared" ref="AG179:AG187" si="141">+IF(AF179&lt;$AG$10,"MIPYME","NO CUMPLE")</f>
        <v>MIPYME</v>
      </c>
      <c r="AH179" s="68"/>
      <c r="AI179" s="64" t="str">
        <f>IF(OR(AH177=0,N179="",R179=""),"",IF(AH177&gt;=$AI$9,"HABIL","NO HABIL"))</f>
        <v/>
      </c>
      <c r="AJ179" s="68"/>
      <c r="AK179" s="64" t="str">
        <f>IF(OR(AJ177=0,N179="",R179=""),"",IF(AJ177&gt;=$AK$9,"HABIL","NO HABIL"))</f>
        <v/>
      </c>
      <c r="AL179" s="71" t="str">
        <f t="shared" ref="AL179:AL188" si="142">IF(OR(AI179="",AK179=""),"",IF(AI179="NO HABIL","NO HABIL",IF(AK179="NO HABIL","NO HABIL",IF(AK179="NO HABIL","NO HABIL","HABIL"))))</f>
        <v/>
      </c>
    </row>
    <row r="180" spans="2:38" ht="18" hidden="1" customHeight="1" x14ac:dyDescent="0.25">
      <c r="B180" s="54" t="str">
        <f>IF(C180="","",B179+0.1)</f>
        <v/>
      </c>
      <c r="C180" s="56"/>
      <c r="D180" s="56"/>
      <c r="E180" s="57">
        <f>IF(ISERROR(VLOOKUP(C180,[2]TD!$4:$65536,2,0)),0,VLOOKUP(C180,[2]TD!$4:$65536,2,0))</f>
        <v>0</v>
      </c>
      <c r="F180" s="57">
        <f>IF(ISERROR(VLOOKUP(C180,[2]TD!$4:$65536,3,0)),0,VLOOKUP(C180,[2]TD!$4:$65536,3,0))</f>
        <v>0</v>
      </c>
      <c r="G180" s="57">
        <f>IF(ISERROR(VLOOKUP(C180,[2]TD!$4:$65536,4,0)),0,VLOOKUP(C180,[2]TD!$4:$65536,4,0))</f>
        <v>0</v>
      </c>
      <c r="H180" s="57">
        <f>IF(ISERROR(VLOOKUP(C180,[2]TD!$4:$65536,5,0)),0,VLOOKUP(C180,[2]TD!$4:$65536,5,0))</f>
        <v>0</v>
      </c>
      <c r="I180" s="57">
        <f t="shared" si="139"/>
        <v>0</v>
      </c>
      <c r="J180" s="58">
        <f t="shared" si="139"/>
        <v>0</v>
      </c>
      <c r="K180" s="58">
        <f t="shared" si="140"/>
        <v>0</v>
      </c>
      <c r="L180" s="57">
        <f>IF(ISERROR(VLOOKUP(C180,[2]TD!$4:$65536,6,0)),0,VLOOKUP(C180,[2]TD!$4:$65536,6,0))</f>
        <v>0</v>
      </c>
      <c r="M180" s="57">
        <f>IF(ISERROR(VLOOKUP(C180,[2]TD!$4:$65536,7,0)),0,VLOOKUP(C180,[2]TD!$4:$65536,7,0))</f>
        <v>0</v>
      </c>
      <c r="N180" s="70"/>
      <c r="O180" s="70" t="str">
        <f>IF(ISERROR(VLOOKUP(N180,[2]POA!$A$2:$C$25,3,0)),"",VLOOKUP(N180,[2]POA!$A$2:$C$25,3,0))</f>
        <v/>
      </c>
      <c r="P180" s="61"/>
      <c r="Q180" s="61" t="str">
        <f>IF(ISERROR(VLOOKUP(P180,[2]POA!$A$2:$F$25,4,0)),"",VLOOKUP(P180,[2]POA!$A$2:$F$25,4,0))</f>
        <v/>
      </c>
      <c r="R180" s="62" t="str">
        <f>IF(ISERROR(VLOOKUP(N180,[2]POA!$A$2:$C$25,2,0)),"",VLOOKUP(N180,[2]POA!$A$2:$C$25,2,0))</f>
        <v/>
      </c>
      <c r="S180" s="63" t="s">
        <v>54</v>
      </c>
      <c r="T180" s="64" t="str">
        <f t="shared" si="136"/>
        <v/>
      </c>
      <c r="U180" s="63"/>
      <c r="V180" s="64" t="str">
        <f>IF(OR(U177=0,N180="",R180=""),"",IF(U177&gt;=(0.5*R180),"HABIL","NO HABIL"))</f>
        <v/>
      </c>
      <c r="W180" s="64"/>
      <c r="X180" s="63"/>
      <c r="Y180" s="64" t="str">
        <f>IF(OR(X177=0,N180="",R180=""),"",IF(X177&gt;=$Y$9,"HABIL","NO HABIL"))</f>
        <v/>
      </c>
      <c r="Z180" s="65"/>
      <c r="AA180" s="64" t="str">
        <f>IF(OR(Z177=0,N180="",R180=""),"",IF(Z177&lt;=$AA$9,"HABIL","NO HABIL"))</f>
        <v/>
      </c>
      <c r="AB180" s="61">
        <f>IF(ISERROR(VLOOKUP(P180,[3]POA!$A$2:$F$25,5,0)),"",VLOOKUP(P180,[3]POA!$A$2:$F$25,5,0))</f>
        <v>0</v>
      </c>
      <c r="AC180" s="61"/>
      <c r="AD180" s="64" t="str">
        <f>IF(OR(AC177=0,N180="",R180=""),"",IF(AC177&gt;=$AD$9,"HABIL","NO HABIL"))</f>
        <v/>
      </c>
      <c r="AE180" s="64" t="str">
        <f t="shared" si="137"/>
        <v/>
      </c>
      <c r="AF180" s="66">
        <f t="shared" si="138"/>
        <v>0</v>
      </c>
      <c r="AG180" s="67" t="str">
        <f t="shared" si="141"/>
        <v>MIPYME</v>
      </c>
      <c r="AH180" s="68"/>
      <c r="AI180" s="64" t="str">
        <f>IF(OR(AH177=0,N180="",R180=""),"",IF(AH177&gt;=$AI$9,"HABIL","NO HABIL"))</f>
        <v/>
      </c>
      <c r="AJ180" s="68"/>
      <c r="AK180" s="64" t="str">
        <f>IF(OR(AJ177=0,N180="",R180=""),"",IF(AJ177&gt;=$AK$9,"HABIL","NO HABIL"))</f>
        <v/>
      </c>
      <c r="AL180" s="71" t="str">
        <f t="shared" si="142"/>
        <v/>
      </c>
    </row>
    <row r="181" spans="2:38" ht="18" hidden="1" customHeight="1" x14ac:dyDescent="0.25">
      <c r="B181" s="54"/>
      <c r="C181" s="56" t="s">
        <v>55</v>
      </c>
      <c r="D181" s="56"/>
      <c r="E181" s="57">
        <f>IF(ISERROR(VLOOKUP(C181,[2]TD!$4:$65536,2,0)),0,VLOOKUP(C181,[2]TD!$4:$65536,2,0))</f>
        <v>0</v>
      </c>
      <c r="F181" s="57">
        <f>IF(ISERROR(VLOOKUP(C181,[2]TD!$4:$65536,3,0)),0,VLOOKUP(C181,[2]TD!$4:$65536,3,0))</f>
        <v>0</v>
      </c>
      <c r="G181" s="57">
        <f>IF(ISERROR(VLOOKUP(C181,[2]TD!$4:$65536,4,0)),0,VLOOKUP(C181,[2]TD!$4:$65536,4,0))</f>
        <v>0</v>
      </c>
      <c r="H181" s="57">
        <f>IF(ISERROR(VLOOKUP(C181,[2]TD!$4:$65536,5,0)),0,VLOOKUP(C181,[2]TD!$4:$65536,5,0))</f>
        <v>0</v>
      </c>
      <c r="I181" s="57">
        <f t="shared" si="139"/>
        <v>0</v>
      </c>
      <c r="J181" s="57">
        <f t="shared" si="139"/>
        <v>0</v>
      </c>
      <c r="K181" s="57">
        <f t="shared" si="140"/>
        <v>0</v>
      </c>
      <c r="L181" s="57">
        <f>IF(ISERROR(VLOOKUP(C181,[2]TD!$4:$65536,6,0)),0,VLOOKUP(C181,[2]TD!$4:$65536,6,0))</f>
        <v>0</v>
      </c>
      <c r="M181" s="57">
        <f>IF(ISERROR(VLOOKUP(C181,[2]TD!$4:$65536,7,0)),0,VLOOKUP(C181,[2]TD!$4:$65536,7,0))</f>
        <v>0</v>
      </c>
      <c r="N181" s="70"/>
      <c r="O181" s="70" t="str">
        <f>IF(ISERROR(VLOOKUP(N181,[2]POA!$A$2:$C$25,3,0)),"",VLOOKUP(N181,[2]POA!$A$2:$C$25,3,0))</f>
        <v/>
      </c>
      <c r="P181" s="61"/>
      <c r="Q181" s="61" t="str">
        <f>IF(ISERROR(VLOOKUP(P181,[2]POA!$A$2:$F$25,4,0)),"",VLOOKUP(P181,[2]POA!$A$2:$F$25,4,0))</f>
        <v/>
      </c>
      <c r="R181" s="62" t="str">
        <f>IF(ISERROR(VLOOKUP(N181,[2]POA!$A$2:$C$25,2,0)),"",VLOOKUP(N181,[2]POA!$A$2:$C$25,2,0))</f>
        <v/>
      </c>
      <c r="S181" s="63"/>
      <c r="T181" s="64" t="str">
        <f t="shared" si="136"/>
        <v/>
      </c>
      <c r="U181" s="63"/>
      <c r="V181" s="64" t="str">
        <f>IF(OR(U177=0,N181="",R181=""),"",IF(U177&gt;=(0.5*R181),"HABIL","NO HABIL"))</f>
        <v/>
      </c>
      <c r="W181" s="64"/>
      <c r="X181" s="63"/>
      <c r="Y181" s="64" t="str">
        <f>IF(OR(X177=0,N181="",R181=""),"",IF(X177&gt;=$Y$9,"HABIL","NO HABIL"))</f>
        <v/>
      </c>
      <c r="Z181" s="65"/>
      <c r="AA181" s="64" t="str">
        <f>IF(OR(Z177=0,N181="",R181=""),"",IF(Z177&lt;=$AA$9,"HABIL","NO HABIL"))</f>
        <v/>
      </c>
      <c r="AB181" s="61">
        <f>IF(ISERROR(VLOOKUP(P181,[3]POA!$A$2:$F$25,5,0)),"",VLOOKUP(P181,[3]POA!$A$2:$F$25,5,0))</f>
        <v>0</v>
      </c>
      <c r="AC181" s="61"/>
      <c r="AD181" s="64" t="str">
        <f>IF(OR(AC177=0,N181="",R181=""),"",IF(AC177&gt;=$AD$9,"HABIL","NO HABIL"))</f>
        <v/>
      </c>
      <c r="AE181" s="64" t="str">
        <f t="shared" si="137"/>
        <v/>
      </c>
      <c r="AF181" s="66">
        <f t="shared" si="138"/>
        <v>0</v>
      </c>
      <c r="AG181" s="67" t="str">
        <f t="shared" si="141"/>
        <v>MIPYME</v>
      </c>
      <c r="AH181" s="68"/>
      <c r="AI181" s="64" t="str">
        <f>IF(OR(AH177=0,N181="",R181=""),"",IF(AH177&gt;=$AI$9,"HABIL","NO HABIL"))</f>
        <v/>
      </c>
      <c r="AJ181" s="68"/>
      <c r="AK181" s="64" t="str">
        <f>IF(OR(AJ177=0,N181="",R181=""),"",IF(AJ177&gt;=$AK$9,"HABIL","NO HABIL"))</f>
        <v/>
      </c>
      <c r="AL181" s="71" t="str">
        <f t="shared" si="142"/>
        <v/>
      </c>
    </row>
    <row r="182" spans="2:38" ht="18" hidden="1" customHeight="1" x14ac:dyDescent="0.25">
      <c r="B182" s="54" t="str">
        <f t="shared" ref="B182:B187" si="143">IF(C182="","",B181+0.1)</f>
        <v/>
      </c>
      <c r="C182" s="56"/>
      <c r="D182" s="56"/>
      <c r="E182" s="57">
        <f>IF(ISERROR(VLOOKUP(C182,[2]TD!$4:$65536,2,0)),0,VLOOKUP(C182,[2]TD!$4:$65536,2,0))</f>
        <v>0</v>
      </c>
      <c r="F182" s="57">
        <f>IF(ISERROR(VLOOKUP(C182,[2]TD!$4:$65536,3,0)),0,VLOOKUP(C182,[2]TD!$4:$65536,3,0))</f>
        <v>0</v>
      </c>
      <c r="G182" s="57">
        <f>IF(ISERROR(VLOOKUP(C182,[2]TD!$4:$65536,4,0)),0,VLOOKUP(C182,[2]TD!$4:$65536,4,0))</f>
        <v>0</v>
      </c>
      <c r="H182" s="57">
        <f>IF(ISERROR(VLOOKUP(C182,[2]TD!$4:$65536,5,0)),0,VLOOKUP(C182,[2]TD!$4:$65536,5,0))</f>
        <v>0</v>
      </c>
      <c r="I182" s="57">
        <f t="shared" si="139"/>
        <v>0</v>
      </c>
      <c r="J182" s="57">
        <f t="shared" si="139"/>
        <v>0</v>
      </c>
      <c r="K182" s="57">
        <f t="shared" si="140"/>
        <v>0</v>
      </c>
      <c r="L182" s="57">
        <f>IF(ISERROR(VLOOKUP(C182,[2]TD!$4:$65536,6,0)),0,VLOOKUP(C182,[2]TD!$4:$65536,6,0))</f>
        <v>0</v>
      </c>
      <c r="M182" s="57">
        <f>IF(ISERROR(VLOOKUP(C182,[2]TD!$4:$65536,7,0)),0,VLOOKUP(C182,[2]TD!$4:$65536,7,0))</f>
        <v>0</v>
      </c>
      <c r="N182" s="70"/>
      <c r="O182" s="70" t="str">
        <f>IF(ISERROR(VLOOKUP(N182,[2]POA!$A$2:$C$25,3,0)),"",VLOOKUP(N182,[2]POA!$A$2:$C$25,3,0))</f>
        <v/>
      </c>
      <c r="P182" s="61"/>
      <c r="Q182" s="61" t="str">
        <f>IF(ISERROR(VLOOKUP(P182,[2]POA!$A$2:$F$25,4,0)),"",VLOOKUP(P182,[2]POA!$A$2:$F$25,4,0))</f>
        <v/>
      </c>
      <c r="R182" s="62" t="str">
        <f>IF(ISERROR(VLOOKUP(N182,[2]POA!$A$2:$C$25,2,0)),"",VLOOKUP(N182,[2]POA!$A$2:$C$25,2,0))</f>
        <v/>
      </c>
      <c r="S182" s="63"/>
      <c r="T182" s="64" t="str">
        <f t="shared" si="136"/>
        <v/>
      </c>
      <c r="U182" s="63"/>
      <c r="V182" s="64" t="str">
        <f>IF(OR(U177=0,N182="",R182=""),"",IF(U177&gt;=(0.5*R182),"HABIL","NO HABIL"))</f>
        <v/>
      </c>
      <c r="W182" s="64"/>
      <c r="X182" s="63"/>
      <c r="Y182" s="64" t="str">
        <f>IF(OR(X177=0,N182="",R182=""),"",IF(X177&gt;=$Y$9,"HABIL","NO HABIL"))</f>
        <v/>
      </c>
      <c r="Z182" s="65"/>
      <c r="AA182" s="64" t="str">
        <f>IF(OR(Z177=0,N182="",R182=""),"",IF(Z177&lt;=$AA$9,"HABIL","NO HABIL"))</f>
        <v/>
      </c>
      <c r="AB182" s="61">
        <f>IF(ISERROR(VLOOKUP(P182,[3]POA!$A$2:$F$25,5,0)),"",VLOOKUP(P182,[3]POA!$A$2:$F$25,5,0))</f>
        <v>0</v>
      </c>
      <c r="AC182" s="61"/>
      <c r="AD182" s="64" t="str">
        <f>IF(OR(AC177=0,N182="",R182=""),"",IF(AC177&gt;=$AD$9,"HABIL","NO HABIL"))</f>
        <v/>
      </c>
      <c r="AE182" s="64" t="str">
        <f t="shared" si="137"/>
        <v/>
      </c>
      <c r="AF182" s="66">
        <f t="shared" si="138"/>
        <v>0</v>
      </c>
      <c r="AG182" s="67" t="str">
        <f t="shared" si="141"/>
        <v>MIPYME</v>
      </c>
      <c r="AH182" s="68"/>
      <c r="AI182" s="64" t="str">
        <f>IF(OR(AH177=0,N182="",R182=""),"",IF(AH177&gt;=$AI$9,"HABIL","NO HABIL"))</f>
        <v/>
      </c>
      <c r="AJ182" s="68"/>
      <c r="AK182" s="64" t="str">
        <f>IF(OR(AJ177=0,N182="",R182=""),"",IF(AJ177&gt;=$AK$9,"HABIL","NO HABIL"))</f>
        <v/>
      </c>
      <c r="AL182" s="72" t="str">
        <f t="shared" si="142"/>
        <v/>
      </c>
    </row>
    <row r="183" spans="2:38" ht="18" hidden="1" customHeight="1" x14ac:dyDescent="0.25">
      <c r="B183" s="54" t="str">
        <f t="shared" si="143"/>
        <v/>
      </c>
      <c r="C183" s="56"/>
      <c r="D183" s="56"/>
      <c r="E183" s="57">
        <f>IF(ISERROR(VLOOKUP(C183,[2]TD!$4:$65536,2,0)),0,VLOOKUP(C183,[2]TD!$4:$65536,2,0))</f>
        <v>0</v>
      </c>
      <c r="F183" s="57">
        <f>IF(ISERROR(VLOOKUP(C183,[2]TD!$4:$65536,3,0)),0,VLOOKUP(C183,[2]TD!$4:$65536,3,0))</f>
        <v>0</v>
      </c>
      <c r="G183" s="57">
        <f>IF(ISERROR(VLOOKUP(C183,[2]TD!$4:$65536,4,0)),0,VLOOKUP(C183,[2]TD!$4:$65536,4,0))</f>
        <v>0</v>
      </c>
      <c r="H183" s="57">
        <f>IF(ISERROR(VLOOKUP(C183,[2]TD!$4:$65536,5,0)),0,VLOOKUP(C183,[2]TD!$4:$65536,5,0))</f>
        <v>0</v>
      </c>
      <c r="I183" s="57">
        <f t="shared" si="139"/>
        <v>0</v>
      </c>
      <c r="J183" s="57">
        <f t="shared" si="139"/>
        <v>0</v>
      </c>
      <c r="K183" s="57">
        <f t="shared" si="140"/>
        <v>0</v>
      </c>
      <c r="L183" s="57">
        <f>IF(ISERROR(VLOOKUP(C183,[2]TD!$4:$65536,6,0)),0,VLOOKUP(C183,[2]TD!$4:$65536,6,0))</f>
        <v>0</v>
      </c>
      <c r="M183" s="57">
        <f>IF(ISERROR(VLOOKUP(C183,[2]TD!$4:$65536,7,0)),0,VLOOKUP(C183,[2]TD!$4:$65536,7,0))</f>
        <v>0</v>
      </c>
      <c r="N183" s="70"/>
      <c r="O183" s="70" t="str">
        <f>IF(ISERROR(VLOOKUP(N183,[2]POA!$A$2:$C$25,3,0)),"",VLOOKUP(N183,[2]POA!$A$2:$C$25,3,0))</f>
        <v/>
      </c>
      <c r="P183" s="61"/>
      <c r="Q183" s="61" t="str">
        <f>IF(ISERROR(VLOOKUP(P183,[2]POA!$A$2:$F$25,4,0)),"",VLOOKUP(P183,[2]POA!$A$2:$F$25,4,0))</f>
        <v/>
      </c>
      <c r="R183" s="62" t="str">
        <f>IF(ISERROR(VLOOKUP(N183,[2]POA!$A$2:$C$25,2,0)),"",VLOOKUP(N183,[2]POA!$A$2:$C$25,2,0))</f>
        <v/>
      </c>
      <c r="S183" s="63"/>
      <c r="T183" s="64" t="str">
        <f t="shared" si="136"/>
        <v/>
      </c>
      <c r="U183" s="63"/>
      <c r="V183" s="64" t="str">
        <f>IF(OR(U177=0,N183="",R183=""),"",IF(U177&gt;=(0.5*R183),"HABIL","NO HABIL"))</f>
        <v/>
      </c>
      <c r="W183" s="64"/>
      <c r="X183" s="63"/>
      <c r="Y183" s="64" t="str">
        <f>IF(OR(X177=0,N183="",R183=""),"",IF(X177&gt;=$Y$9,"HABIL","NO HABIL"))</f>
        <v/>
      </c>
      <c r="Z183" s="65"/>
      <c r="AA183" s="64" t="str">
        <f>IF(OR(Z177=0,N183="",R183=""),"",IF(Z177&lt;=$AA$9,"HABIL","NO HABIL"))</f>
        <v/>
      </c>
      <c r="AB183" s="61">
        <f>IF(ISERROR(VLOOKUP(P183,[3]POA!$A$2:$F$25,5,0)),"",VLOOKUP(P183,[3]POA!$A$2:$F$25,5,0))</f>
        <v>0</v>
      </c>
      <c r="AC183" s="61"/>
      <c r="AD183" s="64" t="str">
        <f>IF(OR(AC177=0,N183="",R183=""),"",IF(AC177&gt;=$AD$9,"HABIL","NO HABIL"))</f>
        <v/>
      </c>
      <c r="AE183" s="64" t="str">
        <f t="shared" si="137"/>
        <v/>
      </c>
      <c r="AF183" s="66">
        <f t="shared" si="138"/>
        <v>0</v>
      </c>
      <c r="AG183" s="67" t="str">
        <f t="shared" si="141"/>
        <v>MIPYME</v>
      </c>
      <c r="AH183" s="68"/>
      <c r="AI183" s="64" t="str">
        <f>IF(OR(AH177=0,N183="",R183=""),"",IF(AH177&gt;=$AI$9,"HABIL","NO HABIL"))</f>
        <v/>
      </c>
      <c r="AJ183" s="68"/>
      <c r="AK183" s="64" t="str">
        <f>IF(OR(AJ177=0,N183="",R183=""),"",IF(AJ177&gt;=$AK$9,"HABIL","NO HABIL"))</f>
        <v/>
      </c>
      <c r="AL183" s="71" t="str">
        <f t="shared" si="142"/>
        <v/>
      </c>
    </row>
    <row r="184" spans="2:38" ht="18" hidden="1" customHeight="1" x14ac:dyDescent="0.25">
      <c r="B184" s="54" t="str">
        <f t="shared" si="143"/>
        <v/>
      </c>
      <c r="C184" s="56"/>
      <c r="D184" s="56"/>
      <c r="E184" s="57">
        <f>IF(ISERROR(VLOOKUP(C184,[2]TD!$4:$65536,2,0)),0,VLOOKUP(C184,[2]TD!$4:$65536,2,0))</f>
        <v>0</v>
      </c>
      <c r="F184" s="57">
        <f>IF(ISERROR(VLOOKUP(C184,[2]TD!$4:$65536,3,0)),0,VLOOKUP(C184,[2]TD!$4:$65536,3,0))</f>
        <v>0</v>
      </c>
      <c r="G184" s="57">
        <f>IF(ISERROR(VLOOKUP(C184,[2]TD!$4:$65536,4,0)),0,VLOOKUP(C184,[2]TD!$4:$65536,4,0))</f>
        <v>0</v>
      </c>
      <c r="H184" s="57">
        <f>IF(ISERROR(VLOOKUP(C184,[2]TD!$4:$65536,5,0)),0,VLOOKUP(C184,[2]TD!$4:$65536,5,0))</f>
        <v>0</v>
      </c>
      <c r="I184" s="57">
        <f t="shared" si="139"/>
        <v>0</v>
      </c>
      <c r="J184" s="57">
        <f t="shared" si="139"/>
        <v>0</v>
      </c>
      <c r="K184" s="57">
        <f t="shared" si="140"/>
        <v>0</v>
      </c>
      <c r="L184" s="57">
        <f>IF(ISERROR(VLOOKUP(C184,[2]TD!$4:$65536,6,0)),0,VLOOKUP(C184,[2]TD!$4:$65536,6,0))</f>
        <v>0</v>
      </c>
      <c r="M184" s="57">
        <f>IF(ISERROR(VLOOKUP(C184,[2]TD!$4:$65536,7,0)),0,VLOOKUP(C184,[2]TD!$4:$65536,7,0))</f>
        <v>0</v>
      </c>
      <c r="N184" s="70"/>
      <c r="O184" s="70" t="str">
        <f>IF(ISERROR(VLOOKUP(N184,[2]POA!$A$2:$C$25,3,0)),"",VLOOKUP(N184,[2]POA!$A$2:$C$25,3,0))</f>
        <v/>
      </c>
      <c r="P184" s="61"/>
      <c r="Q184" s="61" t="str">
        <f>IF(ISERROR(VLOOKUP(P184,[2]POA!$A$2:$F$25,4,0)),"",VLOOKUP(P184,[2]POA!$A$2:$F$25,4,0))</f>
        <v/>
      </c>
      <c r="R184" s="62" t="str">
        <f>IF(ISERROR(VLOOKUP(N184,[2]POA!$A$2:$C$25,2,0)),"",VLOOKUP(N184,[2]POA!$A$2:$C$25,2,0))</f>
        <v/>
      </c>
      <c r="S184" s="63"/>
      <c r="T184" s="64" t="str">
        <f t="shared" si="136"/>
        <v/>
      </c>
      <c r="U184" s="63"/>
      <c r="V184" s="64" t="str">
        <f>IF(OR(U177=0,N184="",R184=""),"",IF(U177&gt;=(0.5*R184),"HABIL","NO HABIL"))</f>
        <v/>
      </c>
      <c r="W184" s="64"/>
      <c r="X184" s="63"/>
      <c r="Y184" s="64" t="str">
        <f>IF(OR(X177=0,N184="",R184=""),"",IF(X177&gt;=$Y$9,"HABIL","NO HABIL"))</f>
        <v/>
      </c>
      <c r="Z184" s="65"/>
      <c r="AA184" s="64" t="str">
        <f>IF(OR(Z177=0,N184="",R184=""),"",IF(Z177&lt;=$AA$9,"HABIL","NO HABIL"))</f>
        <v/>
      </c>
      <c r="AB184" s="61">
        <f>IF(ISERROR(VLOOKUP(P184,[3]POA!$A$2:$F$25,5,0)),"",VLOOKUP(P184,[3]POA!$A$2:$F$25,5,0))</f>
        <v>0</v>
      </c>
      <c r="AC184" s="61"/>
      <c r="AD184" s="64" t="str">
        <f>IF(OR(AC177=0,N184="",R184=""),"",IF(AC177&gt;=$AD$9,"HABIL","NO HABIL"))</f>
        <v/>
      </c>
      <c r="AE184" s="64" t="str">
        <f t="shared" si="137"/>
        <v/>
      </c>
      <c r="AF184" s="66">
        <f t="shared" si="138"/>
        <v>0</v>
      </c>
      <c r="AG184" s="67" t="str">
        <f t="shared" si="141"/>
        <v>MIPYME</v>
      </c>
      <c r="AH184" s="68"/>
      <c r="AI184" s="64" t="str">
        <f>IF(OR(AH177=0,N184="",R184=""),"",IF(AH177&gt;=$AI$9,"HABIL","NO HABIL"))</f>
        <v/>
      </c>
      <c r="AJ184" s="68"/>
      <c r="AK184" s="64" t="str">
        <f>IF(OR(AJ177=0,N184="",R184=""),"",IF(AJ177&gt;=$AK$9,"HABIL","NO HABIL"))</f>
        <v/>
      </c>
      <c r="AL184" s="71" t="str">
        <f t="shared" si="142"/>
        <v/>
      </c>
    </row>
    <row r="185" spans="2:38" ht="18" hidden="1" customHeight="1" x14ac:dyDescent="0.25">
      <c r="B185" s="54" t="str">
        <f t="shared" si="143"/>
        <v/>
      </c>
      <c r="C185" s="56"/>
      <c r="D185" s="56"/>
      <c r="E185" s="57">
        <f>IF(ISERROR(VLOOKUP(C185,[2]TD!$4:$65536,2,0)),0,VLOOKUP(C185,[2]TD!$4:$65536,2,0))</f>
        <v>0</v>
      </c>
      <c r="F185" s="57">
        <f>IF(ISERROR(VLOOKUP(C185,[2]TD!$4:$65536,3,0)),0,VLOOKUP(C185,[2]TD!$4:$65536,3,0))</f>
        <v>0</v>
      </c>
      <c r="G185" s="57">
        <f>IF(ISERROR(VLOOKUP(C185,[2]TD!$4:$65536,4,0)),0,VLOOKUP(C185,[2]TD!$4:$65536,4,0))</f>
        <v>0</v>
      </c>
      <c r="H185" s="57">
        <f>IF(ISERROR(VLOOKUP(C185,[2]TD!$4:$65536,5,0)),0,VLOOKUP(C185,[2]TD!$4:$65536,5,0))</f>
        <v>0</v>
      </c>
      <c r="I185" s="57">
        <f t="shared" si="139"/>
        <v>0</v>
      </c>
      <c r="J185" s="57">
        <f t="shared" si="139"/>
        <v>0</v>
      </c>
      <c r="K185" s="57">
        <f t="shared" si="140"/>
        <v>0</v>
      </c>
      <c r="L185" s="57">
        <f>IF(ISERROR(VLOOKUP(C185,[2]TD!$4:$65536,6,0)),0,VLOOKUP(C185,[2]TD!$4:$65536,6,0))</f>
        <v>0</v>
      </c>
      <c r="M185" s="57">
        <f>IF(ISERROR(VLOOKUP(C185,[2]TD!$4:$65536,7,0)),0,VLOOKUP(C185,[2]TD!$4:$65536,7,0))</f>
        <v>0</v>
      </c>
      <c r="N185" s="70"/>
      <c r="O185" s="70" t="str">
        <f>IF(ISERROR(VLOOKUP(N185,[2]POA!$A$2:$C$25,3,0)),"",VLOOKUP(N185,[2]POA!$A$2:$C$25,3,0))</f>
        <v/>
      </c>
      <c r="P185" s="61"/>
      <c r="Q185" s="61" t="str">
        <f>IF(ISERROR(VLOOKUP(P185,[2]POA!$A$2:$F$25,4,0)),"",VLOOKUP(P185,[2]POA!$A$2:$F$25,4,0))</f>
        <v/>
      </c>
      <c r="R185" s="62" t="str">
        <f>IF(ISERROR(VLOOKUP(N185,[2]POA!$A$2:$C$25,2,0)),"",VLOOKUP(N185,[2]POA!$A$2:$C$25,2,0))</f>
        <v/>
      </c>
      <c r="S185" s="63"/>
      <c r="T185" s="64" t="str">
        <f t="shared" si="136"/>
        <v/>
      </c>
      <c r="U185" s="63"/>
      <c r="V185" s="64" t="str">
        <f>IF(OR(U177=0,N185="",R185=""),"",IF(U177&gt;=(0.5*R185),"HABIL","NO HABIL"))</f>
        <v/>
      </c>
      <c r="W185" s="64"/>
      <c r="X185" s="63"/>
      <c r="Y185" s="64" t="str">
        <f>IF(OR(X177=0,N185="",R185=""),"",IF(X177&gt;=$Y$9,"HABIL","NO HABIL"))</f>
        <v/>
      </c>
      <c r="Z185" s="65"/>
      <c r="AA185" s="64" t="str">
        <f>IF(OR(Z177=0,N185="",R185=""),"",IF(Z177&lt;=$AA$9,"HABIL","NO HABIL"))</f>
        <v/>
      </c>
      <c r="AB185" s="61">
        <f>IF(ISERROR(VLOOKUP(P185,[3]POA!$A$2:$F$25,5,0)),"",VLOOKUP(P185,[3]POA!$A$2:$F$25,5,0))</f>
        <v>0</v>
      </c>
      <c r="AC185" s="61"/>
      <c r="AD185" s="64" t="str">
        <f>IF(OR(AC177=0,N185="",R185=""),"",IF(AC177&gt;=$AD$9,"HABIL","NO HABIL"))</f>
        <v/>
      </c>
      <c r="AE185" s="64" t="str">
        <f t="shared" si="137"/>
        <v/>
      </c>
      <c r="AF185" s="66">
        <f t="shared" si="138"/>
        <v>0</v>
      </c>
      <c r="AG185" s="67" t="str">
        <f t="shared" si="141"/>
        <v>MIPYME</v>
      </c>
      <c r="AH185" s="68"/>
      <c r="AI185" s="64" t="str">
        <f>IF(OR(AH177=0,N185="",R185=""),"",IF(AH177&gt;=$AI$9,"HABIL","NO HABIL"))</f>
        <v/>
      </c>
      <c r="AJ185" s="68"/>
      <c r="AK185" s="64" t="str">
        <f>IF(OR(AJ177=0,N185="",R185=""),"",IF(AJ177&gt;=$AK$9,"HABIL","NO HABIL"))</f>
        <v/>
      </c>
      <c r="AL185" s="72" t="str">
        <f t="shared" si="142"/>
        <v/>
      </c>
    </row>
    <row r="186" spans="2:38" ht="18" hidden="1" customHeight="1" x14ac:dyDescent="0.25">
      <c r="B186" s="54" t="str">
        <f t="shared" si="143"/>
        <v/>
      </c>
      <c r="C186" s="56"/>
      <c r="D186" s="56"/>
      <c r="E186" s="57">
        <f>IF(ISERROR(VLOOKUP(C186,[2]TD!$4:$65536,2,0)),0,VLOOKUP(C186,[2]TD!$4:$65536,2,0))</f>
        <v>0</v>
      </c>
      <c r="F186" s="57">
        <f>IF(ISERROR(VLOOKUP(C186,[2]TD!$4:$65536,3,0)),0,VLOOKUP(C186,[2]TD!$4:$65536,3,0))</f>
        <v>0</v>
      </c>
      <c r="G186" s="57">
        <f>IF(ISERROR(VLOOKUP(C186,[2]TD!$4:$65536,4,0)),0,VLOOKUP(C186,[2]TD!$4:$65536,4,0))</f>
        <v>0</v>
      </c>
      <c r="H186" s="57">
        <f>IF(ISERROR(VLOOKUP(C186,[2]TD!$4:$65536,5,0)),0,VLOOKUP(C186,[2]TD!$4:$65536,5,0))</f>
        <v>0</v>
      </c>
      <c r="I186" s="57">
        <f t="shared" si="139"/>
        <v>0</v>
      </c>
      <c r="J186" s="57">
        <f t="shared" si="139"/>
        <v>0</v>
      </c>
      <c r="K186" s="57">
        <f t="shared" si="140"/>
        <v>0</v>
      </c>
      <c r="L186" s="57">
        <f>IF(ISERROR(VLOOKUP(C186,[2]TD!$4:$65536,6,0)),0,VLOOKUP(C186,[2]TD!$4:$65536,6,0))</f>
        <v>0</v>
      </c>
      <c r="M186" s="57">
        <f>IF(ISERROR(VLOOKUP(C186,[2]TD!$4:$65536,7,0)),0,VLOOKUP(C186,[2]TD!$4:$65536,7,0))</f>
        <v>0</v>
      </c>
      <c r="N186" s="70"/>
      <c r="O186" s="70" t="str">
        <f>IF(ISERROR(VLOOKUP(N186,[2]POA!$A$2:$C$25,3,0)),"",VLOOKUP(N186,[2]POA!$A$2:$C$25,3,0))</f>
        <v/>
      </c>
      <c r="P186" s="61"/>
      <c r="Q186" s="61" t="str">
        <f>IF(ISERROR(VLOOKUP(P186,[2]POA!$A$2:$F$25,4,0)),"",VLOOKUP(P186,[2]POA!$A$2:$F$25,4,0))</f>
        <v/>
      </c>
      <c r="R186" s="62" t="str">
        <f>IF(ISERROR(VLOOKUP(N186,[2]POA!$A$2:$C$25,2,0)),"",VLOOKUP(N186,[2]POA!$A$2:$C$25,2,0))</f>
        <v/>
      </c>
      <c r="S186" s="63"/>
      <c r="T186" s="64" t="str">
        <f t="shared" si="136"/>
        <v/>
      </c>
      <c r="U186" s="63"/>
      <c r="V186" s="64" t="str">
        <f>IF(OR(U177=0,N186="",R186=""),"",IF(U177&gt;=(0.5*R186),"HABIL","NO HABIL"))</f>
        <v/>
      </c>
      <c r="W186" s="64"/>
      <c r="X186" s="63"/>
      <c r="Y186" s="64" t="str">
        <f>IF(OR(X177=0,N186="",R186=""),"",IF(X177&gt;=$Y$9,"HABIL","NO HABIL"))</f>
        <v/>
      </c>
      <c r="Z186" s="65"/>
      <c r="AA186" s="64" t="str">
        <f>IF(OR(Z177=0,N186="",R186=""),"",IF(Z177&lt;=$AA$9,"HABIL","NO HABIL"))</f>
        <v/>
      </c>
      <c r="AB186" s="61">
        <f>IF(ISERROR(VLOOKUP(P186,[3]POA!$A$2:$F$25,5,0)),"",VLOOKUP(P186,[3]POA!$A$2:$F$25,5,0))</f>
        <v>0</v>
      </c>
      <c r="AC186" s="61"/>
      <c r="AD186" s="64" t="str">
        <f>IF(OR(AC177=0,N186="",R186=""),"",IF(AC177&gt;=$AD$9,"HABIL","NO HABIL"))</f>
        <v/>
      </c>
      <c r="AE186" s="64" t="str">
        <f t="shared" si="137"/>
        <v/>
      </c>
      <c r="AF186" s="66">
        <f t="shared" si="138"/>
        <v>0</v>
      </c>
      <c r="AG186" s="67" t="str">
        <f t="shared" si="141"/>
        <v>MIPYME</v>
      </c>
      <c r="AH186" s="68"/>
      <c r="AI186" s="64" t="str">
        <f>IF(OR(AH177=0,N186="",R186=""),"",IF(AH177&gt;=$AI$9,"HABIL","NO HABIL"))</f>
        <v/>
      </c>
      <c r="AJ186" s="68"/>
      <c r="AK186" s="64" t="str">
        <f>IF(OR(AJ177=0,N186="",R186=""),"",IF(AJ177&gt;=$AK$9,"HABIL","NO HABIL"))</f>
        <v/>
      </c>
      <c r="AL186" s="72" t="str">
        <f t="shared" si="142"/>
        <v/>
      </c>
    </row>
    <row r="187" spans="2:38" ht="18" hidden="1" customHeight="1" x14ac:dyDescent="0.25">
      <c r="B187" s="73" t="str">
        <f t="shared" si="143"/>
        <v/>
      </c>
      <c r="C187" s="74"/>
      <c r="D187" s="74"/>
      <c r="E187" s="75">
        <f>IF(ISERROR(VLOOKUP(C187,[2]TD!$4:$65536,2,0)),0,VLOOKUP(C187,[2]TD!$4:$65536,2,0))</f>
        <v>0</v>
      </c>
      <c r="F187" s="75">
        <f>IF(ISERROR(VLOOKUP(C187,[2]TD!$4:$65536,3,0)),0,VLOOKUP(C187,[2]TD!$4:$65536,3,0))</f>
        <v>0</v>
      </c>
      <c r="G187" s="75">
        <f>IF(ISERROR(VLOOKUP(C187,[2]TD!$4:$65536,4,0)),0,VLOOKUP(C187,[2]TD!$4:$65536,4,0))</f>
        <v>0</v>
      </c>
      <c r="H187" s="75">
        <f>IF(ISERROR(VLOOKUP(C187,[2]TD!$4:$65536,5,0)),0,VLOOKUP(C187,[2]TD!$4:$65536,5,0))</f>
        <v>0</v>
      </c>
      <c r="I187" s="75">
        <f t="shared" si="139"/>
        <v>0</v>
      </c>
      <c r="J187" s="75">
        <f t="shared" si="139"/>
        <v>0</v>
      </c>
      <c r="K187" s="75">
        <f t="shared" si="140"/>
        <v>0</v>
      </c>
      <c r="L187" s="75">
        <f>IF(ISERROR(VLOOKUP(C187,[2]TD!$4:$65536,6,0)),0,VLOOKUP(C187,[2]TD!$4:$65536,6,0))</f>
        <v>0</v>
      </c>
      <c r="M187" s="75">
        <f>IF(ISERROR(VLOOKUP(C187,[2]TD!$4:$65536,7,0)),0,VLOOKUP(C187,[2]TD!$4:$65536,7,0))</f>
        <v>0</v>
      </c>
      <c r="N187" s="76"/>
      <c r="O187" s="76" t="str">
        <f>IF(ISERROR(VLOOKUP(N187,[2]POA!$A$2:$C$25,3,0)),"",VLOOKUP(N187,[2]POA!$A$2:$C$25,3,0))</f>
        <v/>
      </c>
      <c r="P187" s="77"/>
      <c r="Q187" s="77" t="str">
        <f>IF(ISERROR(VLOOKUP(P187,[2]POA!$A$2:$F$25,4,0)),"",VLOOKUP(P187,[2]POA!$A$2:$F$25,4,0))</f>
        <v/>
      </c>
      <c r="R187" s="78" t="str">
        <f>IF(ISERROR(VLOOKUP(N187,[2]POA!$A$2:$C$25,2,0)),"",VLOOKUP(N187,[2]POA!$A$2:$C$25,2,0))</f>
        <v/>
      </c>
      <c r="S187" s="79"/>
      <c r="T187" s="64" t="str">
        <f t="shared" si="136"/>
        <v/>
      </c>
      <c r="U187" s="79"/>
      <c r="V187" s="80" t="str">
        <f>IF(OR(U177=0,N187="",R187=""),"",IF(U177&gt;=(0.5*R187),"HABIL","NO HABIL"))</f>
        <v/>
      </c>
      <c r="W187" s="80"/>
      <c r="X187" s="79"/>
      <c r="Y187" s="80" t="str">
        <f>IF(OR(X177=0,N187="",R187=""),"",IF(X177&gt;=$Y$9,"HABIL","NO HABIL"))</f>
        <v/>
      </c>
      <c r="Z187" s="81"/>
      <c r="AA187" s="80" t="str">
        <f>IF(OR(Z177=0,N187="",R187=""),"",IF(Z177&lt;=$AA$9,"HABIL","NO HABIL"))</f>
        <v/>
      </c>
      <c r="AB187" s="77">
        <f>IF(ISERROR(VLOOKUP(P187,[3]POA!$A$2:$F$25,5,0)),"",VLOOKUP(P187,[3]POA!$A$2:$F$25,5,0))</f>
        <v>0</v>
      </c>
      <c r="AC187" s="77"/>
      <c r="AD187" s="80" t="str">
        <f>IF(OR(AC177=0,N187="",R187=""),"",IF(AC177&gt;=$AD$9,"HABIL","NO HABIL"))</f>
        <v/>
      </c>
      <c r="AE187" s="80" t="str">
        <f t="shared" si="137"/>
        <v/>
      </c>
      <c r="AF187" s="82">
        <f t="shared" si="138"/>
        <v>0</v>
      </c>
      <c r="AG187" s="83" t="str">
        <f t="shared" si="141"/>
        <v>MIPYME</v>
      </c>
      <c r="AH187" s="84"/>
      <c r="AI187" s="80" t="str">
        <f>IF(OR(AH177=0,N187="",R187=""),"",IF(AH177&gt;=$AI$9,"HABIL","NO HABIL"))</f>
        <v/>
      </c>
      <c r="AJ187" s="84"/>
      <c r="AK187" s="80" t="str">
        <f>IF(OR(AJ177=0,N187="",R187=""),"",IF(AJ177&gt;=$AK$9,"HABIL","NO HABIL"))</f>
        <v/>
      </c>
      <c r="AL187" s="85" t="str">
        <f t="shared" si="142"/>
        <v/>
      </c>
    </row>
    <row r="188" spans="2:38" ht="18" hidden="1" customHeight="1" x14ac:dyDescent="0.25">
      <c r="B188" s="37">
        <v>17</v>
      </c>
      <c r="C188" s="38">
        <f>+C189</f>
        <v>0</v>
      </c>
      <c r="D188" s="39" t="str">
        <f>IF(SUM(D189:D198)=0,"",SUM(D189:D198))</f>
        <v/>
      </c>
      <c r="E188" s="40">
        <f>SUM(E189:E198)</f>
        <v>0</v>
      </c>
      <c r="F188" s="40">
        <f t="shared" ref="F188:M188" si="144">SUM(F189:F198)</f>
        <v>0</v>
      </c>
      <c r="G188" s="40">
        <f t="shared" si="144"/>
        <v>0</v>
      </c>
      <c r="H188" s="40">
        <f t="shared" si="144"/>
        <v>0</v>
      </c>
      <c r="I188" s="40">
        <f t="shared" si="144"/>
        <v>0</v>
      </c>
      <c r="J188" s="40">
        <f t="shared" si="144"/>
        <v>0</v>
      </c>
      <c r="K188" s="40">
        <f t="shared" si="144"/>
        <v>0</v>
      </c>
      <c r="L188" s="40">
        <f t="shared" si="144"/>
        <v>0</v>
      </c>
      <c r="M188" s="40">
        <f t="shared" si="144"/>
        <v>0</v>
      </c>
      <c r="N188" s="41">
        <v>1</v>
      </c>
      <c r="O188" s="42">
        <f>IF(ISERROR(VLOOKUP(N188,[2]POA!$A$2:$C$25,3,0)),"",VLOOKUP(N188,[2]POA!$A$2:$C$25,3,0))</f>
        <v>18</v>
      </c>
      <c r="P188" s="43" t="s">
        <v>54</v>
      </c>
      <c r="Q188" s="41">
        <f>+SUM(Q189:Q198)</f>
        <v>0</v>
      </c>
      <c r="R188" s="44">
        <f>IF(ISERROR(VLOOKUP(N188,[2]POA!$A$2:$C$25,2,0)),"",VLOOKUP(N188,[2]POA!$A$2:$C$25,2,0))</f>
        <v>151500000000</v>
      </c>
      <c r="S188" s="45">
        <f>SUM(I188)</f>
        <v>0</v>
      </c>
      <c r="T188" s="46" t="str">
        <f>IF(OR(S188=0,N188="",R188=""),"",IF(S188&gt;=(R188/O188),"HABIL","NO HABIL"))</f>
        <v/>
      </c>
      <c r="U188" s="47">
        <f>SUM(J188)</f>
        <v>0</v>
      </c>
      <c r="V188" s="48" t="str">
        <f>IF(OR(U188=0,N188="",R188=""),"",IF(U188&gt;=(0.1*R188),"HABIL","NO HABIL"))</f>
        <v/>
      </c>
      <c r="W188" s="48"/>
      <c r="X188" s="47">
        <f>IF(ISERROR(SUM(E188/G188)),0,SUM(E188/G188))</f>
        <v>0</v>
      </c>
      <c r="Y188" s="46" t="str">
        <f>IF(OR(X188=0,N188="",R188=""),"",IF(X188&gt;=$Y$9,"HABIL","NO HABIL"))</f>
        <v/>
      </c>
      <c r="Z188" s="49">
        <f>IF(ISERROR(SUM(H188/F188)),0,SUM(H188/F188))</f>
        <v>0</v>
      </c>
      <c r="AA188" s="46" t="str">
        <f>IF(OR(Z188=0,N188="",R188=""),"",IF(Z188&lt;=$AA$9,"HABIL","NO HABIL"))</f>
        <v/>
      </c>
      <c r="AB188" s="41">
        <f>+SUM(AB189:AB198)</f>
        <v>0</v>
      </c>
      <c r="AC188" s="49">
        <f>IF(ISERROR(SUM(L188/M188)),0,SUM(L188/M188))</f>
        <v>0</v>
      </c>
      <c r="AD188" s="46" t="str">
        <f>IF(OR(AC188=0,N188="",R188=""),"",IF(AC188&gt;=$AD$9,"HABIL","NO HABIL"))</f>
        <v/>
      </c>
      <c r="AE188" s="46" t="str">
        <f>IF(OR(T188="",V188="",Y188="",AA188="",AD188=""),"",IF(T188="NO HABIL","NO HABIL",IF(V188="NO HABIL","NO HABIL",IF(Y188="NO HABIL","NO HABIL",IF(AA188="NO HABIL","NO HABIL",IF(AD188="NO HABIL","NO HABIL",IF(AD188="NO HABIL","NO HABIL","HABIL")))))))</f>
        <v/>
      </c>
      <c r="AF188" s="50"/>
      <c r="AG188" s="51"/>
      <c r="AH188" s="49">
        <f>IF(ISERROR(SUM(L188/K188)),0,SUM(L188/K188))</f>
        <v>0</v>
      </c>
      <c r="AI188" s="46" t="str">
        <f>IF(OR(AH188=0,N188="",R188=""),"",IF(AH188&gt;=$AI$9,"HABIL","NO HABIL"))</f>
        <v/>
      </c>
      <c r="AJ188" s="49">
        <f>IF(ISERROR(SUM(L188/F188)),0,SUM(L188/F188))</f>
        <v>0</v>
      </c>
      <c r="AK188" s="46" t="str">
        <f>IF(OR(AJ188=0,N188="",R188=""),"",IF(AJ188&gt;=$AK$9,"HABIL","NO HABIL"))</f>
        <v/>
      </c>
      <c r="AL188" s="52" t="str">
        <f t="shared" si="142"/>
        <v/>
      </c>
    </row>
    <row r="189" spans="2:38" ht="18" hidden="1" customHeight="1" x14ac:dyDescent="0.25">
      <c r="B189" s="54" t="str">
        <f>IF(C189="","",B188+0.1)</f>
        <v/>
      </c>
      <c r="C189" s="55"/>
      <c r="D189" s="56"/>
      <c r="E189" s="57">
        <f>IF(ISERROR(VLOOKUP(C189,[2]TD!$4:$65536,2,0)),0,VLOOKUP(C189,[2]TD!$4:$65536,2,0))</f>
        <v>0</v>
      </c>
      <c r="F189" s="57">
        <f>IF(ISERROR(VLOOKUP(C189,[2]TD!$4:$65536,3,0)),0,VLOOKUP(C189,[2]TD!$4:$65536,3,0))</f>
        <v>0</v>
      </c>
      <c r="G189" s="57">
        <f>IF(ISERROR(VLOOKUP(C189,[2]TD!$4:$65536,4,0)),0,VLOOKUP(C189,[2]TD!$4:$65536,4,0))</f>
        <v>0</v>
      </c>
      <c r="H189" s="57">
        <f>IF(ISERROR(VLOOKUP(C189,[2]TD!$4:$65536,5,0)),0,VLOOKUP(C189,[2]TD!$4:$65536,5,0))</f>
        <v>0</v>
      </c>
      <c r="I189" s="57">
        <f>IF(ISERROR(E189-G189),"",E189-G189)</f>
        <v>0</v>
      </c>
      <c r="J189" s="58">
        <f>IF(ISERROR(F189-H189),"",F189-H189)</f>
        <v>0</v>
      </c>
      <c r="K189" s="58">
        <f>IF(ISERROR(F189-H189),"",F189-H189)</f>
        <v>0</v>
      </c>
      <c r="L189" s="57">
        <f>IF(ISERROR(VLOOKUP(C189,[2]TD!$4:$65536,6,0)),0,VLOOKUP(C189,[2]TD!$4:$65536,6,0))</f>
        <v>0</v>
      </c>
      <c r="M189" s="57">
        <f>IF(ISERROR(VLOOKUP(C189,[2]TD!$4:$65536,7,0)),0,VLOOKUP(C189,[2]TD!$4:$65536,7,0))</f>
        <v>0</v>
      </c>
      <c r="N189" s="59"/>
      <c r="O189" s="60" t="str">
        <f>IF(ISERROR(VLOOKUP(N189,[2]POA!$A$2:$C$25,3,0)),"",VLOOKUP(N189,[2]POA!$A$2:$C$25,3,0))</f>
        <v/>
      </c>
      <c r="P189" s="61" t="s">
        <v>54</v>
      </c>
      <c r="Q189" s="61" t="str">
        <f>IF(ISERROR(VLOOKUP(P189,[2]POA!$A$2:$F$25,4,0)),"",VLOOKUP(P189,[2]POA!$A$2:$F$25,4,0))</f>
        <v/>
      </c>
      <c r="R189" s="62" t="str">
        <f>IF(ISERROR(VLOOKUP(N189,[2]POA!$A$2:$C$25,2,0)),"",VLOOKUP(N189,[2]POA!$A$2:$C$25,2,0))</f>
        <v/>
      </c>
      <c r="S189" s="63"/>
      <c r="T189" s="64" t="str">
        <f t="shared" ref="T189:T198" si="145">IF(OR(S188=0,N189="",R189=""),"",IF(S188&gt;=(0.1*R189),"HABIL","NO HABIL"))</f>
        <v/>
      </c>
      <c r="U189" s="63"/>
      <c r="V189" s="64" t="str">
        <f>IF(OR(U188=0,N189="",R189=""),"",IF(U188&gt;=(0.5*R189),"HABIL","NO HABIL"))</f>
        <v/>
      </c>
      <c r="W189" s="64"/>
      <c r="X189" s="63"/>
      <c r="Y189" s="64" t="str">
        <f>IF(OR(X188=0,N189="",R189=""),"",IF(X188&gt;=$Y$9,"HABIL","NO HABIL"))</f>
        <v/>
      </c>
      <c r="Z189" s="65"/>
      <c r="AA189" s="64" t="str">
        <f>IF(OR(Z188=0,N189="",R189=""),"",IF(Z188&lt;=$AA$9,"HABIL","NO HABIL"))</f>
        <v/>
      </c>
      <c r="AB189" s="61" t="str">
        <f>IF(ISERROR(VLOOKUP(P189,[3]POA!$A$2:$F$25,5,0)),"",VLOOKUP(P189,[3]POA!$A$2:$F$25,5,0))</f>
        <v/>
      </c>
      <c r="AC189" s="61"/>
      <c r="AD189" s="64" t="str">
        <f>IF(OR(AC188=0,N189="",R189=""),"",IF(AC188&gt;=$AD$9,"HABIL","NO HABIL"))</f>
        <v/>
      </c>
      <c r="AE189" s="64" t="str">
        <f t="shared" ref="AE189:AE198" si="146">IF(OR(T189="",V189="",Y189="",AA189="",AD189=""),"",IF(T189="NO HABIL","NO HABIL",IF(V189="NO HABIL","NO HABIL",IF(Y189="NO HABIL","NO HABIL",IF(AA189="NO HABIL","NO HABIL",IF(AD189="NO HABIL","NO HABIL",IF(AD189="NO HABIL","NO HABIL","HABIL")))))))</f>
        <v/>
      </c>
      <c r="AF189" s="66">
        <f t="shared" ref="AF189:AF198" si="147">IF(ISERROR(F189/$AG$9),"",F189/$AG$9)</f>
        <v>0</v>
      </c>
      <c r="AG189" s="67" t="str">
        <f>+IF(AF189&lt;$AG$10,"MIPYME","NO CUMPLE")</f>
        <v>MIPYME</v>
      </c>
      <c r="AH189" s="68"/>
      <c r="AI189" s="64" t="str">
        <f>IF(OR(AH188=0,N189="",R189=""),"",IF(AH188&gt;=$AI$9,"HABIL","NO HABIL"))</f>
        <v/>
      </c>
      <c r="AJ189" s="68"/>
      <c r="AK189" s="64" t="str">
        <f>IF(OR(AJ188=0,N189="",R189=""),"",IF(AJ188&gt;=$AK$9,"HABIL","NO HABIL"))</f>
        <v/>
      </c>
      <c r="AL189" s="69" t="str">
        <f>IF(OR(AI189="",AK189=""),"",IF(AI189="NO HABIL","NO HABIL",IF(AK189="NO HABIL","NO HABIL",IF(AK189="NO HABIL","NO HABIL","HABIL"))))</f>
        <v/>
      </c>
    </row>
    <row r="190" spans="2:38" ht="18" hidden="1" customHeight="1" x14ac:dyDescent="0.25">
      <c r="B190" s="54" t="str">
        <f>IF(C190="","",B189+0.1)</f>
        <v/>
      </c>
      <c r="C190" s="56"/>
      <c r="D190" s="56"/>
      <c r="E190" s="57">
        <f>IF(ISERROR(VLOOKUP(C190,[2]TD!$4:$65536,2,0)),0,VLOOKUP(C190,[2]TD!$4:$65536,2,0))</f>
        <v>0</v>
      </c>
      <c r="F190" s="57">
        <f>IF(ISERROR(VLOOKUP(C190,[2]TD!$4:$65536,3,0)),0,VLOOKUP(C190,[2]TD!$4:$65536,3,0))</f>
        <v>0</v>
      </c>
      <c r="G190" s="57">
        <f>IF(ISERROR(VLOOKUP(C190,[2]TD!$4:$65536,4,0)),0,VLOOKUP(C190,[2]TD!$4:$65536,4,0))</f>
        <v>0</v>
      </c>
      <c r="H190" s="57">
        <f>IF(ISERROR(VLOOKUP(C190,[2]TD!$4:$65536,5,0)),0,VLOOKUP(C190,[2]TD!$4:$65536,5,0))</f>
        <v>0</v>
      </c>
      <c r="I190" s="57">
        <f t="shared" ref="I190:J198" si="148">IF(ISERROR(E190-G190),"",E190-G190)</f>
        <v>0</v>
      </c>
      <c r="J190" s="58">
        <f t="shared" si="148"/>
        <v>0</v>
      </c>
      <c r="K190" s="58">
        <f t="shared" ref="K190:K198" si="149">IF(ISERROR(F190-H190),"",F190-H190)</f>
        <v>0</v>
      </c>
      <c r="L190" s="57">
        <f>IF(ISERROR(VLOOKUP(C190,[2]TD!$4:$65536,6,0)),0,VLOOKUP(C190,[2]TD!$4:$65536,6,0))</f>
        <v>0</v>
      </c>
      <c r="M190" s="57">
        <f>IF(ISERROR(VLOOKUP(C190,[2]TD!$4:$65536,7,0)),0,VLOOKUP(C190,[2]TD!$4:$65536,7,0))</f>
        <v>0</v>
      </c>
      <c r="N190" s="70"/>
      <c r="O190" s="70" t="str">
        <f>IF(ISERROR(VLOOKUP(N190,[2]POA!$A$2:$C$25,3,0)),"",VLOOKUP(N190,[2]POA!$A$2:$C$25,3,0))</f>
        <v/>
      </c>
      <c r="P190" s="61" t="s">
        <v>54</v>
      </c>
      <c r="Q190" s="61" t="str">
        <f>IF(ISERROR(VLOOKUP(P190,[2]POA!$A$2:$F$25,4,0)),"",VLOOKUP(P190,[2]POA!$A$2:$F$25,4,0))</f>
        <v/>
      </c>
      <c r="R190" s="62" t="str">
        <f>IF(ISERROR(VLOOKUP(N190,[2]POA!$A$2:$C$25,2,0)),"",VLOOKUP(N190,[2]POA!$A$2:$C$25,2,0))</f>
        <v/>
      </c>
      <c r="S190" s="63" t="s">
        <v>54</v>
      </c>
      <c r="T190" s="64" t="str">
        <f t="shared" si="145"/>
        <v/>
      </c>
      <c r="U190" s="63"/>
      <c r="V190" s="64" t="str">
        <f>IF(OR(U188=0,N190="",R190=""),"",IF(U188&gt;=(0.5*R190),"HABIL","NO HABIL"))</f>
        <v/>
      </c>
      <c r="W190" s="64"/>
      <c r="X190" s="63"/>
      <c r="Y190" s="64" t="str">
        <f>IF(OR(X188=0,N190="",R190=""),"",IF(X188&gt;=$Y$9,"HABIL","NO HABIL"))</f>
        <v/>
      </c>
      <c r="Z190" s="65"/>
      <c r="AA190" s="64" t="str">
        <f>IF(OR(Z188=0,N190="",R190=""),"",IF(Z188&lt;=$AA$9,"HABIL","NO HABIL"))</f>
        <v/>
      </c>
      <c r="AB190" s="61" t="str">
        <f>IF(ISERROR(VLOOKUP(P190,[3]POA!$A$2:$F$25,5,0)),"",VLOOKUP(P190,[3]POA!$A$2:$F$25,5,0))</f>
        <v/>
      </c>
      <c r="AC190" s="61"/>
      <c r="AD190" s="64" t="str">
        <f>IF(OR(AC188=0,N190="",R190=""),"",IF(AC188&gt;=$AD$9,"HABIL","NO HABIL"))</f>
        <v/>
      </c>
      <c r="AE190" s="64" t="str">
        <f t="shared" si="146"/>
        <v/>
      </c>
      <c r="AF190" s="66">
        <f t="shared" si="147"/>
        <v>0</v>
      </c>
      <c r="AG190" s="67" t="str">
        <f t="shared" ref="AG190:AG198" si="150">+IF(AF190&lt;$AG$10,"MIPYME","NO CUMPLE")</f>
        <v>MIPYME</v>
      </c>
      <c r="AH190" s="68"/>
      <c r="AI190" s="64" t="str">
        <f>IF(OR(AH188=0,N190="",R190=""),"",IF(AH188&gt;=$AI$9,"HABIL","NO HABIL"))</f>
        <v/>
      </c>
      <c r="AJ190" s="68"/>
      <c r="AK190" s="64" t="str">
        <f>IF(OR(AJ188=0,N190="",R190=""),"",IF(AJ188&gt;=$AK$9,"HABIL","NO HABIL"))</f>
        <v/>
      </c>
      <c r="AL190" s="71" t="str">
        <f t="shared" ref="AL190:AL199" si="151">IF(OR(AI190="",AK190=""),"",IF(AI190="NO HABIL","NO HABIL",IF(AK190="NO HABIL","NO HABIL",IF(AK190="NO HABIL","NO HABIL","HABIL"))))</f>
        <v/>
      </c>
    </row>
    <row r="191" spans="2:38" ht="18" hidden="1" customHeight="1" x14ac:dyDescent="0.25">
      <c r="B191" s="54" t="str">
        <f>IF(C191="","",B190+0.1)</f>
        <v/>
      </c>
      <c r="C191" s="56"/>
      <c r="D191" s="56"/>
      <c r="E191" s="57">
        <f>IF(ISERROR(VLOOKUP(C191,[2]TD!$4:$65536,2,0)),0,VLOOKUP(C191,[2]TD!$4:$65536,2,0))</f>
        <v>0</v>
      </c>
      <c r="F191" s="57">
        <f>IF(ISERROR(VLOOKUP(C191,[2]TD!$4:$65536,3,0)),0,VLOOKUP(C191,[2]TD!$4:$65536,3,0))</f>
        <v>0</v>
      </c>
      <c r="G191" s="57">
        <f>IF(ISERROR(VLOOKUP(C191,[2]TD!$4:$65536,4,0)),0,VLOOKUP(C191,[2]TD!$4:$65536,4,0))</f>
        <v>0</v>
      </c>
      <c r="H191" s="57">
        <f>IF(ISERROR(VLOOKUP(C191,[2]TD!$4:$65536,5,0)),0,VLOOKUP(C191,[2]TD!$4:$65536,5,0))</f>
        <v>0</v>
      </c>
      <c r="I191" s="57">
        <f t="shared" si="148"/>
        <v>0</v>
      </c>
      <c r="J191" s="58">
        <f t="shared" si="148"/>
        <v>0</v>
      </c>
      <c r="K191" s="58">
        <f t="shared" si="149"/>
        <v>0</v>
      </c>
      <c r="L191" s="57">
        <f>IF(ISERROR(VLOOKUP(C191,[2]TD!$4:$65536,6,0)),0,VLOOKUP(C191,[2]TD!$4:$65536,6,0))</f>
        <v>0</v>
      </c>
      <c r="M191" s="57">
        <f>IF(ISERROR(VLOOKUP(C191,[2]TD!$4:$65536,7,0)),0,VLOOKUP(C191,[2]TD!$4:$65536,7,0))</f>
        <v>0</v>
      </c>
      <c r="N191" s="70"/>
      <c r="O191" s="70" t="str">
        <f>IF(ISERROR(VLOOKUP(N191,[2]POA!$A$2:$C$25,3,0)),"",VLOOKUP(N191,[2]POA!$A$2:$C$25,3,0))</f>
        <v/>
      </c>
      <c r="P191" s="61"/>
      <c r="Q191" s="61" t="str">
        <f>IF(ISERROR(VLOOKUP(P191,[2]POA!$A$2:$F$25,4,0)),"",VLOOKUP(P191,[2]POA!$A$2:$F$25,4,0))</f>
        <v/>
      </c>
      <c r="R191" s="62" t="str">
        <f>IF(ISERROR(VLOOKUP(N191,[2]POA!$A$2:$C$25,2,0)),"",VLOOKUP(N191,[2]POA!$A$2:$C$25,2,0))</f>
        <v/>
      </c>
      <c r="S191" s="63" t="s">
        <v>54</v>
      </c>
      <c r="T191" s="64" t="str">
        <f t="shared" si="145"/>
        <v/>
      </c>
      <c r="U191" s="63"/>
      <c r="V191" s="64" t="str">
        <f>IF(OR(U188=0,N191="",R191=""),"",IF(U188&gt;=(0.5*R191),"HABIL","NO HABIL"))</f>
        <v/>
      </c>
      <c r="W191" s="64"/>
      <c r="X191" s="63"/>
      <c r="Y191" s="64" t="str">
        <f>IF(OR(X188=0,N191="",R191=""),"",IF(X188&gt;=$Y$9,"HABIL","NO HABIL"))</f>
        <v/>
      </c>
      <c r="Z191" s="65"/>
      <c r="AA191" s="64" t="str">
        <f>IF(OR(Z188=0,N191="",R191=""),"",IF(Z188&lt;=$AA$9,"HABIL","NO HABIL"))</f>
        <v/>
      </c>
      <c r="AB191" s="61">
        <f>IF(ISERROR(VLOOKUP(P191,[3]POA!$A$2:$F$25,5,0)),"",VLOOKUP(P191,[3]POA!$A$2:$F$25,5,0))</f>
        <v>0</v>
      </c>
      <c r="AC191" s="61"/>
      <c r="AD191" s="64" t="str">
        <f>IF(OR(AC188=0,N191="",R191=""),"",IF(AC188&gt;=$AD$9,"HABIL","NO HABIL"))</f>
        <v/>
      </c>
      <c r="AE191" s="64" t="str">
        <f t="shared" si="146"/>
        <v/>
      </c>
      <c r="AF191" s="66">
        <f t="shared" si="147"/>
        <v>0</v>
      </c>
      <c r="AG191" s="67" t="str">
        <f t="shared" si="150"/>
        <v>MIPYME</v>
      </c>
      <c r="AH191" s="68"/>
      <c r="AI191" s="64" t="str">
        <f>IF(OR(AH188=0,N191="",R191=""),"",IF(AH188&gt;=$AI$9,"HABIL","NO HABIL"))</f>
        <v/>
      </c>
      <c r="AJ191" s="68"/>
      <c r="AK191" s="64" t="str">
        <f>IF(OR(AJ188=0,N191="",R191=""),"",IF(AJ188&gt;=$AK$9,"HABIL","NO HABIL"))</f>
        <v/>
      </c>
      <c r="AL191" s="71" t="str">
        <f t="shared" si="151"/>
        <v/>
      </c>
    </row>
    <row r="192" spans="2:38" ht="18" hidden="1" customHeight="1" x14ac:dyDescent="0.25">
      <c r="B192" s="54"/>
      <c r="C192" s="56" t="s">
        <v>55</v>
      </c>
      <c r="D192" s="56"/>
      <c r="E192" s="57">
        <f>IF(ISERROR(VLOOKUP(C192,[2]TD!$4:$65536,2,0)),0,VLOOKUP(C192,[2]TD!$4:$65536,2,0))</f>
        <v>0</v>
      </c>
      <c r="F192" s="57">
        <f>IF(ISERROR(VLOOKUP(C192,[2]TD!$4:$65536,3,0)),0,VLOOKUP(C192,[2]TD!$4:$65536,3,0))</f>
        <v>0</v>
      </c>
      <c r="G192" s="57">
        <f>IF(ISERROR(VLOOKUP(C192,[2]TD!$4:$65536,4,0)),0,VLOOKUP(C192,[2]TD!$4:$65536,4,0))</f>
        <v>0</v>
      </c>
      <c r="H192" s="57">
        <f>IF(ISERROR(VLOOKUP(C192,[2]TD!$4:$65536,5,0)),0,VLOOKUP(C192,[2]TD!$4:$65536,5,0))</f>
        <v>0</v>
      </c>
      <c r="I192" s="57">
        <f t="shared" si="148"/>
        <v>0</v>
      </c>
      <c r="J192" s="57">
        <f t="shared" si="148"/>
        <v>0</v>
      </c>
      <c r="K192" s="57">
        <f t="shared" si="149"/>
        <v>0</v>
      </c>
      <c r="L192" s="57">
        <f>IF(ISERROR(VLOOKUP(C192,[2]TD!$4:$65536,6,0)),0,VLOOKUP(C192,[2]TD!$4:$65536,6,0))</f>
        <v>0</v>
      </c>
      <c r="M192" s="57">
        <f>IF(ISERROR(VLOOKUP(C192,[2]TD!$4:$65536,7,0)),0,VLOOKUP(C192,[2]TD!$4:$65536,7,0))</f>
        <v>0</v>
      </c>
      <c r="N192" s="70"/>
      <c r="O192" s="70" t="str">
        <f>IF(ISERROR(VLOOKUP(N192,[2]POA!$A$2:$C$25,3,0)),"",VLOOKUP(N192,[2]POA!$A$2:$C$25,3,0))</f>
        <v/>
      </c>
      <c r="P192" s="61"/>
      <c r="Q192" s="61" t="str">
        <f>IF(ISERROR(VLOOKUP(P192,[2]POA!$A$2:$F$25,4,0)),"",VLOOKUP(P192,[2]POA!$A$2:$F$25,4,0))</f>
        <v/>
      </c>
      <c r="R192" s="62" t="str">
        <f>IF(ISERROR(VLOOKUP(N192,[2]POA!$A$2:$C$25,2,0)),"",VLOOKUP(N192,[2]POA!$A$2:$C$25,2,0))</f>
        <v/>
      </c>
      <c r="S192" s="63"/>
      <c r="T192" s="64" t="str">
        <f t="shared" si="145"/>
        <v/>
      </c>
      <c r="U192" s="63"/>
      <c r="V192" s="64" t="str">
        <f>IF(OR(U188=0,N192="",R192=""),"",IF(U188&gt;=(0.5*R192),"HABIL","NO HABIL"))</f>
        <v/>
      </c>
      <c r="W192" s="64"/>
      <c r="X192" s="63"/>
      <c r="Y192" s="64" t="str">
        <f>IF(OR(X188=0,N192="",R192=""),"",IF(X188&gt;=$Y$9,"HABIL","NO HABIL"))</f>
        <v/>
      </c>
      <c r="Z192" s="65"/>
      <c r="AA192" s="64" t="str">
        <f>IF(OR(Z188=0,N192="",R192=""),"",IF(Z188&lt;=$AA$9,"HABIL","NO HABIL"))</f>
        <v/>
      </c>
      <c r="AB192" s="61">
        <f>IF(ISERROR(VLOOKUP(P192,[3]POA!$A$2:$F$25,5,0)),"",VLOOKUP(P192,[3]POA!$A$2:$F$25,5,0))</f>
        <v>0</v>
      </c>
      <c r="AC192" s="61"/>
      <c r="AD192" s="64" t="str">
        <f>IF(OR(AC188=0,N192="",R192=""),"",IF(AC188&gt;=$AD$9,"HABIL","NO HABIL"))</f>
        <v/>
      </c>
      <c r="AE192" s="64" t="str">
        <f t="shared" si="146"/>
        <v/>
      </c>
      <c r="AF192" s="66">
        <f t="shared" si="147"/>
        <v>0</v>
      </c>
      <c r="AG192" s="67" t="str">
        <f t="shared" si="150"/>
        <v>MIPYME</v>
      </c>
      <c r="AH192" s="68"/>
      <c r="AI192" s="64" t="str">
        <f>IF(OR(AH188=0,N192="",R192=""),"",IF(AH188&gt;=$AI$9,"HABIL","NO HABIL"))</f>
        <v/>
      </c>
      <c r="AJ192" s="68"/>
      <c r="AK192" s="64" t="str">
        <f>IF(OR(AJ188=0,N192="",R192=""),"",IF(AJ188&gt;=$AK$9,"HABIL","NO HABIL"))</f>
        <v/>
      </c>
      <c r="AL192" s="71" t="str">
        <f t="shared" si="151"/>
        <v/>
      </c>
    </row>
    <row r="193" spans="2:38" ht="18" hidden="1" customHeight="1" x14ac:dyDescent="0.25">
      <c r="B193" s="54" t="str">
        <f t="shared" ref="B193:B198" si="152">IF(C193="","",B192+0.1)</f>
        <v/>
      </c>
      <c r="C193" s="56"/>
      <c r="D193" s="56"/>
      <c r="E193" s="57">
        <f>IF(ISERROR(VLOOKUP(C193,[2]TD!$4:$65536,2,0)),0,VLOOKUP(C193,[2]TD!$4:$65536,2,0))</f>
        <v>0</v>
      </c>
      <c r="F193" s="57">
        <f>IF(ISERROR(VLOOKUP(C193,[2]TD!$4:$65536,3,0)),0,VLOOKUP(C193,[2]TD!$4:$65536,3,0))</f>
        <v>0</v>
      </c>
      <c r="G193" s="57">
        <f>IF(ISERROR(VLOOKUP(C193,[2]TD!$4:$65536,4,0)),0,VLOOKUP(C193,[2]TD!$4:$65536,4,0))</f>
        <v>0</v>
      </c>
      <c r="H193" s="57">
        <f>IF(ISERROR(VLOOKUP(C193,[2]TD!$4:$65536,5,0)),0,VLOOKUP(C193,[2]TD!$4:$65536,5,0))</f>
        <v>0</v>
      </c>
      <c r="I193" s="57">
        <f t="shared" si="148"/>
        <v>0</v>
      </c>
      <c r="J193" s="57">
        <f t="shared" si="148"/>
        <v>0</v>
      </c>
      <c r="K193" s="57">
        <f t="shared" si="149"/>
        <v>0</v>
      </c>
      <c r="L193" s="57">
        <f>IF(ISERROR(VLOOKUP(C193,[2]TD!$4:$65536,6,0)),0,VLOOKUP(C193,[2]TD!$4:$65536,6,0))</f>
        <v>0</v>
      </c>
      <c r="M193" s="57">
        <f>IF(ISERROR(VLOOKUP(C193,[2]TD!$4:$65536,7,0)),0,VLOOKUP(C193,[2]TD!$4:$65536,7,0))</f>
        <v>0</v>
      </c>
      <c r="N193" s="70"/>
      <c r="O193" s="70" t="str">
        <f>IF(ISERROR(VLOOKUP(N193,[2]POA!$A$2:$C$25,3,0)),"",VLOOKUP(N193,[2]POA!$A$2:$C$25,3,0))</f>
        <v/>
      </c>
      <c r="P193" s="61"/>
      <c r="Q193" s="61" t="str">
        <f>IF(ISERROR(VLOOKUP(P193,[2]POA!$A$2:$F$25,4,0)),"",VLOOKUP(P193,[2]POA!$A$2:$F$25,4,0))</f>
        <v/>
      </c>
      <c r="R193" s="62" t="str">
        <f>IF(ISERROR(VLOOKUP(N193,[2]POA!$A$2:$C$25,2,0)),"",VLOOKUP(N193,[2]POA!$A$2:$C$25,2,0))</f>
        <v/>
      </c>
      <c r="S193" s="63"/>
      <c r="T193" s="64" t="str">
        <f t="shared" si="145"/>
        <v/>
      </c>
      <c r="U193" s="63"/>
      <c r="V193" s="64" t="str">
        <f>IF(OR(U188=0,N193="",R193=""),"",IF(U188&gt;=(0.5*R193),"HABIL","NO HABIL"))</f>
        <v/>
      </c>
      <c r="W193" s="64"/>
      <c r="X193" s="63"/>
      <c r="Y193" s="64" t="str">
        <f>IF(OR(X188=0,N193="",R193=""),"",IF(X188&gt;=$Y$9,"HABIL","NO HABIL"))</f>
        <v/>
      </c>
      <c r="Z193" s="65"/>
      <c r="AA193" s="64" t="str">
        <f>IF(OR(Z188=0,N193="",R193=""),"",IF(Z188&lt;=$AA$9,"HABIL","NO HABIL"))</f>
        <v/>
      </c>
      <c r="AB193" s="61">
        <f>IF(ISERROR(VLOOKUP(P193,[3]POA!$A$2:$F$25,5,0)),"",VLOOKUP(P193,[3]POA!$A$2:$F$25,5,0))</f>
        <v>0</v>
      </c>
      <c r="AC193" s="61"/>
      <c r="AD193" s="64" t="str">
        <f>IF(OR(AC188=0,N193="",R193=""),"",IF(AC188&gt;=$AD$9,"HABIL","NO HABIL"))</f>
        <v/>
      </c>
      <c r="AE193" s="64" t="str">
        <f t="shared" si="146"/>
        <v/>
      </c>
      <c r="AF193" s="66">
        <f t="shared" si="147"/>
        <v>0</v>
      </c>
      <c r="AG193" s="67" t="str">
        <f t="shared" si="150"/>
        <v>MIPYME</v>
      </c>
      <c r="AH193" s="68"/>
      <c r="AI193" s="64" t="str">
        <f>IF(OR(AH188=0,N193="",R193=""),"",IF(AH188&gt;=$AI$9,"HABIL","NO HABIL"))</f>
        <v/>
      </c>
      <c r="AJ193" s="68"/>
      <c r="AK193" s="64" t="str">
        <f>IF(OR(AJ188=0,N193="",R193=""),"",IF(AJ188&gt;=$AK$9,"HABIL","NO HABIL"))</f>
        <v/>
      </c>
      <c r="AL193" s="72" t="str">
        <f t="shared" si="151"/>
        <v/>
      </c>
    </row>
    <row r="194" spans="2:38" ht="18" hidden="1" customHeight="1" x14ac:dyDescent="0.25">
      <c r="B194" s="54" t="str">
        <f t="shared" si="152"/>
        <v/>
      </c>
      <c r="C194" s="56"/>
      <c r="D194" s="56"/>
      <c r="E194" s="57">
        <f>IF(ISERROR(VLOOKUP(C194,[2]TD!$4:$65536,2,0)),0,VLOOKUP(C194,[2]TD!$4:$65536,2,0))</f>
        <v>0</v>
      </c>
      <c r="F194" s="57">
        <f>IF(ISERROR(VLOOKUP(C194,[2]TD!$4:$65536,3,0)),0,VLOOKUP(C194,[2]TD!$4:$65536,3,0))</f>
        <v>0</v>
      </c>
      <c r="G194" s="57">
        <f>IF(ISERROR(VLOOKUP(C194,[2]TD!$4:$65536,4,0)),0,VLOOKUP(C194,[2]TD!$4:$65536,4,0))</f>
        <v>0</v>
      </c>
      <c r="H194" s="57">
        <f>IF(ISERROR(VLOOKUP(C194,[2]TD!$4:$65536,5,0)),0,VLOOKUP(C194,[2]TD!$4:$65536,5,0))</f>
        <v>0</v>
      </c>
      <c r="I194" s="57">
        <f t="shared" si="148"/>
        <v>0</v>
      </c>
      <c r="J194" s="57">
        <f t="shared" si="148"/>
        <v>0</v>
      </c>
      <c r="K194" s="57">
        <f t="shared" si="149"/>
        <v>0</v>
      </c>
      <c r="L194" s="57">
        <f>IF(ISERROR(VLOOKUP(C194,[2]TD!$4:$65536,6,0)),0,VLOOKUP(C194,[2]TD!$4:$65536,6,0))</f>
        <v>0</v>
      </c>
      <c r="M194" s="57">
        <f>IF(ISERROR(VLOOKUP(C194,[2]TD!$4:$65536,7,0)),0,VLOOKUP(C194,[2]TD!$4:$65536,7,0))</f>
        <v>0</v>
      </c>
      <c r="N194" s="70"/>
      <c r="O194" s="70" t="str">
        <f>IF(ISERROR(VLOOKUP(N194,[2]POA!$A$2:$C$25,3,0)),"",VLOOKUP(N194,[2]POA!$A$2:$C$25,3,0))</f>
        <v/>
      </c>
      <c r="P194" s="61"/>
      <c r="Q194" s="61" t="str">
        <f>IF(ISERROR(VLOOKUP(P194,[2]POA!$A$2:$F$25,4,0)),"",VLOOKUP(P194,[2]POA!$A$2:$F$25,4,0))</f>
        <v/>
      </c>
      <c r="R194" s="62" t="str">
        <f>IF(ISERROR(VLOOKUP(N194,[2]POA!$A$2:$C$25,2,0)),"",VLOOKUP(N194,[2]POA!$A$2:$C$25,2,0))</f>
        <v/>
      </c>
      <c r="S194" s="63"/>
      <c r="T194" s="64" t="str">
        <f t="shared" si="145"/>
        <v/>
      </c>
      <c r="U194" s="63"/>
      <c r="V194" s="64" t="str">
        <f>IF(OR(U188=0,N194="",R194=""),"",IF(U188&gt;=(0.5*R194),"HABIL","NO HABIL"))</f>
        <v/>
      </c>
      <c r="W194" s="64"/>
      <c r="X194" s="63"/>
      <c r="Y194" s="64" t="str">
        <f>IF(OR(X188=0,N194="",R194=""),"",IF(X188&gt;=$Y$9,"HABIL","NO HABIL"))</f>
        <v/>
      </c>
      <c r="Z194" s="65"/>
      <c r="AA194" s="64" t="str">
        <f>IF(OR(Z188=0,N194="",R194=""),"",IF(Z188&lt;=$AA$9,"HABIL","NO HABIL"))</f>
        <v/>
      </c>
      <c r="AB194" s="61">
        <f>IF(ISERROR(VLOOKUP(P194,[3]POA!$A$2:$F$25,5,0)),"",VLOOKUP(P194,[3]POA!$A$2:$F$25,5,0))</f>
        <v>0</v>
      </c>
      <c r="AC194" s="61"/>
      <c r="AD194" s="64" t="str">
        <f>IF(OR(AC188=0,N194="",R194=""),"",IF(AC188&gt;=$AD$9,"HABIL","NO HABIL"))</f>
        <v/>
      </c>
      <c r="AE194" s="64" t="str">
        <f t="shared" si="146"/>
        <v/>
      </c>
      <c r="AF194" s="66">
        <f t="shared" si="147"/>
        <v>0</v>
      </c>
      <c r="AG194" s="67" t="str">
        <f t="shared" si="150"/>
        <v>MIPYME</v>
      </c>
      <c r="AH194" s="68"/>
      <c r="AI194" s="64" t="str">
        <f>IF(OR(AH188=0,N194="",R194=""),"",IF(AH188&gt;=$AI$9,"HABIL","NO HABIL"))</f>
        <v/>
      </c>
      <c r="AJ194" s="68"/>
      <c r="AK194" s="64" t="str">
        <f>IF(OR(AJ188=0,N194="",R194=""),"",IF(AJ188&gt;=$AK$9,"HABIL","NO HABIL"))</f>
        <v/>
      </c>
      <c r="AL194" s="71" t="str">
        <f t="shared" si="151"/>
        <v/>
      </c>
    </row>
    <row r="195" spans="2:38" ht="18" hidden="1" customHeight="1" x14ac:dyDescent="0.25">
      <c r="B195" s="54" t="str">
        <f t="shared" si="152"/>
        <v/>
      </c>
      <c r="C195" s="56"/>
      <c r="D195" s="56"/>
      <c r="E195" s="57">
        <f>IF(ISERROR(VLOOKUP(C195,[2]TD!$4:$65536,2,0)),0,VLOOKUP(C195,[2]TD!$4:$65536,2,0))</f>
        <v>0</v>
      </c>
      <c r="F195" s="57">
        <f>IF(ISERROR(VLOOKUP(C195,[2]TD!$4:$65536,3,0)),0,VLOOKUP(C195,[2]TD!$4:$65536,3,0))</f>
        <v>0</v>
      </c>
      <c r="G195" s="57">
        <f>IF(ISERROR(VLOOKUP(C195,[2]TD!$4:$65536,4,0)),0,VLOOKUP(C195,[2]TD!$4:$65536,4,0))</f>
        <v>0</v>
      </c>
      <c r="H195" s="57">
        <f>IF(ISERROR(VLOOKUP(C195,[2]TD!$4:$65536,5,0)),0,VLOOKUP(C195,[2]TD!$4:$65536,5,0))</f>
        <v>0</v>
      </c>
      <c r="I195" s="57">
        <f t="shared" si="148"/>
        <v>0</v>
      </c>
      <c r="J195" s="57">
        <f t="shared" si="148"/>
        <v>0</v>
      </c>
      <c r="K195" s="57">
        <f t="shared" si="149"/>
        <v>0</v>
      </c>
      <c r="L195" s="57">
        <f>IF(ISERROR(VLOOKUP(C195,[2]TD!$4:$65536,6,0)),0,VLOOKUP(C195,[2]TD!$4:$65536,6,0))</f>
        <v>0</v>
      </c>
      <c r="M195" s="57">
        <f>IF(ISERROR(VLOOKUP(C195,[2]TD!$4:$65536,7,0)),0,VLOOKUP(C195,[2]TD!$4:$65536,7,0))</f>
        <v>0</v>
      </c>
      <c r="N195" s="70"/>
      <c r="O195" s="70" t="str">
        <f>IF(ISERROR(VLOOKUP(N195,[2]POA!$A$2:$C$25,3,0)),"",VLOOKUP(N195,[2]POA!$A$2:$C$25,3,0))</f>
        <v/>
      </c>
      <c r="P195" s="61"/>
      <c r="Q195" s="61" t="str">
        <f>IF(ISERROR(VLOOKUP(P195,[2]POA!$A$2:$F$25,4,0)),"",VLOOKUP(P195,[2]POA!$A$2:$F$25,4,0))</f>
        <v/>
      </c>
      <c r="R195" s="62" t="str">
        <f>IF(ISERROR(VLOOKUP(N195,[2]POA!$A$2:$C$25,2,0)),"",VLOOKUP(N195,[2]POA!$A$2:$C$25,2,0))</f>
        <v/>
      </c>
      <c r="S195" s="63"/>
      <c r="T195" s="64" t="str">
        <f t="shared" si="145"/>
        <v/>
      </c>
      <c r="U195" s="63"/>
      <c r="V195" s="64" t="str">
        <f>IF(OR(U188=0,N195="",R195=""),"",IF(U188&gt;=(0.5*R195),"HABIL","NO HABIL"))</f>
        <v/>
      </c>
      <c r="W195" s="64"/>
      <c r="X195" s="63"/>
      <c r="Y195" s="64" t="str">
        <f>IF(OR(X188=0,N195="",R195=""),"",IF(X188&gt;=$Y$9,"HABIL","NO HABIL"))</f>
        <v/>
      </c>
      <c r="Z195" s="65"/>
      <c r="AA195" s="64" t="str">
        <f>IF(OR(Z188=0,N195="",R195=""),"",IF(Z188&lt;=$AA$9,"HABIL","NO HABIL"))</f>
        <v/>
      </c>
      <c r="AB195" s="61">
        <f>IF(ISERROR(VLOOKUP(P195,[3]POA!$A$2:$F$25,5,0)),"",VLOOKUP(P195,[3]POA!$A$2:$F$25,5,0))</f>
        <v>0</v>
      </c>
      <c r="AC195" s="61"/>
      <c r="AD195" s="64" t="str">
        <f>IF(OR(AC188=0,N195="",R195=""),"",IF(AC188&gt;=$AD$9,"HABIL","NO HABIL"))</f>
        <v/>
      </c>
      <c r="AE195" s="64" t="str">
        <f t="shared" si="146"/>
        <v/>
      </c>
      <c r="AF195" s="66">
        <f t="shared" si="147"/>
        <v>0</v>
      </c>
      <c r="AG195" s="67" t="str">
        <f t="shared" si="150"/>
        <v>MIPYME</v>
      </c>
      <c r="AH195" s="68"/>
      <c r="AI195" s="64" t="str">
        <f>IF(OR(AH188=0,N195="",R195=""),"",IF(AH188&gt;=$AI$9,"HABIL","NO HABIL"))</f>
        <v/>
      </c>
      <c r="AJ195" s="68"/>
      <c r="AK195" s="64" t="str">
        <f>IF(OR(AJ188=0,N195="",R195=""),"",IF(AJ188&gt;=$AK$9,"HABIL","NO HABIL"))</f>
        <v/>
      </c>
      <c r="AL195" s="71" t="str">
        <f t="shared" si="151"/>
        <v/>
      </c>
    </row>
    <row r="196" spans="2:38" ht="18" hidden="1" customHeight="1" x14ac:dyDescent="0.25">
      <c r="B196" s="54" t="str">
        <f t="shared" si="152"/>
        <v/>
      </c>
      <c r="C196" s="56"/>
      <c r="D196" s="56"/>
      <c r="E196" s="57">
        <f>IF(ISERROR(VLOOKUP(C196,[2]TD!$4:$65536,2,0)),0,VLOOKUP(C196,[2]TD!$4:$65536,2,0))</f>
        <v>0</v>
      </c>
      <c r="F196" s="57">
        <f>IF(ISERROR(VLOOKUP(C196,[2]TD!$4:$65536,3,0)),0,VLOOKUP(C196,[2]TD!$4:$65536,3,0))</f>
        <v>0</v>
      </c>
      <c r="G196" s="57">
        <f>IF(ISERROR(VLOOKUP(C196,[2]TD!$4:$65536,4,0)),0,VLOOKUP(C196,[2]TD!$4:$65536,4,0))</f>
        <v>0</v>
      </c>
      <c r="H196" s="57">
        <f>IF(ISERROR(VLOOKUP(C196,[2]TD!$4:$65536,5,0)),0,VLOOKUP(C196,[2]TD!$4:$65536,5,0))</f>
        <v>0</v>
      </c>
      <c r="I196" s="57">
        <f t="shared" si="148"/>
        <v>0</v>
      </c>
      <c r="J196" s="57">
        <f t="shared" si="148"/>
        <v>0</v>
      </c>
      <c r="K196" s="57">
        <f t="shared" si="149"/>
        <v>0</v>
      </c>
      <c r="L196" s="57">
        <f>IF(ISERROR(VLOOKUP(C196,[2]TD!$4:$65536,6,0)),0,VLOOKUP(C196,[2]TD!$4:$65536,6,0))</f>
        <v>0</v>
      </c>
      <c r="M196" s="57">
        <f>IF(ISERROR(VLOOKUP(C196,[2]TD!$4:$65536,7,0)),0,VLOOKUP(C196,[2]TD!$4:$65536,7,0))</f>
        <v>0</v>
      </c>
      <c r="N196" s="70"/>
      <c r="O196" s="70" t="str">
        <f>IF(ISERROR(VLOOKUP(N196,[2]POA!$A$2:$C$25,3,0)),"",VLOOKUP(N196,[2]POA!$A$2:$C$25,3,0))</f>
        <v/>
      </c>
      <c r="P196" s="61"/>
      <c r="Q196" s="61" t="str">
        <f>IF(ISERROR(VLOOKUP(P196,[2]POA!$A$2:$F$25,4,0)),"",VLOOKUP(P196,[2]POA!$A$2:$F$25,4,0))</f>
        <v/>
      </c>
      <c r="R196" s="62" t="str">
        <f>IF(ISERROR(VLOOKUP(N196,[2]POA!$A$2:$C$25,2,0)),"",VLOOKUP(N196,[2]POA!$A$2:$C$25,2,0))</f>
        <v/>
      </c>
      <c r="S196" s="63"/>
      <c r="T196" s="64" t="str">
        <f t="shared" si="145"/>
        <v/>
      </c>
      <c r="U196" s="63"/>
      <c r="V196" s="64" t="str">
        <f>IF(OR(U188=0,N196="",R196=""),"",IF(U188&gt;=(0.5*R196),"HABIL","NO HABIL"))</f>
        <v/>
      </c>
      <c r="W196" s="64"/>
      <c r="X196" s="63"/>
      <c r="Y196" s="64" t="str">
        <f>IF(OR(X188=0,N196="",R196=""),"",IF(X188&gt;=$Y$9,"HABIL","NO HABIL"))</f>
        <v/>
      </c>
      <c r="Z196" s="65"/>
      <c r="AA196" s="64" t="str">
        <f>IF(OR(Z188=0,N196="",R196=""),"",IF(Z188&lt;=$AA$9,"HABIL","NO HABIL"))</f>
        <v/>
      </c>
      <c r="AB196" s="61">
        <f>IF(ISERROR(VLOOKUP(P196,[3]POA!$A$2:$F$25,5,0)),"",VLOOKUP(P196,[3]POA!$A$2:$F$25,5,0))</f>
        <v>0</v>
      </c>
      <c r="AC196" s="61"/>
      <c r="AD196" s="64" t="str">
        <f>IF(OR(AC188=0,N196="",R196=""),"",IF(AC188&gt;=$AD$9,"HABIL","NO HABIL"))</f>
        <v/>
      </c>
      <c r="AE196" s="64" t="str">
        <f t="shared" si="146"/>
        <v/>
      </c>
      <c r="AF196" s="66">
        <f t="shared" si="147"/>
        <v>0</v>
      </c>
      <c r="AG196" s="67" t="str">
        <f t="shared" si="150"/>
        <v>MIPYME</v>
      </c>
      <c r="AH196" s="68"/>
      <c r="AI196" s="64" t="str">
        <f>IF(OR(AH188=0,N196="",R196=""),"",IF(AH188&gt;=$AI$9,"HABIL","NO HABIL"))</f>
        <v/>
      </c>
      <c r="AJ196" s="68"/>
      <c r="AK196" s="64" t="str">
        <f>IF(OR(AJ188=0,N196="",R196=""),"",IF(AJ188&gt;=$AK$9,"HABIL","NO HABIL"))</f>
        <v/>
      </c>
      <c r="AL196" s="72" t="str">
        <f t="shared" si="151"/>
        <v/>
      </c>
    </row>
    <row r="197" spans="2:38" ht="18" hidden="1" customHeight="1" x14ac:dyDescent="0.25">
      <c r="B197" s="54" t="str">
        <f t="shared" si="152"/>
        <v/>
      </c>
      <c r="C197" s="56"/>
      <c r="D197" s="56"/>
      <c r="E197" s="57">
        <f>IF(ISERROR(VLOOKUP(C197,[2]TD!$4:$65536,2,0)),0,VLOOKUP(C197,[2]TD!$4:$65536,2,0))</f>
        <v>0</v>
      </c>
      <c r="F197" s="57">
        <f>IF(ISERROR(VLOOKUP(C197,[2]TD!$4:$65536,3,0)),0,VLOOKUP(C197,[2]TD!$4:$65536,3,0))</f>
        <v>0</v>
      </c>
      <c r="G197" s="57">
        <f>IF(ISERROR(VLOOKUP(C197,[2]TD!$4:$65536,4,0)),0,VLOOKUP(C197,[2]TD!$4:$65536,4,0))</f>
        <v>0</v>
      </c>
      <c r="H197" s="57">
        <f>IF(ISERROR(VLOOKUP(C197,[2]TD!$4:$65536,5,0)),0,VLOOKUP(C197,[2]TD!$4:$65536,5,0))</f>
        <v>0</v>
      </c>
      <c r="I197" s="57">
        <f t="shared" si="148"/>
        <v>0</v>
      </c>
      <c r="J197" s="57">
        <f t="shared" si="148"/>
        <v>0</v>
      </c>
      <c r="K197" s="57">
        <f t="shared" si="149"/>
        <v>0</v>
      </c>
      <c r="L197" s="57">
        <f>IF(ISERROR(VLOOKUP(C197,[2]TD!$4:$65536,6,0)),0,VLOOKUP(C197,[2]TD!$4:$65536,6,0))</f>
        <v>0</v>
      </c>
      <c r="M197" s="57">
        <f>IF(ISERROR(VLOOKUP(C197,[2]TD!$4:$65536,7,0)),0,VLOOKUP(C197,[2]TD!$4:$65536,7,0))</f>
        <v>0</v>
      </c>
      <c r="N197" s="70"/>
      <c r="O197" s="70" t="str">
        <f>IF(ISERROR(VLOOKUP(N197,[2]POA!$A$2:$C$25,3,0)),"",VLOOKUP(N197,[2]POA!$A$2:$C$25,3,0))</f>
        <v/>
      </c>
      <c r="P197" s="61"/>
      <c r="Q197" s="61" t="str">
        <f>IF(ISERROR(VLOOKUP(P197,[2]POA!$A$2:$F$25,4,0)),"",VLOOKUP(P197,[2]POA!$A$2:$F$25,4,0))</f>
        <v/>
      </c>
      <c r="R197" s="62" t="str">
        <f>IF(ISERROR(VLOOKUP(N197,[2]POA!$A$2:$C$25,2,0)),"",VLOOKUP(N197,[2]POA!$A$2:$C$25,2,0))</f>
        <v/>
      </c>
      <c r="S197" s="63"/>
      <c r="T197" s="64" t="str">
        <f t="shared" si="145"/>
        <v/>
      </c>
      <c r="U197" s="63"/>
      <c r="V197" s="64" t="str">
        <f>IF(OR(U188=0,N197="",R197=""),"",IF(U188&gt;=(0.5*R197),"HABIL","NO HABIL"))</f>
        <v/>
      </c>
      <c r="W197" s="64"/>
      <c r="X197" s="63"/>
      <c r="Y197" s="64" t="str">
        <f>IF(OR(X188=0,N197="",R197=""),"",IF(X188&gt;=$Y$9,"HABIL","NO HABIL"))</f>
        <v/>
      </c>
      <c r="Z197" s="65"/>
      <c r="AA197" s="64" t="str">
        <f>IF(OR(Z188=0,N197="",R197=""),"",IF(Z188&lt;=$AA$9,"HABIL","NO HABIL"))</f>
        <v/>
      </c>
      <c r="AB197" s="61">
        <f>IF(ISERROR(VLOOKUP(P197,[3]POA!$A$2:$F$25,5,0)),"",VLOOKUP(P197,[3]POA!$A$2:$F$25,5,0))</f>
        <v>0</v>
      </c>
      <c r="AC197" s="61"/>
      <c r="AD197" s="64" t="str">
        <f>IF(OR(AC188=0,N197="",R197=""),"",IF(AC188&gt;=$AD$9,"HABIL","NO HABIL"))</f>
        <v/>
      </c>
      <c r="AE197" s="64" t="str">
        <f t="shared" si="146"/>
        <v/>
      </c>
      <c r="AF197" s="66">
        <f t="shared" si="147"/>
        <v>0</v>
      </c>
      <c r="AG197" s="67" t="str">
        <f t="shared" si="150"/>
        <v>MIPYME</v>
      </c>
      <c r="AH197" s="68"/>
      <c r="AI197" s="64" t="str">
        <f>IF(OR(AH188=0,N197="",R197=""),"",IF(AH188&gt;=$AI$9,"HABIL","NO HABIL"))</f>
        <v/>
      </c>
      <c r="AJ197" s="68"/>
      <c r="AK197" s="64" t="str">
        <f>IF(OR(AJ188=0,N197="",R197=""),"",IF(AJ188&gt;=$AK$9,"HABIL","NO HABIL"))</f>
        <v/>
      </c>
      <c r="AL197" s="72" t="str">
        <f t="shared" si="151"/>
        <v/>
      </c>
    </row>
    <row r="198" spans="2:38" ht="18" hidden="1" customHeight="1" x14ac:dyDescent="0.25">
      <c r="B198" s="73" t="str">
        <f t="shared" si="152"/>
        <v/>
      </c>
      <c r="C198" s="74"/>
      <c r="D198" s="74"/>
      <c r="E198" s="75">
        <f>IF(ISERROR(VLOOKUP(C198,[2]TD!$4:$65536,2,0)),0,VLOOKUP(C198,[2]TD!$4:$65536,2,0))</f>
        <v>0</v>
      </c>
      <c r="F198" s="75">
        <f>IF(ISERROR(VLOOKUP(C198,[2]TD!$4:$65536,3,0)),0,VLOOKUP(C198,[2]TD!$4:$65536,3,0))</f>
        <v>0</v>
      </c>
      <c r="G198" s="75">
        <f>IF(ISERROR(VLOOKUP(C198,[2]TD!$4:$65536,4,0)),0,VLOOKUP(C198,[2]TD!$4:$65536,4,0))</f>
        <v>0</v>
      </c>
      <c r="H198" s="75">
        <f>IF(ISERROR(VLOOKUP(C198,[2]TD!$4:$65536,5,0)),0,VLOOKUP(C198,[2]TD!$4:$65536,5,0))</f>
        <v>0</v>
      </c>
      <c r="I198" s="75">
        <f t="shared" si="148"/>
        <v>0</v>
      </c>
      <c r="J198" s="75">
        <f t="shared" si="148"/>
        <v>0</v>
      </c>
      <c r="K198" s="75">
        <f t="shared" si="149"/>
        <v>0</v>
      </c>
      <c r="L198" s="75">
        <f>IF(ISERROR(VLOOKUP(C198,[2]TD!$4:$65536,6,0)),0,VLOOKUP(C198,[2]TD!$4:$65536,6,0))</f>
        <v>0</v>
      </c>
      <c r="M198" s="75">
        <f>IF(ISERROR(VLOOKUP(C198,[2]TD!$4:$65536,7,0)),0,VLOOKUP(C198,[2]TD!$4:$65536,7,0))</f>
        <v>0</v>
      </c>
      <c r="N198" s="76"/>
      <c r="O198" s="76" t="str">
        <f>IF(ISERROR(VLOOKUP(N198,[2]POA!$A$2:$C$25,3,0)),"",VLOOKUP(N198,[2]POA!$A$2:$C$25,3,0))</f>
        <v/>
      </c>
      <c r="P198" s="77"/>
      <c r="Q198" s="77" t="str">
        <f>IF(ISERROR(VLOOKUP(P198,[2]POA!$A$2:$F$25,4,0)),"",VLOOKUP(P198,[2]POA!$A$2:$F$25,4,0))</f>
        <v/>
      </c>
      <c r="R198" s="78" t="str">
        <f>IF(ISERROR(VLOOKUP(N198,[2]POA!$A$2:$C$25,2,0)),"",VLOOKUP(N198,[2]POA!$A$2:$C$25,2,0))</f>
        <v/>
      </c>
      <c r="S198" s="79"/>
      <c r="T198" s="64" t="str">
        <f t="shared" si="145"/>
        <v/>
      </c>
      <c r="U198" s="79"/>
      <c r="V198" s="80" t="str">
        <f>IF(OR(U188=0,N198="",R198=""),"",IF(U188&gt;=(0.5*R198),"HABIL","NO HABIL"))</f>
        <v/>
      </c>
      <c r="W198" s="80"/>
      <c r="X198" s="79"/>
      <c r="Y198" s="80" t="str">
        <f>IF(OR(X188=0,N198="",R198=""),"",IF(X188&gt;=$Y$9,"HABIL","NO HABIL"))</f>
        <v/>
      </c>
      <c r="Z198" s="81"/>
      <c r="AA198" s="80" t="str">
        <f>IF(OR(Z188=0,N198="",R198=""),"",IF(Z188&lt;=$AA$9,"HABIL","NO HABIL"))</f>
        <v/>
      </c>
      <c r="AB198" s="77">
        <f>IF(ISERROR(VLOOKUP(P198,[3]POA!$A$2:$F$25,5,0)),"",VLOOKUP(P198,[3]POA!$A$2:$F$25,5,0))</f>
        <v>0</v>
      </c>
      <c r="AC198" s="77"/>
      <c r="AD198" s="80" t="str">
        <f>IF(OR(AC188=0,N198="",R198=""),"",IF(AC188&gt;=$AD$9,"HABIL","NO HABIL"))</f>
        <v/>
      </c>
      <c r="AE198" s="80" t="str">
        <f t="shared" si="146"/>
        <v/>
      </c>
      <c r="AF198" s="82">
        <f t="shared" si="147"/>
        <v>0</v>
      </c>
      <c r="AG198" s="83" t="str">
        <f t="shared" si="150"/>
        <v>MIPYME</v>
      </c>
      <c r="AH198" s="84"/>
      <c r="AI198" s="80" t="str">
        <f>IF(OR(AH188=0,N198="",R198=""),"",IF(AH188&gt;=$AI$9,"HABIL","NO HABIL"))</f>
        <v/>
      </c>
      <c r="AJ198" s="84"/>
      <c r="AK198" s="80" t="str">
        <f>IF(OR(AJ188=0,N198="",R198=""),"",IF(AJ188&gt;=$AK$9,"HABIL","NO HABIL"))</f>
        <v/>
      </c>
      <c r="AL198" s="85" t="str">
        <f t="shared" si="151"/>
        <v/>
      </c>
    </row>
    <row r="199" spans="2:38" ht="18" hidden="1" customHeight="1" x14ac:dyDescent="0.25">
      <c r="B199" s="37">
        <v>18</v>
      </c>
      <c r="C199" s="38">
        <f>+C200</f>
        <v>0</v>
      </c>
      <c r="D199" s="39" t="str">
        <f>IF(SUM(D200:D209)=0,"",SUM(D200:D209))</f>
        <v/>
      </c>
      <c r="E199" s="40">
        <f>SUM(E200:E209)</f>
        <v>0</v>
      </c>
      <c r="F199" s="40">
        <f t="shared" ref="F199:M199" si="153">SUM(F200:F209)</f>
        <v>0</v>
      </c>
      <c r="G199" s="40">
        <f t="shared" si="153"/>
        <v>0</v>
      </c>
      <c r="H199" s="40">
        <f t="shared" si="153"/>
        <v>0</v>
      </c>
      <c r="I199" s="40">
        <f t="shared" si="153"/>
        <v>0</v>
      </c>
      <c r="J199" s="40">
        <f t="shared" si="153"/>
        <v>0</v>
      </c>
      <c r="K199" s="40">
        <f t="shared" si="153"/>
        <v>0</v>
      </c>
      <c r="L199" s="40">
        <f t="shared" si="153"/>
        <v>0</v>
      </c>
      <c r="M199" s="40">
        <f t="shared" si="153"/>
        <v>0</v>
      </c>
      <c r="N199" s="41">
        <v>1</v>
      </c>
      <c r="O199" s="42">
        <f>IF(ISERROR(VLOOKUP(N199,[2]POA!$A$2:$C$25,3,0)),"",VLOOKUP(N199,[2]POA!$A$2:$C$25,3,0))</f>
        <v>18</v>
      </c>
      <c r="P199" s="43" t="s">
        <v>54</v>
      </c>
      <c r="Q199" s="41">
        <f>+SUM(Q200:Q209)</f>
        <v>0</v>
      </c>
      <c r="R199" s="44">
        <f>IF(ISERROR(VLOOKUP(N199,[2]POA!$A$2:$C$25,2,0)),"",VLOOKUP(N199,[2]POA!$A$2:$C$25,2,0))</f>
        <v>151500000000</v>
      </c>
      <c r="S199" s="45">
        <f>SUM(I199)</f>
        <v>0</v>
      </c>
      <c r="T199" s="46" t="str">
        <f>IF(OR(S199=0,N199="",R199=""),"",IF(S199&gt;=(R199/O199),"HABIL","NO HABIL"))</f>
        <v/>
      </c>
      <c r="U199" s="47">
        <f>SUM(J199)</f>
        <v>0</v>
      </c>
      <c r="V199" s="48" t="str">
        <f>IF(OR(U199=0,N199="",R199=""),"",IF(U199&gt;=(0.1*R199),"HABIL","NO HABIL"))</f>
        <v/>
      </c>
      <c r="W199" s="48"/>
      <c r="X199" s="47">
        <f>IF(ISERROR(SUM(E199/G199)),0,SUM(E199/G199))</f>
        <v>0</v>
      </c>
      <c r="Y199" s="46" t="str">
        <f>IF(OR(X199=0,N199="",R199=""),"",IF(X199&gt;=$Y$9,"HABIL","NO HABIL"))</f>
        <v/>
      </c>
      <c r="Z199" s="49">
        <f>IF(ISERROR(SUM(H199/F199)),0,SUM(H199/F199))</f>
        <v>0</v>
      </c>
      <c r="AA199" s="46" t="str">
        <f>IF(OR(Z199=0,N199="",R199=""),"",IF(Z199&lt;=$AA$9,"HABIL","NO HABIL"))</f>
        <v/>
      </c>
      <c r="AB199" s="41">
        <f>+SUM(AB200:AB209)</f>
        <v>0</v>
      </c>
      <c r="AC199" s="49">
        <f>IF(ISERROR(SUM(L199/M199)),0,SUM(L199/M199))</f>
        <v>0</v>
      </c>
      <c r="AD199" s="46" t="str">
        <f>IF(OR(AC199=0,N199="",R199=""),"",IF(AC199&gt;=$AD$9,"HABIL","NO HABIL"))</f>
        <v/>
      </c>
      <c r="AE199" s="46" t="str">
        <f>IF(OR(T199="",V199="",Y199="",AA199="",AD199=""),"",IF(T199="NO HABIL","NO HABIL",IF(V199="NO HABIL","NO HABIL",IF(Y199="NO HABIL","NO HABIL",IF(AA199="NO HABIL","NO HABIL",IF(AD199="NO HABIL","NO HABIL",IF(AD199="NO HABIL","NO HABIL","HABIL")))))))</f>
        <v/>
      </c>
      <c r="AF199" s="50"/>
      <c r="AG199" s="51"/>
      <c r="AH199" s="49">
        <f>IF(ISERROR(SUM(L199/K199)),0,SUM(L199/K199))</f>
        <v>0</v>
      </c>
      <c r="AI199" s="46" t="str">
        <f>IF(OR(AH199=0,N199="",R199=""),"",IF(AH199&gt;=$AI$9,"HABIL","NO HABIL"))</f>
        <v/>
      </c>
      <c r="AJ199" s="49">
        <f>IF(ISERROR(SUM(L199/F199)),0,SUM(L199/F199))</f>
        <v>0</v>
      </c>
      <c r="AK199" s="46" t="str">
        <f>IF(OR(AJ199=0,N199="",R199=""),"",IF(AJ199&gt;=$AK$9,"HABIL","NO HABIL"))</f>
        <v/>
      </c>
      <c r="AL199" s="52" t="str">
        <f t="shared" si="151"/>
        <v/>
      </c>
    </row>
    <row r="200" spans="2:38" ht="18" hidden="1" customHeight="1" x14ac:dyDescent="0.25">
      <c r="B200" s="54" t="str">
        <f>IF(C200="","",B199+0.1)</f>
        <v/>
      </c>
      <c r="C200" s="55"/>
      <c r="D200" s="56"/>
      <c r="E200" s="57">
        <f>IF(ISERROR(VLOOKUP(C200,[2]TD!$4:$65536,2,0)),0,VLOOKUP(C200,[2]TD!$4:$65536,2,0))</f>
        <v>0</v>
      </c>
      <c r="F200" s="57">
        <f>IF(ISERROR(VLOOKUP(C200,[2]TD!$4:$65536,3,0)),0,VLOOKUP(C200,[2]TD!$4:$65536,3,0))</f>
        <v>0</v>
      </c>
      <c r="G200" s="57">
        <f>IF(ISERROR(VLOOKUP(C200,[2]TD!$4:$65536,4,0)),0,VLOOKUP(C200,[2]TD!$4:$65536,4,0))</f>
        <v>0</v>
      </c>
      <c r="H200" s="57">
        <f>IF(ISERROR(VLOOKUP(C200,[2]TD!$4:$65536,5,0)),0,VLOOKUP(C200,[2]TD!$4:$65536,5,0))</f>
        <v>0</v>
      </c>
      <c r="I200" s="57">
        <f>IF(ISERROR(E200-G200),"",E200-G200)</f>
        <v>0</v>
      </c>
      <c r="J200" s="58">
        <f>IF(ISERROR(F200-H200),"",F200-H200)</f>
        <v>0</v>
      </c>
      <c r="K200" s="58">
        <f>IF(ISERROR(F200-H200),"",F200-H200)</f>
        <v>0</v>
      </c>
      <c r="L200" s="57">
        <f>IF(ISERROR(VLOOKUP(C200,[2]TD!$4:$65536,6,0)),0,VLOOKUP(C200,[2]TD!$4:$65536,6,0))</f>
        <v>0</v>
      </c>
      <c r="M200" s="57">
        <f>IF(ISERROR(VLOOKUP(C200,[2]TD!$4:$65536,7,0)),0,VLOOKUP(C200,[2]TD!$4:$65536,7,0))</f>
        <v>0</v>
      </c>
      <c r="N200" s="59"/>
      <c r="O200" s="60" t="str">
        <f>IF(ISERROR(VLOOKUP(N200,[2]POA!$A$2:$C$25,3,0)),"",VLOOKUP(N200,[2]POA!$A$2:$C$25,3,0))</f>
        <v/>
      </c>
      <c r="P200" s="61" t="s">
        <v>54</v>
      </c>
      <c r="Q200" s="61" t="str">
        <f>IF(ISERROR(VLOOKUP(P200,[2]POA!$A$2:$F$25,4,0)),"",VLOOKUP(P200,[2]POA!$A$2:$F$25,4,0))</f>
        <v/>
      </c>
      <c r="R200" s="62" t="str">
        <f>IF(ISERROR(VLOOKUP(N200,[2]POA!$A$2:$C$25,2,0)),"",VLOOKUP(N200,[2]POA!$A$2:$C$25,2,0))</f>
        <v/>
      </c>
      <c r="S200" s="63"/>
      <c r="T200" s="64" t="str">
        <f t="shared" ref="T200:T209" si="154">IF(OR(S199=0,N200="",R200=""),"",IF(S199&gt;=(0.1*R200),"HABIL","NO HABIL"))</f>
        <v/>
      </c>
      <c r="U200" s="63"/>
      <c r="V200" s="64" t="str">
        <f>IF(OR(U199=0,N200="",R200=""),"",IF(U199&gt;=(0.5*R200),"HABIL","NO HABIL"))</f>
        <v/>
      </c>
      <c r="W200" s="64"/>
      <c r="X200" s="63"/>
      <c r="Y200" s="64" t="str">
        <f>IF(OR(X199=0,N200="",R200=""),"",IF(X199&gt;=$Y$9,"HABIL","NO HABIL"))</f>
        <v/>
      </c>
      <c r="Z200" s="65"/>
      <c r="AA200" s="64" t="str">
        <f>IF(OR(Z199=0,N200="",R200=""),"",IF(Z199&lt;=$AA$9,"HABIL","NO HABIL"))</f>
        <v/>
      </c>
      <c r="AB200" s="61" t="str">
        <f>IF(ISERROR(VLOOKUP(P200,[3]POA!$A$2:$F$25,5,0)),"",VLOOKUP(P200,[3]POA!$A$2:$F$25,5,0))</f>
        <v/>
      </c>
      <c r="AC200" s="61"/>
      <c r="AD200" s="64" t="str">
        <f>IF(OR(AC199=0,N200="",R200=""),"",IF(AC199&gt;=$AD$9,"HABIL","NO HABIL"))</f>
        <v/>
      </c>
      <c r="AE200" s="64" t="str">
        <f t="shared" ref="AE200:AE209" si="155">IF(OR(T200="",V200="",Y200="",AA200="",AD200=""),"",IF(T200="NO HABIL","NO HABIL",IF(V200="NO HABIL","NO HABIL",IF(Y200="NO HABIL","NO HABIL",IF(AA200="NO HABIL","NO HABIL",IF(AD200="NO HABIL","NO HABIL",IF(AD200="NO HABIL","NO HABIL","HABIL")))))))</f>
        <v/>
      </c>
      <c r="AF200" s="66">
        <f t="shared" ref="AF200:AF209" si="156">IF(ISERROR(F200/$AG$9),"",F200/$AG$9)</f>
        <v>0</v>
      </c>
      <c r="AG200" s="67" t="str">
        <f>+IF(AF200&lt;$AG$10,"MIPYME","NO CUMPLE")</f>
        <v>MIPYME</v>
      </c>
      <c r="AH200" s="68"/>
      <c r="AI200" s="64" t="str">
        <f>IF(OR(AH199=0,N200="",R200=""),"",IF(AH199&gt;=$AI$9,"HABIL","NO HABIL"))</f>
        <v/>
      </c>
      <c r="AJ200" s="68"/>
      <c r="AK200" s="64" t="str">
        <f>IF(OR(AJ199=0,N200="",R200=""),"",IF(AJ199&gt;=$AK$9,"HABIL","NO HABIL"))</f>
        <v/>
      </c>
      <c r="AL200" s="69" t="str">
        <f>IF(OR(AI200="",AK200=""),"",IF(AI200="NO HABIL","NO HABIL",IF(AK200="NO HABIL","NO HABIL",IF(AK200="NO HABIL","NO HABIL","HABIL"))))</f>
        <v/>
      </c>
    </row>
    <row r="201" spans="2:38" ht="18" hidden="1" customHeight="1" x14ac:dyDescent="0.25">
      <c r="B201" s="54" t="str">
        <f>IF(C201="","",B200+0.1)</f>
        <v/>
      </c>
      <c r="C201" s="56"/>
      <c r="D201" s="56"/>
      <c r="E201" s="57">
        <f>IF(ISERROR(VLOOKUP(C201,[2]TD!$4:$65536,2,0)),0,VLOOKUP(C201,[2]TD!$4:$65536,2,0))</f>
        <v>0</v>
      </c>
      <c r="F201" s="57">
        <f>IF(ISERROR(VLOOKUP(C201,[2]TD!$4:$65536,3,0)),0,VLOOKUP(C201,[2]TD!$4:$65536,3,0))</f>
        <v>0</v>
      </c>
      <c r="G201" s="57">
        <f>IF(ISERROR(VLOOKUP(C201,[2]TD!$4:$65536,4,0)),0,VLOOKUP(C201,[2]TD!$4:$65536,4,0))</f>
        <v>0</v>
      </c>
      <c r="H201" s="57">
        <f>IF(ISERROR(VLOOKUP(C201,[2]TD!$4:$65536,5,0)),0,VLOOKUP(C201,[2]TD!$4:$65536,5,0))</f>
        <v>0</v>
      </c>
      <c r="I201" s="57">
        <f t="shared" ref="I201:J209" si="157">IF(ISERROR(E201-G201),"",E201-G201)</f>
        <v>0</v>
      </c>
      <c r="J201" s="58">
        <f t="shared" si="157"/>
        <v>0</v>
      </c>
      <c r="K201" s="58">
        <f t="shared" ref="K201:K209" si="158">IF(ISERROR(F201-H201),"",F201-H201)</f>
        <v>0</v>
      </c>
      <c r="L201" s="57">
        <f>IF(ISERROR(VLOOKUP(C201,[2]TD!$4:$65536,6,0)),0,VLOOKUP(C201,[2]TD!$4:$65536,6,0))</f>
        <v>0</v>
      </c>
      <c r="M201" s="57">
        <f>IF(ISERROR(VLOOKUP(C201,[2]TD!$4:$65536,7,0)),0,VLOOKUP(C201,[2]TD!$4:$65536,7,0))</f>
        <v>0</v>
      </c>
      <c r="N201" s="70"/>
      <c r="O201" s="70" t="str">
        <f>IF(ISERROR(VLOOKUP(N201,[2]POA!$A$2:$C$25,3,0)),"",VLOOKUP(N201,[2]POA!$A$2:$C$25,3,0))</f>
        <v/>
      </c>
      <c r="P201" s="61" t="s">
        <v>54</v>
      </c>
      <c r="Q201" s="61" t="str">
        <f>IF(ISERROR(VLOOKUP(P201,[2]POA!$A$2:$F$25,4,0)),"",VLOOKUP(P201,[2]POA!$A$2:$F$25,4,0))</f>
        <v/>
      </c>
      <c r="R201" s="62" t="str">
        <f>IF(ISERROR(VLOOKUP(N201,[2]POA!$A$2:$C$25,2,0)),"",VLOOKUP(N201,[2]POA!$A$2:$C$25,2,0))</f>
        <v/>
      </c>
      <c r="S201" s="63" t="s">
        <v>54</v>
      </c>
      <c r="T201" s="64" t="str">
        <f t="shared" si="154"/>
        <v/>
      </c>
      <c r="U201" s="63"/>
      <c r="V201" s="64" t="str">
        <f>IF(OR(U199=0,N201="",R201=""),"",IF(U199&gt;=(0.5*R201),"HABIL","NO HABIL"))</f>
        <v/>
      </c>
      <c r="W201" s="64"/>
      <c r="X201" s="63"/>
      <c r="Y201" s="64" t="str">
        <f>IF(OR(X199=0,N201="",R201=""),"",IF(X199&gt;=$Y$9,"HABIL","NO HABIL"))</f>
        <v/>
      </c>
      <c r="Z201" s="65"/>
      <c r="AA201" s="64" t="str">
        <f>IF(OR(Z199=0,N201="",R201=""),"",IF(Z199&lt;=$AA$9,"HABIL","NO HABIL"))</f>
        <v/>
      </c>
      <c r="AB201" s="61" t="str">
        <f>IF(ISERROR(VLOOKUP(P201,[3]POA!$A$2:$F$25,5,0)),"",VLOOKUP(P201,[3]POA!$A$2:$F$25,5,0))</f>
        <v/>
      </c>
      <c r="AC201" s="61"/>
      <c r="AD201" s="64" t="str">
        <f>IF(OR(AC199=0,N201="",R201=""),"",IF(AC199&gt;=$AD$9,"HABIL","NO HABIL"))</f>
        <v/>
      </c>
      <c r="AE201" s="64" t="str">
        <f t="shared" si="155"/>
        <v/>
      </c>
      <c r="AF201" s="66">
        <f t="shared" si="156"/>
        <v>0</v>
      </c>
      <c r="AG201" s="67" t="str">
        <f t="shared" ref="AG201:AG209" si="159">+IF(AF201&lt;$AG$10,"MIPYME","NO CUMPLE")</f>
        <v>MIPYME</v>
      </c>
      <c r="AH201" s="68"/>
      <c r="AI201" s="64" t="str">
        <f>IF(OR(AH199=0,N201="",R201=""),"",IF(AH199&gt;=$AI$9,"HABIL","NO HABIL"))</f>
        <v/>
      </c>
      <c r="AJ201" s="68"/>
      <c r="AK201" s="64" t="str">
        <f>IF(OR(AJ199=0,N201="",R201=""),"",IF(AJ199&gt;=$AK$9,"HABIL","NO HABIL"))</f>
        <v/>
      </c>
      <c r="AL201" s="71" t="str">
        <f t="shared" ref="AL201:AL210" si="160">IF(OR(AI201="",AK201=""),"",IF(AI201="NO HABIL","NO HABIL",IF(AK201="NO HABIL","NO HABIL",IF(AK201="NO HABIL","NO HABIL","HABIL"))))</f>
        <v/>
      </c>
    </row>
    <row r="202" spans="2:38" ht="18" hidden="1" customHeight="1" x14ac:dyDescent="0.25">
      <c r="B202" s="54" t="str">
        <f>IF(C202="","",B201+0.1)</f>
        <v/>
      </c>
      <c r="C202" s="56"/>
      <c r="D202" s="56"/>
      <c r="E202" s="57">
        <f>IF(ISERROR(VLOOKUP(C202,[2]TD!$4:$65536,2,0)),0,VLOOKUP(C202,[2]TD!$4:$65536,2,0))</f>
        <v>0</v>
      </c>
      <c r="F202" s="57">
        <f>IF(ISERROR(VLOOKUP(C202,[2]TD!$4:$65536,3,0)),0,VLOOKUP(C202,[2]TD!$4:$65536,3,0))</f>
        <v>0</v>
      </c>
      <c r="G202" s="57">
        <f>IF(ISERROR(VLOOKUP(C202,[2]TD!$4:$65536,4,0)),0,VLOOKUP(C202,[2]TD!$4:$65536,4,0))</f>
        <v>0</v>
      </c>
      <c r="H202" s="57">
        <f>IF(ISERROR(VLOOKUP(C202,[2]TD!$4:$65536,5,0)),0,VLOOKUP(C202,[2]TD!$4:$65536,5,0))</f>
        <v>0</v>
      </c>
      <c r="I202" s="57">
        <f t="shared" si="157"/>
        <v>0</v>
      </c>
      <c r="J202" s="58">
        <f t="shared" si="157"/>
        <v>0</v>
      </c>
      <c r="K202" s="58">
        <f t="shared" si="158"/>
        <v>0</v>
      </c>
      <c r="L202" s="57">
        <f>IF(ISERROR(VLOOKUP(C202,[2]TD!$4:$65536,6,0)),0,VLOOKUP(C202,[2]TD!$4:$65536,6,0))</f>
        <v>0</v>
      </c>
      <c r="M202" s="57">
        <f>IF(ISERROR(VLOOKUP(C202,[2]TD!$4:$65536,7,0)),0,VLOOKUP(C202,[2]TD!$4:$65536,7,0))</f>
        <v>0</v>
      </c>
      <c r="N202" s="70"/>
      <c r="O202" s="70" t="str">
        <f>IF(ISERROR(VLOOKUP(N202,[2]POA!$A$2:$C$25,3,0)),"",VLOOKUP(N202,[2]POA!$A$2:$C$25,3,0))</f>
        <v/>
      </c>
      <c r="P202" s="61"/>
      <c r="Q202" s="61" t="str">
        <f>IF(ISERROR(VLOOKUP(P202,[2]POA!$A$2:$F$25,4,0)),"",VLOOKUP(P202,[2]POA!$A$2:$F$25,4,0))</f>
        <v/>
      </c>
      <c r="R202" s="62" t="str">
        <f>IF(ISERROR(VLOOKUP(N202,[2]POA!$A$2:$C$25,2,0)),"",VLOOKUP(N202,[2]POA!$A$2:$C$25,2,0))</f>
        <v/>
      </c>
      <c r="S202" s="63" t="s">
        <v>54</v>
      </c>
      <c r="T202" s="64" t="str">
        <f t="shared" si="154"/>
        <v/>
      </c>
      <c r="U202" s="63"/>
      <c r="V202" s="64" t="str">
        <f>IF(OR(U199=0,N202="",R202=""),"",IF(U199&gt;=(0.5*R202),"HABIL","NO HABIL"))</f>
        <v/>
      </c>
      <c r="W202" s="64"/>
      <c r="X202" s="63"/>
      <c r="Y202" s="64" t="str">
        <f>IF(OR(X199=0,N202="",R202=""),"",IF(X199&gt;=$Y$9,"HABIL","NO HABIL"))</f>
        <v/>
      </c>
      <c r="Z202" s="65"/>
      <c r="AA202" s="64" t="str">
        <f>IF(OR(Z199=0,N202="",R202=""),"",IF(Z199&lt;=$AA$9,"HABIL","NO HABIL"))</f>
        <v/>
      </c>
      <c r="AB202" s="61">
        <f>IF(ISERROR(VLOOKUP(P202,[3]POA!$A$2:$F$25,5,0)),"",VLOOKUP(P202,[3]POA!$A$2:$F$25,5,0))</f>
        <v>0</v>
      </c>
      <c r="AC202" s="61"/>
      <c r="AD202" s="64" t="str">
        <f>IF(OR(AC199=0,N202="",R202=""),"",IF(AC199&gt;=$AD$9,"HABIL","NO HABIL"))</f>
        <v/>
      </c>
      <c r="AE202" s="64" t="str">
        <f t="shared" si="155"/>
        <v/>
      </c>
      <c r="AF202" s="66">
        <f t="shared" si="156"/>
        <v>0</v>
      </c>
      <c r="AG202" s="67" t="str">
        <f t="shared" si="159"/>
        <v>MIPYME</v>
      </c>
      <c r="AH202" s="68"/>
      <c r="AI202" s="64" t="str">
        <f>IF(OR(AH199=0,N202="",R202=""),"",IF(AH199&gt;=$AI$9,"HABIL","NO HABIL"))</f>
        <v/>
      </c>
      <c r="AJ202" s="68"/>
      <c r="AK202" s="64" t="str">
        <f>IF(OR(AJ199=0,N202="",R202=""),"",IF(AJ199&gt;=$AK$9,"HABIL","NO HABIL"))</f>
        <v/>
      </c>
      <c r="AL202" s="71" t="str">
        <f t="shared" si="160"/>
        <v/>
      </c>
    </row>
    <row r="203" spans="2:38" ht="18" hidden="1" customHeight="1" x14ac:dyDescent="0.25">
      <c r="B203" s="54"/>
      <c r="C203" s="56" t="s">
        <v>55</v>
      </c>
      <c r="D203" s="56"/>
      <c r="E203" s="57">
        <f>IF(ISERROR(VLOOKUP(C203,[2]TD!$4:$65536,2,0)),0,VLOOKUP(C203,[2]TD!$4:$65536,2,0))</f>
        <v>0</v>
      </c>
      <c r="F203" s="57">
        <f>IF(ISERROR(VLOOKUP(C203,[2]TD!$4:$65536,3,0)),0,VLOOKUP(C203,[2]TD!$4:$65536,3,0))</f>
        <v>0</v>
      </c>
      <c r="G203" s="57">
        <f>IF(ISERROR(VLOOKUP(C203,[2]TD!$4:$65536,4,0)),0,VLOOKUP(C203,[2]TD!$4:$65536,4,0))</f>
        <v>0</v>
      </c>
      <c r="H203" s="57">
        <f>IF(ISERROR(VLOOKUP(C203,[2]TD!$4:$65536,5,0)),0,VLOOKUP(C203,[2]TD!$4:$65536,5,0))</f>
        <v>0</v>
      </c>
      <c r="I203" s="57">
        <f t="shared" si="157"/>
        <v>0</v>
      </c>
      <c r="J203" s="57">
        <f t="shared" si="157"/>
        <v>0</v>
      </c>
      <c r="K203" s="57">
        <f t="shared" si="158"/>
        <v>0</v>
      </c>
      <c r="L203" s="57">
        <f>IF(ISERROR(VLOOKUP(C203,[2]TD!$4:$65536,6,0)),0,VLOOKUP(C203,[2]TD!$4:$65536,6,0))</f>
        <v>0</v>
      </c>
      <c r="M203" s="57">
        <f>IF(ISERROR(VLOOKUP(C203,[2]TD!$4:$65536,7,0)),0,VLOOKUP(C203,[2]TD!$4:$65536,7,0))</f>
        <v>0</v>
      </c>
      <c r="N203" s="70"/>
      <c r="O203" s="70" t="str">
        <f>IF(ISERROR(VLOOKUP(N203,[2]POA!$A$2:$C$25,3,0)),"",VLOOKUP(N203,[2]POA!$A$2:$C$25,3,0))</f>
        <v/>
      </c>
      <c r="P203" s="61"/>
      <c r="Q203" s="61" t="str">
        <f>IF(ISERROR(VLOOKUP(P203,[2]POA!$A$2:$F$25,4,0)),"",VLOOKUP(P203,[2]POA!$A$2:$F$25,4,0))</f>
        <v/>
      </c>
      <c r="R203" s="62" t="str">
        <f>IF(ISERROR(VLOOKUP(N203,[2]POA!$A$2:$C$25,2,0)),"",VLOOKUP(N203,[2]POA!$A$2:$C$25,2,0))</f>
        <v/>
      </c>
      <c r="S203" s="63"/>
      <c r="T203" s="64" t="str">
        <f t="shared" si="154"/>
        <v/>
      </c>
      <c r="U203" s="63"/>
      <c r="V203" s="64" t="str">
        <f>IF(OR(U199=0,N203="",R203=""),"",IF(U199&gt;=(0.5*R203),"HABIL","NO HABIL"))</f>
        <v/>
      </c>
      <c r="W203" s="64"/>
      <c r="X203" s="63"/>
      <c r="Y203" s="64" t="str">
        <f>IF(OR(X199=0,N203="",R203=""),"",IF(X199&gt;=$Y$9,"HABIL","NO HABIL"))</f>
        <v/>
      </c>
      <c r="Z203" s="65"/>
      <c r="AA203" s="64" t="str">
        <f>IF(OR(Z199=0,N203="",R203=""),"",IF(Z199&lt;=$AA$9,"HABIL","NO HABIL"))</f>
        <v/>
      </c>
      <c r="AB203" s="61">
        <f>IF(ISERROR(VLOOKUP(P203,[3]POA!$A$2:$F$25,5,0)),"",VLOOKUP(P203,[3]POA!$A$2:$F$25,5,0))</f>
        <v>0</v>
      </c>
      <c r="AC203" s="61"/>
      <c r="AD203" s="64" t="str">
        <f>IF(OR(AC199=0,N203="",R203=""),"",IF(AC199&gt;=$AD$9,"HABIL","NO HABIL"))</f>
        <v/>
      </c>
      <c r="AE203" s="64" t="str">
        <f t="shared" si="155"/>
        <v/>
      </c>
      <c r="AF203" s="66">
        <f t="shared" si="156"/>
        <v>0</v>
      </c>
      <c r="AG203" s="67" t="str">
        <f t="shared" si="159"/>
        <v>MIPYME</v>
      </c>
      <c r="AH203" s="68"/>
      <c r="AI203" s="64" t="str">
        <f>IF(OR(AH199=0,N203="",R203=""),"",IF(AH199&gt;=$AI$9,"HABIL","NO HABIL"))</f>
        <v/>
      </c>
      <c r="AJ203" s="68"/>
      <c r="AK203" s="64" t="str">
        <f>IF(OR(AJ199=0,N203="",R203=""),"",IF(AJ199&gt;=$AK$9,"HABIL","NO HABIL"))</f>
        <v/>
      </c>
      <c r="AL203" s="71" t="str">
        <f t="shared" si="160"/>
        <v/>
      </c>
    </row>
    <row r="204" spans="2:38" ht="18" hidden="1" customHeight="1" x14ac:dyDescent="0.25">
      <c r="B204" s="54" t="str">
        <f t="shared" ref="B204:B209" si="161">IF(C204="","",B203+0.1)</f>
        <v/>
      </c>
      <c r="C204" s="56"/>
      <c r="D204" s="56"/>
      <c r="E204" s="57">
        <f>IF(ISERROR(VLOOKUP(C204,[2]TD!$4:$65536,2,0)),0,VLOOKUP(C204,[2]TD!$4:$65536,2,0))</f>
        <v>0</v>
      </c>
      <c r="F204" s="57">
        <f>IF(ISERROR(VLOOKUP(C204,[2]TD!$4:$65536,3,0)),0,VLOOKUP(C204,[2]TD!$4:$65536,3,0))</f>
        <v>0</v>
      </c>
      <c r="G204" s="57">
        <f>IF(ISERROR(VLOOKUP(C204,[2]TD!$4:$65536,4,0)),0,VLOOKUP(C204,[2]TD!$4:$65536,4,0))</f>
        <v>0</v>
      </c>
      <c r="H204" s="57">
        <f>IF(ISERROR(VLOOKUP(C204,[2]TD!$4:$65536,5,0)),0,VLOOKUP(C204,[2]TD!$4:$65536,5,0))</f>
        <v>0</v>
      </c>
      <c r="I204" s="57">
        <f t="shared" si="157"/>
        <v>0</v>
      </c>
      <c r="J204" s="57">
        <f t="shared" si="157"/>
        <v>0</v>
      </c>
      <c r="K204" s="57">
        <f t="shared" si="158"/>
        <v>0</v>
      </c>
      <c r="L204" s="57">
        <f>IF(ISERROR(VLOOKUP(C204,[2]TD!$4:$65536,6,0)),0,VLOOKUP(C204,[2]TD!$4:$65536,6,0))</f>
        <v>0</v>
      </c>
      <c r="M204" s="57">
        <f>IF(ISERROR(VLOOKUP(C204,[2]TD!$4:$65536,7,0)),0,VLOOKUP(C204,[2]TD!$4:$65536,7,0))</f>
        <v>0</v>
      </c>
      <c r="N204" s="70"/>
      <c r="O204" s="70" t="str">
        <f>IF(ISERROR(VLOOKUP(N204,[2]POA!$A$2:$C$25,3,0)),"",VLOOKUP(N204,[2]POA!$A$2:$C$25,3,0))</f>
        <v/>
      </c>
      <c r="P204" s="61"/>
      <c r="Q204" s="61" t="str">
        <f>IF(ISERROR(VLOOKUP(P204,[2]POA!$A$2:$F$25,4,0)),"",VLOOKUP(P204,[2]POA!$A$2:$F$25,4,0))</f>
        <v/>
      </c>
      <c r="R204" s="62" t="str">
        <f>IF(ISERROR(VLOOKUP(N204,[2]POA!$A$2:$C$25,2,0)),"",VLOOKUP(N204,[2]POA!$A$2:$C$25,2,0))</f>
        <v/>
      </c>
      <c r="S204" s="63"/>
      <c r="T204" s="64" t="str">
        <f t="shared" si="154"/>
        <v/>
      </c>
      <c r="U204" s="63"/>
      <c r="V204" s="64" t="str">
        <f>IF(OR(U199=0,N204="",R204=""),"",IF(U199&gt;=(0.5*R204),"HABIL","NO HABIL"))</f>
        <v/>
      </c>
      <c r="W204" s="64"/>
      <c r="X204" s="63"/>
      <c r="Y204" s="64" t="str">
        <f>IF(OR(X199=0,N204="",R204=""),"",IF(X199&gt;=$Y$9,"HABIL","NO HABIL"))</f>
        <v/>
      </c>
      <c r="Z204" s="65"/>
      <c r="AA204" s="64" t="str">
        <f>IF(OR(Z199=0,N204="",R204=""),"",IF(Z199&lt;=$AA$9,"HABIL","NO HABIL"))</f>
        <v/>
      </c>
      <c r="AB204" s="61">
        <f>IF(ISERROR(VLOOKUP(P204,[3]POA!$A$2:$F$25,5,0)),"",VLOOKUP(P204,[3]POA!$A$2:$F$25,5,0))</f>
        <v>0</v>
      </c>
      <c r="AC204" s="61"/>
      <c r="AD204" s="64" t="str">
        <f>IF(OR(AC199=0,N204="",R204=""),"",IF(AC199&gt;=$AD$9,"HABIL","NO HABIL"))</f>
        <v/>
      </c>
      <c r="AE204" s="64" t="str">
        <f t="shared" si="155"/>
        <v/>
      </c>
      <c r="AF204" s="66">
        <f t="shared" si="156"/>
        <v>0</v>
      </c>
      <c r="AG204" s="67" t="str">
        <f t="shared" si="159"/>
        <v>MIPYME</v>
      </c>
      <c r="AH204" s="68"/>
      <c r="AI204" s="64" t="str">
        <f>IF(OR(AH199=0,N204="",R204=""),"",IF(AH199&gt;=$AI$9,"HABIL","NO HABIL"))</f>
        <v/>
      </c>
      <c r="AJ204" s="68"/>
      <c r="AK204" s="64" t="str">
        <f>IF(OR(AJ199=0,N204="",R204=""),"",IF(AJ199&gt;=$AK$9,"HABIL","NO HABIL"))</f>
        <v/>
      </c>
      <c r="AL204" s="72" t="str">
        <f t="shared" si="160"/>
        <v/>
      </c>
    </row>
    <row r="205" spans="2:38" ht="18" hidden="1" customHeight="1" x14ac:dyDescent="0.25">
      <c r="B205" s="54" t="str">
        <f t="shared" si="161"/>
        <v/>
      </c>
      <c r="C205" s="56"/>
      <c r="D205" s="56"/>
      <c r="E205" s="57">
        <f>IF(ISERROR(VLOOKUP(C205,[2]TD!$4:$65536,2,0)),0,VLOOKUP(C205,[2]TD!$4:$65536,2,0))</f>
        <v>0</v>
      </c>
      <c r="F205" s="57">
        <f>IF(ISERROR(VLOOKUP(C205,[2]TD!$4:$65536,3,0)),0,VLOOKUP(C205,[2]TD!$4:$65536,3,0))</f>
        <v>0</v>
      </c>
      <c r="G205" s="57">
        <f>IF(ISERROR(VLOOKUP(C205,[2]TD!$4:$65536,4,0)),0,VLOOKUP(C205,[2]TD!$4:$65536,4,0))</f>
        <v>0</v>
      </c>
      <c r="H205" s="57">
        <f>IF(ISERROR(VLOOKUP(C205,[2]TD!$4:$65536,5,0)),0,VLOOKUP(C205,[2]TD!$4:$65536,5,0))</f>
        <v>0</v>
      </c>
      <c r="I205" s="57">
        <f t="shared" si="157"/>
        <v>0</v>
      </c>
      <c r="J205" s="57">
        <f t="shared" si="157"/>
        <v>0</v>
      </c>
      <c r="K205" s="57">
        <f t="shared" si="158"/>
        <v>0</v>
      </c>
      <c r="L205" s="57">
        <f>IF(ISERROR(VLOOKUP(C205,[2]TD!$4:$65536,6,0)),0,VLOOKUP(C205,[2]TD!$4:$65536,6,0))</f>
        <v>0</v>
      </c>
      <c r="M205" s="57">
        <f>IF(ISERROR(VLOOKUP(C205,[2]TD!$4:$65536,7,0)),0,VLOOKUP(C205,[2]TD!$4:$65536,7,0))</f>
        <v>0</v>
      </c>
      <c r="N205" s="70"/>
      <c r="O205" s="70" t="str">
        <f>IF(ISERROR(VLOOKUP(N205,[2]POA!$A$2:$C$25,3,0)),"",VLOOKUP(N205,[2]POA!$A$2:$C$25,3,0))</f>
        <v/>
      </c>
      <c r="P205" s="61"/>
      <c r="Q205" s="61" t="str">
        <f>IF(ISERROR(VLOOKUP(P205,[2]POA!$A$2:$F$25,4,0)),"",VLOOKUP(P205,[2]POA!$A$2:$F$25,4,0))</f>
        <v/>
      </c>
      <c r="R205" s="62" t="str">
        <f>IF(ISERROR(VLOOKUP(N205,[2]POA!$A$2:$C$25,2,0)),"",VLOOKUP(N205,[2]POA!$A$2:$C$25,2,0))</f>
        <v/>
      </c>
      <c r="S205" s="63"/>
      <c r="T205" s="64" t="str">
        <f t="shared" si="154"/>
        <v/>
      </c>
      <c r="U205" s="63"/>
      <c r="V205" s="64" t="str">
        <f>IF(OR(U199=0,N205="",R205=""),"",IF(U199&gt;=(0.5*R205),"HABIL","NO HABIL"))</f>
        <v/>
      </c>
      <c r="W205" s="64"/>
      <c r="X205" s="63"/>
      <c r="Y205" s="64" t="str">
        <f>IF(OR(X199=0,N205="",R205=""),"",IF(X199&gt;=$Y$9,"HABIL","NO HABIL"))</f>
        <v/>
      </c>
      <c r="Z205" s="65"/>
      <c r="AA205" s="64" t="str">
        <f>IF(OR(Z199=0,N205="",R205=""),"",IF(Z199&lt;=$AA$9,"HABIL","NO HABIL"))</f>
        <v/>
      </c>
      <c r="AB205" s="61">
        <f>IF(ISERROR(VLOOKUP(P205,[3]POA!$A$2:$F$25,5,0)),"",VLOOKUP(P205,[3]POA!$A$2:$F$25,5,0))</f>
        <v>0</v>
      </c>
      <c r="AC205" s="61"/>
      <c r="AD205" s="64" t="str">
        <f>IF(OR(AC199=0,N205="",R205=""),"",IF(AC199&gt;=$AD$9,"HABIL","NO HABIL"))</f>
        <v/>
      </c>
      <c r="AE205" s="64" t="str">
        <f t="shared" si="155"/>
        <v/>
      </c>
      <c r="AF205" s="66">
        <f t="shared" si="156"/>
        <v>0</v>
      </c>
      <c r="AG205" s="67" t="str">
        <f t="shared" si="159"/>
        <v>MIPYME</v>
      </c>
      <c r="AH205" s="68"/>
      <c r="AI205" s="64" t="str">
        <f>IF(OR(AH199=0,N205="",R205=""),"",IF(AH199&gt;=$AI$9,"HABIL","NO HABIL"))</f>
        <v/>
      </c>
      <c r="AJ205" s="68"/>
      <c r="AK205" s="64" t="str">
        <f>IF(OR(AJ199=0,N205="",R205=""),"",IF(AJ199&gt;=$AK$9,"HABIL","NO HABIL"))</f>
        <v/>
      </c>
      <c r="AL205" s="71" t="str">
        <f t="shared" si="160"/>
        <v/>
      </c>
    </row>
    <row r="206" spans="2:38" ht="18" hidden="1" customHeight="1" x14ac:dyDescent="0.25">
      <c r="B206" s="54" t="str">
        <f t="shared" si="161"/>
        <v/>
      </c>
      <c r="C206" s="56"/>
      <c r="D206" s="56"/>
      <c r="E206" s="57">
        <f>IF(ISERROR(VLOOKUP(C206,[2]TD!$4:$65536,2,0)),0,VLOOKUP(C206,[2]TD!$4:$65536,2,0))</f>
        <v>0</v>
      </c>
      <c r="F206" s="57">
        <f>IF(ISERROR(VLOOKUP(C206,[2]TD!$4:$65536,3,0)),0,VLOOKUP(C206,[2]TD!$4:$65536,3,0))</f>
        <v>0</v>
      </c>
      <c r="G206" s="57">
        <f>IF(ISERROR(VLOOKUP(C206,[2]TD!$4:$65536,4,0)),0,VLOOKUP(C206,[2]TD!$4:$65536,4,0))</f>
        <v>0</v>
      </c>
      <c r="H206" s="57">
        <f>IF(ISERROR(VLOOKUP(C206,[2]TD!$4:$65536,5,0)),0,VLOOKUP(C206,[2]TD!$4:$65536,5,0))</f>
        <v>0</v>
      </c>
      <c r="I206" s="57">
        <f t="shared" si="157"/>
        <v>0</v>
      </c>
      <c r="J206" s="57">
        <f t="shared" si="157"/>
        <v>0</v>
      </c>
      <c r="K206" s="57">
        <f t="shared" si="158"/>
        <v>0</v>
      </c>
      <c r="L206" s="57">
        <f>IF(ISERROR(VLOOKUP(C206,[2]TD!$4:$65536,6,0)),0,VLOOKUP(C206,[2]TD!$4:$65536,6,0))</f>
        <v>0</v>
      </c>
      <c r="M206" s="57">
        <f>IF(ISERROR(VLOOKUP(C206,[2]TD!$4:$65536,7,0)),0,VLOOKUP(C206,[2]TD!$4:$65536,7,0))</f>
        <v>0</v>
      </c>
      <c r="N206" s="70"/>
      <c r="O206" s="70" t="str">
        <f>IF(ISERROR(VLOOKUP(N206,[2]POA!$A$2:$C$25,3,0)),"",VLOOKUP(N206,[2]POA!$A$2:$C$25,3,0))</f>
        <v/>
      </c>
      <c r="P206" s="61"/>
      <c r="Q206" s="61" t="str">
        <f>IF(ISERROR(VLOOKUP(P206,[2]POA!$A$2:$F$25,4,0)),"",VLOOKUP(P206,[2]POA!$A$2:$F$25,4,0))</f>
        <v/>
      </c>
      <c r="R206" s="62" t="str">
        <f>IF(ISERROR(VLOOKUP(N206,[2]POA!$A$2:$C$25,2,0)),"",VLOOKUP(N206,[2]POA!$A$2:$C$25,2,0))</f>
        <v/>
      </c>
      <c r="S206" s="63"/>
      <c r="T206" s="64" t="str">
        <f t="shared" si="154"/>
        <v/>
      </c>
      <c r="U206" s="63"/>
      <c r="V206" s="64" t="str">
        <f>IF(OR(U199=0,N206="",R206=""),"",IF(U199&gt;=(0.5*R206),"HABIL","NO HABIL"))</f>
        <v/>
      </c>
      <c r="W206" s="64"/>
      <c r="X206" s="63"/>
      <c r="Y206" s="64" t="str">
        <f>IF(OR(X199=0,N206="",R206=""),"",IF(X199&gt;=$Y$9,"HABIL","NO HABIL"))</f>
        <v/>
      </c>
      <c r="Z206" s="65"/>
      <c r="AA206" s="64" t="str">
        <f>IF(OR(Z199=0,N206="",R206=""),"",IF(Z199&lt;=$AA$9,"HABIL","NO HABIL"))</f>
        <v/>
      </c>
      <c r="AB206" s="61">
        <f>IF(ISERROR(VLOOKUP(P206,[3]POA!$A$2:$F$25,5,0)),"",VLOOKUP(P206,[3]POA!$A$2:$F$25,5,0))</f>
        <v>0</v>
      </c>
      <c r="AC206" s="61"/>
      <c r="AD206" s="64" t="str">
        <f>IF(OR(AC199=0,N206="",R206=""),"",IF(AC199&gt;=$AD$9,"HABIL","NO HABIL"))</f>
        <v/>
      </c>
      <c r="AE206" s="64" t="str">
        <f t="shared" si="155"/>
        <v/>
      </c>
      <c r="AF206" s="66">
        <f t="shared" si="156"/>
        <v>0</v>
      </c>
      <c r="AG206" s="67" t="str">
        <f t="shared" si="159"/>
        <v>MIPYME</v>
      </c>
      <c r="AH206" s="68"/>
      <c r="AI206" s="64" t="str">
        <f>IF(OR(AH199=0,N206="",R206=""),"",IF(AH199&gt;=$AI$9,"HABIL","NO HABIL"))</f>
        <v/>
      </c>
      <c r="AJ206" s="68"/>
      <c r="AK206" s="64" t="str">
        <f>IF(OR(AJ199=0,N206="",R206=""),"",IF(AJ199&gt;=$AK$9,"HABIL","NO HABIL"))</f>
        <v/>
      </c>
      <c r="AL206" s="71" t="str">
        <f t="shared" si="160"/>
        <v/>
      </c>
    </row>
    <row r="207" spans="2:38" ht="18" hidden="1" customHeight="1" x14ac:dyDescent="0.25">
      <c r="B207" s="54" t="str">
        <f t="shared" si="161"/>
        <v/>
      </c>
      <c r="C207" s="56"/>
      <c r="D207" s="56"/>
      <c r="E207" s="57">
        <f>IF(ISERROR(VLOOKUP(C207,[2]TD!$4:$65536,2,0)),0,VLOOKUP(C207,[2]TD!$4:$65536,2,0))</f>
        <v>0</v>
      </c>
      <c r="F207" s="57">
        <f>IF(ISERROR(VLOOKUP(C207,[2]TD!$4:$65536,3,0)),0,VLOOKUP(C207,[2]TD!$4:$65536,3,0))</f>
        <v>0</v>
      </c>
      <c r="G207" s="57">
        <f>IF(ISERROR(VLOOKUP(C207,[2]TD!$4:$65536,4,0)),0,VLOOKUP(C207,[2]TD!$4:$65536,4,0))</f>
        <v>0</v>
      </c>
      <c r="H207" s="57">
        <f>IF(ISERROR(VLOOKUP(C207,[2]TD!$4:$65536,5,0)),0,VLOOKUP(C207,[2]TD!$4:$65536,5,0))</f>
        <v>0</v>
      </c>
      <c r="I207" s="57">
        <f t="shared" si="157"/>
        <v>0</v>
      </c>
      <c r="J207" s="57">
        <f t="shared" si="157"/>
        <v>0</v>
      </c>
      <c r="K207" s="57">
        <f t="shared" si="158"/>
        <v>0</v>
      </c>
      <c r="L207" s="57">
        <f>IF(ISERROR(VLOOKUP(C207,[2]TD!$4:$65536,6,0)),0,VLOOKUP(C207,[2]TD!$4:$65536,6,0))</f>
        <v>0</v>
      </c>
      <c r="M207" s="57">
        <f>IF(ISERROR(VLOOKUP(C207,[2]TD!$4:$65536,7,0)),0,VLOOKUP(C207,[2]TD!$4:$65536,7,0))</f>
        <v>0</v>
      </c>
      <c r="N207" s="70"/>
      <c r="O207" s="70" t="str">
        <f>IF(ISERROR(VLOOKUP(N207,[2]POA!$A$2:$C$25,3,0)),"",VLOOKUP(N207,[2]POA!$A$2:$C$25,3,0))</f>
        <v/>
      </c>
      <c r="P207" s="61"/>
      <c r="Q207" s="61" t="str">
        <f>IF(ISERROR(VLOOKUP(P207,[2]POA!$A$2:$F$25,4,0)),"",VLOOKUP(P207,[2]POA!$A$2:$F$25,4,0))</f>
        <v/>
      </c>
      <c r="R207" s="62" t="str">
        <f>IF(ISERROR(VLOOKUP(N207,[2]POA!$A$2:$C$25,2,0)),"",VLOOKUP(N207,[2]POA!$A$2:$C$25,2,0))</f>
        <v/>
      </c>
      <c r="S207" s="63"/>
      <c r="T207" s="64" t="str">
        <f t="shared" si="154"/>
        <v/>
      </c>
      <c r="U207" s="63"/>
      <c r="V207" s="64" t="str">
        <f>IF(OR(U199=0,N207="",R207=""),"",IF(U199&gt;=(0.5*R207),"HABIL","NO HABIL"))</f>
        <v/>
      </c>
      <c r="W207" s="64"/>
      <c r="X207" s="63"/>
      <c r="Y207" s="64" t="str">
        <f>IF(OR(X199=0,N207="",R207=""),"",IF(X199&gt;=$Y$9,"HABIL","NO HABIL"))</f>
        <v/>
      </c>
      <c r="Z207" s="65"/>
      <c r="AA207" s="64" t="str">
        <f>IF(OR(Z199=0,N207="",R207=""),"",IF(Z199&lt;=$AA$9,"HABIL","NO HABIL"))</f>
        <v/>
      </c>
      <c r="AB207" s="61">
        <f>IF(ISERROR(VLOOKUP(P207,[3]POA!$A$2:$F$25,5,0)),"",VLOOKUP(P207,[3]POA!$A$2:$F$25,5,0))</f>
        <v>0</v>
      </c>
      <c r="AC207" s="61"/>
      <c r="AD207" s="64" t="str">
        <f>IF(OR(AC199=0,N207="",R207=""),"",IF(AC199&gt;=$AD$9,"HABIL","NO HABIL"))</f>
        <v/>
      </c>
      <c r="AE207" s="64" t="str">
        <f t="shared" si="155"/>
        <v/>
      </c>
      <c r="AF207" s="66">
        <f t="shared" si="156"/>
        <v>0</v>
      </c>
      <c r="AG207" s="67" t="str">
        <f t="shared" si="159"/>
        <v>MIPYME</v>
      </c>
      <c r="AH207" s="68"/>
      <c r="AI207" s="64" t="str">
        <f>IF(OR(AH199=0,N207="",R207=""),"",IF(AH199&gt;=$AI$9,"HABIL","NO HABIL"))</f>
        <v/>
      </c>
      <c r="AJ207" s="68"/>
      <c r="AK207" s="64" t="str">
        <f>IF(OR(AJ199=0,N207="",R207=""),"",IF(AJ199&gt;=$AK$9,"HABIL","NO HABIL"))</f>
        <v/>
      </c>
      <c r="AL207" s="72" t="str">
        <f t="shared" si="160"/>
        <v/>
      </c>
    </row>
    <row r="208" spans="2:38" ht="18" hidden="1" customHeight="1" x14ac:dyDescent="0.25">
      <c r="B208" s="54" t="str">
        <f t="shared" si="161"/>
        <v/>
      </c>
      <c r="C208" s="56"/>
      <c r="D208" s="56"/>
      <c r="E208" s="57">
        <f>IF(ISERROR(VLOOKUP(C208,[2]TD!$4:$65536,2,0)),0,VLOOKUP(C208,[2]TD!$4:$65536,2,0))</f>
        <v>0</v>
      </c>
      <c r="F208" s="57">
        <f>IF(ISERROR(VLOOKUP(C208,[2]TD!$4:$65536,3,0)),0,VLOOKUP(C208,[2]TD!$4:$65536,3,0))</f>
        <v>0</v>
      </c>
      <c r="G208" s="57">
        <f>IF(ISERROR(VLOOKUP(C208,[2]TD!$4:$65536,4,0)),0,VLOOKUP(C208,[2]TD!$4:$65536,4,0))</f>
        <v>0</v>
      </c>
      <c r="H208" s="57">
        <f>IF(ISERROR(VLOOKUP(C208,[2]TD!$4:$65536,5,0)),0,VLOOKUP(C208,[2]TD!$4:$65536,5,0))</f>
        <v>0</v>
      </c>
      <c r="I208" s="57">
        <f t="shared" si="157"/>
        <v>0</v>
      </c>
      <c r="J208" s="57">
        <f t="shared" si="157"/>
        <v>0</v>
      </c>
      <c r="K208" s="57">
        <f t="shared" si="158"/>
        <v>0</v>
      </c>
      <c r="L208" s="57">
        <f>IF(ISERROR(VLOOKUP(C208,[2]TD!$4:$65536,6,0)),0,VLOOKUP(C208,[2]TD!$4:$65536,6,0))</f>
        <v>0</v>
      </c>
      <c r="M208" s="57">
        <f>IF(ISERROR(VLOOKUP(C208,[2]TD!$4:$65536,7,0)),0,VLOOKUP(C208,[2]TD!$4:$65536,7,0))</f>
        <v>0</v>
      </c>
      <c r="N208" s="70"/>
      <c r="O208" s="70" t="str">
        <f>IF(ISERROR(VLOOKUP(N208,[2]POA!$A$2:$C$25,3,0)),"",VLOOKUP(N208,[2]POA!$A$2:$C$25,3,0))</f>
        <v/>
      </c>
      <c r="P208" s="61"/>
      <c r="Q208" s="61" t="str">
        <f>IF(ISERROR(VLOOKUP(P208,[2]POA!$A$2:$F$25,4,0)),"",VLOOKUP(P208,[2]POA!$A$2:$F$25,4,0))</f>
        <v/>
      </c>
      <c r="R208" s="62" t="str">
        <f>IF(ISERROR(VLOOKUP(N208,[2]POA!$A$2:$C$25,2,0)),"",VLOOKUP(N208,[2]POA!$A$2:$C$25,2,0))</f>
        <v/>
      </c>
      <c r="S208" s="63"/>
      <c r="T208" s="64" t="str">
        <f t="shared" si="154"/>
        <v/>
      </c>
      <c r="U208" s="63"/>
      <c r="V208" s="64" t="str">
        <f>IF(OR(U199=0,N208="",R208=""),"",IF(U199&gt;=(0.5*R208),"HABIL","NO HABIL"))</f>
        <v/>
      </c>
      <c r="W208" s="64"/>
      <c r="X208" s="63"/>
      <c r="Y208" s="64" t="str">
        <f>IF(OR(X199=0,N208="",R208=""),"",IF(X199&gt;=$Y$9,"HABIL","NO HABIL"))</f>
        <v/>
      </c>
      <c r="Z208" s="65"/>
      <c r="AA208" s="64" t="str">
        <f>IF(OR(Z199=0,N208="",R208=""),"",IF(Z199&lt;=$AA$9,"HABIL","NO HABIL"))</f>
        <v/>
      </c>
      <c r="AB208" s="61">
        <f>IF(ISERROR(VLOOKUP(P208,[3]POA!$A$2:$F$25,5,0)),"",VLOOKUP(P208,[3]POA!$A$2:$F$25,5,0))</f>
        <v>0</v>
      </c>
      <c r="AC208" s="61"/>
      <c r="AD208" s="64" t="str">
        <f>IF(OR(AC199=0,N208="",R208=""),"",IF(AC199&gt;=$AD$9,"HABIL","NO HABIL"))</f>
        <v/>
      </c>
      <c r="AE208" s="64" t="str">
        <f t="shared" si="155"/>
        <v/>
      </c>
      <c r="AF208" s="66">
        <f t="shared" si="156"/>
        <v>0</v>
      </c>
      <c r="AG208" s="67" t="str">
        <f t="shared" si="159"/>
        <v>MIPYME</v>
      </c>
      <c r="AH208" s="68"/>
      <c r="AI208" s="64" t="str">
        <f>IF(OR(AH199=0,N208="",R208=""),"",IF(AH199&gt;=$AI$9,"HABIL","NO HABIL"))</f>
        <v/>
      </c>
      <c r="AJ208" s="68"/>
      <c r="AK208" s="64" t="str">
        <f>IF(OR(AJ199=0,N208="",R208=""),"",IF(AJ199&gt;=$AK$9,"HABIL","NO HABIL"))</f>
        <v/>
      </c>
      <c r="AL208" s="72" t="str">
        <f t="shared" si="160"/>
        <v/>
      </c>
    </row>
    <row r="209" spans="2:38" ht="18" hidden="1" customHeight="1" x14ac:dyDescent="0.25">
      <c r="B209" s="73" t="str">
        <f t="shared" si="161"/>
        <v/>
      </c>
      <c r="C209" s="74"/>
      <c r="D209" s="74"/>
      <c r="E209" s="75">
        <f>IF(ISERROR(VLOOKUP(C209,[2]TD!$4:$65536,2,0)),0,VLOOKUP(C209,[2]TD!$4:$65536,2,0))</f>
        <v>0</v>
      </c>
      <c r="F209" s="75">
        <f>IF(ISERROR(VLOOKUP(C209,[2]TD!$4:$65536,3,0)),0,VLOOKUP(C209,[2]TD!$4:$65536,3,0))</f>
        <v>0</v>
      </c>
      <c r="G209" s="75">
        <f>IF(ISERROR(VLOOKUP(C209,[2]TD!$4:$65536,4,0)),0,VLOOKUP(C209,[2]TD!$4:$65536,4,0))</f>
        <v>0</v>
      </c>
      <c r="H209" s="75">
        <f>IF(ISERROR(VLOOKUP(C209,[2]TD!$4:$65536,5,0)),0,VLOOKUP(C209,[2]TD!$4:$65536,5,0))</f>
        <v>0</v>
      </c>
      <c r="I209" s="75">
        <f t="shared" si="157"/>
        <v>0</v>
      </c>
      <c r="J209" s="75">
        <f t="shared" si="157"/>
        <v>0</v>
      </c>
      <c r="K209" s="75">
        <f t="shared" si="158"/>
        <v>0</v>
      </c>
      <c r="L209" s="75">
        <f>IF(ISERROR(VLOOKUP(C209,[2]TD!$4:$65536,6,0)),0,VLOOKUP(C209,[2]TD!$4:$65536,6,0))</f>
        <v>0</v>
      </c>
      <c r="M209" s="75">
        <f>IF(ISERROR(VLOOKUP(C209,[2]TD!$4:$65536,7,0)),0,VLOOKUP(C209,[2]TD!$4:$65536,7,0))</f>
        <v>0</v>
      </c>
      <c r="N209" s="76"/>
      <c r="O209" s="76" t="str">
        <f>IF(ISERROR(VLOOKUP(N209,[2]POA!$A$2:$C$25,3,0)),"",VLOOKUP(N209,[2]POA!$A$2:$C$25,3,0))</f>
        <v/>
      </c>
      <c r="P209" s="77"/>
      <c r="Q209" s="77" t="str">
        <f>IF(ISERROR(VLOOKUP(P209,[2]POA!$A$2:$F$25,4,0)),"",VLOOKUP(P209,[2]POA!$A$2:$F$25,4,0))</f>
        <v/>
      </c>
      <c r="R209" s="78" t="str">
        <f>IF(ISERROR(VLOOKUP(N209,[2]POA!$A$2:$C$25,2,0)),"",VLOOKUP(N209,[2]POA!$A$2:$C$25,2,0))</f>
        <v/>
      </c>
      <c r="S209" s="79"/>
      <c r="T209" s="64" t="str">
        <f t="shared" si="154"/>
        <v/>
      </c>
      <c r="U209" s="79"/>
      <c r="V209" s="80" t="str">
        <f>IF(OR(U199=0,N209="",R209=""),"",IF(U199&gt;=(0.5*R209),"HABIL","NO HABIL"))</f>
        <v/>
      </c>
      <c r="W209" s="80"/>
      <c r="X209" s="79"/>
      <c r="Y209" s="80" t="str">
        <f>IF(OR(X199=0,N209="",R209=""),"",IF(X199&gt;=$Y$9,"HABIL","NO HABIL"))</f>
        <v/>
      </c>
      <c r="Z209" s="81"/>
      <c r="AA209" s="80" t="str">
        <f>IF(OR(Z199=0,N209="",R209=""),"",IF(Z199&lt;=$AA$9,"HABIL","NO HABIL"))</f>
        <v/>
      </c>
      <c r="AB209" s="77">
        <f>IF(ISERROR(VLOOKUP(P209,[3]POA!$A$2:$F$25,5,0)),"",VLOOKUP(P209,[3]POA!$A$2:$F$25,5,0))</f>
        <v>0</v>
      </c>
      <c r="AC209" s="77"/>
      <c r="AD209" s="80" t="str">
        <f>IF(OR(AC199=0,N209="",R209=""),"",IF(AC199&gt;=$AD$9,"HABIL","NO HABIL"))</f>
        <v/>
      </c>
      <c r="AE209" s="80" t="str">
        <f t="shared" si="155"/>
        <v/>
      </c>
      <c r="AF209" s="82">
        <f t="shared" si="156"/>
        <v>0</v>
      </c>
      <c r="AG209" s="83" t="str">
        <f t="shared" si="159"/>
        <v>MIPYME</v>
      </c>
      <c r="AH209" s="84"/>
      <c r="AI209" s="80" t="str">
        <f>IF(OR(AH199=0,N209="",R209=""),"",IF(AH199&gt;=$AI$9,"HABIL","NO HABIL"))</f>
        <v/>
      </c>
      <c r="AJ209" s="84"/>
      <c r="AK209" s="80" t="str">
        <f>IF(OR(AJ199=0,N209="",R209=""),"",IF(AJ199&gt;=$AK$9,"HABIL","NO HABIL"))</f>
        <v/>
      </c>
      <c r="AL209" s="85" t="str">
        <f t="shared" si="160"/>
        <v/>
      </c>
    </row>
    <row r="210" spans="2:38" ht="18" hidden="1" customHeight="1" x14ac:dyDescent="0.25">
      <c r="B210" s="37">
        <v>19</v>
      </c>
      <c r="C210" s="38">
        <f>+C211</f>
        <v>0</v>
      </c>
      <c r="D210" s="39" t="str">
        <f>IF(SUM(D211:D220)=0,"",SUM(D211:D220))</f>
        <v/>
      </c>
      <c r="E210" s="40">
        <f>SUM(E211:E220)</f>
        <v>0</v>
      </c>
      <c r="F210" s="40">
        <f t="shared" ref="F210:M210" si="162">SUM(F211:F220)</f>
        <v>0</v>
      </c>
      <c r="G210" s="40">
        <f t="shared" si="162"/>
        <v>0</v>
      </c>
      <c r="H210" s="40">
        <f t="shared" si="162"/>
        <v>0</v>
      </c>
      <c r="I210" s="40">
        <f t="shared" si="162"/>
        <v>0</v>
      </c>
      <c r="J210" s="40">
        <f t="shared" si="162"/>
        <v>0</v>
      </c>
      <c r="K210" s="40">
        <f t="shared" si="162"/>
        <v>0</v>
      </c>
      <c r="L210" s="40">
        <f t="shared" si="162"/>
        <v>0</v>
      </c>
      <c r="M210" s="40">
        <f t="shared" si="162"/>
        <v>0</v>
      </c>
      <c r="N210" s="41">
        <v>1</v>
      </c>
      <c r="O210" s="42">
        <f>IF(ISERROR(VLOOKUP(N210,[2]POA!$A$2:$C$25,3,0)),"",VLOOKUP(N210,[2]POA!$A$2:$C$25,3,0))</f>
        <v>18</v>
      </c>
      <c r="P210" s="43" t="s">
        <v>54</v>
      </c>
      <c r="Q210" s="41">
        <f>+SUM(Q211:Q220)</f>
        <v>0</v>
      </c>
      <c r="R210" s="44">
        <f>IF(ISERROR(VLOOKUP(N210,[2]POA!$A$2:$C$25,2,0)),"",VLOOKUP(N210,[2]POA!$A$2:$C$25,2,0))</f>
        <v>151500000000</v>
      </c>
      <c r="S210" s="45">
        <f>SUM(I210)</f>
        <v>0</v>
      </c>
      <c r="T210" s="46" t="str">
        <f>IF(OR(S210=0,N210="",R210=""),"",IF(S210&gt;=(R210/O210),"HABIL","NO HABIL"))</f>
        <v/>
      </c>
      <c r="U210" s="47">
        <f>SUM(J210)</f>
        <v>0</v>
      </c>
      <c r="V210" s="48" t="str">
        <f>IF(OR(U210=0,N210="",R210=""),"",IF(U210&gt;=(0.1*R210),"HABIL","NO HABIL"))</f>
        <v/>
      </c>
      <c r="W210" s="48"/>
      <c r="X210" s="47">
        <f>IF(ISERROR(SUM(E210/G210)),0,SUM(E210/G210))</f>
        <v>0</v>
      </c>
      <c r="Y210" s="46" t="str">
        <f>IF(OR(X210=0,N210="",R210=""),"",IF(X210&gt;=$Y$9,"HABIL","NO HABIL"))</f>
        <v/>
      </c>
      <c r="Z210" s="49">
        <f>IF(ISERROR(SUM(H210/F210)),0,SUM(H210/F210))</f>
        <v>0</v>
      </c>
      <c r="AA210" s="46" t="str">
        <f>IF(OR(Z210=0,N210="",R210=""),"",IF(Z210&lt;=$AA$9,"HABIL","NO HABIL"))</f>
        <v/>
      </c>
      <c r="AB210" s="41">
        <f>+SUM(AB211:AB220)</f>
        <v>0</v>
      </c>
      <c r="AC210" s="49">
        <f>IF(ISERROR(SUM(L210/M210)),0,SUM(L210/M210))</f>
        <v>0</v>
      </c>
      <c r="AD210" s="46" t="str">
        <f>IF(OR(AC210=0,N210="",R210=""),"",IF(AC210&gt;=$AD$9,"HABIL","NO HABIL"))</f>
        <v/>
      </c>
      <c r="AE210" s="46" t="str">
        <f>IF(OR(T210="",V210="",Y210="",AA210="",AD210=""),"",IF(T210="NO HABIL","NO HABIL",IF(V210="NO HABIL","NO HABIL",IF(Y210="NO HABIL","NO HABIL",IF(AA210="NO HABIL","NO HABIL",IF(AD210="NO HABIL","NO HABIL",IF(AD210="NO HABIL","NO HABIL","HABIL")))))))</f>
        <v/>
      </c>
      <c r="AF210" s="50"/>
      <c r="AG210" s="51"/>
      <c r="AH210" s="49">
        <f>IF(ISERROR(SUM(L210/K210)),0,SUM(L210/K210))</f>
        <v>0</v>
      </c>
      <c r="AI210" s="46" t="str">
        <f>IF(OR(AH210=0,N210="",R210=""),"",IF(AH210&gt;=$AI$9,"HABIL","NO HABIL"))</f>
        <v/>
      </c>
      <c r="AJ210" s="49">
        <f>IF(ISERROR(SUM(L210/F210)),0,SUM(L210/F210))</f>
        <v>0</v>
      </c>
      <c r="AK210" s="46" t="str">
        <f>IF(OR(AJ210=0,N210="",R210=""),"",IF(AJ210&gt;=$AK$9,"HABIL","NO HABIL"))</f>
        <v/>
      </c>
      <c r="AL210" s="52" t="str">
        <f t="shared" si="160"/>
        <v/>
      </c>
    </row>
    <row r="211" spans="2:38" ht="18" hidden="1" customHeight="1" x14ac:dyDescent="0.25">
      <c r="B211" s="54" t="str">
        <f>IF(C211="","",B210+0.1)</f>
        <v/>
      </c>
      <c r="C211" s="55"/>
      <c r="D211" s="56"/>
      <c r="E211" s="57">
        <f>IF(ISERROR(VLOOKUP(C211,[2]TD!$4:$65536,2,0)),0,VLOOKUP(C211,[2]TD!$4:$65536,2,0))</f>
        <v>0</v>
      </c>
      <c r="F211" s="57">
        <f>IF(ISERROR(VLOOKUP(C211,[2]TD!$4:$65536,3,0)),0,VLOOKUP(C211,[2]TD!$4:$65536,3,0))</f>
        <v>0</v>
      </c>
      <c r="G211" s="57">
        <f>IF(ISERROR(VLOOKUP(C211,[2]TD!$4:$65536,4,0)),0,VLOOKUP(C211,[2]TD!$4:$65536,4,0))</f>
        <v>0</v>
      </c>
      <c r="H211" s="57">
        <f>IF(ISERROR(VLOOKUP(C211,[2]TD!$4:$65536,5,0)),0,VLOOKUP(C211,[2]TD!$4:$65536,5,0))</f>
        <v>0</v>
      </c>
      <c r="I211" s="57">
        <f>IF(ISERROR(E211-G211),"",E211-G211)</f>
        <v>0</v>
      </c>
      <c r="J211" s="58">
        <f>IF(ISERROR(F211-H211),"",F211-H211)</f>
        <v>0</v>
      </c>
      <c r="K211" s="58">
        <f>IF(ISERROR(F211-H211),"",F211-H211)</f>
        <v>0</v>
      </c>
      <c r="L211" s="57">
        <f>IF(ISERROR(VLOOKUP(C211,[2]TD!$4:$65536,6,0)),0,VLOOKUP(C211,[2]TD!$4:$65536,6,0))</f>
        <v>0</v>
      </c>
      <c r="M211" s="57">
        <f>IF(ISERROR(VLOOKUP(C211,[2]TD!$4:$65536,7,0)),0,VLOOKUP(C211,[2]TD!$4:$65536,7,0))</f>
        <v>0</v>
      </c>
      <c r="N211" s="59"/>
      <c r="O211" s="60" t="str">
        <f>IF(ISERROR(VLOOKUP(N211,[2]POA!$A$2:$C$25,3,0)),"",VLOOKUP(N211,[2]POA!$A$2:$C$25,3,0))</f>
        <v/>
      </c>
      <c r="P211" s="61" t="s">
        <v>54</v>
      </c>
      <c r="Q211" s="61" t="str">
        <f>IF(ISERROR(VLOOKUP(P211,[2]POA!$A$2:$F$25,4,0)),"",VLOOKUP(P211,[2]POA!$A$2:$F$25,4,0))</f>
        <v/>
      </c>
      <c r="R211" s="62" t="str">
        <f>IF(ISERROR(VLOOKUP(N211,[2]POA!$A$2:$C$25,2,0)),"",VLOOKUP(N211,[2]POA!$A$2:$C$25,2,0))</f>
        <v/>
      </c>
      <c r="S211" s="63"/>
      <c r="T211" s="64" t="str">
        <f t="shared" ref="T211:T220" si="163">IF(OR(S210=0,N211="",R211=""),"",IF(S210&gt;=(0.1*R211),"HABIL","NO HABIL"))</f>
        <v/>
      </c>
      <c r="U211" s="63"/>
      <c r="V211" s="64" t="str">
        <f>IF(OR(U210=0,N211="",R211=""),"",IF(U210&gt;=(0.5*R211),"HABIL","NO HABIL"))</f>
        <v/>
      </c>
      <c r="W211" s="64"/>
      <c r="X211" s="63"/>
      <c r="Y211" s="64" t="str">
        <f>IF(OR(X210=0,N211="",R211=""),"",IF(X210&gt;=$Y$9,"HABIL","NO HABIL"))</f>
        <v/>
      </c>
      <c r="Z211" s="65"/>
      <c r="AA211" s="64" t="str">
        <f>IF(OR(Z210=0,N211="",R211=""),"",IF(Z210&lt;=$AA$9,"HABIL","NO HABIL"))</f>
        <v/>
      </c>
      <c r="AB211" s="61" t="str">
        <f>IF(ISERROR(VLOOKUP(P211,[3]POA!$A$2:$F$25,5,0)),"",VLOOKUP(P211,[3]POA!$A$2:$F$25,5,0))</f>
        <v/>
      </c>
      <c r="AC211" s="61"/>
      <c r="AD211" s="64" t="str">
        <f>IF(OR(AC210=0,N211="",R211=""),"",IF(AC210&gt;=$AD$9,"HABIL","NO HABIL"))</f>
        <v/>
      </c>
      <c r="AE211" s="64" t="str">
        <f t="shared" ref="AE211:AE220" si="164">IF(OR(T211="",V211="",Y211="",AA211="",AD211=""),"",IF(T211="NO HABIL","NO HABIL",IF(V211="NO HABIL","NO HABIL",IF(Y211="NO HABIL","NO HABIL",IF(AA211="NO HABIL","NO HABIL",IF(AD211="NO HABIL","NO HABIL",IF(AD211="NO HABIL","NO HABIL","HABIL")))))))</f>
        <v/>
      </c>
      <c r="AF211" s="66">
        <f t="shared" ref="AF211:AF220" si="165">IF(ISERROR(F211/$AG$9),"",F211/$AG$9)</f>
        <v>0</v>
      </c>
      <c r="AG211" s="67" t="str">
        <f>+IF(AF211&lt;$AG$10,"MIPYME","NO CUMPLE")</f>
        <v>MIPYME</v>
      </c>
      <c r="AH211" s="68"/>
      <c r="AI211" s="64" t="str">
        <f>IF(OR(AH210=0,N211="",R211=""),"",IF(AH210&gt;=$AI$9,"HABIL","NO HABIL"))</f>
        <v/>
      </c>
      <c r="AJ211" s="68"/>
      <c r="AK211" s="64" t="str">
        <f>IF(OR(AJ210=0,N211="",R211=""),"",IF(AJ210&gt;=$AK$9,"HABIL","NO HABIL"))</f>
        <v/>
      </c>
      <c r="AL211" s="69" t="str">
        <f>IF(OR(AI211="",AK211=""),"",IF(AI211="NO HABIL","NO HABIL",IF(AK211="NO HABIL","NO HABIL",IF(AK211="NO HABIL","NO HABIL","HABIL"))))</f>
        <v/>
      </c>
    </row>
    <row r="212" spans="2:38" ht="18" hidden="1" customHeight="1" x14ac:dyDescent="0.25">
      <c r="B212" s="54" t="str">
        <f>IF(C212="","",B211+0.1)</f>
        <v/>
      </c>
      <c r="C212" s="56"/>
      <c r="D212" s="56"/>
      <c r="E212" s="57">
        <f>IF(ISERROR(VLOOKUP(C212,[2]TD!$4:$65536,2,0)),0,VLOOKUP(C212,[2]TD!$4:$65536,2,0))</f>
        <v>0</v>
      </c>
      <c r="F212" s="57">
        <f>IF(ISERROR(VLOOKUP(C212,[2]TD!$4:$65536,3,0)),0,VLOOKUP(C212,[2]TD!$4:$65536,3,0))</f>
        <v>0</v>
      </c>
      <c r="G212" s="57">
        <f>IF(ISERROR(VLOOKUP(C212,[2]TD!$4:$65536,4,0)),0,VLOOKUP(C212,[2]TD!$4:$65536,4,0))</f>
        <v>0</v>
      </c>
      <c r="H212" s="57">
        <f>IF(ISERROR(VLOOKUP(C212,[2]TD!$4:$65536,5,0)),0,VLOOKUP(C212,[2]TD!$4:$65536,5,0))</f>
        <v>0</v>
      </c>
      <c r="I212" s="57">
        <f t="shared" ref="I212:J220" si="166">IF(ISERROR(E212-G212),"",E212-G212)</f>
        <v>0</v>
      </c>
      <c r="J212" s="58">
        <f t="shared" si="166"/>
        <v>0</v>
      </c>
      <c r="K212" s="58">
        <f t="shared" ref="K212:K220" si="167">IF(ISERROR(F212-H212),"",F212-H212)</f>
        <v>0</v>
      </c>
      <c r="L212" s="57">
        <f>IF(ISERROR(VLOOKUP(C212,[2]TD!$4:$65536,6,0)),0,VLOOKUP(C212,[2]TD!$4:$65536,6,0))</f>
        <v>0</v>
      </c>
      <c r="M212" s="57">
        <f>IF(ISERROR(VLOOKUP(C212,[2]TD!$4:$65536,7,0)),0,VLOOKUP(C212,[2]TD!$4:$65536,7,0))</f>
        <v>0</v>
      </c>
      <c r="N212" s="70"/>
      <c r="O212" s="70" t="str">
        <f>IF(ISERROR(VLOOKUP(N212,[2]POA!$A$2:$C$25,3,0)),"",VLOOKUP(N212,[2]POA!$A$2:$C$25,3,0))</f>
        <v/>
      </c>
      <c r="P212" s="61" t="s">
        <v>54</v>
      </c>
      <c r="Q212" s="61" t="str">
        <f>IF(ISERROR(VLOOKUP(P212,[2]POA!$A$2:$F$25,4,0)),"",VLOOKUP(P212,[2]POA!$A$2:$F$25,4,0))</f>
        <v/>
      </c>
      <c r="R212" s="62" t="str">
        <f>IF(ISERROR(VLOOKUP(N212,[2]POA!$A$2:$C$25,2,0)),"",VLOOKUP(N212,[2]POA!$A$2:$C$25,2,0))</f>
        <v/>
      </c>
      <c r="S212" s="63" t="s">
        <v>54</v>
      </c>
      <c r="T212" s="64" t="str">
        <f t="shared" si="163"/>
        <v/>
      </c>
      <c r="U212" s="63"/>
      <c r="V212" s="64" t="str">
        <f>IF(OR(U210=0,N212="",R212=""),"",IF(U210&gt;=(0.5*R212),"HABIL","NO HABIL"))</f>
        <v/>
      </c>
      <c r="W212" s="64"/>
      <c r="X212" s="63"/>
      <c r="Y212" s="64" t="str">
        <f>IF(OR(X210=0,N212="",R212=""),"",IF(X210&gt;=$Y$9,"HABIL","NO HABIL"))</f>
        <v/>
      </c>
      <c r="Z212" s="65"/>
      <c r="AA212" s="64" t="str">
        <f>IF(OR(Z210=0,N212="",R212=""),"",IF(Z210&lt;=$AA$9,"HABIL","NO HABIL"))</f>
        <v/>
      </c>
      <c r="AB212" s="61" t="str">
        <f>IF(ISERROR(VLOOKUP(P212,[3]POA!$A$2:$F$25,5,0)),"",VLOOKUP(P212,[3]POA!$A$2:$F$25,5,0))</f>
        <v/>
      </c>
      <c r="AC212" s="61"/>
      <c r="AD212" s="64" t="str">
        <f>IF(OR(AC210=0,N212="",R212=""),"",IF(AC210&gt;=$AD$9,"HABIL","NO HABIL"))</f>
        <v/>
      </c>
      <c r="AE212" s="64" t="str">
        <f t="shared" si="164"/>
        <v/>
      </c>
      <c r="AF212" s="66">
        <f t="shared" si="165"/>
        <v>0</v>
      </c>
      <c r="AG212" s="67" t="str">
        <f t="shared" ref="AG212:AG220" si="168">+IF(AF212&lt;$AG$10,"MIPYME","NO CUMPLE")</f>
        <v>MIPYME</v>
      </c>
      <c r="AH212" s="68"/>
      <c r="AI212" s="64" t="str">
        <f>IF(OR(AH210=0,N212="",R212=""),"",IF(AH210&gt;=$AI$9,"HABIL","NO HABIL"))</f>
        <v/>
      </c>
      <c r="AJ212" s="68"/>
      <c r="AK212" s="64" t="str">
        <f>IF(OR(AJ210=0,N212="",R212=""),"",IF(AJ210&gt;=$AK$9,"HABIL","NO HABIL"))</f>
        <v/>
      </c>
      <c r="AL212" s="71" t="str">
        <f t="shared" ref="AL212:AL221" si="169">IF(OR(AI212="",AK212=""),"",IF(AI212="NO HABIL","NO HABIL",IF(AK212="NO HABIL","NO HABIL",IF(AK212="NO HABIL","NO HABIL","HABIL"))))</f>
        <v/>
      </c>
    </row>
    <row r="213" spans="2:38" ht="18" hidden="1" customHeight="1" x14ac:dyDescent="0.25">
      <c r="B213" s="54" t="str">
        <f>IF(C213="","",B212+0.1)</f>
        <v/>
      </c>
      <c r="C213" s="56"/>
      <c r="D213" s="56"/>
      <c r="E213" s="57">
        <f>IF(ISERROR(VLOOKUP(C213,[2]TD!$4:$65536,2,0)),0,VLOOKUP(C213,[2]TD!$4:$65536,2,0))</f>
        <v>0</v>
      </c>
      <c r="F213" s="57">
        <f>IF(ISERROR(VLOOKUP(C213,[2]TD!$4:$65536,3,0)),0,VLOOKUP(C213,[2]TD!$4:$65536,3,0))</f>
        <v>0</v>
      </c>
      <c r="G213" s="57">
        <f>IF(ISERROR(VLOOKUP(C213,[2]TD!$4:$65536,4,0)),0,VLOOKUP(C213,[2]TD!$4:$65536,4,0))</f>
        <v>0</v>
      </c>
      <c r="H213" s="57">
        <f>IF(ISERROR(VLOOKUP(C213,[2]TD!$4:$65536,5,0)),0,VLOOKUP(C213,[2]TD!$4:$65536,5,0))</f>
        <v>0</v>
      </c>
      <c r="I213" s="57">
        <f t="shared" si="166"/>
        <v>0</v>
      </c>
      <c r="J213" s="58">
        <f t="shared" si="166"/>
        <v>0</v>
      </c>
      <c r="K213" s="58">
        <f t="shared" si="167"/>
        <v>0</v>
      </c>
      <c r="L213" s="57">
        <f>IF(ISERROR(VLOOKUP(C213,[2]TD!$4:$65536,6,0)),0,VLOOKUP(C213,[2]TD!$4:$65536,6,0))</f>
        <v>0</v>
      </c>
      <c r="M213" s="57">
        <f>IF(ISERROR(VLOOKUP(C213,[2]TD!$4:$65536,7,0)),0,VLOOKUP(C213,[2]TD!$4:$65536,7,0))</f>
        <v>0</v>
      </c>
      <c r="N213" s="70"/>
      <c r="O213" s="70" t="str">
        <f>IF(ISERROR(VLOOKUP(N213,[2]POA!$A$2:$C$25,3,0)),"",VLOOKUP(N213,[2]POA!$A$2:$C$25,3,0))</f>
        <v/>
      </c>
      <c r="P213" s="61"/>
      <c r="Q213" s="61" t="str">
        <f>IF(ISERROR(VLOOKUP(P213,[2]POA!$A$2:$F$25,4,0)),"",VLOOKUP(P213,[2]POA!$A$2:$F$25,4,0))</f>
        <v/>
      </c>
      <c r="R213" s="62" t="str">
        <f>IF(ISERROR(VLOOKUP(N213,[2]POA!$A$2:$C$25,2,0)),"",VLOOKUP(N213,[2]POA!$A$2:$C$25,2,0))</f>
        <v/>
      </c>
      <c r="S213" s="63" t="s">
        <v>54</v>
      </c>
      <c r="T213" s="64" t="str">
        <f t="shared" si="163"/>
        <v/>
      </c>
      <c r="U213" s="63"/>
      <c r="V213" s="64" t="str">
        <f>IF(OR(U210=0,N213="",R213=""),"",IF(U210&gt;=(0.5*R213),"HABIL","NO HABIL"))</f>
        <v/>
      </c>
      <c r="W213" s="64"/>
      <c r="X213" s="63"/>
      <c r="Y213" s="64" t="str">
        <f>IF(OR(X210=0,N213="",R213=""),"",IF(X210&gt;=$Y$9,"HABIL","NO HABIL"))</f>
        <v/>
      </c>
      <c r="Z213" s="65"/>
      <c r="AA213" s="64" t="str">
        <f>IF(OR(Z210=0,N213="",R213=""),"",IF(Z210&lt;=$AA$9,"HABIL","NO HABIL"))</f>
        <v/>
      </c>
      <c r="AB213" s="61">
        <f>IF(ISERROR(VLOOKUP(P213,[3]POA!$A$2:$F$25,5,0)),"",VLOOKUP(P213,[3]POA!$A$2:$F$25,5,0))</f>
        <v>0</v>
      </c>
      <c r="AC213" s="61"/>
      <c r="AD213" s="64" t="str">
        <f>IF(OR(AC210=0,N213="",R213=""),"",IF(AC210&gt;=$AD$9,"HABIL","NO HABIL"))</f>
        <v/>
      </c>
      <c r="AE213" s="64" t="str">
        <f t="shared" si="164"/>
        <v/>
      </c>
      <c r="AF213" s="66">
        <f t="shared" si="165"/>
        <v>0</v>
      </c>
      <c r="AG213" s="67" t="str">
        <f t="shared" si="168"/>
        <v>MIPYME</v>
      </c>
      <c r="AH213" s="68"/>
      <c r="AI213" s="64" t="str">
        <f>IF(OR(AH210=0,N213="",R213=""),"",IF(AH210&gt;=$AI$9,"HABIL","NO HABIL"))</f>
        <v/>
      </c>
      <c r="AJ213" s="68"/>
      <c r="AK213" s="64" t="str">
        <f>IF(OR(AJ210=0,N213="",R213=""),"",IF(AJ210&gt;=$AK$9,"HABIL","NO HABIL"))</f>
        <v/>
      </c>
      <c r="AL213" s="71" t="str">
        <f t="shared" si="169"/>
        <v/>
      </c>
    </row>
    <row r="214" spans="2:38" ht="18" hidden="1" customHeight="1" x14ac:dyDescent="0.25">
      <c r="B214" s="54"/>
      <c r="C214" s="56" t="s">
        <v>55</v>
      </c>
      <c r="D214" s="56"/>
      <c r="E214" s="57">
        <f>IF(ISERROR(VLOOKUP(C214,[2]TD!$4:$65536,2,0)),0,VLOOKUP(C214,[2]TD!$4:$65536,2,0))</f>
        <v>0</v>
      </c>
      <c r="F214" s="57">
        <f>IF(ISERROR(VLOOKUP(C214,[2]TD!$4:$65536,3,0)),0,VLOOKUP(C214,[2]TD!$4:$65536,3,0))</f>
        <v>0</v>
      </c>
      <c r="G214" s="57">
        <f>IF(ISERROR(VLOOKUP(C214,[2]TD!$4:$65536,4,0)),0,VLOOKUP(C214,[2]TD!$4:$65536,4,0))</f>
        <v>0</v>
      </c>
      <c r="H214" s="57">
        <f>IF(ISERROR(VLOOKUP(C214,[2]TD!$4:$65536,5,0)),0,VLOOKUP(C214,[2]TD!$4:$65536,5,0))</f>
        <v>0</v>
      </c>
      <c r="I214" s="57">
        <f t="shared" si="166"/>
        <v>0</v>
      </c>
      <c r="J214" s="57">
        <f t="shared" si="166"/>
        <v>0</v>
      </c>
      <c r="K214" s="57">
        <f t="shared" si="167"/>
        <v>0</v>
      </c>
      <c r="L214" s="57">
        <f>IF(ISERROR(VLOOKUP(C214,[2]TD!$4:$65536,6,0)),0,VLOOKUP(C214,[2]TD!$4:$65536,6,0))</f>
        <v>0</v>
      </c>
      <c r="M214" s="57">
        <f>IF(ISERROR(VLOOKUP(C214,[2]TD!$4:$65536,7,0)),0,VLOOKUP(C214,[2]TD!$4:$65536,7,0))</f>
        <v>0</v>
      </c>
      <c r="N214" s="70"/>
      <c r="O214" s="70" t="str">
        <f>IF(ISERROR(VLOOKUP(N214,[2]POA!$A$2:$C$25,3,0)),"",VLOOKUP(N214,[2]POA!$A$2:$C$25,3,0))</f>
        <v/>
      </c>
      <c r="P214" s="61"/>
      <c r="Q214" s="61" t="str">
        <f>IF(ISERROR(VLOOKUP(P214,[2]POA!$A$2:$F$25,4,0)),"",VLOOKUP(P214,[2]POA!$A$2:$F$25,4,0))</f>
        <v/>
      </c>
      <c r="R214" s="62" t="str">
        <f>IF(ISERROR(VLOOKUP(N214,[2]POA!$A$2:$C$25,2,0)),"",VLOOKUP(N214,[2]POA!$A$2:$C$25,2,0))</f>
        <v/>
      </c>
      <c r="S214" s="63"/>
      <c r="T214" s="64" t="str">
        <f t="shared" si="163"/>
        <v/>
      </c>
      <c r="U214" s="63"/>
      <c r="V214" s="64" t="str">
        <f>IF(OR(U210=0,N214="",R214=""),"",IF(U210&gt;=(0.5*R214),"HABIL","NO HABIL"))</f>
        <v/>
      </c>
      <c r="W214" s="64"/>
      <c r="X214" s="63"/>
      <c r="Y214" s="64" t="str">
        <f>IF(OR(X210=0,N214="",R214=""),"",IF(X210&gt;=$Y$9,"HABIL","NO HABIL"))</f>
        <v/>
      </c>
      <c r="Z214" s="65"/>
      <c r="AA214" s="64" t="str">
        <f>IF(OR(Z210=0,N214="",R214=""),"",IF(Z210&lt;=$AA$9,"HABIL","NO HABIL"))</f>
        <v/>
      </c>
      <c r="AB214" s="61">
        <f>IF(ISERROR(VLOOKUP(P214,[3]POA!$A$2:$F$25,5,0)),"",VLOOKUP(P214,[3]POA!$A$2:$F$25,5,0))</f>
        <v>0</v>
      </c>
      <c r="AC214" s="61"/>
      <c r="AD214" s="64" t="str">
        <f>IF(OR(AC210=0,N214="",R214=""),"",IF(AC210&gt;=$AD$9,"HABIL","NO HABIL"))</f>
        <v/>
      </c>
      <c r="AE214" s="64" t="str">
        <f t="shared" si="164"/>
        <v/>
      </c>
      <c r="AF214" s="66">
        <f t="shared" si="165"/>
        <v>0</v>
      </c>
      <c r="AG214" s="67" t="str">
        <f t="shared" si="168"/>
        <v>MIPYME</v>
      </c>
      <c r="AH214" s="68"/>
      <c r="AI214" s="64" t="str">
        <f>IF(OR(AH210=0,N214="",R214=""),"",IF(AH210&gt;=$AI$9,"HABIL","NO HABIL"))</f>
        <v/>
      </c>
      <c r="AJ214" s="68"/>
      <c r="AK214" s="64" t="str">
        <f>IF(OR(AJ210=0,N214="",R214=""),"",IF(AJ210&gt;=$AK$9,"HABIL","NO HABIL"))</f>
        <v/>
      </c>
      <c r="AL214" s="71" t="str">
        <f t="shared" si="169"/>
        <v/>
      </c>
    </row>
    <row r="215" spans="2:38" ht="18" hidden="1" customHeight="1" x14ac:dyDescent="0.25">
      <c r="B215" s="54" t="str">
        <f t="shared" ref="B215:B220" si="170">IF(C215="","",B214+0.1)</f>
        <v/>
      </c>
      <c r="C215" s="56"/>
      <c r="D215" s="56"/>
      <c r="E215" s="57">
        <f>IF(ISERROR(VLOOKUP(C215,[2]TD!$4:$65536,2,0)),0,VLOOKUP(C215,[2]TD!$4:$65536,2,0))</f>
        <v>0</v>
      </c>
      <c r="F215" s="57">
        <f>IF(ISERROR(VLOOKUP(C215,[2]TD!$4:$65536,3,0)),0,VLOOKUP(C215,[2]TD!$4:$65536,3,0))</f>
        <v>0</v>
      </c>
      <c r="G215" s="57">
        <f>IF(ISERROR(VLOOKUP(C215,[2]TD!$4:$65536,4,0)),0,VLOOKUP(C215,[2]TD!$4:$65536,4,0))</f>
        <v>0</v>
      </c>
      <c r="H215" s="57">
        <f>IF(ISERROR(VLOOKUP(C215,[2]TD!$4:$65536,5,0)),0,VLOOKUP(C215,[2]TD!$4:$65536,5,0))</f>
        <v>0</v>
      </c>
      <c r="I215" s="57">
        <f t="shared" si="166"/>
        <v>0</v>
      </c>
      <c r="J215" s="57">
        <f t="shared" si="166"/>
        <v>0</v>
      </c>
      <c r="K215" s="57">
        <f t="shared" si="167"/>
        <v>0</v>
      </c>
      <c r="L215" s="57">
        <f>IF(ISERROR(VLOOKUP(C215,[2]TD!$4:$65536,6,0)),0,VLOOKUP(C215,[2]TD!$4:$65536,6,0))</f>
        <v>0</v>
      </c>
      <c r="M215" s="57">
        <f>IF(ISERROR(VLOOKUP(C215,[2]TD!$4:$65536,7,0)),0,VLOOKUP(C215,[2]TD!$4:$65536,7,0))</f>
        <v>0</v>
      </c>
      <c r="N215" s="70"/>
      <c r="O215" s="70" t="str">
        <f>IF(ISERROR(VLOOKUP(N215,[2]POA!$A$2:$C$25,3,0)),"",VLOOKUP(N215,[2]POA!$A$2:$C$25,3,0))</f>
        <v/>
      </c>
      <c r="P215" s="61"/>
      <c r="Q215" s="61" t="str">
        <f>IF(ISERROR(VLOOKUP(P215,[2]POA!$A$2:$F$25,4,0)),"",VLOOKUP(P215,[2]POA!$A$2:$F$25,4,0))</f>
        <v/>
      </c>
      <c r="R215" s="62" t="str">
        <f>IF(ISERROR(VLOOKUP(N215,[2]POA!$A$2:$C$25,2,0)),"",VLOOKUP(N215,[2]POA!$A$2:$C$25,2,0))</f>
        <v/>
      </c>
      <c r="S215" s="63"/>
      <c r="T215" s="64" t="str">
        <f t="shared" si="163"/>
        <v/>
      </c>
      <c r="U215" s="63"/>
      <c r="V215" s="64" t="str">
        <f>IF(OR(U210=0,N215="",R215=""),"",IF(U210&gt;=(0.5*R215),"HABIL","NO HABIL"))</f>
        <v/>
      </c>
      <c r="W215" s="64"/>
      <c r="X215" s="63"/>
      <c r="Y215" s="64" t="str">
        <f>IF(OR(X210=0,N215="",R215=""),"",IF(X210&gt;=$Y$9,"HABIL","NO HABIL"))</f>
        <v/>
      </c>
      <c r="Z215" s="65"/>
      <c r="AA215" s="64" t="str">
        <f>IF(OR(Z210=0,N215="",R215=""),"",IF(Z210&lt;=$AA$9,"HABIL","NO HABIL"))</f>
        <v/>
      </c>
      <c r="AB215" s="61">
        <f>IF(ISERROR(VLOOKUP(P215,[3]POA!$A$2:$F$25,5,0)),"",VLOOKUP(P215,[3]POA!$A$2:$F$25,5,0))</f>
        <v>0</v>
      </c>
      <c r="AC215" s="61"/>
      <c r="AD215" s="64" t="str">
        <f>IF(OR(AC210=0,N215="",R215=""),"",IF(AC210&gt;=$AD$9,"HABIL","NO HABIL"))</f>
        <v/>
      </c>
      <c r="AE215" s="64" t="str">
        <f t="shared" si="164"/>
        <v/>
      </c>
      <c r="AF215" s="66">
        <f t="shared" si="165"/>
        <v>0</v>
      </c>
      <c r="AG215" s="67" t="str">
        <f t="shared" si="168"/>
        <v>MIPYME</v>
      </c>
      <c r="AH215" s="68"/>
      <c r="AI215" s="64" t="str">
        <f>IF(OR(AH210=0,N215="",R215=""),"",IF(AH210&gt;=$AI$9,"HABIL","NO HABIL"))</f>
        <v/>
      </c>
      <c r="AJ215" s="68"/>
      <c r="AK215" s="64" t="str">
        <f>IF(OR(AJ210=0,N215="",R215=""),"",IF(AJ210&gt;=$AK$9,"HABIL","NO HABIL"))</f>
        <v/>
      </c>
      <c r="AL215" s="72" t="str">
        <f t="shared" si="169"/>
        <v/>
      </c>
    </row>
    <row r="216" spans="2:38" ht="18" hidden="1" customHeight="1" x14ac:dyDescent="0.25">
      <c r="B216" s="54" t="str">
        <f t="shared" si="170"/>
        <v/>
      </c>
      <c r="C216" s="56"/>
      <c r="D216" s="56"/>
      <c r="E216" s="57">
        <f>IF(ISERROR(VLOOKUP(C216,[2]TD!$4:$65536,2,0)),0,VLOOKUP(C216,[2]TD!$4:$65536,2,0))</f>
        <v>0</v>
      </c>
      <c r="F216" s="57">
        <f>IF(ISERROR(VLOOKUP(C216,[2]TD!$4:$65536,3,0)),0,VLOOKUP(C216,[2]TD!$4:$65536,3,0))</f>
        <v>0</v>
      </c>
      <c r="G216" s="57">
        <f>IF(ISERROR(VLOOKUP(C216,[2]TD!$4:$65536,4,0)),0,VLOOKUP(C216,[2]TD!$4:$65536,4,0))</f>
        <v>0</v>
      </c>
      <c r="H216" s="57">
        <f>IF(ISERROR(VLOOKUP(C216,[2]TD!$4:$65536,5,0)),0,VLOOKUP(C216,[2]TD!$4:$65536,5,0))</f>
        <v>0</v>
      </c>
      <c r="I216" s="57">
        <f t="shared" si="166"/>
        <v>0</v>
      </c>
      <c r="J216" s="57">
        <f t="shared" si="166"/>
        <v>0</v>
      </c>
      <c r="K216" s="57">
        <f t="shared" si="167"/>
        <v>0</v>
      </c>
      <c r="L216" s="57">
        <f>IF(ISERROR(VLOOKUP(C216,[2]TD!$4:$65536,6,0)),0,VLOOKUP(C216,[2]TD!$4:$65536,6,0))</f>
        <v>0</v>
      </c>
      <c r="M216" s="57">
        <f>IF(ISERROR(VLOOKUP(C216,[2]TD!$4:$65536,7,0)),0,VLOOKUP(C216,[2]TD!$4:$65536,7,0))</f>
        <v>0</v>
      </c>
      <c r="N216" s="70"/>
      <c r="O216" s="70" t="str">
        <f>IF(ISERROR(VLOOKUP(N216,[2]POA!$A$2:$C$25,3,0)),"",VLOOKUP(N216,[2]POA!$A$2:$C$25,3,0))</f>
        <v/>
      </c>
      <c r="P216" s="61"/>
      <c r="Q216" s="61" t="str">
        <f>IF(ISERROR(VLOOKUP(P216,[2]POA!$A$2:$F$25,4,0)),"",VLOOKUP(P216,[2]POA!$A$2:$F$25,4,0))</f>
        <v/>
      </c>
      <c r="R216" s="62" t="str">
        <f>IF(ISERROR(VLOOKUP(N216,[2]POA!$A$2:$C$25,2,0)),"",VLOOKUP(N216,[2]POA!$A$2:$C$25,2,0))</f>
        <v/>
      </c>
      <c r="S216" s="63"/>
      <c r="T216" s="64" t="str">
        <f t="shared" si="163"/>
        <v/>
      </c>
      <c r="U216" s="63"/>
      <c r="V216" s="64" t="str">
        <f>IF(OR(U210=0,N216="",R216=""),"",IF(U210&gt;=(0.5*R216),"HABIL","NO HABIL"))</f>
        <v/>
      </c>
      <c r="W216" s="64"/>
      <c r="X216" s="63"/>
      <c r="Y216" s="64" t="str">
        <f>IF(OR(X210=0,N216="",R216=""),"",IF(X210&gt;=$Y$9,"HABIL","NO HABIL"))</f>
        <v/>
      </c>
      <c r="Z216" s="65"/>
      <c r="AA216" s="64" t="str">
        <f>IF(OR(Z210=0,N216="",R216=""),"",IF(Z210&lt;=$AA$9,"HABIL","NO HABIL"))</f>
        <v/>
      </c>
      <c r="AB216" s="61">
        <f>IF(ISERROR(VLOOKUP(P216,[3]POA!$A$2:$F$25,5,0)),"",VLOOKUP(P216,[3]POA!$A$2:$F$25,5,0))</f>
        <v>0</v>
      </c>
      <c r="AC216" s="61"/>
      <c r="AD216" s="64" t="str">
        <f>IF(OR(AC210=0,N216="",R216=""),"",IF(AC210&gt;=$AD$9,"HABIL","NO HABIL"))</f>
        <v/>
      </c>
      <c r="AE216" s="64" t="str">
        <f t="shared" si="164"/>
        <v/>
      </c>
      <c r="AF216" s="66">
        <f t="shared" si="165"/>
        <v>0</v>
      </c>
      <c r="AG216" s="67" t="str">
        <f t="shared" si="168"/>
        <v>MIPYME</v>
      </c>
      <c r="AH216" s="68"/>
      <c r="AI216" s="64" t="str">
        <f>IF(OR(AH210=0,N216="",R216=""),"",IF(AH210&gt;=$AI$9,"HABIL","NO HABIL"))</f>
        <v/>
      </c>
      <c r="AJ216" s="68"/>
      <c r="AK216" s="64" t="str">
        <f>IF(OR(AJ210=0,N216="",R216=""),"",IF(AJ210&gt;=$AK$9,"HABIL","NO HABIL"))</f>
        <v/>
      </c>
      <c r="AL216" s="71" t="str">
        <f t="shared" si="169"/>
        <v/>
      </c>
    </row>
    <row r="217" spans="2:38" ht="18" hidden="1" customHeight="1" x14ac:dyDescent="0.25">
      <c r="B217" s="54" t="str">
        <f t="shared" si="170"/>
        <v/>
      </c>
      <c r="C217" s="56"/>
      <c r="D217" s="56"/>
      <c r="E217" s="57">
        <f>IF(ISERROR(VLOOKUP(C217,[2]TD!$4:$65536,2,0)),0,VLOOKUP(C217,[2]TD!$4:$65536,2,0))</f>
        <v>0</v>
      </c>
      <c r="F217" s="57">
        <f>IF(ISERROR(VLOOKUP(C217,[2]TD!$4:$65536,3,0)),0,VLOOKUP(C217,[2]TD!$4:$65536,3,0))</f>
        <v>0</v>
      </c>
      <c r="G217" s="57">
        <f>IF(ISERROR(VLOOKUP(C217,[2]TD!$4:$65536,4,0)),0,VLOOKUP(C217,[2]TD!$4:$65536,4,0))</f>
        <v>0</v>
      </c>
      <c r="H217" s="57">
        <f>IF(ISERROR(VLOOKUP(C217,[2]TD!$4:$65536,5,0)),0,VLOOKUP(C217,[2]TD!$4:$65536,5,0))</f>
        <v>0</v>
      </c>
      <c r="I217" s="57">
        <f t="shared" si="166"/>
        <v>0</v>
      </c>
      <c r="J217" s="57">
        <f t="shared" si="166"/>
        <v>0</v>
      </c>
      <c r="K217" s="57">
        <f t="shared" si="167"/>
        <v>0</v>
      </c>
      <c r="L217" s="57">
        <f>IF(ISERROR(VLOOKUP(C217,[2]TD!$4:$65536,6,0)),0,VLOOKUP(C217,[2]TD!$4:$65536,6,0))</f>
        <v>0</v>
      </c>
      <c r="M217" s="57">
        <f>IF(ISERROR(VLOOKUP(C217,[2]TD!$4:$65536,7,0)),0,VLOOKUP(C217,[2]TD!$4:$65536,7,0))</f>
        <v>0</v>
      </c>
      <c r="N217" s="70"/>
      <c r="O217" s="70" t="str">
        <f>IF(ISERROR(VLOOKUP(N217,[2]POA!$A$2:$C$25,3,0)),"",VLOOKUP(N217,[2]POA!$A$2:$C$25,3,0))</f>
        <v/>
      </c>
      <c r="P217" s="61"/>
      <c r="Q217" s="61" t="str">
        <f>IF(ISERROR(VLOOKUP(P217,[2]POA!$A$2:$F$25,4,0)),"",VLOOKUP(P217,[2]POA!$A$2:$F$25,4,0))</f>
        <v/>
      </c>
      <c r="R217" s="62" t="str">
        <f>IF(ISERROR(VLOOKUP(N217,[2]POA!$A$2:$C$25,2,0)),"",VLOOKUP(N217,[2]POA!$A$2:$C$25,2,0))</f>
        <v/>
      </c>
      <c r="S217" s="63"/>
      <c r="T217" s="64" t="str">
        <f t="shared" si="163"/>
        <v/>
      </c>
      <c r="U217" s="63"/>
      <c r="V217" s="64" t="str">
        <f>IF(OR(U210=0,N217="",R217=""),"",IF(U210&gt;=(0.5*R217),"HABIL","NO HABIL"))</f>
        <v/>
      </c>
      <c r="W217" s="64"/>
      <c r="X217" s="63"/>
      <c r="Y217" s="64" t="str">
        <f>IF(OR(X210=0,N217="",R217=""),"",IF(X210&gt;=$Y$9,"HABIL","NO HABIL"))</f>
        <v/>
      </c>
      <c r="Z217" s="65"/>
      <c r="AA217" s="64" t="str">
        <f>IF(OR(Z210=0,N217="",R217=""),"",IF(Z210&lt;=$AA$9,"HABIL","NO HABIL"))</f>
        <v/>
      </c>
      <c r="AB217" s="61">
        <f>IF(ISERROR(VLOOKUP(P217,[3]POA!$A$2:$F$25,5,0)),"",VLOOKUP(P217,[3]POA!$A$2:$F$25,5,0))</f>
        <v>0</v>
      </c>
      <c r="AC217" s="61"/>
      <c r="AD217" s="64" t="str">
        <f>IF(OR(AC210=0,N217="",R217=""),"",IF(AC210&gt;=$AD$9,"HABIL","NO HABIL"))</f>
        <v/>
      </c>
      <c r="AE217" s="64" t="str">
        <f t="shared" si="164"/>
        <v/>
      </c>
      <c r="AF217" s="66">
        <f t="shared" si="165"/>
        <v>0</v>
      </c>
      <c r="AG217" s="67" t="str">
        <f t="shared" si="168"/>
        <v>MIPYME</v>
      </c>
      <c r="AH217" s="68"/>
      <c r="AI217" s="64" t="str">
        <f>IF(OR(AH210=0,N217="",R217=""),"",IF(AH210&gt;=$AI$9,"HABIL","NO HABIL"))</f>
        <v/>
      </c>
      <c r="AJ217" s="68"/>
      <c r="AK217" s="64" t="str">
        <f>IF(OR(AJ210=0,N217="",R217=""),"",IF(AJ210&gt;=$AK$9,"HABIL","NO HABIL"))</f>
        <v/>
      </c>
      <c r="AL217" s="71" t="str">
        <f t="shared" si="169"/>
        <v/>
      </c>
    </row>
    <row r="218" spans="2:38" ht="18" hidden="1" customHeight="1" x14ac:dyDescent="0.25">
      <c r="B218" s="54" t="str">
        <f t="shared" si="170"/>
        <v/>
      </c>
      <c r="C218" s="56"/>
      <c r="D218" s="56"/>
      <c r="E218" s="57">
        <f>IF(ISERROR(VLOOKUP(C218,[2]TD!$4:$65536,2,0)),0,VLOOKUP(C218,[2]TD!$4:$65536,2,0))</f>
        <v>0</v>
      </c>
      <c r="F218" s="57">
        <f>IF(ISERROR(VLOOKUP(C218,[2]TD!$4:$65536,3,0)),0,VLOOKUP(C218,[2]TD!$4:$65536,3,0))</f>
        <v>0</v>
      </c>
      <c r="G218" s="57">
        <f>IF(ISERROR(VLOOKUP(C218,[2]TD!$4:$65536,4,0)),0,VLOOKUP(C218,[2]TD!$4:$65536,4,0))</f>
        <v>0</v>
      </c>
      <c r="H218" s="57">
        <f>IF(ISERROR(VLOOKUP(C218,[2]TD!$4:$65536,5,0)),0,VLOOKUP(C218,[2]TD!$4:$65536,5,0))</f>
        <v>0</v>
      </c>
      <c r="I218" s="57">
        <f t="shared" si="166"/>
        <v>0</v>
      </c>
      <c r="J218" s="57">
        <f t="shared" si="166"/>
        <v>0</v>
      </c>
      <c r="K218" s="57">
        <f t="shared" si="167"/>
        <v>0</v>
      </c>
      <c r="L218" s="57">
        <f>IF(ISERROR(VLOOKUP(C218,[2]TD!$4:$65536,6,0)),0,VLOOKUP(C218,[2]TD!$4:$65536,6,0))</f>
        <v>0</v>
      </c>
      <c r="M218" s="57">
        <f>IF(ISERROR(VLOOKUP(C218,[2]TD!$4:$65536,7,0)),0,VLOOKUP(C218,[2]TD!$4:$65536,7,0))</f>
        <v>0</v>
      </c>
      <c r="N218" s="70"/>
      <c r="O218" s="70" t="str">
        <f>IF(ISERROR(VLOOKUP(N218,[2]POA!$A$2:$C$25,3,0)),"",VLOOKUP(N218,[2]POA!$A$2:$C$25,3,0))</f>
        <v/>
      </c>
      <c r="P218" s="61"/>
      <c r="Q218" s="61" t="str">
        <f>IF(ISERROR(VLOOKUP(P218,[2]POA!$A$2:$F$25,4,0)),"",VLOOKUP(P218,[2]POA!$A$2:$F$25,4,0))</f>
        <v/>
      </c>
      <c r="R218" s="62" t="str">
        <f>IF(ISERROR(VLOOKUP(N218,[2]POA!$A$2:$C$25,2,0)),"",VLOOKUP(N218,[2]POA!$A$2:$C$25,2,0))</f>
        <v/>
      </c>
      <c r="S218" s="63"/>
      <c r="T218" s="64" t="str">
        <f t="shared" si="163"/>
        <v/>
      </c>
      <c r="U218" s="63"/>
      <c r="V218" s="64" t="str">
        <f>IF(OR(U210=0,N218="",R218=""),"",IF(U210&gt;=(0.5*R218),"HABIL","NO HABIL"))</f>
        <v/>
      </c>
      <c r="W218" s="64"/>
      <c r="X218" s="63"/>
      <c r="Y218" s="64" t="str">
        <f>IF(OR(X210=0,N218="",R218=""),"",IF(X210&gt;=$Y$9,"HABIL","NO HABIL"))</f>
        <v/>
      </c>
      <c r="Z218" s="65"/>
      <c r="AA218" s="64" t="str">
        <f>IF(OR(Z210=0,N218="",R218=""),"",IF(Z210&lt;=$AA$9,"HABIL","NO HABIL"))</f>
        <v/>
      </c>
      <c r="AB218" s="61">
        <f>IF(ISERROR(VLOOKUP(P218,[3]POA!$A$2:$F$25,5,0)),"",VLOOKUP(P218,[3]POA!$A$2:$F$25,5,0))</f>
        <v>0</v>
      </c>
      <c r="AC218" s="61"/>
      <c r="AD218" s="64" t="str">
        <f>IF(OR(AC210=0,N218="",R218=""),"",IF(AC210&gt;=$AD$9,"HABIL","NO HABIL"))</f>
        <v/>
      </c>
      <c r="AE218" s="64" t="str">
        <f t="shared" si="164"/>
        <v/>
      </c>
      <c r="AF218" s="66">
        <f t="shared" si="165"/>
        <v>0</v>
      </c>
      <c r="AG218" s="67" t="str">
        <f t="shared" si="168"/>
        <v>MIPYME</v>
      </c>
      <c r="AH218" s="68"/>
      <c r="AI218" s="64" t="str">
        <f>IF(OR(AH210=0,N218="",R218=""),"",IF(AH210&gt;=$AI$9,"HABIL","NO HABIL"))</f>
        <v/>
      </c>
      <c r="AJ218" s="68"/>
      <c r="AK218" s="64" t="str">
        <f>IF(OR(AJ210=0,N218="",R218=""),"",IF(AJ210&gt;=$AK$9,"HABIL","NO HABIL"))</f>
        <v/>
      </c>
      <c r="AL218" s="72" t="str">
        <f t="shared" si="169"/>
        <v/>
      </c>
    </row>
    <row r="219" spans="2:38" ht="18" hidden="1" customHeight="1" x14ac:dyDescent="0.25">
      <c r="B219" s="54" t="str">
        <f t="shared" si="170"/>
        <v/>
      </c>
      <c r="C219" s="56"/>
      <c r="D219" s="56"/>
      <c r="E219" s="57">
        <f>IF(ISERROR(VLOOKUP(C219,[2]TD!$4:$65536,2,0)),0,VLOOKUP(C219,[2]TD!$4:$65536,2,0))</f>
        <v>0</v>
      </c>
      <c r="F219" s="57">
        <f>IF(ISERROR(VLOOKUP(C219,[2]TD!$4:$65536,3,0)),0,VLOOKUP(C219,[2]TD!$4:$65536,3,0))</f>
        <v>0</v>
      </c>
      <c r="G219" s="57">
        <f>IF(ISERROR(VLOOKUP(C219,[2]TD!$4:$65536,4,0)),0,VLOOKUP(C219,[2]TD!$4:$65536,4,0))</f>
        <v>0</v>
      </c>
      <c r="H219" s="57">
        <f>IF(ISERROR(VLOOKUP(C219,[2]TD!$4:$65536,5,0)),0,VLOOKUP(C219,[2]TD!$4:$65536,5,0))</f>
        <v>0</v>
      </c>
      <c r="I219" s="57">
        <f t="shared" si="166"/>
        <v>0</v>
      </c>
      <c r="J219" s="57">
        <f t="shared" si="166"/>
        <v>0</v>
      </c>
      <c r="K219" s="57">
        <f t="shared" si="167"/>
        <v>0</v>
      </c>
      <c r="L219" s="57">
        <f>IF(ISERROR(VLOOKUP(C219,[2]TD!$4:$65536,6,0)),0,VLOOKUP(C219,[2]TD!$4:$65536,6,0))</f>
        <v>0</v>
      </c>
      <c r="M219" s="57">
        <f>IF(ISERROR(VLOOKUP(C219,[2]TD!$4:$65536,7,0)),0,VLOOKUP(C219,[2]TD!$4:$65536,7,0))</f>
        <v>0</v>
      </c>
      <c r="N219" s="70"/>
      <c r="O219" s="70" t="str">
        <f>IF(ISERROR(VLOOKUP(N219,[2]POA!$A$2:$C$25,3,0)),"",VLOOKUP(N219,[2]POA!$A$2:$C$25,3,0))</f>
        <v/>
      </c>
      <c r="P219" s="61"/>
      <c r="Q219" s="61" t="str">
        <f>IF(ISERROR(VLOOKUP(P219,[2]POA!$A$2:$F$25,4,0)),"",VLOOKUP(P219,[2]POA!$A$2:$F$25,4,0))</f>
        <v/>
      </c>
      <c r="R219" s="62" t="str">
        <f>IF(ISERROR(VLOOKUP(N219,[2]POA!$A$2:$C$25,2,0)),"",VLOOKUP(N219,[2]POA!$A$2:$C$25,2,0))</f>
        <v/>
      </c>
      <c r="S219" s="63"/>
      <c r="T219" s="64" t="str">
        <f t="shared" si="163"/>
        <v/>
      </c>
      <c r="U219" s="63"/>
      <c r="V219" s="64" t="str">
        <f>IF(OR(U210=0,N219="",R219=""),"",IF(U210&gt;=(0.5*R219),"HABIL","NO HABIL"))</f>
        <v/>
      </c>
      <c r="W219" s="64"/>
      <c r="X219" s="63"/>
      <c r="Y219" s="64" t="str">
        <f>IF(OR(X210=0,N219="",R219=""),"",IF(X210&gt;=$Y$9,"HABIL","NO HABIL"))</f>
        <v/>
      </c>
      <c r="Z219" s="65"/>
      <c r="AA219" s="64" t="str">
        <f>IF(OR(Z210=0,N219="",R219=""),"",IF(Z210&lt;=$AA$9,"HABIL","NO HABIL"))</f>
        <v/>
      </c>
      <c r="AB219" s="61">
        <f>IF(ISERROR(VLOOKUP(P219,[3]POA!$A$2:$F$25,5,0)),"",VLOOKUP(P219,[3]POA!$A$2:$F$25,5,0))</f>
        <v>0</v>
      </c>
      <c r="AC219" s="61"/>
      <c r="AD219" s="64" t="str">
        <f>IF(OR(AC210=0,N219="",R219=""),"",IF(AC210&gt;=$AD$9,"HABIL","NO HABIL"))</f>
        <v/>
      </c>
      <c r="AE219" s="64" t="str">
        <f t="shared" si="164"/>
        <v/>
      </c>
      <c r="AF219" s="66">
        <f t="shared" si="165"/>
        <v>0</v>
      </c>
      <c r="AG219" s="67" t="str">
        <f t="shared" si="168"/>
        <v>MIPYME</v>
      </c>
      <c r="AH219" s="68"/>
      <c r="AI219" s="64" t="str">
        <f>IF(OR(AH210=0,N219="",R219=""),"",IF(AH210&gt;=$AI$9,"HABIL","NO HABIL"))</f>
        <v/>
      </c>
      <c r="AJ219" s="68"/>
      <c r="AK219" s="64" t="str">
        <f>IF(OR(AJ210=0,N219="",R219=""),"",IF(AJ210&gt;=$AK$9,"HABIL","NO HABIL"))</f>
        <v/>
      </c>
      <c r="AL219" s="72" t="str">
        <f t="shared" si="169"/>
        <v/>
      </c>
    </row>
    <row r="220" spans="2:38" ht="18" hidden="1" customHeight="1" x14ac:dyDescent="0.25">
      <c r="B220" s="73" t="str">
        <f t="shared" si="170"/>
        <v/>
      </c>
      <c r="C220" s="74"/>
      <c r="D220" s="74"/>
      <c r="E220" s="75">
        <f>IF(ISERROR(VLOOKUP(C220,[2]TD!$4:$65536,2,0)),0,VLOOKUP(C220,[2]TD!$4:$65536,2,0))</f>
        <v>0</v>
      </c>
      <c r="F220" s="75">
        <f>IF(ISERROR(VLOOKUP(C220,[2]TD!$4:$65536,3,0)),0,VLOOKUP(C220,[2]TD!$4:$65536,3,0))</f>
        <v>0</v>
      </c>
      <c r="G220" s="75">
        <f>IF(ISERROR(VLOOKUP(C220,[2]TD!$4:$65536,4,0)),0,VLOOKUP(C220,[2]TD!$4:$65536,4,0))</f>
        <v>0</v>
      </c>
      <c r="H220" s="75">
        <f>IF(ISERROR(VLOOKUP(C220,[2]TD!$4:$65536,5,0)),0,VLOOKUP(C220,[2]TD!$4:$65536,5,0))</f>
        <v>0</v>
      </c>
      <c r="I220" s="75">
        <f t="shared" si="166"/>
        <v>0</v>
      </c>
      <c r="J220" s="75">
        <f t="shared" si="166"/>
        <v>0</v>
      </c>
      <c r="K220" s="75">
        <f t="shared" si="167"/>
        <v>0</v>
      </c>
      <c r="L220" s="75">
        <f>IF(ISERROR(VLOOKUP(C220,[2]TD!$4:$65536,6,0)),0,VLOOKUP(C220,[2]TD!$4:$65536,6,0))</f>
        <v>0</v>
      </c>
      <c r="M220" s="75">
        <f>IF(ISERROR(VLOOKUP(C220,[2]TD!$4:$65536,7,0)),0,VLOOKUP(C220,[2]TD!$4:$65536,7,0))</f>
        <v>0</v>
      </c>
      <c r="N220" s="76"/>
      <c r="O220" s="76" t="str">
        <f>IF(ISERROR(VLOOKUP(N220,[2]POA!$A$2:$C$25,3,0)),"",VLOOKUP(N220,[2]POA!$A$2:$C$25,3,0))</f>
        <v/>
      </c>
      <c r="P220" s="77"/>
      <c r="Q220" s="77" t="str">
        <f>IF(ISERROR(VLOOKUP(P220,[2]POA!$A$2:$F$25,4,0)),"",VLOOKUP(P220,[2]POA!$A$2:$F$25,4,0))</f>
        <v/>
      </c>
      <c r="R220" s="78" t="str">
        <f>IF(ISERROR(VLOOKUP(N220,[2]POA!$A$2:$C$25,2,0)),"",VLOOKUP(N220,[2]POA!$A$2:$C$25,2,0))</f>
        <v/>
      </c>
      <c r="S220" s="79"/>
      <c r="T220" s="64" t="str">
        <f t="shared" si="163"/>
        <v/>
      </c>
      <c r="U220" s="79"/>
      <c r="V220" s="80" t="str">
        <f>IF(OR(U210=0,N220="",R220=""),"",IF(U210&gt;=(0.5*R220),"HABIL","NO HABIL"))</f>
        <v/>
      </c>
      <c r="W220" s="80"/>
      <c r="X220" s="79"/>
      <c r="Y220" s="80" t="str">
        <f>IF(OR(X210=0,N220="",R220=""),"",IF(X210&gt;=$Y$9,"HABIL","NO HABIL"))</f>
        <v/>
      </c>
      <c r="Z220" s="81"/>
      <c r="AA220" s="80" t="str">
        <f>IF(OR(Z210=0,N220="",R220=""),"",IF(Z210&lt;=$AA$9,"HABIL","NO HABIL"))</f>
        <v/>
      </c>
      <c r="AB220" s="77">
        <f>IF(ISERROR(VLOOKUP(P220,[3]POA!$A$2:$F$25,5,0)),"",VLOOKUP(P220,[3]POA!$A$2:$F$25,5,0))</f>
        <v>0</v>
      </c>
      <c r="AC220" s="77"/>
      <c r="AD220" s="80" t="str">
        <f>IF(OR(AC210=0,N220="",R220=""),"",IF(AC210&gt;=$AD$9,"HABIL","NO HABIL"))</f>
        <v/>
      </c>
      <c r="AE220" s="80" t="str">
        <f t="shared" si="164"/>
        <v/>
      </c>
      <c r="AF220" s="82">
        <f t="shared" si="165"/>
        <v>0</v>
      </c>
      <c r="AG220" s="83" t="str">
        <f t="shared" si="168"/>
        <v>MIPYME</v>
      </c>
      <c r="AH220" s="84"/>
      <c r="AI220" s="80" t="str">
        <f>IF(OR(AH210=0,N220="",R220=""),"",IF(AH210&gt;=$AI$9,"HABIL","NO HABIL"))</f>
        <v/>
      </c>
      <c r="AJ220" s="84"/>
      <c r="AK220" s="80" t="str">
        <f>IF(OR(AJ210=0,N220="",R220=""),"",IF(AJ210&gt;=$AK$9,"HABIL","NO HABIL"))</f>
        <v/>
      </c>
      <c r="AL220" s="85" t="str">
        <f t="shared" si="169"/>
        <v/>
      </c>
    </row>
    <row r="221" spans="2:38" ht="18" hidden="1" customHeight="1" x14ac:dyDescent="0.25">
      <c r="B221" s="37">
        <v>20</v>
      </c>
      <c r="C221" s="38">
        <f>+C222</f>
        <v>0</v>
      </c>
      <c r="D221" s="39" t="str">
        <f>IF(SUM(D222:D231)=0,"",SUM(D222:D231))</f>
        <v/>
      </c>
      <c r="E221" s="40">
        <f>SUM(E222:E231)</f>
        <v>0</v>
      </c>
      <c r="F221" s="40">
        <f t="shared" ref="F221:M221" si="171">SUM(F222:F231)</f>
        <v>0</v>
      </c>
      <c r="G221" s="40">
        <f t="shared" si="171"/>
        <v>0</v>
      </c>
      <c r="H221" s="40">
        <f t="shared" si="171"/>
        <v>0</v>
      </c>
      <c r="I221" s="40">
        <f t="shared" si="171"/>
        <v>0</v>
      </c>
      <c r="J221" s="40">
        <f t="shared" si="171"/>
        <v>0</v>
      </c>
      <c r="K221" s="40">
        <f t="shared" si="171"/>
        <v>0</v>
      </c>
      <c r="L221" s="40">
        <f t="shared" si="171"/>
        <v>0</v>
      </c>
      <c r="M221" s="40">
        <f t="shared" si="171"/>
        <v>0</v>
      </c>
      <c r="N221" s="41">
        <v>1</v>
      </c>
      <c r="O221" s="42">
        <f>IF(ISERROR(VLOOKUP(N221,[2]POA!$A$2:$C$25,3,0)),"",VLOOKUP(N221,[2]POA!$A$2:$C$25,3,0))</f>
        <v>18</v>
      </c>
      <c r="P221" s="43" t="s">
        <v>54</v>
      </c>
      <c r="Q221" s="41">
        <f>+SUM(Q222:Q231)</f>
        <v>0</v>
      </c>
      <c r="R221" s="44">
        <f>IF(ISERROR(VLOOKUP(N221,[2]POA!$A$2:$C$25,2,0)),"",VLOOKUP(N221,[2]POA!$A$2:$C$25,2,0))</f>
        <v>151500000000</v>
      </c>
      <c r="S221" s="45">
        <f>SUM(I221)</f>
        <v>0</v>
      </c>
      <c r="T221" s="46" t="str">
        <f>IF(OR(S221=0,N221="",R221=""),"",IF(S221&gt;=(R221/O221),"HABIL","NO HABIL"))</f>
        <v/>
      </c>
      <c r="U221" s="47">
        <f>SUM(J221)</f>
        <v>0</v>
      </c>
      <c r="V221" s="48" t="str">
        <f>IF(OR(U221=0,N221="",R221=""),"",IF(U221&gt;=(0.1*R221),"HABIL","NO HABIL"))</f>
        <v/>
      </c>
      <c r="W221" s="48"/>
      <c r="X221" s="47">
        <f>IF(ISERROR(SUM(E221/G221)),0,SUM(E221/G221))</f>
        <v>0</v>
      </c>
      <c r="Y221" s="46" t="str">
        <f>IF(OR(X221=0,N221="",R221=""),"",IF(X221&gt;=$Y$9,"HABIL","NO HABIL"))</f>
        <v/>
      </c>
      <c r="Z221" s="49">
        <f>IF(ISERROR(SUM(H221/F221)),0,SUM(H221/F221))</f>
        <v>0</v>
      </c>
      <c r="AA221" s="46" t="str">
        <f>IF(OR(Z221=0,N221="",R221=""),"",IF(Z221&lt;=$AA$9,"HABIL","NO HABIL"))</f>
        <v/>
      </c>
      <c r="AB221" s="41">
        <f>+SUM(AB222:AB231)</f>
        <v>0</v>
      </c>
      <c r="AC221" s="49">
        <f>IF(ISERROR(SUM(L221/M221)),0,SUM(L221/M221))</f>
        <v>0</v>
      </c>
      <c r="AD221" s="46" t="str">
        <f>IF(OR(AC221=0,N221="",R221=""),"",IF(AC221&gt;=$AD$9,"HABIL","NO HABIL"))</f>
        <v/>
      </c>
      <c r="AE221" s="46" t="str">
        <f>IF(OR(T221="",V221="",Y221="",AA221="",AD221=""),"",IF(T221="NO HABIL","NO HABIL",IF(V221="NO HABIL","NO HABIL",IF(Y221="NO HABIL","NO HABIL",IF(AA221="NO HABIL","NO HABIL",IF(AD221="NO HABIL","NO HABIL",IF(AD221="NO HABIL","NO HABIL","HABIL")))))))</f>
        <v/>
      </c>
      <c r="AF221" s="50"/>
      <c r="AG221" s="51"/>
      <c r="AH221" s="49">
        <f>IF(ISERROR(SUM(L221/K221)),0,SUM(L221/K221))</f>
        <v>0</v>
      </c>
      <c r="AI221" s="46" t="str">
        <f>IF(OR(AH221=0,N221="",R221=""),"",IF(AH221&gt;=$AI$9,"HABIL","NO HABIL"))</f>
        <v/>
      </c>
      <c r="AJ221" s="49">
        <f>IF(ISERROR(SUM(L221/F221)),0,SUM(L221/F221))</f>
        <v>0</v>
      </c>
      <c r="AK221" s="46" t="str">
        <f>IF(OR(AJ221=0,N221="",R221=""),"",IF(AJ221&gt;=$AK$9,"HABIL","NO HABIL"))</f>
        <v/>
      </c>
      <c r="AL221" s="52" t="str">
        <f t="shared" si="169"/>
        <v/>
      </c>
    </row>
    <row r="222" spans="2:38" ht="18" hidden="1" customHeight="1" x14ac:dyDescent="0.25">
      <c r="B222" s="54" t="str">
        <f>IF(C222="","",B221+0.1)</f>
        <v/>
      </c>
      <c r="C222" s="55"/>
      <c r="D222" s="56"/>
      <c r="E222" s="57">
        <f>IF(ISERROR(VLOOKUP(C222,[2]TD!$4:$65536,2,0)),0,VLOOKUP(C222,[2]TD!$4:$65536,2,0))</f>
        <v>0</v>
      </c>
      <c r="F222" s="57">
        <f>IF(ISERROR(VLOOKUP(C222,[2]TD!$4:$65536,3,0)),0,VLOOKUP(C222,[2]TD!$4:$65536,3,0))</f>
        <v>0</v>
      </c>
      <c r="G222" s="57">
        <f>IF(ISERROR(VLOOKUP(C222,[2]TD!$4:$65536,4,0)),0,VLOOKUP(C222,[2]TD!$4:$65536,4,0))</f>
        <v>0</v>
      </c>
      <c r="H222" s="57">
        <f>IF(ISERROR(VLOOKUP(C222,[2]TD!$4:$65536,5,0)),0,VLOOKUP(C222,[2]TD!$4:$65536,5,0))</f>
        <v>0</v>
      </c>
      <c r="I222" s="57">
        <f>IF(ISERROR(E222-G222),"",E222-G222)</f>
        <v>0</v>
      </c>
      <c r="J222" s="58">
        <f>IF(ISERROR(F222-H222),"",F222-H222)</f>
        <v>0</v>
      </c>
      <c r="K222" s="58">
        <f>IF(ISERROR(F222-H222),"",F222-H222)</f>
        <v>0</v>
      </c>
      <c r="L222" s="57">
        <f>IF(ISERROR(VLOOKUP(C222,[2]TD!$4:$65536,6,0)),0,VLOOKUP(C222,[2]TD!$4:$65536,6,0))</f>
        <v>0</v>
      </c>
      <c r="M222" s="57">
        <f>IF(ISERROR(VLOOKUP(C222,[2]TD!$4:$65536,7,0)),0,VLOOKUP(C222,[2]TD!$4:$65536,7,0))</f>
        <v>0</v>
      </c>
      <c r="N222" s="59"/>
      <c r="O222" s="60" t="str">
        <f>IF(ISERROR(VLOOKUP(N222,[2]POA!$A$2:$C$25,3,0)),"",VLOOKUP(N222,[2]POA!$A$2:$C$25,3,0))</f>
        <v/>
      </c>
      <c r="P222" s="61" t="s">
        <v>54</v>
      </c>
      <c r="Q222" s="61" t="str">
        <f>IF(ISERROR(VLOOKUP(P222,[2]POA!$A$2:$F$25,4,0)),"",VLOOKUP(P222,[2]POA!$A$2:$F$25,4,0))</f>
        <v/>
      </c>
      <c r="R222" s="62" t="str">
        <f>IF(ISERROR(VLOOKUP(N222,[2]POA!$A$2:$C$25,2,0)),"",VLOOKUP(N222,[2]POA!$A$2:$C$25,2,0))</f>
        <v/>
      </c>
      <c r="S222" s="63"/>
      <c r="T222" s="64" t="str">
        <f t="shared" ref="T222:T231" si="172">IF(OR(S221=0,N222="",R222=""),"",IF(S221&gt;=(0.1*R222),"HABIL","NO HABIL"))</f>
        <v/>
      </c>
      <c r="U222" s="63"/>
      <c r="V222" s="64" t="str">
        <f>IF(OR(U221=0,N222="",R222=""),"",IF(U221&gt;=(0.5*R222),"HABIL","NO HABIL"))</f>
        <v/>
      </c>
      <c r="W222" s="64"/>
      <c r="X222" s="63"/>
      <c r="Y222" s="64" t="str">
        <f>IF(OR(X221=0,N222="",R222=""),"",IF(X221&gt;=$Y$9,"HABIL","NO HABIL"))</f>
        <v/>
      </c>
      <c r="Z222" s="65"/>
      <c r="AA222" s="64" t="str">
        <f>IF(OR(Z221=0,N222="",R222=""),"",IF(Z221&lt;=$AA$9,"HABIL","NO HABIL"))</f>
        <v/>
      </c>
      <c r="AB222" s="61" t="str">
        <f>IF(ISERROR(VLOOKUP(P222,[3]POA!$A$2:$F$25,5,0)),"",VLOOKUP(P222,[3]POA!$A$2:$F$25,5,0))</f>
        <v/>
      </c>
      <c r="AC222" s="61"/>
      <c r="AD222" s="64" t="str">
        <f>IF(OR(AC221=0,N222="",R222=""),"",IF(AC221&gt;=$AD$9,"HABIL","NO HABIL"))</f>
        <v/>
      </c>
      <c r="AE222" s="64" t="str">
        <f t="shared" ref="AE222:AE231" si="173">IF(OR(T222="",V222="",Y222="",AA222="",AD222=""),"",IF(T222="NO HABIL","NO HABIL",IF(V222="NO HABIL","NO HABIL",IF(Y222="NO HABIL","NO HABIL",IF(AA222="NO HABIL","NO HABIL",IF(AD222="NO HABIL","NO HABIL",IF(AD222="NO HABIL","NO HABIL","HABIL")))))))</f>
        <v/>
      </c>
      <c r="AF222" s="66">
        <f t="shared" ref="AF222:AF231" si="174">IF(ISERROR(F222/$AG$9),"",F222/$AG$9)</f>
        <v>0</v>
      </c>
      <c r="AG222" s="67" t="str">
        <f>+IF(AF222&lt;$AG$10,"MIPYME","NO CUMPLE")</f>
        <v>MIPYME</v>
      </c>
      <c r="AH222" s="68"/>
      <c r="AI222" s="64" t="str">
        <f>IF(OR(AH221=0,N222="",R222=""),"",IF(AH221&gt;=$AI$9,"HABIL","NO HABIL"))</f>
        <v/>
      </c>
      <c r="AJ222" s="68"/>
      <c r="AK222" s="64" t="str">
        <f>IF(OR(AJ221=0,N222="",R222=""),"",IF(AJ221&gt;=$AK$9,"HABIL","NO HABIL"))</f>
        <v/>
      </c>
      <c r="AL222" s="69" t="str">
        <f>IF(OR(AI222="",AK222=""),"",IF(AI222="NO HABIL","NO HABIL",IF(AK222="NO HABIL","NO HABIL",IF(AK222="NO HABIL","NO HABIL","HABIL"))))</f>
        <v/>
      </c>
    </row>
    <row r="223" spans="2:38" ht="18" hidden="1" customHeight="1" x14ac:dyDescent="0.25">
      <c r="B223" s="54" t="str">
        <f>IF(C223="","",B222+0.1)</f>
        <v/>
      </c>
      <c r="C223" s="56"/>
      <c r="D223" s="56"/>
      <c r="E223" s="57">
        <f>IF(ISERROR(VLOOKUP(C223,[2]TD!$4:$65536,2,0)),0,VLOOKUP(C223,[2]TD!$4:$65536,2,0))</f>
        <v>0</v>
      </c>
      <c r="F223" s="57">
        <f>IF(ISERROR(VLOOKUP(C223,[2]TD!$4:$65536,3,0)),0,VLOOKUP(C223,[2]TD!$4:$65536,3,0))</f>
        <v>0</v>
      </c>
      <c r="G223" s="57">
        <f>IF(ISERROR(VLOOKUP(C223,[2]TD!$4:$65536,4,0)),0,VLOOKUP(C223,[2]TD!$4:$65536,4,0))</f>
        <v>0</v>
      </c>
      <c r="H223" s="57">
        <f>IF(ISERROR(VLOOKUP(C223,[2]TD!$4:$65536,5,0)),0,VLOOKUP(C223,[2]TD!$4:$65536,5,0))</f>
        <v>0</v>
      </c>
      <c r="I223" s="57">
        <f t="shared" ref="I223:J231" si="175">IF(ISERROR(E223-G223),"",E223-G223)</f>
        <v>0</v>
      </c>
      <c r="J223" s="58">
        <f t="shared" si="175"/>
        <v>0</v>
      </c>
      <c r="K223" s="58">
        <f t="shared" ref="K223:K231" si="176">IF(ISERROR(F223-H223),"",F223-H223)</f>
        <v>0</v>
      </c>
      <c r="L223" s="57">
        <f>IF(ISERROR(VLOOKUP(C223,[2]TD!$4:$65536,6,0)),0,VLOOKUP(C223,[2]TD!$4:$65536,6,0))</f>
        <v>0</v>
      </c>
      <c r="M223" s="57">
        <f>IF(ISERROR(VLOOKUP(C223,[2]TD!$4:$65536,7,0)),0,VLOOKUP(C223,[2]TD!$4:$65536,7,0))</f>
        <v>0</v>
      </c>
      <c r="N223" s="70"/>
      <c r="O223" s="70" t="str">
        <f>IF(ISERROR(VLOOKUP(N223,[2]POA!$A$2:$C$25,3,0)),"",VLOOKUP(N223,[2]POA!$A$2:$C$25,3,0))</f>
        <v/>
      </c>
      <c r="P223" s="61" t="s">
        <v>54</v>
      </c>
      <c r="Q223" s="61" t="str">
        <f>IF(ISERROR(VLOOKUP(P223,[2]POA!$A$2:$F$25,4,0)),"",VLOOKUP(P223,[2]POA!$A$2:$F$25,4,0))</f>
        <v/>
      </c>
      <c r="R223" s="62" t="str">
        <f>IF(ISERROR(VLOOKUP(N223,[2]POA!$A$2:$C$25,2,0)),"",VLOOKUP(N223,[2]POA!$A$2:$C$25,2,0))</f>
        <v/>
      </c>
      <c r="S223" s="63" t="s">
        <v>54</v>
      </c>
      <c r="T223" s="64" t="str">
        <f t="shared" si="172"/>
        <v/>
      </c>
      <c r="U223" s="63"/>
      <c r="V223" s="64" t="str">
        <f>IF(OR(U221=0,N223="",R223=""),"",IF(U221&gt;=(0.5*R223),"HABIL","NO HABIL"))</f>
        <v/>
      </c>
      <c r="W223" s="64"/>
      <c r="X223" s="63"/>
      <c r="Y223" s="64" t="str">
        <f>IF(OR(X221=0,N223="",R223=""),"",IF(X221&gt;=$Y$9,"HABIL","NO HABIL"))</f>
        <v/>
      </c>
      <c r="Z223" s="65"/>
      <c r="AA223" s="64" t="str">
        <f>IF(OR(Z221=0,N223="",R223=""),"",IF(Z221&lt;=$AA$9,"HABIL","NO HABIL"))</f>
        <v/>
      </c>
      <c r="AB223" s="61" t="str">
        <f>IF(ISERROR(VLOOKUP(P223,[3]POA!$A$2:$F$25,5,0)),"",VLOOKUP(P223,[3]POA!$A$2:$F$25,5,0))</f>
        <v/>
      </c>
      <c r="AC223" s="61"/>
      <c r="AD223" s="64" t="str">
        <f>IF(OR(AC221=0,N223="",R223=""),"",IF(AC221&gt;=$AD$9,"HABIL","NO HABIL"))</f>
        <v/>
      </c>
      <c r="AE223" s="64" t="str">
        <f t="shared" si="173"/>
        <v/>
      </c>
      <c r="AF223" s="66">
        <f t="shared" si="174"/>
        <v>0</v>
      </c>
      <c r="AG223" s="67" t="str">
        <f t="shared" ref="AG223:AG231" si="177">+IF(AF223&lt;$AG$10,"MIPYME","NO CUMPLE")</f>
        <v>MIPYME</v>
      </c>
      <c r="AH223" s="68"/>
      <c r="AI223" s="64" t="str">
        <f>IF(OR(AH221=0,N223="",R223=""),"",IF(AH221&gt;=$AI$9,"HABIL","NO HABIL"))</f>
        <v/>
      </c>
      <c r="AJ223" s="68"/>
      <c r="AK223" s="64" t="str">
        <f>IF(OR(AJ221=0,N223="",R223=""),"",IF(AJ221&gt;=$AK$9,"HABIL","NO HABIL"))</f>
        <v/>
      </c>
      <c r="AL223" s="71" t="str">
        <f t="shared" ref="AL223:AL232" si="178">IF(OR(AI223="",AK223=""),"",IF(AI223="NO HABIL","NO HABIL",IF(AK223="NO HABIL","NO HABIL",IF(AK223="NO HABIL","NO HABIL","HABIL"))))</f>
        <v/>
      </c>
    </row>
    <row r="224" spans="2:38" ht="18" hidden="1" customHeight="1" x14ac:dyDescent="0.25">
      <c r="B224" s="54" t="str">
        <f>IF(C224="","",B223+0.1)</f>
        <v/>
      </c>
      <c r="C224" s="56"/>
      <c r="D224" s="56"/>
      <c r="E224" s="57">
        <f>IF(ISERROR(VLOOKUP(C224,[2]TD!$4:$65536,2,0)),0,VLOOKUP(C224,[2]TD!$4:$65536,2,0))</f>
        <v>0</v>
      </c>
      <c r="F224" s="57">
        <f>IF(ISERROR(VLOOKUP(C224,[2]TD!$4:$65536,3,0)),0,VLOOKUP(C224,[2]TD!$4:$65536,3,0))</f>
        <v>0</v>
      </c>
      <c r="G224" s="57">
        <f>IF(ISERROR(VLOOKUP(C224,[2]TD!$4:$65536,4,0)),0,VLOOKUP(C224,[2]TD!$4:$65536,4,0))</f>
        <v>0</v>
      </c>
      <c r="H224" s="57">
        <f>IF(ISERROR(VLOOKUP(C224,[2]TD!$4:$65536,5,0)),0,VLOOKUP(C224,[2]TD!$4:$65536,5,0))</f>
        <v>0</v>
      </c>
      <c r="I224" s="57">
        <f t="shared" si="175"/>
        <v>0</v>
      </c>
      <c r="J224" s="58">
        <f t="shared" si="175"/>
        <v>0</v>
      </c>
      <c r="K224" s="58">
        <f t="shared" si="176"/>
        <v>0</v>
      </c>
      <c r="L224" s="57">
        <f>IF(ISERROR(VLOOKUP(C224,[2]TD!$4:$65536,6,0)),0,VLOOKUP(C224,[2]TD!$4:$65536,6,0))</f>
        <v>0</v>
      </c>
      <c r="M224" s="57">
        <f>IF(ISERROR(VLOOKUP(C224,[2]TD!$4:$65536,7,0)),0,VLOOKUP(C224,[2]TD!$4:$65536,7,0))</f>
        <v>0</v>
      </c>
      <c r="N224" s="70"/>
      <c r="O224" s="70" t="str">
        <f>IF(ISERROR(VLOOKUP(N224,[2]POA!$A$2:$C$25,3,0)),"",VLOOKUP(N224,[2]POA!$A$2:$C$25,3,0))</f>
        <v/>
      </c>
      <c r="P224" s="61"/>
      <c r="Q224" s="61" t="str">
        <f>IF(ISERROR(VLOOKUP(P224,[2]POA!$A$2:$F$25,4,0)),"",VLOOKUP(P224,[2]POA!$A$2:$F$25,4,0))</f>
        <v/>
      </c>
      <c r="R224" s="62" t="str">
        <f>IF(ISERROR(VLOOKUP(N224,[2]POA!$A$2:$C$25,2,0)),"",VLOOKUP(N224,[2]POA!$A$2:$C$25,2,0))</f>
        <v/>
      </c>
      <c r="S224" s="63" t="s">
        <v>54</v>
      </c>
      <c r="T224" s="64" t="str">
        <f t="shared" si="172"/>
        <v/>
      </c>
      <c r="U224" s="63"/>
      <c r="V224" s="64" t="str">
        <f>IF(OR(U221=0,N224="",R224=""),"",IF(U221&gt;=(0.5*R224),"HABIL","NO HABIL"))</f>
        <v/>
      </c>
      <c r="W224" s="64"/>
      <c r="X224" s="63"/>
      <c r="Y224" s="64" t="str">
        <f>IF(OR(X221=0,N224="",R224=""),"",IF(X221&gt;=$Y$9,"HABIL","NO HABIL"))</f>
        <v/>
      </c>
      <c r="Z224" s="65"/>
      <c r="AA224" s="64" t="str">
        <f>IF(OR(Z221=0,N224="",R224=""),"",IF(Z221&lt;=$AA$9,"HABIL","NO HABIL"))</f>
        <v/>
      </c>
      <c r="AB224" s="61">
        <f>IF(ISERROR(VLOOKUP(P224,[3]POA!$A$2:$F$25,5,0)),"",VLOOKUP(P224,[3]POA!$A$2:$F$25,5,0))</f>
        <v>0</v>
      </c>
      <c r="AC224" s="61"/>
      <c r="AD224" s="64" t="str">
        <f>IF(OR(AC221=0,N224="",R224=""),"",IF(AC221&gt;=$AD$9,"HABIL","NO HABIL"))</f>
        <v/>
      </c>
      <c r="AE224" s="64" t="str">
        <f t="shared" si="173"/>
        <v/>
      </c>
      <c r="AF224" s="66">
        <f t="shared" si="174"/>
        <v>0</v>
      </c>
      <c r="AG224" s="67" t="str">
        <f t="shared" si="177"/>
        <v>MIPYME</v>
      </c>
      <c r="AH224" s="68"/>
      <c r="AI224" s="64" t="str">
        <f>IF(OR(AH221=0,N224="",R224=""),"",IF(AH221&gt;=$AI$9,"HABIL","NO HABIL"))</f>
        <v/>
      </c>
      <c r="AJ224" s="68"/>
      <c r="AK224" s="64" t="str">
        <f>IF(OR(AJ221=0,N224="",R224=""),"",IF(AJ221&gt;=$AK$9,"HABIL","NO HABIL"))</f>
        <v/>
      </c>
      <c r="AL224" s="71" t="str">
        <f t="shared" si="178"/>
        <v/>
      </c>
    </row>
    <row r="225" spans="2:38" ht="18" hidden="1" customHeight="1" x14ac:dyDescent="0.25">
      <c r="B225" s="54"/>
      <c r="C225" s="56" t="s">
        <v>55</v>
      </c>
      <c r="D225" s="56"/>
      <c r="E225" s="57">
        <f>IF(ISERROR(VLOOKUP(C225,[2]TD!$4:$65536,2,0)),0,VLOOKUP(C225,[2]TD!$4:$65536,2,0))</f>
        <v>0</v>
      </c>
      <c r="F225" s="57">
        <f>IF(ISERROR(VLOOKUP(C225,[2]TD!$4:$65536,3,0)),0,VLOOKUP(C225,[2]TD!$4:$65536,3,0))</f>
        <v>0</v>
      </c>
      <c r="G225" s="57">
        <f>IF(ISERROR(VLOOKUP(C225,[2]TD!$4:$65536,4,0)),0,VLOOKUP(C225,[2]TD!$4:$65536,4,0))</f>
        <v>0</v>
      </c>
      <c r="H225" s="57">
        <f>IF(ISERROR(VLOOKUP(C225,[2]TD!$4:$65536,5,0)),0,VLOOKUP(C225,[2]TD!$4:$65536,5,0))</f>
        <v>0</v>
      </c>
      <c r="I225" s="57">
        <f t="shared" si="175"/>
        <v>0</v>
      </c>
      <c r="J225" s="57">
        <f t="shared" si="175"/>
        <v>0</v>
      </c>
      <c r="K225" s="57">
        <f t="shared" si="176"/>
        <v>0</v>
      </c>
      <c r="L225" s="57">
        <f>IF(ISERROR(VLOOKUP(C225,[2]TD!$4:$65536,6,0)),0,VLOOKUP(C225,[2]TD!$4:$65536,6,0))</f>
        <v>0</v>
      </c>
      <c r="M225" s="57">
        <f>IF(ISERROR(VLOOKUP(C225,[2]TD!$4:$65536,7,0)),0,VLOOKUP(C225,[2]TD!$4:$65536,7,0))</f>
        <v>0</v>
      </c>
      <c r="N225" s="70"/>
      <c r="O225" s="70" t="str">
        <f>IF(ISERROR(VLOOKUP(N225,[2]POA!$A$2:$C$25,3,0)),"",VLOOKUP(N225,[2]POA!$A$2:$C$25,3,0))</f>
        <v/>
      </c>
      <c r="P225" s="61"/>
      <c r="Q225" s="61" t="str">
        <f>IF(ISERROR(VLOOKUP(P225,[2]POA!$A$2:$F$25,4,0)),"",VLOOKUP(P225,[2]POA!$A$2:$F$25,4,0))</f>
        <v/>
      </c>
      <c r="R225" s="62" t="str">
        <f>IF(ISERROR(VLOOKUP(N225,[2]POA!$A$2:$C$25,2,0)),"",VLOOKUP(N225,[2]POA!$A$2:$C$25,2,0))</f>
        <v/>
      </c>
      <c r="S225" s="63"/>
      <c r="T225" s="64" t="str">
        <f t="shared" si="172"/>
        <v/>
      </c>
      <c r="U225" s="63"/>
      <c r="V225" s="64" t="str">
        <f>IF(OR(U221=0,N225="",R225=""),"",IF(U221&gt;=(0.5*R225),"HABIL","NO HABIL"))</f>
        <v/>
      </c>
      <c r="W225" s="64"/>
      <c r="X225" s="63"/>
      <c r="Y225" s="64" t="str">
        <f>IF(OR(X221=0,N225="",R225=""),"",IF(X221&gt;=$Y$9,"HABIL","NO HABIL"))</f>
        <v/>
      </c>
      <c r="Z225" s="65"/>
      <c r="AA225" s="64" t="str">
        <f>IF(OR(Z221=0,N225="",R225=""),"",IF(Z221&lt;=$AA$9,"HABIL","NO HABIL"))</f>
        <v/>
      </c>
      <c r="AB225" s="61">
        <f>IF(ISERROR(VLOOKUP(P225,[3]POA!$A$2:$F$25,5,0)),"",VLOOKUP(P225,[3]POA!$A$2:$F$25,5,0))</f>
        <v>0</v>
      </c>
      <c r="AC225" s="61"/>
      <c r="AD225" s="64" t="str">
        <f>IF(OR(AC221=0,N225="",R225=""),"",IF(AC221&gt;=$AD$9,"HABIL","NO HABIL"))</f>
        <v/>
      </c>
      <c r="AE225" s="64" t="str">
        <f t="shared" si="173"/>
        <v/>
      </c>
      <c r="AF225" s="66">
        <f t="shared" si="174"/>
        <v>0</v>
      </c>
      <c r="AG225" s="67" t="str">
        <f t="shared" si="177"/>
        <v>MIPYME</v>
      </c>
      <c r="AH225" s="68"/>
      <c r="AI225" s="64" t="str">
        <f>IF(OR(AH221=0,N225="",R225=""),"",IF(AH221&gt;=$AI$9,"HABIL","NO HABIL"))</f>
        <v/>
      </c>
      <c r="AJ225" s="68"/>
      <c r="AK225" s="64" t="str">
        <f>IF(OR(AJ221=0,N225="",R225=""),"",IF(AJ221&gt;=$AK$9,"HABIL","NO HABIL"))</f>
        <v/>
      </c>
      <c r="AL225" s="71" t="str">
        <f t="shared" si="178"/>
        <v/>
      </c>
    </row>
    <row r="226" spans="2:38" ht="18" hidden="1" customHeight="1" x14ac:dyDescent="0.25">
      <c r="B226" s="54" t="str">
        <f t="shared" ref="B226:B231" si="179">IF(C226="","",B225+0.1)</f>
        <v/>
      </c>
      <c r="C226" s="56"/>
      <c r="D226" s="56"/>
      <c r="E226" s="57">
        <f>IF(ISERROR(VLOOKUP(C226,[2]TD!$4:$65536,2,0)),0,VLOOKUP(C226,[2]TD!$4:$65536,2,0))</f>
        <v>0</v>
      </c>
      <c r="F226" s="57">
        <f>IF(ISERROR(VLOOKUP(C226,[2]TD!$4:$65536,3,0)),0,VLOOKUP(C226,[2]TD!$4:$65536,3,0))</f>
        <v>0</v>
      </c>
      <c r="G226" s="57">
        <f>IF(ISERROR(VLOOKUP(C226,[2]TD!$4:$65536,4,0)),0,VLOOKUP(C226,[2]TD!$4:$65536,4,0))</f>
        <v>0</v>
      </c>
      <c r="H226" s="57">
        <f>IF(ISERROR(VLOOKUP(C226,[2]TD!$4:$65536,5,0)),0,VLOOKUP(C226,[2]TD!$4:$65536,5,0))</f>
        <v>0</v>
      </c>
      <c r="I226" s="57">
        <f t="shared" si="175"/>
        <v>0</v>
      </c>
      <c r="J226" s="57">
        <f t="shared" si="175"/>
        <v>0</v>
      </c>
      <c r="K226" s="57">
        <f t="shared" si="176"/>
        <v>0</v>
      </c>
      <c r="L226" s="57">
        <f>IF(ISERROR(VLOOKUP(C226,[2]TD!$4:$65536,6,0)),0,VLOOKUP(C226,[2]TD!$4:$65536,6,0))</f>
        <v>0</v>
      </c>
      <c r="M226" s="57">
        <f>IF(ISERROR(VLOOKUP(C226,[2]TD!$4:$65536,7,0)),0,VLOOKUP(C226,[2]TD!$4:$65536,7,0))</f>
        <v>0</v>
      </c>
      <c r="N226" s="70"/>
      <c r="O226" s="70" t="str">
        <f>IF(ISERROR(VLOOKUP(N226,[2]POA!$A$2:$C$25,3,0)),"",VLOOKUP(N226,[2]POA!$A$2:$C$25,3,0))</f>
        <v/>
      </c>
      <c r="P226" s="61"/>
      <c r="Q226" s="61" t="str">
        <f>IF(ISERROR(VLOOKUP(P226,[2]POA!$A$2:$F$25,4,0)),"",VLOOKUP(P226,[2]POA!$A$2:$F$25,4,0))</f>
        <v/>
      </c>
      <c r="R226" s="62" t="str">
        <f>IF(ISERROR(VLOOKUP(N226,[2]POA!$A$2:$C$25,2,0)),"",VLOOKUP(N226,[2]POA!$A$2:$C$25,2,0))</f>
        <v/>
      </c>
      <c r="S226" s="63"/>
      <c r="T226" s="64" t="str">
        <f t="shared" si="172"/>
        <v/>
      </c>
      <c r="U226" s="63"/>
      <c r="V226" s="64" t="str">
        <f>IF(OR(U221=0,N226="",R226=""),"",IF(U221&gt;=(0.5*R226),"HABIL","NO HABIL"))</f>
        <v/>
      </c>
      <c r="W226" s="64"/>
      <c r="X226" s="63"/>
      <c r="Y226" s="64" t="str">
        <f>IF(OR(X221=0,N226="",R226=""),"",IF(X221&gt;=$Y$9,"HABIL","NO HABIL"))</f>
        <v/>
      </c>
      <c r="Z226" s="65"/>
      <c r="AA226" s="64" t="str">
        <f>IF(OR(Z221=0,N226="",R226=""),"",IF(Z221&lt;=$AA$9,"HABIL","NO HABIL"))</f>
        <v/>
      </c>
      <c r="AB226" s="61">
        <f>IF(ISERROR(VLOOKUP(P226,[3]POA!$A$2:$F$25,5,0)),"",VLOOKUP(P226,[3]POA!$A$2:$F$25,5,0))</f>
        <v>0</v>
      </c>
      <c r="AC226" s="61"/>
      <c r="AD226" s="64" t="str">
        <f>IF(OR(AC221=0,N226="",R226=""),"",IF(AC221&gt;=$AD$9,"HABIL","NO HABIL"))</f>
        <v/>
      </c>
      <c r="AE226" s="64" t="str">
        <f t="shared" si="173"/>
        <v/>
      </c>
      <c r="AF226" s="66">
        <f t="shared" si="174"/>
        <v>0</v>
      </c>
      <c r="AG226" s="67" t="str">
        <f t="shared" si="177"/>
        <v>MIPYME</v>
      </c>
      <c r="AH226" s="68"/>
      <c r="AI226" s="64" t="str">
        <f>IF(OR(AH221=0,N226="",R226=""),"",IF(AH221&gt;=$AI$9,"HABIL","NO HABIL"))</f>
        <v/>
      </c>
      <c r="AJ226" s="68"/>
      <c r="AK226" s="64" t="str">
        <f>IF(OR(AJ221=0,N226="",R226=""),"",IF(AJ221&gt;=$AK$9,"HABIL","NO HABIL"))</f>
        <v/>
      </c>
      <c r="AL226" s="72" t="str">
        <f t="shared" si="178"/>
        <v/>
      </c>
    </row>
    <row r="227" spans="2:38" ht="18" hidden="1" customHeight="1" x14ac:dyDescent="0.25">
      <c r="B227" s="54" t="str">
        <f t="shared" si="179"/>
        <v/>
      </c>
      <c r="C227" s="56"/>
      <c r="D227" s="56"/>
      <c r="E227" s="57">
        <f>IF(ISERROR(VLOOKUP(C227,[2]TD!$4:$65536,2,0)),0,VLOOKUP(C227,[2]TD!$4:$65536,2,0))</f>
        <v>0</v>
      </c>
      <c r="F227" s="57">
        <f>IF(ISERROR(VLOOKUP(C227,[2]TD!$4:$65536,3,0)),0,VLOOKUP(C227,[2]TD!$4:$65536,3,0))</f>
        <v>0</v>
      </c>
      <c r="G227" s="57">
        <f>IF(ISERROR(VLOOKUP(C227,[2]TD!$4:$65536,4,0)),0,VLOOKUP(C227,[2]TD!$4:$65536,4,0))</f>
        <v>0</v>
      </c>
      <c r="H227" s="57">
        <f>IF(ISERROR(VLOOKUP(C227,[2]TD!$4:$65536,5,0)),0,VLOOKUP(C227,[2]TD!$4:$65536,5,0))</f>
        <v>0</v>
      </c>
      <c r="I227" s="57">
        <f t="shared" si="175"/>
        <v>0</v>
      </c>
      <c r="J227" s="57">
        <f t="shared" si="175"/>
        <v>0</v>
      </c>
      <c r="K227" s="57">
        <f t="shared" si="176"/>
        <v>0</v>
      </c>
      <c r="L227" s="57">
        <f>IF(ISERROR(VLOOKUP(C227,[2]TD!$4:$65536,6,0)),0,VLOOKUP(C227,[2]TD!$4:$65536,6,0))</f>
        <v>0</v>
      </c>
      <c r="M227" s="57">
        <f>IF(ISERROR(VLOOKUP(C227,[2]TD!$4:$65536,7,0)),0,VLOOKUP(C227,[2]TD!$4:$65536,7,0))</f>
        <v>0</v>
      </c>
      <c r="N227" s="70"/>
      <c r="O227" s="70" t="str">
        <f>IF(ISERROR(VLOOKUP(N227,[2]POA!$A$2:$C$25,3,0)),"",VLOOKUP(N227,[2]POA!$A$2:$C$25,3,0))</f>
        <v/>
      </c>
      <c r="P227" s="61"/>
      <c r="Q227" s="61" t="str">
        <f>IF(ISERROR(VLOOKUP(P227,[2]POA!$A$2:$F$25,4,0)),"",VLOOKUP(P227,[2]POA!$A$2:$F$25,4,0))</f>
        <v/>
      </c>
      <c r="R227" s="62" t="str">
        <f>IF(ISERROR(VLOOKUP(N227,[2]POA!$A$2:$C$25,2,0)),"",VLOOKUP(N227,[2]POA!$A$2:$C$25,2,0))</f>
        <v/>
      </c>
      <c r="S227" s="63"/>
      <c r="T227" s="64" t="str">
        <f t="shared" si="172"/>
        <v/>
      </c>
      <c r="U227" s="63"/>
      <c r="V227" s="64" t="str">
        <f>IF(OR(U221=0,N227="",R227=""),"",IF(U221&gt;=(0.5*R227),"HABIL","NO HABIL"))</f>
        <v/>
      </c>
      <c r="W227" s="64"/>
      <c r="X227" s="63"/>
      <c r="Y227" s="64" t="str">
        <f>IF(OR(X221=0,N227="",R227=""),"",IF(X221&gt;=$Y$9,"HABIL","NO HABIL"))</f>
        <v/>
      </c>
      <c r="Z227" s="65"/>
      <c r="AA227" s="64" t="str">
        <f>IF(OR(Z221=0,N227="",R227=""),"",IF(Z221&lt;=$AA$9,"HABIL","NO HABIL"))</f>
        <v/>
      </c>
      <c r="AB227" s="61">
        <f>IF(ISERROR(VLOOKUP(P227,[3]POA!$A$2:$F$25,5,0)),"",VLOOKUP(P227,[3]POA!$A$2:$F$25,5,0))</f>
        <v>0</v>
      </c>
      <c r="AC227" s="61"/>
      <c r="AD227" s="64" t="str">
        <f>IF(OR(AC221=0,N227="",R227=""),"",IF(AC221&gt;=$AD$9,"HABIL","NO HABIL"))</f>
        <v/>
      </c>
      <c r="AE227" s="64" t="str">
        <f t="shared" si="173"/>
        <v/>
      </c>
      <c r="AF227" s="66">
        <f t="shared" si="174"/>
        <v>0</v>
      </c>
      <c r="AG227" s="67" t="str">
        <f t="shared" si="177"/>
        <v>MIPYME</v>
      </c>
      <c r="AH227" s="68"/>
      <c r="AI227" s="64" t="str">
        <f>IF(OR(AH221=0,N227="",R227=""),"",IF(AH221&gt;=$AI$9,"HABIL","NO HABIL"))</f>
        <v/>
      </c>
      <c r="AJ227" s="68"/>
      <c r="AK227" s="64" t="str">
        <f>IF(OR(AJ221=0,N227="",R227=""),"",IF(AJ221&gt;=$AK$9,"HABIL","NO HABIL"))</f>
        <v/>
      </c>
      <c r="AL227" s="71" t="str">
        <f t="shared" si="178"/>
        <v/>
      </c>
    </row>
    <row r="228" spans="2:38" ht="18" hidden="1" customHeight="1" x14ac:dyDescent="0.25">
      <c r="B228" s="54" t="str">
        <f t="shared" si="179"/>
        <v/>
      </c>
      <c r="C228" s="56"/>
      <c r="D228" s="56"/>
      <c r="E228" s="57">
        <f>IF(ISERROR(VLOOKUP(C228,[2]TD!$4:$65536,2,0)),0,VLOOKUP(C228,[2]TD!$4:$65536,2,0))</f>
        <v>0</v>
      </c>
      <c r="F228" s="57">
        <f>IF(ISERROR(VLOOKUP(C228,[2]TD!$4:$65536,3,0)),0,VLOOKUP(C228,[2]TD!$4:$65536,3,0))</f>
        <v>0</v>
      </c>
      <c r="G228" s="57">
        <f>IF(ISERROR(VLOOKUP(C228,[2]TD!$4:$65536,4,0)),0,VLOOKUP(C228,[2]TD!$4:$65536,4,0))</f>
        <v>0</v>
      </c>
      <c r="H228" s="57">
        <f>IF(ISERROR(VLOOKUP(C228,[2]TD!$4:$65536,5,0)),0,VLOOKUP(C228,[2]TD!$4:$65536,5,0))</f>
        <v>0</v>
      </c>
      <c r="I228" s="57">
        <f t="shared" si="175"/>
        <v>0</v>
      </c>
      <c r="J228" s="57">
        <f t="shared" si="175"/>
        <v>0</v>
      </c>
      <c r="K228" s="57">
        <f t="shared" si="176"/>
        <v>0</v>
      </c>
      <c r="L228" s="57">
        <f>IF(ISERROR(VLOOKUP(C228,[2]TD!$4:$65536,6,0)),0,VLOOKUP(C228,[2]TD!$4:$65536,6,0))</f>
        <v>0</v>
      </c>
      <c r="M228" s="57">
        <f>IF(ISERROR(VLOOKUP(C228,[2]TD!$4:$65536,7,0)),0,VLOOKUP(C228,[2]TD!$4:$65536,7,0))</f>
        <v>0</v>
      </c>
      <c r="N228" s="70"/>
      <c r="O228" s="70" t="str">
        <f>IF(ISERROR(VLOOKUP(N228,[2]POA!$A$2:$C$25,3,0)),"",VLOOKUP(N228,[2]POA!$A$2:$C$25,3,0))</f>
        <v/>
      </c>
      <c r="P228" s="61"/>
      <c r="Q228" s="61" t="str">
        <f>IF(ISERROR(VLOOKUP(P228,[2]POA!$A$2:$F$25,4,0)),"",VLOOKUP(P228,[2]POA!$A$2:$F$25,4,0))</f>
        <v/>
      </c>
      <c r="R228" s="62" t="str">
        <f>IF(ISERROR(VLOOKUP(N228,[2]POA!$A$2:$C$25,2,0)),"",VLOOKUP(N228,[2]POA!$A$2:$C$25,2,0))</f>
        <v/>
      </c>
      <c r="S228" s="63"/>
      <c r="T228" s="64" t="str">
        <f t="shared" si="172"/>
        <v/>
      </c>
      <c r="U228" s="63"/>
      <c r="V228" s="64" t="str">
        <f>IF(OR(U221=0,N228="",R228=""),"",IF(U221&gt;=(0.5*R228),"HABIL","NO HABIL"))</f>
        <v/>
      </c>
      <c r="W228" s="64"/>
      <c r="X228" s="63"/>
      <c r="Y228" s="64" t="str">
        <f>IF(OR(X221=0,N228="",R228=""),"",IF(X221&gt;=$Y$9,"HABIL","NO HABIL"))</f>
        <v/>
      </c>
      <c r="Z228" s="65"/>
      <c r="AA228" s="64" t="str">
        <f>IF(OR(Z221=0,N228="",R228=""),"",IF(Z221&lt;=$AA$9,"HABIL","NO HABIL"))</f>
        <v/>
      </c>
      <c r="AB228" s="61">
        <f>IF(ISERROR(VLOOKUP(P228,[3]POA!$A$2:$F$25,5,0)),"",VLOOKUP(P228,[3]POA!$A$2:$F$25,5,0))</f>
        <v>0</v>
      </c>
      <c r="AC228" s="61"/>
      <c r="AD228" s="64" t="str">
        <f>IF(OR(AC221=0,N228="",R228=""),"",IF(AC221&gt;=$AD$9,"HABIL","NO HABIL"))</f>
        <v/>
      </c>
      <c r="AE228" s="64" t="str">
        <f t="shared" si="173"/>
        <v/>
      </c>
      <c r="AF228" s="66">
        <f t="shared" si="174"/>
        <v>0</v>
      </c>
      <c r="AG228" s="67" t="str">
        <f t="shared" si="177"/>
        <v>MIPYME</v>
      </c>
      <c r="AH228" s="68"/>
      <c r="AI228" s="64" t="str">
        <f>IF(OR(AH221=0,N228="",R228=""),"",IF(AH221&gt;=$AI$9,"HABIL","NO HABIL"))</f>
        <v/>
      </c>
      <c r="AJ228" s="68"/>
      <c r="AK228" s="64" t="str">
        <f>IF(OR(AJ221=0,N228="",R228=""),"",IF(AJ221&gt;=$AK$9,"HABIL","NO HABIL"))</f>
        <v/>
      </c>
      <c r="AL228" s="71" t="str">
        <f t="shared" si="178"/>
        <v/>
      </c>
    </row>
    <row r="229" spans="2:38" ht="18" hidden="1" customHeight="1" x14ac:dyDescent="0.25">
      <c r="B229" s="54" t="str">
        <f t="shared" si="179"/>
        <v/>
      </c>
      <c r="C229" s="56"/>
      <c r="D229" s="56"/>
      <c r="E229" s="57">
        <f>IF(ISERROR(VLOOKUP(C229,[2]TD!$4:$65536,2,0)),0,VLOOKUP(C229,[2]TD!$4:$65536,2,0))</f>
        <v>0</v>
      </c>
      <c r="F229" s="57">
        <f>IF(ISERROR(VLOOKUP(C229,[2]TD!$4:$65536,3,0)),0,VLOOKUP(C229,[2]TD!$4:$65536,3,0))</f>
        <v>0</v>
      </c>
      <c r="G229" s="57">
        <f>IF(ISERROR(VLOOKUP(C229,[2]TD!$4:$65536,4,0)),0,VLOOKUP(C229,[2]TD!$4:$65536,4,0))</f>
        <v>0</v>
      </c>
      <c r="H229" s="57">
        <f>IF(ISERROR(VLOOKUP(C229,[2]TD!$4:$65536,5,0)),0,VLOOKUP(C229,[2]TD!$4:$65536,5,0))</f>
        <v>0</v>
      </c>
      <c r="I229" s="57">
        <f t="shared" si="175"/>
        <v>0</v>
      </c>
      <c r="J229" s="57">
        <f t="shared" si="175"/>
        <v>0</v>
      </c>
      <c r="K229" s="57">
        <f t="shared" si="176"/>
        <v>0</v>
      </c>
      <c r="L229" s="57">
        <f>IF(ISERROR(VLOOKUP(C229,[2]TD!$4:$65536,6,0)),0,VLOOKUP(C229,[2]TD!$4:$65536,6,0))</f>
        <v>0</v>
      </c>
      <c r="M229" s="57">
        <f>IF(ISERROR(VLOOKUP(C229,[2]TD!$4:$65536,7,0)),0,VLOOKUP(C229,[2]TD!$4:$65536,7,0))</f>
        <v>0</v>
      </c>
      <c r="N229" s="70"/>
      <c r="O229" s="70" t="str">
        <f>IF(ISERROR(VLOOKUP(N229,[2]POA!$A$2:$C$25,3,0)),"",VLOOKUP(N229,[2]POA!$A$2:$C$25,3,0))</f>
        <v/>
      </c>
      <c r="P229" s="61"/>
      <c r="Q229" s="61" t="str">
        <f>IF(ISERROR(VLOOKUP(P229,[2]POA!$A$2:$F$25,4,0)),"",VLOOKUP(P229,[2]POA!$A$2:$F$25,4,0))</f>
        <v/>
      </c>
      <c r="R229" s="62" t="str">
        <f>IF(ISERROR(VLOOKUP(N229,[2]POA!$A$2:$C$25,2,0)),"",VLOOKUP(N229,[2]POA!$A$2:$C$25,2,0))</f>
        <v/>
      </c>
      <c r="S229" s="63"/>
      <c r="T229" s="64" t="str">
        <f t="shared" si="172"/>
        <v/>
      </c>
      <c r="U229" s="63"/>
      <c r="V229" s="64" t="str">
        <f>IF(OR(U221=0,N229="",R229=""),"",IF(U221&gt;=(0.5*R229),"HABIL","NO HABIL"))</f>
        <v/>
      </c>
      <c r="W229" s="64"/>
      <c r="X229" s="63"/>
      <c r="Y229" s="64" t="str">
        <f>IF(OR(X221=0,N229="",R229=""),"",IF(X221&gt;=$Y$9,"HABIL","NO HABIL"))</f>
        <v/>
      </c>
      <c r="Z229" s="65"/>
      <c r="AA229" s="64" t="str">
        <f>IF(OR(Z221=0,N229="",R229=""),"",IF(Z221&lt;=$AA$9,"HABIL","NO HABIL"))</f>
        <v/>
      </c>
      <c r="AB229" s="61">
        <f>IF(ISERROR(VLOOKUP(P229,[3]POA!$A$2:$F$25,5,0)),"",VLOOKUP(P229,[3]POA!$A$2:$F$25,5,0))</f>
        <v>0</v>
      </c>
      <c r="AC229" s="61"/>
      <c r="AD229" s="64" t="str">
        <f>IF(OR(AC221=0,N229="",R229=""),"",IF(AC221&gt;=$AD$9,"HABIL","NO HABIL"))</f>
        <v/>
      </c>
      <c r="AE229" s="64" t="str">
        <f t="shared" si="173"/>
        <v/>
      </c>
      <c r="AF229" s="66">
        <f t="shared" si="174"/>
        <v>0</v>
      </c>
      <c r="AG229" s="67" t="str">
        <f t="shared" si="177"/>
        <v>MIPYME</v>
      </c>
      <c r="AH229" s="68"/>
      <c r="AI229" s="64" t="str">
        <f>IF(OR(AH221=0,N229="",R229=""),"",IF(AH221&gt;=$AI$9,"HABIL","NO HABIL"))</f>
        <v/>
      </c>
      <c r="AJ229" s="68"/>
      <c r="AK229" s="64" t="str">
        <f>IF(OR(AJ221=0,N229="",R229=""),"",IF(AJ221&gt;=$AK$9,"HABIL","NO HABIL"))</f>
        <v/>
      </c>
      <c r="AL229" s="72" t="str">
        <f t="shared" si="178"/>
        <v/>
      </c>
    </row>
    <row r="230" spans="2:38" ht="18" hidden="1" customHeight="1" x14ac:dyDescent="0.25">
      <c r="B230" s="54" t="str">
        <f t="shared" si="179"/>
        <v/>
      </c>
      <c r="C230" s="56"/>
      <c r="D230" s="56"/>
      <c r="E230" s="57">
        <f>IF(ISERROR(VLOOKUP(C230,[2]TD!$4:$65536,2,0)),0,VLOOKUP(C230,[2]TD!$4:$65536,2,0))</f>
        <v>0</v>
      </c>
      <c r="F230" s="57">
        <f>IF(ISERROR(VLOOKUP(C230,[2]TD!$4:$65536,3,0)),0,VLOOKUP(C230,[2]TD!$4:$65536,3,0))</f>
        <v>0</v>
      </c>
      <c r="G230" s="57">
        <f>IF(ISERROR(VLOOKUP(C230,[2]TD!$4:$65536,4,0)),0,VLOOKUP(C230,[2]TD!$4:$65536,4,0))</f>
        <v>0</v>
      </c>
      <c r="H230" s="57">
        <f>IF(ISERROR(VLOOKUP(C230,[2]TD!$4:$65536,5,0)),0,VLOOKUP(C230,[2]TD!$4:$65536,5,0))</f>
        <v>0</v>
      </c>
      <c r="I230" s="57">
        <f t="shared" si="175"/>
        <v>0</v>
      </c>
      <c r="J230" s="57">
        <f t="shared" si="175"/>
        <v>0</v>
      </c>
      <c r="K230" s="57">
        <f t="shared" si="176"/>
        <v>0</v>
      </c>
      <c r="L230" s="57">
        <f>IF(ISERROR(VLOOKUP(C230,[2]TD!$4:$65536,6,0)),0,VLOOKUP(C230,[2]TD!$4:$65536,6,0))</f>
        <v>0</v>
      </c>
      <c r="M230" s="57">
        <f>IF(ISERROR(VLOOKUP(C230,[2]TD!$4:$65536,7,0)),0,VLOOKUP(C230,[2]TD!$4:$65536,7,0))</f>
        <v>0</v>
      </c>
      <c r="N230" s="70"/>
      <c r="O230" s="70" t="str">
        <f>IF(ISERROR(VLOOKUP(N230,[2]POA!$A$2:$C$25,3,0)),"",VLOOKUP(N230,[2]POA!$A$2:$C$25,3,0))</f>
        <v/>
      </c>
      <c r="P230" s="61"/>
      <c r="Q230" s="61" t="str">
        <f>IF(ISERROR(VLOOKUP(P230,[2]POA!$A$2:$F$25,4,0)),"",VLOOKUP(P230,[2]POA!$A$2:$F$25,4,0))</f>
        <v/>
      </c>
      <c r="R230" s="62" t="str">
        <f>IF(ISERROR(VLOOKUP(N230,[2]POA!$A$2:$C$25,2,0)),"",VLOOKUP(N230,[2]POA!$A$2:$C$25,2,0))</f>
        <v/>
      </c>
      <c r="S230" s="63"/>
      <c r="T230" s="64" t="str">
        <f t="shared" si="172"/>
        <v/>
      </c>
      <c r="U230" s="63"/>
      <c r="V230" s="64" t="str">
        <f>IF(OR(U221=0,N230="",R230=""),"",IF(U221&gt;=(0.5*R230),"HABIL","NO HABIL"))</f>
        <v/>
      </c>
      <c r="W230" s="64"/>
      <c r="X230" s="63"/>
      <c r="Y230" s="64" t="str">
        <f>IF(OR(X221=0,N230="",R230=""),"",IF(X221&gt;=$Y$9,"HABIL","NO HABIL"))</f>
        <v/>
      </c>
      <c r="Z230" s="65"/>
      <c r="AA230" s="64" t="str">
        <f>IF(OR(Z221=0,N230="",R230=""),"",IF(Z221&lt;=$AA$9,"HABIL","NO HABIL"))</f>
        <v/>
      </c>
      <c r="AB230" s="61">
        <f>IF(ISERROR(VLOOKUP(P230,[3]POA!$A$2:$F$25,5,0)),"",VLOOKUP(P230,[3]POA!$A$2:$F$25,5,0))</f>
        <v>0</v>
      </c>
      <c r="AC230" s="61"/>
      <c r="AD230" s="64" t="str">
        <f>IF(OR(AC221=0,N230="",R230=""),"",IF(AC221&gt;=$AD$9,"HABIL","NO HABIL"))</f>
        <v/>
      </c>
      <c r="AE230" s="64" t="str">
        <f t="shared" si="173"/>
        <v/>
      </c>
      <c r="AF230" s="66">
        <f t="shared" si="174"/>
        <v>0</v>
      </c>
      <c r="AG230" s="67" t="str">
        <f t="shared" si="177"/>
        <v>MIPYME</v>
      </c>
      <c r="AH230" s="68"/>
      <c r="AI230" s="64" t="str">
        <f>IF(OR(AH221=0,N230="",R230=""),"",IF(AH221&gt;=$AI$9,"HABIL","NO HABIL"))</f>
        <v/>
      </c>
      <c r="AJ230" s="68"/>
      <c r="AK230" s="64" t="str">
        <f>IF(OR(AJ221=0,N230="",R230=""),"",IF(AJ221&gt;=$AK$9,"HABIL","NO HABIL"))</f>
        <v/>
      </c>
      <c r="AL230" s="72" t="str">
        <f t="shared" si="178"/>
        <v/>
      </c>
    </row>
    <row r="231" spans="2:38" ht="18" hidden="1" customHeight="1" x14ac:dyDescent="0.25">
      <c r="B231" s="73" t="str">
        <f t="shared" si="179"/>
        <v/>
      </c>
      <c r="C231" s="74"/>
      <c r="D231" s="74"/>
      <c r="E231" s="75">
        <f>IF(ISERROR(VLOOKUP(C231,[2]TD!$4:$65536,2,0)),0,VLOOKUP(C231,[2]TD!$4:$65536,2,0))</f>
        <v>0</v>
      </c>
      <c r="F231" s="75">
        <f>IF(ISERROR(VLOOKUP(C231,[2]TD!$4:$65536,3,0)),0,VLOOKUP(C231,[2]TD!$4:$65536,3,0))</f>
        <v>0</v>
      </c>
      <c r="G231" s="75">
        <f>IF(ISERROR(VLOOKUP(C231,[2]TD!$4:$65536,4,0)),0,VLOOKUP(C231,[2]TD!$4:$65536,4,0))</f>
        <v>0</v>
      </c>
      <c r="H231" s="75">
        <f>IF(ISERROR(VLOOKUP(C231,[2]TD!$4:$65536,5,0)),0,VLOOKUP(C231,[2]TD!$4:$65536,5,0))</f>
        <v>0</v>
      </c>
      <c r="I231" s="75">
        <f t="shared" si="175"/>
        <v>0</v>
      </c>
      <c r="J231" s="75">
        <f t="shared" si="175"/>
        <v>0</v>
      </c>
      <c r="K231" s="75">
        <f t="shared" si="176"/>
        <v>0</v>
      </c>
      <c r="L231" s="75">
        <f>IF(ISERROR(VLOOKUP(C231,[2]TD!$4:$65536,6,0)),0,VLOOKUP(C231,[2]TD!$4:$65536,6,0))</f>
        <v>0</v>
      </c>
      <c r="M231" s="75">
        <f>IF(ISERROR(VLOOKUP(C231,[2]TD!$4:$65536,7,0)),0,VLOOKUP(C231,[2]TD!$4:$65536,7,0))</f>
        <v>0</v>
      </c>
      <c r="N231" s="76"/>
      <c r="O231" s="76" t="str">
        <f>IF(ISERROR(VLOOKUP(N231,[2]POA!$A$2:$C$25,3,0)),"",VLOOKUP(N231,[2]POA!$A$2:$C$25,3,0))</f>
        <v/>
      </c>
      <c r="P231" s="77"/>
      <c r="Q231" s="77" t="str">
        <f>IF(ISERROR(VLOOKUP(P231,[2]POA!$A$2:$F$25,4,0)),"",VLOOKUP(P231,[2]POA!$A$2:$F$25,4,0))</f>
        <v/>
      </c>
      <c r="R231" s="78" t="str">
        <f>IF(ISERROR(VLOOKUP(N231,[2]POA!$A$2:$C$25,2,0)),"",VLOOKUP(N231,[2]POA!$A$2:$C$25,2,0))</f>
        <v/>
      </c>
      <c r="S231" s="79"/>
      <c r="T231" s="64" t="str">
        <f t="shared" si="172"/>
        <v/>
      </c>
      <c r="U231" s="79"/>
      <c r="V231" s="80" t="str">
        <f>IF(OR(U221=0,N231="",R231=""),"",IF(U221&gt;=(0.5*R231),"HABIL","NO HABIL"))</f>
        <v/>
      </c>
      <c r="W231" s="80"/>
      <c r="X231" s="79"/>
      <c r="Y231" s="80" t="str">
        <f>IF(OR(X221=0,N231="",R231=""),"",IF(X221&gt;=$Y$9,"HABIL","NO HABIL"))</f>
        <v/>
      </c>
      <c r="Z231" s="81"/>
      <c r="AA231" s="80" t="str">
        <f>IF(OR(Z221=0,N231="",R231=""),"",IF(Z221&lt;=$AA$9,"HABIL","NO HABIL"))</f>
        <v/>
      </c>
      <c r="AB231" s="77">
        <f>IF(ISERROR(VLOOKUP(P231,[3]POA!$A$2:$F$25,5,0)),"",VLOOKUP(P231,[3]POA!$A$2:$F$25,5,0))</f>
        <v>0</v>
      </c>
      <c r="AC231" s="77"/>
      <c r="AD231" s="80" t="str">
        <f>IF(OR(AC221=0,N231="",R231=""),"",IF(AC221&gt;=$AD$9,"HABIL","NO HABIL"))</f>
        <v/>
      </c>
      <c r="AE231" s="80" t="str">
        <f t="shared" si="173"/>
        <v/>
      </c>
      <c r="AF231" s="82">
        <f t="shared" si="174"/>
        <v>0</v>
      </c>
      <c r="AG231" s="83" t="str">
        <f t="shared" si="177"/>
        <v>MIPYME</v>
      </c>
      <c r="AH231" s="84"/>
      <c r="AI231" s="80" t="str">
        <f>IF(OR(AH221=0,N231="",R231=""),"",IF(AH221&gt;=$AI$9,"HABIL","NO HABIL"))</f>
        <v/>
      </c>
      <c r="AJ231" s="84"/>
      <c r="AK231" s="80" t="str">
        <f>IF(OR(AJ221=0,N231="",R231=""),"",IF(AJ221&gt;=$AK$9,"HABIL","NO HABIL"))</f>
        <v/>
      </c>
      <c r="AL231" s="85" t="str">
        <f t="shared" si="178"/>
        <v/>
      </c>
    </row>
    <row r="232" spans="2:38" ht="18" hidden="1" customHeight="1" x14ac:dyDescent="0.25">
      <c r="B232" s="37">
        <v>21</v>
      </c>
      <c r="C232" s="38">
        <f>+C233</f>
        <v>0</v>
      </c>
      <c r="D232" s="39" t="str">
        <f>IF(SUM(D233:D242)=0,"",SUM(D233:D242))</f>
        <v/>
      </c>
      <c r="E232" s="40">
        <f>SUM(E233:E242)</f>
        <v>0</v>
      </c>
      <c r="F232" s="40">
        <f t="shared" ref="F232:M232" si="180">SUM(F233:F242)</f>
        <v>0</v>
      </c>
      <c r="G232" s="40">
        <f t="shared" si="180"/>
        <v>0</v>
      </c>
      <c r="H232" s="40">
        <f t="shared" si="180"/>
        <v>0</v>
      </c>
      <c r="I232" s="40">
        <f t="shared" si="180"/>
        <v>0</v>
      </c>
      <c r="J232" s="40">
        <f t="shared" si="180"/>
        <v>0</v>
      </c>
      <c r="K232" s="40">
        <f t="shared" si="180"/>
        <v>0</v>
      </c>
      <c r="L232" s="40">
        <f t="shared" si="180"/>
        <v>0</v>
      </c>
      <c r="M232" s="40">
        <f t="shared" si="180"/>
        <v>0</v>
      </c>
      <c r="N232" s="41">
        <v>1</v>
      </c>
      <c r="O232" s="42">
        <f>IF(ISERROR(VLOOKUP(N232,[2]POA!$A$2:$C$25,3,0)),"",VLOOKUP(N232,[2]POA!$A$2:$C$25,3,0))</f>
        <v>18</v>
      </c>
      <c r="P232" s="43" t="s">
        <v>54</v>
      </c>
      <c r="Q232" s="41">
        <f>+SUM(Q233:Q242)</f>
        <v>0</v>
      </c>
      <c r="R232" s="44">
        <f>IF(ISERROR(VLOOKUP(N232,[2]POA!$A$2:$C$25,2,0)),"",VLOOKUP(N232,[2]POA!$A$2:$C$25,2,0))</f>
        <v>151500000000</v>
      </c>
      <c r="S232" s="45">
        <f>SUM(I232)</f>
        <v>0</v>
      </c>
      <c r="T232" s="46" t="str">
        <f>IF(OR(S232=0,N232="",R232=""),"",IF(S232&gt;=(R232/O232),"HABIL","NO HABIL"))</f>
        <v/>
      </c>
      <c r="U232" s="47">
        <f>SUM(J232)</f>
        <v>0</v>
      </c>
      <c r="V232" s="48" t="str">
        <f>IF(OR(U232=0,N232="",R232=""),"",IF(U232&gt;=(0.1*R232),"HABIL","NO HABIL"))</f>
        <v/>
      </c>
      <c r="W232" s="48"/>
      <c r="X232" s="47">
        <f>IF(ISERROR(SUM(E232/G232)),0,SUM(E232/G232))</f>
        <v>0</v>
      </c>
      <c r="Y232" s="46" t="str">
        <f>IF(OR(X232=0,N232="",R232=""),"",IF(X232&gt;=$Y$9,"HABIL","NO HABIL"))</f>
        <v/>
      </c>
      <c r="Z232" s="49">
        <f>IF(ISERROR(SUM(H232/F232)),0,SUM(H232/F232))</f>
        <v>0</v>
      </c>
      <c r="AA232" s="46" t="str">
        <f>IF(OR(Z232=0,N232="",R232=""),"",IF(Z232&lt;=$AA$9,"HABIL","NO HABIL"))</f>
        <v/>
      </c>
      <c r="AB232" s="41">
        <f>+SUM(AB233:AB242)</f>
        <v>0</v>
      </c>
      <c r="AC232" s="49">
        <f>IF(ISERROR(SUM(L232/M232)),0,SUM(L232/M232))</f>
        <v>0</v>
      </c>
      <c r="AD232" s="46" t="str">
        <f>IF(OR(AC232=0,N232="",R232=""),"",IF(AC232&gt;=$AD$9,"HABIL","NO HABIL"))</f>
        <v/>
      </c>
      <c r="AE232" s="46" t="str">
        <f>IF(OR(T232="",V232="",Y232="",AA232="",AD232=""),"",IF(T232="NO HABIL","NO HABIL",IF(V232="NO HABIL","NO HABIL",IF(Y232="NO HABIL","NO HABIL",IF(AA232="NO HABIL","NO HABIL",IF(AD232="NO HABIL","NO HABIL",IF(AD232="NO HABIL","NO HABIL","HABIL")))))))</f>
        <v/>
      </c>
      <c r="AF232" s="50"/>
      <c r="AG232" s="51"/>
      <c r="AH232" s="49">
        <f>IF(ISERROR(SUM(L232/K232)),0,SUM(L232/K232))</f>
        <v>0</v>
      </c>
      <c r="AI232" s="46" t="str">
        <f>IF(OR(AH232=0,N232="",R232=""),"",IF(AH232&gt;=$AI$9,"HABIL","NO HABIL"))</f>
        <v/>
      </c>
      <c r="AJ232" s="49">
        <f>IF(ISERROR(SUM(L232/F232)),0,SUM(L232/F232))</f>
        <v>0</v>
      </c>
      <c r="AK232" s="46" t="str">
        <f>IF(OR(AJ232=0,N232="",R232=""),"",IF(AJ232&gt;=$AK$9,"HABIL","NO HABIL"))</f>
        <v/>
      </c>
      <c r="AL232" s="52" t="str">
        <f t="shared" si="178"/>
        <v/>
      </c>
    </row>
    <row r="233" spans="2:38" ht="18" hidden="1" customHeight="1" x14ac:dyDescent="0.25">
      <c r="B233" s="54" t="str">
        <f>IF(C233="","",B232+0.1)</f>
        <v/>
      </c>
      <c r="C233" s="55"/>
      <c r="D233" s="56"/>
      <c r="E233" s="57">
        <f>IF(ISERROR(VLOOKUP(C233,[2]TD!$4:$65536,2,0)),0,VLOOKUP(C233,[2]TD!$4:$65536,2,0))</f>
        <v>0</v>
      </c>
      <c r="F233" s="57">
        <f>IF(ISERROR(VLOOKUP(C233,[2]TD!$4:$65536,3,0)),0,VLOOKUP(C233,[2]TD!$4:$65536,3,0))</f>
        <v>0</v>
      </c>
      <c r="G233" s="57">
        <f>IF(ISERROR(VLOOKUP(C233,[2]TD!$4:$65536,4,0)),0,VLOOKUP(C233,[2]TD!$4:$65536,4,0))</f>
        <v>0</v>
      </c>
      <c r="H233" s="57">
        <f>IF(ISERROR(VLOOKUP(C233,[2]TD!$4:$65536,5,0)),0,VLOOKUP(C233,[2]TD!$4:$65536,5,0))</f>
        <v>0</v>
      </c>
      <c r="I233" s="57">
        <f>IF(ISERROR(E233-G233),"",E233-G233)</f>
        <v>0</v>
      </c>
      <c r="J233" s="58">
        <f>IF(ISERROR(F233-H233),"",F233-H233)</f>
        <v>0</v>
      </c>
      <c r="K233" s="58">
        <f>IF(ISERROR(F233-H233),"",F233-H233)</f>
        <v>0</v>
      </c>
      <c r="L233" s="57">
        <f>IF(ISERROR(VLOOKUP(C233,[2]TD!$4:$65536,6,0)),0,VLOOKUP(C233,[2]TD!$4:$65536,6,0))</f>
        <v>0</v>
      </c>
      <c r="M233" s="57">
        <f>IF(ISERROR(VLOOKUP(C233,[2]TD!$4:$65536,7,0)),0,VLOOKUP(C233,[2]TD!$4:$65536,7,0))</f>
        <v>0</v>
      </c>
      <c r="N233" s="59"/>
      <c r="O233" s="60" t="str">
        <f>IF(ISERROR(VLOOKUP(N233,[2]POA!$A$2:$C$25,3,0)),"",VLOOKUP(N233,[2]POA!$A$2:$C$25,3,0))</f>
        <v/>
      </c>
      <c r="P233" s="61" t="s">
        <v>54</v>
      </c>
      <c r="Q233" s="61" t="str">
        <f>IF(ISERROR(VLOOKUP(P233,[2]POA!$A$2:$F$25,4,0)),"",VLOOKUP(P233,[2]POA!$A$2:$F$25,4,0))</f>
        <v/>
      </c>
      <c r="R233" s="62" t="str">
        <f>IF(ISERROR(VLOOKUP(N233,[2]POA!$A$2:$C$25,2,0)),"",VLOOKUP(N233,[2]POA!$A$2:$C$25,2,0))</f>
        <v/>
      </c>
      <c r="S233" s="63"/>
      <c r="T233" s="64" t="str">
        <f t="shared" ref="T233:T242" si="181">IF(OR(S232=0,N233="",R233=""),"",IF(S232&gt;=(0.1*R233),"HABIL","NO HABIL"))</f>
        <v/>
      </c>
      <c r="U233" s="63"/>
      <c r="V233" s="64" t="str">
        <f>IF(OR(U232=0,N233="",R233=""),"",IF(U232&gt;=(0.5*R233),"HABIL","NO HABIL"))</f>
        <v/>
      </c>
      <c r="W233" s="64"/>
      <c r="X233" s="63"/>
      <c r="Y233" s="64" t="str">
        <f>IF(OR(X232=0,N233="",R233=""),"",IF(X232&gt;=$Y$9,"HABIL","NO HABIL"))</f>
        <v/>
      </c>
      <c r="Z233" s="65"/>
      <c r="AA233" s="64" t="str">
        <f>IF(OR(Z232=0,N233="",R233=""),"",IF(Z232&lt;=$AA$9,"HABIL","NO HABIL"))</f>
        <v/>
      </c>
      <c r="AB233" s="61" t="str">
        <f>IF(ISERROR(VLOOKUP(P233,[3]POA!$A$2:$F$25,5,0)),"",VLOOKUP(P233,[3]POA!$A$2:$F$25,5,0))</f>
        <v/>
      </c>
      <c r="AC233" s="61"/>
      <c r="AD233" s="64" t="str">
        <f>IF(OR(AC232=0,N233="",R233=""),"",IF(AC232&gt;=$AD$9,"HABIL","NO HABIL"))</f>
        <v/>
      </c>
      <c r="AE233" s="64" t="str">
        <f t="shared" ref="AE233:AE242" si="182">IF(OR(T233="",V233="",Y233="",AA233="",AD233=""),"",IF(T233="NO HABIL","NO HABIL",IF(V233="NO HABIL","NO HABIL",IF(Y233="NO HABIL","NO HABIL",IF(AA233="NO HABIL","NO HABIL",IF(AD233="NO HABIL","NO HABIL",IF(AD233="NO HABIL","NO HABIL","HABIL")))))))</f>
        <v/>
      </c>
      <c r="AF233" s="66">
        <f t="shared" ref="AF233:AF242" si="183">IF(ISERROR(F233/$AG$9),"",F233/$AG$9)</f>
        <v>0</v>
      </c>
      <c r="AG233" s="67" t="str">
        <f>+IF(AF233&lt;$AG$10,"MIPYME","NO CUMPLE")</f>
        <v>MIPYME</v>
      </c>
      <c r="AH233" s="68"/>
      <c r="AI233" s="64" t="str">
        <f>IF(OR(AH232=0,N233="",R233=""),"",IF(AH232&gt;=$AI$9,"HABIL","NO HABIL"))</f>
        <v/>
      </c>
      <c r="AJ233" s="68"/>
      <c r="AK233" s="64" t="str">
        <f>IF(OR(AJ232=0,N233="",R233=""),"",IF(AJ232&gt;=$AK$9,"HABIL","NO HABIL"))</f>
        <v/>
      </c>
      <c r="AL233" s="69" t="str">
        <f>IF(OR(AI233="",AK233=""),"",IF(AI233="NO HABIL","NO HABIL",IF(AK233="NO HABIL","NO HABIL",IF(AK233="NO HABIL","NO HABIL","HABIL"))))</f>
        <v/>
      </c>
    </row>
    <row r="234" spans="2:38" ht="18" hidden="1" customHeight="1" x14ac:dyDescent="0.25">
      <c r="B234" s="54" t="str">
        <f>IF(C234="","",B233+0.1)</f>
        <v/>
      </c>
      <c r="C234" s="56"/>
      <c r="D234" s="56"/>
      <c r="E234" s="57">
        <f>IF(ISERROR(VLOOKUP(C234,[2]TD!$4:$65536,2,0)),0,VLOOKUP(C234,[2]TD!$4:$65536,2,0))</f>
        <v>0</v>
      </c>
      <c r="F234" s="57">
        <f>IF(ISERROR(VLOOKUP(C234,[2]TD!$4:$65536,3,0)),0,VLOOKUP(C234,[2]TD!$4:$65536,3,0))</f>
        <v>0</v>
      </c>
      <c r="G234" s="57">
        <f>IF(ISERROR(VLOOKUP(C234,[2]TD!$4:$65536,4,0)),0,VLOOKUP(C234,[2]TD!$4:$65536,4,0))</f>
        <v>0</v>
      </c>
      <c r="H234" s="57">
        <f>IF(ISERROR(VLOOKUP(C234,[2]TD!$4:$65536,5,0)),0,VLOOKUP(C234,[2]TD!$4:$65536,5,0))</f>
        <v>0</v>
      </c>
      <c r="I234" s="57">
        <f t="shared" ref="I234:J242" si="184">IF(ISERROR(E234-G234),"",E234-G234)</f>
        <v>0</v>
      </c>
      <c r="J234" s="58">
        <f t="shared" si="184"/>
        <v>0</v>
      </c>
      <c r="K234" s="58">
        <f t="shared" ref="K234:K242" si="185">IF(ISERROR(F234-H234),"",F234-H234)</f>
        <v>0</v>
      </c>
      <c r="L234" s="57">
        <f>IF(ISERROR(VLOOKUP(C234,[2]TD!$4:$65536,6,0)),0,VLOOKUP(C234,[2]TD!$4:$65536,6,0))</f>
        <v>0</v>
      </c>
      <c r="M234" s="57">
        <f>IF(ISERROR(VLOOKUP(C234,[2]TD!$4:$65536,7,0)),0,VLOOKUP(C234,[2]TD!$4:$65536,7,0))</f>
        <v>0</v>
      </c>
      <c r="N234" s="70"/>
      <c r="O234" s="70" t="str">
        <f>IF(ISERROR(VLOOKUP(N234,[2]POA!$A$2:$C$25,3,0)),"",VLOOKUP(N234,[2]POA!$A$2:$C$25,3,0))</f>
        <v/>
      </c>
      <c r="P234" s="61" t="s">
        <v>54</v>
      </c>
      <c r="Q234" s="61" t="str">
        <f>IF(ISERROR(VLOOKUP(P234,[2]POA!$A$2:$F$25,4,0)),"",VLOOKUP(P234,[2]POA!$A$2:$F$25,4,0))</f>
        <v/>
      </c>
      <c r="R234" s="62" t="str">
        <f>IF(ISERROR(VLOOKUP(N234,[2]POA!$A$2:$C$25,2,0)),"",VLOOKUP(N234,[2]POA!$A$2:$C$25,2,0))</f>
        <v/>
      </c>
      <c r="S234" s="63" t="s">
        <v>54</v>
      </c>
      <c r="T234" s="64" t="str">
        <f t="shared" si="181"/>
        <v/>
      </c>
      <c r="U234" s="63"/>
      <c r="V234" s="64" t="str">
        <f>IF(OR(U232=0,N234="",R234=""),"",IF(U232&gt;=(0.5*R234),"HABIL","NO HABIL"))</f>
        <v/>
      </c>
      <c r="W234" s="64"/>
      <c r="X234" s="63"/>
      <c r="Y234" s="64" t="str">
        <f>IF(OR(X232=0,N234="",R234=""),"",IF(X232&gt;=$Y$9,"HABIL","NO HABIL"))</f>
        <v/>
      </c>
      <c r="Z234" s="65"/>
      <c r="AA234" s="64" t="str">
        <f>IF(OR(Z232=0,N234="",R234=""),"",IF(Z232&lt;=$AA$9,"HABIL","NO HABIL"))</f>
        <v/>
      </c>
      <c r="AB234" s="61" t="str">
        <f>IF(ISERROR(VLOOKUP(P234,[3]POA!$A$2:$F$25,5,0)),"",VLOOKUP(P234,[3]POA!$A$2:$F$25,5,0))</f>
        <v/>
      </c>
      <c r="AC234" s="61"/>
      <c r="AD234" s="64" t="str">
        <f>IF(OR(AC232=0,N234="",R234=""),"",IF(AC232&gt;=$AD$9,"HABIL","NO HABIL"))</f>
        <v/>
      </c>
      <c r="AE234" s="64" t="str">
        <f t="shared" si="182"/>
        <v/>
      </c>
      <c r="AF234" s="66">
        <f t="shared" si="183"/>
        <v>0</v>
      </c>
      <c r="AG234" s="67" t="str">
        <f t="shared" ref="AG234:AG242" si="186">+IF(AF234&lt;$AG$10,"MIPYME","NO CUMPLE")</f>
        <v>MIPYME</v>
      </c>
      <c r="AH234" s="68"/>
      <c r="AI234" s="64" t="str">
        <f>IF(OR(AH232=0,N234="",R234=""),"",IF(AH232&gt;=$AI$9,"HABIL","NO HABIL"))</f>
        <v/>
      </c>
      <c r="AJ234" s="68"/>
      <c r="AK234" s="64" t="str">
        <f>IF(OR(AJ232=0,N234="",R234=""),"",IF(AJ232&gt;=$AK$9,"HABIL","NO HABIL"))</f>
        <v/>
      </c>
      <c r="AL234" s="71" t="str">
        <f t="shared" ref="AL234:AL243" si="187">IF(OR(AI234="",AK234=""),"",IF(AI234="NO HABIL","NO HABIL",IF(AK234="NO HABIL","NO HABIL",IF(AK234="NO HABIL","NO HABIL","HABIL"))))</f>
        <v/>
      </c>
    </row>
    <row r="235" spans="2:38" ht="18" hidden="1" customHeight="1" x14ac:dyDescent="0.25">
      <c r="B235" s="54" t="str">
        <f>IF(C235="","",B234+0.1)</f>
        <v/>
      </c>
      <c r="C235" s="56"/>
      <c r="D235" s="56"/>
      <c r="E235" s="57">
        <f>IF(ISERROR(VLOOKUP(C235,[2]TD!$4:$65536,2,0)),0,VLOOKUP(C235,[2]TD!$4:$65536,2,0))</f>
        <v>0</v>
      </c>
      <c r="F235" s="57">
        <f>IF(ISERROR(VLOOKUP(C235,[2]TD!$4:$65536,3,0)),0,VLOOKUP(C235,[2]TD!$4:$65536,3,0))</f>
        <v>0</v>
      </c>
      <c r="G235" s="57">
        <f>IF(ISERROR(VLOOKUP(C235,[2]TD!$4:$65536,4,0)),0,VLOOKUP(C235,[2]TD!$4:$65536,4,0))</f>
        <v>0</v>
      </c>
      <c r="H235" s="57">
        <f>IF(ISERROR(VLOOKUP(C235,[2]TD!$4:$65536,5,0)),0,VLOOKUP(C235,[2]TD!$4:$65536,5,0))</f>
        <v>0</v>
      </c>
      <c r="I235" s="57">
        <f t="shared" si="184"/>
        <v>0</v>
      </c>
      <c r="J235" s="58">
        <f t="shared" si="184"/>
        <v>0</v>
      </c>
      <c r="K235" s="58">
        <f t="shared" si="185"/>
        <v>0</v>
      </c>
      <c r="L235" s="57">
        <f>IF(ISERROR(VLOOKUP(C235,[2]TD!$4:$65536,6,0)),0,VLOOKUP(C235,[2]TD!$4:$65536,6,0))</f>
        <v>0</v>
      </c>
      <c r="M235" s="57">
        <f>IF(ISERROR(VLOOKUP(C235,[2]TD!$4:$65536,7,0)),0,VLOOKUP(C235,[2]TD!$4:$65536,7,0))</f>
        <v>0</v>
      </c>
      <c r="N235" s="70"/>
      <c r="O235" s="70" t="str">
        <f>IF(ISERROR(VLOOKUP(N235,[2]POA!$A$2:$C$25,3,0)),"",VLOOKUP(N235,[2]POA!$A$2:$C$25,3,0))</f>
        <v/>
      </c>
      <c r="P235" s="61"/>
      <c r="Q235" s="61" t="str">
        <f>IF(ISERROR(VLOOKUP(P235,[2]POA!$A$2:$F$25,4,0)),"",VLOOKUP(P235,[2]POA!$A$2:$F$25,4,0))</f>
        <v/>
      </c>
      <c r="R235" s="62" t="str">
        <f>IF(ISERROR(VLOOKUP(N235,[2]POA!$A$2:$C$25,2,0)),"",VLOOKUP(N235,[2]POA!$A$2:$C$25,2,0))</f>
        <v/>
      </c>
      <c r="S235" s="63" t="s">
        <v>54</v>
      </c>
      <c r="T235" s="64" t="str">
        <f t="shared" si="181"/>
        <v/>
      </c>
      <c r="U235" s="63"/>
      <c r="V235" s="64" t="str">
        <f>IF(OR(U232=0,N235="",R235=""),"",IF(U232&gt;=(0.5*R235),"HABIL","NO HABIL"))</f>
        <v/>
      </c>
      <c r="W235" s="64"/>
      <c r="X235" s="63"/>
      <c r="Y235" s="64" t="str">
        <f>IF(OR(X232=0,N235="",R235=""),"",IF(X232&gt;=$Y$9,"HABIL","NO HABIL"))</f>
        <v/>
      </c>
      <c r="Z235" s="65"/>
      <c r="AA235" s="64" t="str">
        <f>IF(OR(Z232=0,N235="",R235=""),"",IF(Z232&lt;=$AA$9,"HABIL","NO HABIL"))</f>
        <v/>
      </c>
      <c r="AB235" s="61">
        <f>IF(ISERROR(VLOOKUP(P235,[3]POA!$A$2:$F$25,5,0)),"",VLOOKUP(P235,[3]POA!$A$2:$F$25,5,0))</f>
        <v>0</v>
      </c>
      <c r="AC235" s="61"/>
      <c r="AD235" s="64" t="str">
        <f>IF(OR(AC232=0,N235="",R235=""),"",IF(AC232&gt;=$AD$9,"HABIL","NO HABIL"))</f>
        <v/>
      </c>
      <c r="AE235" s="64" t="str">
        <f t="shared" si="182"/>
        <v/>
      </c>
      <c r="AF235" s="66">
        <f t="shared" si="183"/>
        <v>0</v>
      </c>
      <c r="AG235" s="67" t="str">
        <f t="shared" si="186"/>
        <v>MIPYME</v>
      </c>
      <c r="AH235" s="68"/>
      <c r="AI235" s="64" t="str">
        <f>IF(OR(AH232=0,N235="",R235=""),"",IF(AH232&gt;=$AI$9,"HABIL","NO HABIL"))</f>
        <v/>
      </c>
      <c r="AJ235" s="68"/>
      <c r="AK235" s="64" t="str">
        <f>IF(OR(AJ232=0,N235="",R235=""),"",IF(AJ232&gt;=$AK$9,"HABIL","NO HABIL"))</f>
        <v/>
      </c>
      <c r="AL235" s="71" t="str">
        <f t="shared" si="187"/>
        <v/>
      </c>
    </row>
    <row r="236" spans="2:38" ht="18" hidden="1" customHeight="1" x14ac:dyDescent="0.25">
      <c r="B236" s="54"/>
      <c r="C236" s="56" t="s">
        <v>55</v>
      </c>
      <c r="D236" s="56"/>
      <c r="E236" s="57">
        <f>IF(ISERROR(VLOOKUP(C236,[2]TD!$4:$65536,2,0)),0,VLOOKUP(C236,[2]TD!$4:$65536,2,0))</f>
        <v>0</v>
      </c>
      <c r="F236" s="57">
        <f>IF(ISERROR(VLOOKUP(C236,[2]TD!$4:$65536,3,0)),0,VLOOKUP(C236,[2]TD!$4:$65536,3,0))</f>
        <v>0</v>
      </c>
      <c r="G236" s="57">
        <f>IF(ISERROR(VLOOKUP(C236,[2]TD!$4:$65536,4,0)),0,VLOOKUP(C236,[2]TD!$4:$65536,4,0))</f>
        <v>0</v>
      </c>
      <c r="H236" s="57">
        <f>IF(ISERROR(VLOOKUP(C236,[2]TD!$4:$65536,5,0)),0,VLOOKUP(C236,[2]TD!$4:$65536,5,0))</f>
        <v>0</v>
      </c>
      <c r="I236" s="57">
        <f t="shared" si="184"/>
        <v>0</v>
      </c>
      <c r="J236" s="57">
        <f t="shared" si="184"/>
        <v>0</v>
      </c>
      <c r="K236" s="57">
        <f t="shared" si="185"/>
        <v>0</v>
      </c>
      <c r="L236" s="57">
        <f>IF(ISERROR(VLOOKUP(C236,[2]TD!$4:$65536,6,0)),0,VLOOKUP(C236,[2]TD!$4:$65536,6,0))</f>
        <v>0</v>
      </c>
      <c r="M236" s="57">
        <f>IF(ISERROR(VLOOKUP(C236,[2]TD!$4:$65536,7,0)),0,VLOOKUP(C236,[2]TD!$4:$65536,7,0))</f>
        <v>0</v>
      </c>
      <c r="N236" s="70"/>
      <c r="O236" s="70" t="str">
        <f>IF(ISERROR(VLOOKUP(N236,[2]POA!$A$2:$C$25,3,0)),"",VLOOKUP(N236,[2]POA!$A$2:$C$25,3,0))</f>
        <v/>
      </c>
      <c r="P236" s="61"/>
      <c r="Q236" s="61" t="str">
        <f>IF(ISERROR(VLOOKUP(P236,[2]POA!$A$2:$F$25,4,0)),"",VLOOKUP(P236,[2]POA!$A$2:$F$25,4,0))</f>
        <v/>
      </c>
      <c r="R236" s="62" t="str">
        <f>IF(ISERROR(VLOOKUP(N236,[2]POA!$A$2:$C$25,2,0)),"",VLOOKUP(N236,[2]POA!$A$2:$C$25,2,0))</f>
        <v/>
      </c>
      <c r="S236" s="63"/>
      <c r="T236" s="64" t="str">
        <f t="shared" si="181"/>
        <v/>
      </c>
      <c r="U236" s="63"/>
      <c r="V236" s="64" t="str">
        <f>IF(OR(U232=0,N236="",R236=""),"",IF(U232&gt;=(0.5*R236),"HABIL","NO HABIL"))</f>
        <v/>
      </c>
      <c r="W236" s="64"/>
      <c r="X236" s="63"/>
      <c r="Y236" s="64" t="str">
        <f>IF(OR(X232=0,N236="",R236=""),"",IF(X232&gt;=$Y$9,"HABIL","NO HABIL"))</f>
        <v/>
      </c>
      <c r="Z236" s="65"/>
      <c r="AA236" s="64" t="str">
        <f>IF(OR(Z232=0,N236="",R236=""),"",IF(Z232&lt;=$AA$9,"HABIL","NO HABIL"))</f>
        <v/>
      </c>
      <c r="AB236" s="61">
        <f>IF(ISERROR(VLOOKUP(P236,[3]POA!$A$2:$F$25,5,0)),"",VLOOKUP(P236,[3]POA!$A$2:$F$25,5,0))</f>
        <v>0</v>
      </c>
      <c r="AC236" s="61"/>
      <c r="AD236" s="64" t="str">
        <f>IF(OR(AC232=0,N236="",R236=""),"",IF(AC232&gt;=$AD$9,"HABIL","NO HABIL"))</f>
        <v/>
      </c>
      <c r="AE236" s="64" t="str">
        <f t="shared" si="182"/>
        <v/>
      </c>
      <c r="AF236" s="66">
        <f t="shared" si="183"/>
        <v>0</v>
      </c>
      <c r="AG236" s="67" t="str">
        <f t="shared" si="186"/>
        <v>MIPYME</v>
      </c>
      <c r="AH236" s="68"/>
      <c r="AI236" s="64" t="str">
        <f>IF(OR(AH232=0,N236="",R236=""),"",IF(AH232&gt;=$AI$9,"HABIL","NO HABIL"))</f>
        <v/>
      </c>
      <c r="AJ236" s="68"/>
      <c r="AK236" s="64" t="str">
        <f>IF(OR(AJ232=0,N236="",R236=""),"",IF(AJ232&gt;=$AK$9,"HABIL","NO HABIL"))</f>
        <v/>
      </c>
      <c r="AL236" s="71" t="str">
        <f t="shared" si="187"/>
        <v/>
      </c>
    </row>
    <row r="237" spans="2:38" ht="18" hidden="1" customHeight="1" x14ac:dyDescent="0.25">
      <c r="B237" s="54" t="str">
        <f t="shared" ref="B237:B242" si="188">IF(C237="","",B236+0.1)</f>
        <v/>
      </c>
      <c r="C237" s="56"/>
      <c r="D237" s="56"/>
      <c r="E237" s="57">
        <f>IF(ISERROR(VLOOKUP(C237,[2]TD!$4:$65536,2,0)),0,VLOOKUP(C237,[2]TD!$4:$65536,2,0))</f>
        <v>0</v>
      </c>
      <c r="F237" s="57">
        <f>IF(ISERROR(VLOOKUP(C237,[2]TD!$4:$65536,3,0)),0,VLOOKUP(C237,[2]TD!$4:$65536,3,0))</f>
        <v>0</v>
      </c>
      <c r="G237" s="57">
        <f>IF(ISERROR(VLOOKUP(C237,[2]TD!$4:$65536,4,0)),0,VLOOKUP(C237,[2]TD!$4:$65536,4,0))</f>
        <v>0</v>
      </c>
      <c r="H237" s="57">
        <f>IF(ISERROR(VLOOKUP(C237,[2]TD!$4:$65536,5,0)),0,VLOOKUP(C237,[2]TD!$4:$65536,5,0))</f>
        <v>0</v>
      </c>
      <c r="I237" s="57">
        <f t="shared" si="184"/>
        <v>0</v>
      </c>
      <c r="J237" s="57">
        <f t="shared" si="184"/>
        <v>0</v>
      </c>
      <c r="K237" s="57">
        <f t="shared" si="185"/>
        <v>0</v>
      </c>
      <c r="L237" s="57">
        <f>IF(ISERROR(VLOOKUP(C237,[2]TD!$4:$65536,6,0)),0,VLOOKUP(C237,[2]TD!$4:$65536,6,0))</f>
        <v>0</v>
      </c>
      <c r="M237" s="57">
        <f>IF(ISERROR(VLOOKUP(C237,[2]TD!$4:$65536,7,0)),0,VLOOKUP(C237,[2]TD!$4:$65536,7,0))</f>
        <v>0</v>
      </c>
      <c r="N237" s="70"/>
      <c r="O237" s="70" t="str">
        <f>IF(ISERROR(VLOOKUP(N237,[2]POA!$A$2:$C$25,3,0)),"",VLOOKUP(N237,[2]POA!$A$2:$C$25,3,0))</f>
        <v/>
      </c>
      <c r="P237" s="61"/>
      <c r="Q237" s="61" t="str">
        <f>IF(ISERROR(VLOOKUP(P237,[2]POA!$A$2:$F$25,4,0)),"",VLOOKUP(P237,[2]POA!$A$2:$F$25,4,0))</f>
        <v/>
      </c>
      <c r="R237" s="62" t="str">
        <f>IF(ISERROR(VLOOKUP(N237,[2]POA!$A$2:$C$25,2,0)),"",VLOOKUP(N237,[2]POA!$A$2:$C$25,2,0))</f>
        <v/>
      </c>
      <c r="S237" s="63"/>
      <c r="T237" s="64" t="str">
        <f t="shared" si="181"/>
        <v/>
      </c>
      <c r="U237" s="63"/>
      <c r="V237" s="64" t="str">
        <f>IF(OR(U232=0,N237="",R237=""),"",IF(U232&gt;=(0.5*R237),"HABIL","NO HABIL"))</f>
        <v/>
      </c>
      <c r="W237" s="64"/>
      <c r="X237" s="63"/>
      <c r="Y237" s="64" t="str">
        <f>IF(OR(X232=0,N237="",R237=""),"",IF(X232&gt;=$Y$9,"HABIL","NO HABIL"))</f>
        <v/>
      </c>
      <c r="Z237" s="65"/>
      <c r="AA237" s="64" t="str">
        <f>IF(OR(Z232=0,N237="",R237=""),"",IF(Z232&lt;=$AA$9,"HABIL","NO HABIL"))</f>
        <v/>
      </c>
      <c r="AB237" s="61">
        <f>IF(ISERROR(VLOOKUP(P237,[3]POA!$A$2:$F$25,5,0)),"",VLOOKUP(P237,[3]POA!$A$2:$F$25,5,0))</f>
        <v>0</v>
      </c>
      <c r="AC237" s="61"/>
      <c r="AD237" s="64" t="str">
        <f>IF(OR(AC232=0,N237="",R237=""),"",IF(AC232&gt;=$AD$9,"HABIL","NO HABIL"))</f>
        <v/>
      </c>
      <c r="AE237" s="64" t="str">
        <f t="shared" si="182"/>
        <v/>
      </c>
      <c r="AF237" s="66">
        <f t="shared" si="183"/>
        <v>0</v>
      </c>
      <c r="AG237" s="67" t="str">
        <f t="shared" si="186"/>
        <v>MIPYME</v>
      </c>
      <c r="AH237" s="68"/>
      <c r="AI237" s="64" t="str">
        <f>IF(OR(AH232=0,N237="",R237=""),"",IF(AH232&gt;=$AI$9,"HABIL","NO HABIL"))</f>
        <v/>
      </c>
      <c r="AJ237" s="68"/>
      <c r="AK237" s="64" t="str">
        <f>IF(OR(AJ232=0,N237="",R237=""),"",IF(AJ232&gt;=$AK$9,"HABIL","NO HABIL"))</f>
        <v/>
      </c>
      <c r="AL237" s="72" t="str">
        <f t="shared" si="187"/>
        <v/>
      </c>
    </row>
    <row r="238" spans="2:38" ht="18" hidden="1" customHeight="1" x14ac:dyDescent="0.25">
      <c r="B238" s="54" t="str">
        <f t="shared" si="188"/>
        <v/>
      </c>
      <c r="C238" s="56"/>
      <c r="D238" s="56"/>
      <c r="E238" s="57">
        <f>IF(ISERROR(VLOOKUP(C238,[2]TD!$4:$65536,2,0)),0,VLOOKUP(C238,[2]TD!$4:$65536,2,0))</f>
        <v>0</v>
      </c>
      <c r="F238" s="57">
        <f>IF(ISERROR(VLOOKUP(C238,[2]TD!$4:$65536,3,0)),0,VLOOKUP(C238,[2]TD!$4:$65536,3,0))</f>
        <v>0</v>
      </c>
      <c r="G238" s="57">
        <f>IF(ISERROR(VLOOKUP(C238,[2]TD!$4:$65536,4,0)),0,VLOOKUP(C238,[2]TD!$4:$65536,4,0))</f>
        <v>0</v>
      </c>
      <c r="H238" s="57">
        <f>IF(ISERROR(VLOOKUP(C238,[2]TD!$4:$65536,5,0)),0,VLOOKUP(C238,[2]TD!$4:$65536,5,0))</f>
        <v>0</v>
      </c>
      <c r="I238" s="57">
        <f t="shared" si="184"/>
        <v>0</v>
      </c>
      <c r="J238" s="57">
        <f t="shared" si="184"/>
        <v>0</v>
      </c>
      <c r="K238" s="57">
        <f t="shared" si="185"/>
        <v>0</v>
      </c>
      <c r="L238" s="57">
        <f>IF(ISERROR(VLOOKUP(C238,[2]TD!$4:$65536,6,0)),0,VLOOKUP(C238,[2]TD!$4:$65536,6,0))</f>
        <v>0</v>
      </c>
      <c r="M238" s="57">
        <f>IF(ISERROR(VLOOKUP(C238,[2]TD!$4:$65536,7,0)),0,VLOOKUP(C238,[2]TD!$4:$65536,7,0))</f>
        <v>0</v>
      </c>
      <c r="N238" s="70"/>
      <c r="O238" s="70" t="str">
        <f>IF(ISERROR(VLOOKUP(N238,[2]POA!$A$2:$C$25,3,0)),"",VLOOKUP(N238,[2]POA!$A$2:$C$25,3,0))</f>
        <v/>
      </c>
      <c r="P238" s="61"/>
      <c r="Q238" s="61" t="str">
        <f>IF(ISERROR(VLOOKUP(P238,[2]POA!$A$2:$F$25,4,0)),"",VLOOKUP(P238,[2]POA!$A$2:$F$25,4,0))</f>
        <v/>
      </c>
      <c r="R238" s="62" t="str">
        <f>IF(ISERROR(VLOOKUP(N238,[2]POA!$A$2:$C$25,2,0)),"",VLOOKUP(N238,[2]POA!$A$2:$C$25,2,0))</f>
        <v/>
      </c>
      <c r="S238" s="63"/>
      <c r="T238" s="64" t="str">
        <f t="shared" si="181"/>
        <v/>
      </c>
      <c r="U238" s="63"/>
      <c r="V238" s="64" t="str">
        <f>IF(OR(U232=0,N238="",R238=""),"",IF(U232&gt;=(0.5*R238),"HABIL","NO HABIL"))</f>
        <v/>
      </c>
      <c r="W238" s="64"/>
      <c r="X238" s="63"/>
      <c r="Y238" s="64" t="str">
        <f>IF(OR(X232=0,N238="",R238=""),"",IF(X232&gt;=$Y$9,"HABIL","NO HABIL"))</f>
        <v/>
      </c>
      <c r="Z238" s="65"/>
      <c r="AA238" s="64" t="str">
        <f>IF(OR(Z232=0,N238="",R238=""),"",IF(Z232&lt;=$AA$9,"HABIL","NO HABIL"))</f>
        <v/>
      </c>
      <c r="AB238" s="61">
        <f>IF(ISERROR(VLOOKUP(P238,[3]POA!$A$2:$F$25,5,0)),"",VLOOKUP(P238,[3]POA!$A$2:$F$25,5,0))</f>
        <v>0</v>
      </c>
      <c r="AC238" s="61"/>
      <c r="AD238" s="64" t="str">
        <f>IF(OR(AC232=0,N238="",R238=""),"",IF(AC232&gt;=$AD$9,"HABIL","NO HABIL"))</f>
        <v/>
      </c>
      <c r="AE238" s="64" t="str">
        <f t="shared" si="182"/>
        <v/>
      </c>
      <c r="AF238" s="66">
        <f t="shared" si="183"/>
        <v>0</v>
      </c>
      <c r="AG238" s="67" t="str">
        <f t="shared" si="186"/>
        <v>MIPYME</v>
      </c>
      <c r="AH238" s="68"/>
      <c r="AI238" s="64" t="str">
        <f>IF(OR(AH232=0,N238="",R238=""),"",IF(AH232&gt;=$AI$9,"HABIL","NO HABIL"))</f>
        <v/>
      </c>
      <c r="AJ238" s="68"/>
      <c r="AK238" s="64" t="str">
        <f>IF(OR(AJ232=0,N238="",R238=""),"",IF(AJ232&gt;=$AK$9,"HABIL","NO HABIL"))</f>
        <v/>
      </c>
      <c r="AL238" s="71" t="str">
        <f t="shared" si="187"/>
        <v/>
      </c>
    </row>
    <row r="239" spans="2:38" ht="18" hidden="1" customHeight="1" x14ac:dyDescent="0.25">
      <c r="B239" s="54" t="str">
        <f t="shared" si="188"/>
        <v/>
      </c>
      <c r="C239" s="56"/>
      <c r="D239" s="56"/>
      <c r="E239" s="57">
        <f>IF(ISERROR(VLOOKUP(C239,[2]TD!$4:$65536,2,0)),0,VLOOKUP(C239,[2]TD!$4:$65536,2,0))</f>
        <v>0</v>
      </c>
      <c r="F239" s="57">
        <f>IF(ISERROR(VLOOKUP(C239,[2]TD!$4:$65536,3,0)),0,VLOOKUP(C239,[2]TD!$4:$65536,3,0))</f>
        <v>0</v>
      </c>
      <c r="G239" s="57">
        <f>IF(ISERROR(VLOOKUP(C239,[2]TD!$4:$65536,4,0)),0,VLOOKUP(C239,[2]TD!$4:$65536,4,0))</f>
        <v>0</v>
      </c>
      <c r="H239" s="57">
        <f>IF(ISERROR(VLOOKUP(C239,[2]TD!$4:$65536,5,0)),0,VLOOKUP(C239,[2]TD!$4:$65536,5,0))</f>
        <v>0</v>
      </c>
      <c r="I239" s="57">
        <f t="shared" si="184"/>
        <v>0</v>
      </c>
      <c r="J239" s="57">
        <f t="shared" si="184"/>
        <v>0</v>
      </c>
      <c r="K239" s="57">
        <f t="shared" si="185"/>
        <v>0</v>
      </c>
      <c r="L239" s="57">
        <f>IF(ISERROR(VLOOKUP(C239,[2]TD!$4:$65536,6,0)),0,VLOOKUP(C239,[2]TD!$4:$65536,6,0))</f>
        <v>0</v>
      </c>
      <c r="M239" s="57">
        <f>IF(ISERROR(VLOOKUP(C239,[2]TD!$4:$65536,7,0)),0,VLOOKUP(C239,[2]TD!$4:$65536,7,0))</f>
        <v>0</v>
      </c>
      <c r="N239" s="70"/>
      <c r="O239" s="70" t="str">
        <f>IF(ISERROR(VLOOKUP(N239,[2]POA!$A$2:$C$25,3,0)),"",VLOOKUP(N239,[2]POA!$A$2:$C$25,3,0))</f>
        <v/>
      </c>
      <c r="P239" s="61"/>
      <c r="Q239" s="61" t="str">
        <f>IF(ISERROR(VLOOKUP(P239,[2]POA!$A$2:$F$25,4,0)),"",VLOOKUP(P239,[2]POA!$A$2:$F$25,4,0))</f>
        <v/>
      </c>
      <c r="R239" s="62" t="str">
        <f>IF(ISERROR(VLOOKUP(N239,[2]POA!$A$2:$C$25,2,0)),"",VLOOKUP(N239,[2]POA!$A$2:$C$25,2,0))</f>
        <v/>
      </c>
      <c r="S239" s="63"/>
      <c r="T239" s="64" t="str">
        <f t="shared" si="181"/>
        <v/>
      </c>
      <c r="U239" s="63"/>
      <c r="V239" s="64" t="str">
        <f>IF(OR(U232=0,N239="",R239=""),"",IF(U232&gt;=(0.5*R239),"HABIL","NO HABIL"))</f>
        <v/>
      </c>
      <c r="W239" s="64"/>
      <c r="X239" s="63"/>
      <c r="Y239" s="64" t="str">
        <f>IF(OR(X232=0,N239="",R239=""),"",IF(X232&gt;=$Y$9,"HABIL","NO HABIL"))</f>
        <v/>
      </c>
      <c r="Z239" s="65"/>
      <c r="AA239" s="64" t="str">
        <f>IF(OR(Z232=0,N239="",R239=""),"",IF(Z232&lt;=$AA$9,"HABIL","NO HABIL"))</f>
        <v/>
      </c>
      <c r="AB239" s="61">
        <f>IF(ISERROR(VLOOKUP(P239,[3]POA!$A$2:$F$25,5,0)),"",VLOOKUP(P239,[3]POA!$A$2:$F$25,5,0))</f>
        <v>0</v>
      </c>
      <c r="AC239" s="61"/>
      <c r="AD239" s="64" t="str">
        <f>IF(OR(AC232=0,N239="",R239=""),"",IF(AC232&gt;=$AD$9,"HABIL","NO HABIL"))</f>
        <v/>
      </c>
      <c r="AE239" s="64" t="str">
        <f t="shared" si="182"/>
        <v/>
      </c>
      <c r="AF239" s="66">
        <f t="shared" si="183"/>
        <v>0</v>
      </c>
      <c r="AG239" s="67" t="str">
        <f t="shared" si="186"/>
        <v>MIPYME</v>
      </c>
      <c r="AH239" s="68"/>
      <c r="AI239" s="64" t="str">
        <f>IF(OR(AH232=0,N239="",R239=""),"",IF(AH232&gt;=$AI$9,"HABIL","NO HABIL"))</f>
        <v/>
      </c>
      <c r="AJ239" s="68"/>
      <c r="AK239" s="64" t="str">
        <f>IF(OR(AJ232=0,N239="",R239=""),"",IF(AJ232&gt;=$AK$9,"HABIL","NO HABIL"))</f>
        <v/>
      </c>
      <c r="AL239" s="71" t="str">
        <f t="shared" si="187"/>
        <v/>
      </c>
    </row>
    <row r="240" spans="2:38" ht="18" hidden="1" customHeight="1" x14ac:dyDescent="0.25">
      <c r="B240" s="54" t="str">
        <f t="shared" si="188"/>
        <v/>
      </c>
      <c r="C240" s="56"/>
      <c r="D240" s="56"/>
      <c r="E240" s="57">
        <f>IF(ISERROR(VLOOKUP(C240,[2]TD!$4:$65536,2,0)),0,VLOOKUP(C240,[2]TD!$4:$65536,2,0))</f>
        <v>0</v>
      </c>
      <c r="F240" s="57">
        <f>IF(ISERROR(VLOOKUP(C240,[2]TD!$4:$65536,3,0)),0,VLOOKUP(C240,[2]TD!$4:$65536,3,0))</f>
        <v>0</v>
      </c>
      <c r="G240" s="57">
        <f>IF(ISERROR(VLOOKUP(C240,[2]TD!$4:$65536,4,0)),0,VLOOKUP(C240,[2]TD!$4:$65536,4,0))</f>
        <v>0</v>
      </c>
      <c r="H240" s="57">
        <f>IF(ISERROR(VLOOKUP(C240,[2]TD!$4:$65536,5,0)),0,VLOOKUP(C240,[2]TD!$4:$65536,5,0))</f>
        <v>0</v>
      </c>
      <c r="I240" s="57">
        <f t="shared" si="184"/>
        <v>0</v>
      </c>
      <c r="J240" s="57">
        <f t="shared" si="184"/>
        <v>0</v>
      </c>
      <c r="K240" s="57">
        <f t="shared" si="185"/>
        <v>0</v>
      </c>
      <c r="L240" s="57">
        <f>IF(ISERROR(VLOOKUP(C240,[2]TD!$4:$65536,6,0)),0,VLOOKUP(C240,[2]TD!$4:$65536,6,0))</f>
        <v>0</v>
      </c>
      <c r="M240" s="57">
        <f>IF(ISERROR(VLOOKUP(C240,[2]TD!$4:$65536,7,0)),0,VLOOKUP(C240,[2]TD!$4:$65536,7,0))</f>
        <v>0</v>
      </c>
      <c r="N240" s="70"/>
      <c r="O240" s="70" t="str">
        <f>IF(ISERROR(VLOOKUP(N240,[2]POA!$A$2:$C$25,3,0)),"",VLOOKUP(N240,[2]POA!$A$2:$C$25,3,0))</f>
        <v/>
      </c>
      <c r="P240" s="61"/>
      <c r="Q240" s="61" t="str">
        <f>IF(ISERROR(VLOOKUP(P240,[2]POA!$A$2:$F$25,4,0)),"",VLOOKUP(P240,[2]POA!$A$2:$F$25,4,0))</f>
        <v/>
      </c>
      <c r="R240" s="62" t="str">
        <f>IF(ISERROR(VLOOKUP(N240,[2]POA!$A$2:$C$25,2,0)),"",VLOOKUP(N240,[2]POA!$A$2:$C$25,2,0))</f>
        <v/>
      </c>
      <c r="S240" s="63"/>
      <c r="T240" s="64" t="str">
        <f t="shared" si="181"/>
        <v/>
      </c>
      <c r="U240" s="63"/>
      <c r="V240" s="64" t="str">
        <f>IF(OR(U232=0,N240="",R240=""),"",IF(U232&gt;=(0.5*R240),"HABIL","NO HABIL"))</f>
        <v/>
      </c>
      <c r="W240" s="64"/>
      <c r="X240" s="63"/>
      <c r="Y240" s="64" t="str">
        <f>IF(OR(X232=0,N240="",R240=""),"",IF(X232&gt;=$Y$9,"HABIL","NO HABIL"))</f>
        <v/>
      </c>
      <c r="Z240" s="65"/>
      <c r="AA240" s="64" t="str">
        <f>IF(OR(Z232=0,N240="",R240=""),"",IF(Z232&lt;=$AA$9,"HABIL","NO HABIL"))</f>
        <v/>
      </c>
      <c r="AB240" s="61">
        <f>IF(ISERROR(VLOOKUP(P240,[3]POA!$A$2:$F$25,5,0)),"",VLOOKUP(P240,[3]POA!$A$2:$F$25,5,0))</f>
        <v>0</v>
      </c>
      <c r="AC240" s="61"/>
      <c r="AD240" s="64" t="str">
        <f>IF(OR(AC232=0,N240="",R240=""),"",IF(AC232&gt;=$AD$9,"HABIL","NO HABIL"))</f>
        <v/>
      </c>
      <c r="AE240" s="64" t="str">
        <f t="shared" si="182"/>
        <v/>
      </c>
      <c r="AF240" s="66">
        <f t="shared" si="183"/>
        <v>0</v>
      </c>
      <c r="AG240" s="67" t="str">
        <f t="shared" si="186"/>
        <v>MIPYME</v>
      </c>
      <c r="AH240" s="68"/>
      <c r="AI240" s="64" t="str">
        <f>IF(OR(AH232=0,N240="",R240=""),"",IF(AH232&gt;=$AI$9,"HABIL","NO HABIL"))</f>
        <v/>
      </c>
      <c r="AJ240" s="68"/>
      <c r="AK240" s="64" t="str">
        <f>IF(OR(AJ232=0,N240="",R240=""),"",IF(AJ232&gt;=$AK$9,"HABIL","NO HABIL"))</f>
        <v/>
      </c>
      <c r="AL240" s="72" t="str">
        <f t="shared" si="187"/>
        <v/>
      </c>
    </row>
    <row r="241" spans="2:38" ht="18" hidden="1" customHeight="1" x14ac:dyDescent="0.25">
      <c r="B241" s="54" t="str">
        <f t="shared" si="188"/>
        <v/>
      </c>
      <c r="C241" s="56"/>
      <c r="D241" s="56"/>
      <c r="E241" s="57">
        <f>IF(ISERROR(VLOOKUP(C241,[2]TD!$4:$65536,2,0)),0,VLOOKUP(C241,[2]TD!$4:$65536,2,0))</f>
        <v>0</v>
      </c>
      <c r="F241" s="57">
        <f>IF(ISERROR(VLOOKUP(C241,[2]TD!$4:$65536,3,0)),0,VLOOKUP(C241,[2]TD!$4:$65536,3,0))</f>
        <v>0</v>
      </c>
      <c r="G241" s="57">
        <f>IF(ISERROR(VLOOKUP(C241,[2]TD!$4:$65536,4,0)),0,VLOOKUP(C241,[2]TD!$4:$65536,4,0))</f>
        <v>0</v>
      </c>
      <c r="H241" s="57">
        <f>IF(ISERROR(VLOOKUP(C241,[2]TD!$4:$65536,5,0)),0,VLOOKUP(C241,[2]TD!$4:$65536,5,0))</f>
        <v>0</v>
      </c>
      <c r="I241" s="57">
        <f t="shared" si="184"/>
        <v>0</v>
      </c>
      <c r="J241" s="57">
        <f t="shared" si="184"/>
        <v>0</v>
      </c>
      <c r="K241" s="57">
        <f t="shared" si="185"/>
        <v>0</v>
      </c>
      <c r="L241" s="57">
        <f>IF(ISERROR(VLOOKUP(C241,[2]TD!$4:$65536,6,0)),0,VLOOKUP(C241,[2]TD!$4:$65536,6,0))</f>
        <v>0</v>
      </c>
      <c r="M241" s="57">
        <f>IF(ISERROR(VLOOKUP(C241,[2]TD!$4:$65536,7,0)),0,VLOOKUP(C241,[2]TD!$4:$65536,7,0))</f>
        <v>0</v>
      </c>
      <c r="N241" s="70"/>
      <c r="O241" s="70" t="str">
        <f>IF(ISERROR(VLOOKUP(N241,[2]POA!$A$2:$C$25,3,0)),"",VLOOKUP(N241,[2]POA!$A$2:$C$25,3,0))</f>
        <v/>
      </c>
      <c r="P241" s="61"/>
      <c r="Q241" s="61" t="str">
        <f>IF(ISERROR(VLOOKUP(P241,[2]POA!$A$2:$F$25,4,0)),"",VLOOKUP(P241,[2]POA!$A$2:$F$25,4,0))</f>
        <v/>
      </c>
      <c r="R241" s="62" t="str">
        <f>IF(ISERROR(VLOOKUP(N241,[2]POA!$A$2:$C$25,2,0)),"",VLOOKUP(N241,[2]POA!$A$2:$C$25,2,0))</f>
        <v/>
      </c>
      <c r="S241" s="63"/>
      <c r="T241" s="64" t="str">
        <f t="shared" si="181"/>
        <v/>
      </c>
      <c r="U241" s="63"/>
      <c r="V241" s="64" t="str">
        <f>IF(OR(U232=0,N241="",R241=""),"",IF(U232&gt;=(0.5*R241),"HABIL","NO HABIL"))</f>
        <v/>
      </c>
      <c r="W241" s="64"/>
      <c r="X241" s="63"/>
      <c r="Y241" s="64" t="str">
        <f>IF(OR(X232=0,N241="",R241=""),"",IF(X232&gt;=$Y$9,"HABIL","NO HABIL"))</f>
        <v/>
      </c>
      <c r="Z241" s="65"/>
      <c r="AA241" s="64" t="str">
        <f>IF(OR(Z232=0,N241="",R241=""),"",IF(Z232&lt;=$AA$9,"HABIL","NO HABIL"))</f>
        <v/>
      </c>
      <c r="AB241" s="61">
        <f>IF(ISERROR(VLOOKUP(P241,[3]POA!$A$2:$F$25,5,0)),"",VLOOKUP(P241,[3]POA!$A$2:$F$25,5,0))</f>
        <v>0</v>
      </c>
      <c r="AC241" s="61"/>
      <c r="AD241" s="64" t="str">
        <f>IF(OR(AC232=0,N241="",R241=""),"",IF(AC232&gt;=$AD$9,"HABIL","NO HABIL"))</f>
        <v/>
      </c>
      <c r="AE241" s="64" t="str">
        <f t="shared" si="182"/>
        <v/>
      </c>
      <c r="AF241" s="66">
        <f t="shared" si="183"/>
        <v>0</v>
      </c>
      <c r="AG241" s="67" t="str">
        <f t="shared" si="186"/>
        <v>MIPYME</v>
      </c>
      <c r="AH241" s="68"/>
      <c r="AI241" s="64" t="str">
        <f>IF(OR(AH232=0,N241="",R241=""),"",IF(AH232&gt;=$AI$9,"HABIL","NO HABIL"))</f>
        <v/>
      </c>
      <c r="AJ241" s="68"/>
      <c r="AK241" s="64" t="str">
        <f>IF(OR(AJ232=0,N241="",R241=""),"",IF(AJ232&gt;=$AK$9,"HABIL","NO HABIL"))</f>
        <v/>
      </c>
      <c r="AL241" s="72" t="str">
        <f t="shared" si="187"/>
        <v/>
      </c>
    </row>
    <row r="242" spans="2:38" ht="18" hidden="1" customHeight="1" x14ac:dyDescent="0.25">
      <c r="B242" s="73" t="str">
        <f t="shared" si="188"/>
        <v/>
      </c>
      <c r="C242" s="74"/>
      <c r="D242" s="74"/>
      <c r="E242" s="75">
        <f>IF(ISERROR(VLOOKUP(C242,[2]TD!$4:$65536,2,0)),0,VLOOKUP(C242,[2]TD!$4:$65536,2,0))</f>
        <v>0</v>
      </c>
      <c r="F242" s="75">
        <f>IF(ISERROR(VLOOKUP(C242,[2]TD!$4:$65536,3,0)),0,VLOOKUP(C242,[2]TD!$4:$65536,3,0))</f>
        <v>0</v>
      </c>
      <c r="G242" s="75">
        <f>IF(ISERROR(VLOOKUP(C242,[2]TD!$4:$65536,4,0)),0,VLOOKUP(C242,[2]TD!$4:$65536,4,0))</f>
        <v>0</v>
      </c>
      <c r="H242" s="75">
        <f>IF(ISERROR(VLOOKUP(C242,[2]TD!$4:$65536,5,0)),0,VLOOKUP(C242,[2]TD!$4:$65536,5,0))</f>
        <v>0</v>
      </c>
      <c r="I242" s="75">
        <f t="shared" si="184"/>
        <v>0</v>
      </c>
      <c r="J242" s="75">
        <f t="shared" si="184"/>
        <v>0</v>
      </c>
      <c r="K242" s="75">
        <f t="shared" si="185"/>
        <v>0</v>
      </c>
      <c r="L242" s="75">
        <f>IF(ISERROR(VLOOKUP(C242,[2]TD!$4:$65536,6,0)),0,VLOOKUP(C242,[2]TD!$4:$65536,6,0))</f>
        <v>0</v>
      </c>
      <c r="M242" s="75">
        <f>IF(ISERROR(VLOOKUP(C242,[2]TD!$4:$65536,7,0)),0,VLOOKUP(C242,[2]TD!$4:$65536,7,0))</f>
        <v>0</v>
      </c>
      <c r="N242" s="76"/>
      <c r="O242" s="76" t="str">
        <f>IF(ISERROR(VLOOKUP(N242,[2]POA!$A$2:$C$25,3,0)),"",VLOOKUP(N242,[2]POA!$A$2:$C$25,3,0))</f>
        <v/>
      </c>
      <c r="P242" s="77"/>
      <c r="Q242" s="77" t="str">
        <f>IF(ISERROR(VLOOKUP(P242,[2]POA!$A$2:$F$25,4,0)),"",VLOOKUP(P242,[2]POA!$A$2:$F$25,4,0))</f>
        <v/>
      </c>
      <c r="R242" s="78" t="str">
        <f>IF(ISERROR(VLOOKUP(N242,[2]POA!$A$2:$C$25,2,0)),"",VLOOKUP(N242,[2]POA!$A$2:$C$25,2,0))</f>
        <v/>
      </c>
      <c r="S242" s="79"/>
      <c r="T242" s="64" t="str">
        <f t="shared" si="181"/>
        <v/>
      </c>
      <c r="U242" s="79"/>
      <c r="V242" s="80" t="str">
        <f>IF(OR(U232=0,N242="",R242=""),"",IF(U232&gt;=(0.5*R242),"HABIL","NO HABIL"))</f>
        <v/>
      </c>
      <c r="W242" s="80"/>
      <c r="X242" s="79"/>
      <c r="Y242" s="80" t="str">
        <f>IF(OR(X232=0,N242="",R242=""),"",IF(X232&gt;=$Y$9,"HABIL","NO HABIL"))</f>
        <v/>
      </c>
      <c r="Z242" s="81"/>
      <c r="AA242" s="80" t="str">
        <f>IF(OR(Z232=0,N242="",R242=""),"",IF(Z232&lt;=$AA$9,"HABIL","NO HABIL"))</f>
        <v/>
      </c>
      <c r="AB242" s="77">
        <f>IF(ISERROR(VLOOKUP(P242,[3]POA!$A$2:$F$25,5,0)),"",VLOOKUP(P242,[3]POA!$A$2:$F$25,5,0))</f>
        <v>0</v>
      </c>
      <c r="AC242" s="77"/>
      <c r="AD242" s="80" t="str">
        <f>IF(OR(AC232=0,N242="",R242=""),"",IF(AC232&gt;=$AD$9,"HABIL","NO HABIL"))</f>
        <v/>
      </c>
      <c r="AE242" s="80" t="str">
        <f t="shared" si="182"/>
        <v/>
      </c>
      <c r="AF242" s="82">
        <f t="shared" si="183"/>
        <v>0</v>
      </c>
      <c r="AG242" s="83" t="str">
        <f t="shared" si="186"/>
        <v>MIPYME</v>
      </c>
      <c r="AH242" s="84"/>
      <c r="AI242" s="80" t="str">
        <f>IF(OR(AH232=0,N242="",R242=""),"",IF(AH232&gt;=$AI$9,"HABIL","NO HABIL"))</f>
        <v/>
      </c>
      <c r="AJ242" s="84"/>
      <c r="AK242" s="80" t="str">
        <f>IF(OR(AJ232=0,N242="",R242=""),"",IF(AJ232&gt;=$AK$9,"HABIL","NO HABIL"))</f>
        <v/>
      </c>
      <c r="AL242" s="85" t="str">
        <f t="shared" si="187"/>
        <v/>
      </c>
    </row>
    <row r="243" spans="2:38" ht="18" hidden="1" customHeight="1" x14ac:dyDescent="0.25">
      <c r="B243" s="37">
        <v>22</v>
      </c>
      <c r="C243" s="38">
        <f>+C244</f>
        <v>0</v>
      </c>
      <c r="D243" s="39" t="str">
        <f>IF(SUM(D244:D253)=0,"",SUM(D244:D253))</f>
        <v/>
      </c>
      <c r="E243" s="40">
        <f>SUM(E244:E253)</f>
        <v>0</v>
      </c>
      <c r="F243" s="40">
        <f t="shared" ref="F243:M243" si="189">SUM(F244:F253)</f>
        <v>0</v>
      </c>
      <c r="G243" s="40">
        <f t="shared" si="189"/>
        <v>0</v>
      </c>
      <c r="H243" s="40">
        <f t="shared" si="189"/>
        <v>0</v>
      </c>
      <c r="I243" s="40">
        <f t="shared" si="189"/>
        <v>0</v>
      </c>
      <c r="J243" s="40">
        <f t="shared" si="189"/>
        <v>0</v>
      </c>
      <c r="K243" s="40">
        <f t="shared" si="189"/>
        <v>0</v>
      </c>
      <c r="L243" s="40">
        <f t="shared" si="189"/>
        <v>0</v>
      </c>
      <c r="M243" s="40">
        <f t="shared" si="189"/>
        <v>0</v>
      </c>
      <c r="N243" s="41">
        <v>1</v>
      </c>
      <c r="O243" s="42">
        <f>IF(ISERROR(VLOOKUP(N243,[2]POA!$A$2:$C$25,3,0)),"",VLOOKUP(N243,[2]POA!$A$2:$C$25,3,0))</f>
        <v>18</v>
      </c>
      <c r="P243" s="43" t="s">
        <v>54</v>
      </c>
      <c r="Q243" s="41">
        <f>+SUM(Q244:Q253)</f>
        <v>0</v>
      </c>
      <c r="R243" s="44">
        <f>IF(ISERROR(VLOOKUP(N243,[2]POA!$A$2:$C$25,2,0)),"",VLOOKUP(N243,[2]POA!$A$2:$C$25,2,0))</f>
        <v>151500000000</v>
      </c>
      <c r="S243" s="45">
        <f>SUM(I243)</f>
        <v>0</v>
      </c>
      <c r="T243" s="46" t="str">
        <f>IF(OR(S243=0,N243="",R243=""),"",IF(S243&gt;=(R243/O243),"HABIL","NO HABIL"))</f>
        <v/>
      </c>
      <c r="U243" s="47">
        <f>SUM(J243)</f>
        <v>0</v>
      </c>
      <c r="V243" s="48" t="str">
        <f>IF(OR(U243=0,N243="",R243=""),"",IF(U243&gt;=(0.1*R243),"HABIL","NO HABIL"))</f>
        <v/>
      </c>
      <c r="W243" s="48"/>
      <c r="X243" s="47">
        <f>IF(ISERROR(SUM(E243/G243)),0,SUM(E243/G243))</f>
        <v>0</v>
      </c>
      <c r="Y243" s="46" t="str">
        <f>IF(OR(X243=0,N243="",R243=""),"",IF(X243&gt;=$Y$9,"HABIL","NO HABIL"))</f>
        <v/>
      </c>
      <c r="Z243" s="49">
        <f>IF(ISERROR(SUM(H243/F243)),0,SUM(H243/F243))</f>
        <v>0</v>
      </c>
      <c r="AA243" s="46" t="str">
        <f>IF(OR(Z243=0,N243="",R243=""),"",IF(Z243&lt;=$AA$9,"HABIL","NO HABIL"))</f>
        <v/>
      </c>
      <c r="AB243" s="41">
        <f>+SUM(AB244:AB253)</f>
        <v>0</v>
      </c>
      <c r="AC243" s="49">
        <f>IF(ISERROR(SUM(L243/M243)),0,SUM(L243/M243))</f>
        <v>0</v>
      </c>
      <c r="AD243" s="46" t="str">
        <f>IF(OR(AC243=0,N243="",R243=""),"",IF(AC243&gt;=$AD$9,"HABIL","NO HABIL"))</f>
        <v/>
      </c>
      <c r="AE243" s="46" t="str">
        <f>IF(OR(T243="",V243="",Y243="",AA243="",AD243=""),"",IF(T243="NO HABIL","NO HABIL",IF(V243="NO HABIL","NO HABIL",IF(Y243="NO HABIL","NO HABIL",IF(AA243="NO HABIL","NO HABIL",IF(AD243="NO HABIL","NO HABIL",IF(AD243="NO HABIL","NO HABIL","HABIL")))))))</f>
        <v/>
      </c>
      <c r="AF243" s="50"/>
      <c r="AG243" s="51"/>
      <c r="AH243" s="49">
        <f>IF(ISERROR(SUM(L243/K243)),0,SUM(L243/K243))</f>
        <v>0</v>
      </c>
      <c r="AI243" s="46" t="str">
        <f>IF(OR(AH243=0,N243="",R243=""),"",IF(AH243&gt;=$AI$9,"HABIL","NO HABIL"))</f>
        <v/>
      </c>
      <c r="AJ243" s="49">
        <f>IF(ISERROR(SUM(L243/F243)),0,SUM(L243/F243))</f>
        <v>0</v>
      </c>
      <c r="AK243" s="46" t="str">
        <f>IF(OR(AJ243=0,N243="",R243=""),"",IF(AJ243&gt;=$AK$9,"HABIL","NO HABIL"))</f>
        <v/>
      </c>
      <c r="AL243" s="52" t="str">
        <f t="shared" si="187"/>
        <v/>
      </c>
    </row>
    <row r="244" spans="2:38" ht="18" hidden="1" customHeight="1" x14ac:dyDescent="0.25">
      <c r="B244" s="54" t="str">
        <f>IF(C244="","",B243+0.1)</f>
        <v/>
      </c>
      <c r="C244" s="55"/>
      <c r="D244" s="56"/>
      <c r="E244" s="57">
        <f>IF(ISERROR(VLOOKUP(C244,[2]TD!$4:$65536,2,0)),0,VLOOKUP(C244,[2]TD!$4:$65536,2,0))</f>
        <v>0</v>
      </c>
      <c r="F244" s="57">
        <f>IF(ISERROR(VLOOKUP(C244,[2]TD!$4:$65536,3,0)),0,VLOOKUP(C244,[2]TD!$4:$65536,3,0))</f>
        <v>0</v>
      </c>
      <c r="G244" s="57">
        <f>IF(ISERROR(VLOOKUP(C244,[2]TD!$4:$65536,4,0)),0,VLOOKUP(C244,[2]TD!$4:$65536,4,0))</f>
        <v>0</v>
      </c>
      <c r="H244" s="57">
        <f>IF(ISERROR(VLOOKUP(C244,[2]TD!$4:$65536,5,0)),0,VLOOKUP(C244,[2]TD!$4:$65536,5,0))</f>
        <v>0</v>
      </c>
      <c r="I244" s="57">
        <f>IF(ISERROR(E244-G244),"",E244-G244)</f>
        <v>0</v>
      </c>
      <c r="J244" s="58">
        <f>IF(ISERROR(F244-H244),"",F244-H244)</f>
        <v>0</v>
      </c>
      <c r="K244" s="58">
        <f>IF(ISERROR(F244-H244),"",F244-H244)</f>
        <v>0</v>
      </c>
      <c r="L244" s="57">
        <f>IF(ISERROR(VLOOKUP(C244,[2]TD!$4:$65536,6,0)),0,VLOOKUP(C244,[2]TD!$4:$65536,6,0))</f>
        <v>0</v>
      </c>
      <c r="M244" s="57">
        <f>IF(ISERROR(VLOOKUP(C244,[2]TD!$4:$65536,7,0)),0,VLOOKUP(C244,[2]TD!$4:$65536,7,0))</f>
        <v>0</v>
      </c>
      <c r="N244" s="59"/>
      <c r="O244" s="60" t="str">
        <f>IF(ISERROR(VLOOKUP(N244,[2]POA!$A$2:$C$25,3,0)),"",VLOOKUP(N244,[2]POA!$A$2:$C$25,3,0))</f>
        <v/>
      </c>
      <c r="P244" s="61" t="s">
        <v>54</v>
      </c>
      <c r="Q244" s="61" t="str">
        <f>IF(ISERROR(VLOOKUP(P244,[2]POA!$A$2:$F$25,4,0)),"",VLOOKUP(P244,[2]POA!$A$2:$F$25,4,0))</f>
        <v/>
      </c>
      <c r="R244" s="62" t="str">
        <f>IF(ISERROR(VLOOKUP(N244,[2]POA!$A$2:$C$25,2,0)),"",VLOOKUP(N244,[2]POA!$A$2:$C$25,2,0))</f>
        <v/>
      </c>
      <c r="S244" s="63"/>
      <c r="T244" s="64" t="str">
        <f t="shared" ref="T244:T253" si="190">IF(OR(S243=0,N244="",R244=""),"",IF(S243&gt;=(0.1*R244),"HABIL","NO HABIL"))</f>
        <v/>
      </c>
      <c r="U244" s="63"/>
      <c r="V244" s="64" t="str">
        <f>IF(OR(U243=0,N244="",R244=""),"",IF(U243&gt;=(0.5*R244),"HABIL","NO HABIL"))</f>
        <v/>
      </c>
      <c r="W244" s="64"/>
      <c r="X244" s="63"/>
      <c r="Y244" s="64" t="str">
        <f>IF(OR(X243=0,N244="",R244=""),"",IF(X243&gt;=$Y$9,"HABIL","NO HABIL"))</f>
        <v/>
      </c>
      <c r="Z244" s="65"/>
      <c r="AA244" s="64" t="str">
        <f>IF(OR(Z243=0,N244="",R244=""),"",IF(Z243&lt;=$AA$9,"HABIL","NO HABIL"))</f>
        <v/>
      </c>
      <c r="AB244" s="61" t="str">
        <f>IF(ISERROR(VLOOKUP(P244,[3]POA!$A$2:$F$25,5,0)),"",VLOOKUP(P244,[3]POA!$A$2:$F$25,5,0))</f>
        <v/>
      </c>
      <c r="AC244" s="61"/>
      <c r="AD244" s="64" t="str">
        <f>IF(OR(AC243=0,N244="",R244=""),"",IF(AC243&gt;=$AD$9,"HABIL","NO HABIL"))</f>
        <v/>
      </c>
      <c r="AE244" s="64" t="str">
        <f t="shared" ref="AE244:AE253" si="191">IF(OR(T244="",V244="",Y244="",AA244="",AD244=""),"",IF(T244="NO HABIL","NO HABIL",IF(V244="NO HABIL","NO HABIL",IF(Y244="NO HABIL","NO HABIL",IF(AA244="NO HABIL","NO HABIL",IF(AD244="NO HABIL","NO HABIL",IF(AD244="NO HABIL","NO HABIL","HABIL")))))))</f>
        <v/>
      </c>
      <c r="AF244" s="66">
        <f t="shared" ref="AF244:AF253" si="192">IF(ISERROR(F244/$AG$9),"",F244/$AG$9)</f>
        <v>0</v>
      </c>
      <c r="AG244" s="67" t="str">
        <f>+IF(AF244&lt;$AG$10,"MIPYME","NO CUMPLE")</f>
        <v>MIPYME</v>
      </c>
      <c r="AH244" s="68"/>
      <c r="AI244" s="64" t="str">
        <f>IF(OR(AH243=0,N244="",R244=""),"",IF(AH243&gt;=$AI$9,"HABIL","NO HABIL"))</f>
        <v/>
      </c>
      <c r="AJ244" s="68"/>
      <c r="AK244" s="64" t="str">
        <f>IF(OR(AJ243=0,N244="",R244=""),"",IF(AJ243&gt;=$AK$9,"HABIL","NO HABIL"))</f>
        <v/>
      </c>
      <c r="AL244" s="69" t="str">
        <f>IF(OR(AI244="",AK244=""),"",IF(AI244="NO HABIL","NO HABIL",IF(AK244="NO HABIL","NO HABIL",IF(AK244="NO HABIL","NO HABIL","HABIL"))))</f>
        <v/>
      </c>
    </row>
    <row r="245" spans="2:38" ht="18" hidden="1" customHeight="1" x14ac:dyDescent="0.25">
      <c r="B245" s="54" t="str">
        <f>IF(C245="","",B244+0.1)</f>
        <v/>
      </c>
      <c r="C245" s="56"/>
      <c r="D245" s="56"/>
      <c r="E245" s="57">
        <f>IF(ISERROR(VLOOKUP(C245,[2]TD!$4:$65536,2,0)),0,VLOOKUP(C245,[2]TD!$4:$65536,2,0))</f>
        <v>0</v>
      </c>
      <c r="F245" s="57">
        <f>IF(ISERROR(VLOOKUP(C245,[2]TD!$4:$65536,3,0)),0,VLOOKUP(C245,[2]TD!$4:$65536,3,0))</f>
        <v>0</v>
      </c>
      <c r="G245" s="57">
        <f>IF(ISERROR(VLOOKUP(C245,[2]TD!$4:$65536,4,0)),0,VLOOKUP(C245,[2]TD!$4:$65536,4,0))</f>
        <v>0</v>
      </c>
      <c r="H245" s="57">
        <f>IF(ISERROR(VLOOKUP(C245,[2]TD!$4:$65536,5,0)),0,VLOOKUP(C245,[2]TD!$4:$65536,5,0))</f>
        <v>0</v>
      </c>
      <c r="I245" s="57">
        <f t="shared" ref="I245:J253" si="193">IF(ISERROR(E245-G245),"",E245-G245)</f>
        <v>0</v>
      </c>
      <c r="J245" s="58">
        <f t="shared" si="193"/>
        <v>0</v>
      </c>
      <c r="K245" s="58">
        <f t="shared" ref="K245:K253" si="194">IF(ISERROR(F245-H245),"",F245-H245)</f>
        <v>0</v>
      </c>
      <c r="L245" s="57">
        <f>IF(ISERROR(VLOOKUP(C245,[2]TD!$4:$65536,6,0)),0,VLOOKUP(C245,[2]TD!$4:$65536,6,0))</f>
        <v>0</v>
      </c>
      <c r="M245" s="57">
        <f>IF(ISERROR(VLOOKUP(C245,[2]TD!$4:$65536,7,0)),0,VLOOKUP(C245,[2]TD!$4:$65536,7,0))</f>
        <v>0</v>
      </c>
      <c r="N245" s="70"/>
      <c r="O245" s="70" t="str">
        <f>IF(ISERROR(VLOOKUP(N245,[2]POA!$A$2:$C$25,3,0)),"",VLOOKUP(N245,[2]POA!$A$2:$C$25,3,0))</f>
        <v/>
      </c>
      <c r="P245" s="61" t="s">
        <v>54</v>
      </c>
      <c r="Q245" s="61" t="str">
        <f>IF(ISERROR(VLOOKUP(P245,[2]POA!$A$2:$F$25,4,0)),"",VLOOKUP(P245,[2]POA!$A$2:$F$25,4,0))</f>
        <v/>
      </c>
      <c r="R245" s="62" t="str">
        <f>IF(ISERROR(VLOOKUP(N245,[2]POA!$A$2:$C$25,2,0)),"",VLOOKUP(N245,[2]POA!$A$2:$C$25,2,0))</f>
        <v/>
      </c>
      <c r="S245" s="63" t="s">
        <v>54</v>
      </c>
      <c r="T245" s="64" t="str">
        <f t="shared" si="190"/>
        <v/>
      </c>
      <c r="U245" s="63"/>
      <c r="V245" s="64" t="str">
        <f>IF(OR(U243=0,N245="",R245=""),"",IF(U243&gt;=(0.5*R245),"HABIL","NO HABIL"))</f>
        <v/>
      </c>
      <c r="W245" s="64"/>
      <c r="X245" s="63"/>
      <c r="Y245" s="64" t="str">
        <f>IF(OR(X243=0,N245="",R245=""),"",IF(X243&gt;=$Y$9,"HABIL","NO HABIL"))</f>
        <v/>
      </c>
      <c r="Z245" s="65"/>
      <c r="AA245" s="64" t="str">
        <f>IF(OR(Z243=0,N245="",R245=""),"",IF(Z243&lt;=$AA$9,"HABIL","NO HABIL"))</f>
        <v/>
      </c>
      <c r="AB245" s="61" t="str">
        <f>IF(ISERROR(VLOOKUP(P245,[3]POA!$A$2:$F$25,5,0)),"",VLOOKUP(P245,[3]POA!$A$2:$F$25,5,0))</f>
        <v/>
      </c>
      <c r="AC245" s="61"/>
      <c r="AD245" s="64" t="str">
        <f>IF(OR(AC243=0,N245="",R245=""),"",IF(AC243&gt;=$AD$9,"HABIL","NO HABIL"))</f>
        <v/>
      </c>
      <c r="AE245" s="64" t="str">
        <f t="shared" si="191"/>
        <v/>
      </c>
      <c r="AF245" s="66">
        <f t="shared" si="192"/>
        <v>0</v>
      </c>
      <c r="AG245" s="67" t="str">
        <f t="shared" ref="AG245:AG253" si="195">+IF(AF245&lt;$AG$10,"MIPYME","NO CUMPLE")</f>
        <v>MIPYME</v>
      </c>
      <c r="AH245" s="68"/>
      <c r="AI245" s="64" t="str">
        <f>IF(OR(AH243=0,N245="",R245=""),"",IF(AH243&gt;=$AI$9,"HABIL","NO HABIL"))</f>
        <v/>
      </c>
      <c r="AJ245" s="68"/>
      <c r="AK245" s="64" t="str">
        <f>IF(OR(AJ243=0,N245="",R245=""),"",IF(AJ243&gt;=$AK$9,"HABIL","NO HABIL"))</f>
        <v/>
      </c>
      <c r="AL245" s="71" t="str">
        <f t="shared" ref="AL245:AL254" si="196">IF(OR(AI245="",AK245=""),"",IF(AI245="NO HABIL","NO HABIL",IF(AK245="NO HABIL","NO HABIL",IF(AK245="NO HABIL","NO HABIL","HABIL"))))</f>
        <v/>
      </c>
    </row>
    <row r="246" spans="2:38" ht="18" hidden="1" customHeight="1" x14ac:dyDescent="0.25">
      <c r="B246" s="54" t="str">
        <f>IF(C246="","",B245+0.1)</f>
        <v/>
      </c>
      <c r="C246" s="56"/>
      <c r="D246" s="56"/>
      <c r="E246" s="57">
        <f>IF(ISERROR(VLOOKUP(C246,[2]TD!$4:$65536,2,0)),0,VLOOKUP(C246,[2]TD!$4:$65536,2,0))</f>
        <v>0</v>
      </c>
      <c r="F246" s="57">
        <f>IF(ISERROR(VLOOKUP(C246,[2]TD!$4:$65536,3,0)),0,VLOOKUP(C246,[2]TD!$4:$65536,3,0))</f>
        <v>0</v>
      </c>
      <c r="G246" s="57">
        <f>IF(ISERROR(VLOOKUP(C246,[2]TD!$4:$65536,4,0)),0,VLOOKUP(C246,[2]TD!$4:$65536,4,0))</f>
        <v>0</v>
      </c>
      <c r="H246" s="57">
        <f>IF(ISERROR(VLOOKUP(C246,[2]TD!$4:$65536,5,0)),0,VLOOKUP(C246,[2]TD!$4:$65536,5,0))</f>
        <v>0</v>
      </c>
      <c r="I246" s="57">
        <f t="shared" si="193"/>
        <v>0</v>
      </c>
      <c r="J246" s="58">
        <f t="shared" si="193"/>
        <v>0</v>
      </c>
      <c r="K246" s="58">
        <f t="shared" si="194"/>
        <v>0</v>
      </c>
      <c r="L246" s="57">
        <f>IF(ISERROR(VLOOKUP(C246,[2]TD!$4:$65536,6,0)),0,VLOOKUP(C246,[2]TD!$4:$65536,6,0))</f>
        <v>0</v>
      </c>
      <c r="M246" s="57">
        <f>IF(ISERROR(VLOOKUP(C246,[2]TD!$4:$65536,7,0)),0,VLOOKUP(C246,[2]TD!$4:$65536,7,0))</f>
        <v>0</v>
      </c>
      <c r="N246" s="70"/>
      <c r="O246" s="70" t="str">
        <f>IF(ISERROR(VLOOKUP(N246,[2]POA!$A$2:$C$25,3,0)),"",VLOOKUP(N246,[2]POA!$A$2:$C$25,3,0))</f>
        <v/>
      </c>
      <c r="P246" s="61"/>
      <c r="Q246" s="61" t="str">
        <f>IF(ISERROR(VLOOKUP(P246,[2]POA!$A$2:$F$25,4,0)),"",VLOOKUP(P246,[2]POA!$A$2:$F$25,4,0))</f>
        <v/>
      </c>
      <c r="R246" s="62" t="str">
        <f>IF(ISERROR(VLOOKUP(N246,[2]POA!$A$2:$C$25,2,0)),"",VLOOKUP(N246,[2]POA!$A$2:$C$25,2,0))</f>
        <v/>
      </c>
      <c r="S246" s="63" t="s">
        <v>54</v>
      </c>
      <c r="T246" s="64" t="str">
        <f t="shared" si="190"/>
        <v/>
      </c>
      <c r="U246" s="63"/>
      <c r="V246" s="64" t="str">
        <f>IF(OR(U243=0,N246="",R246=""),"",IF(U243&gt;=(0.5*R246),"HABIL","NO HABIL"))</f>
        <v/>
      </c>
      <c r="W246" s="64"/>
      <c r="X246" s="63"/>
      <c r="Y246" s="64" t="str">
        <f>IF(OR(X243=0,N246="",R246=""),"",IF(X243&gt;=$Y$9,"HABIL","NO HABIL"))</f>
        <v/>
      </c>
      <c r="Z246" s="65"/>
      <c r="AA246" s="64" t="str">
        <f>IF(OR(Z243=0,N246="",R246=""),"",IF(Z243&lt;=$AA$9,"HABIL","NO HABIL"))</f>
        <v/>
      </c>
      <c r="AB246" s="61">
        <f>IF(ISERROR(VLOOKUP(P246,[3]POA!$A$2:$F$25,5,0)),"",VLOOKUP(P246,[3]POA!$A$2:$F$25,5,0))</f>
        <v>0</v>
      </c>
      <c r="AC246" s="61"/>
      <c r="AD246" s="64" t="str">
        <f>IF(OR(AC243=0,N246="",R246=""),"",IF(AC243&gt;=$AD$9,"HABIL","NO HABIL"))</f>
        <v/>
      </c>
      <c r="AE246" s="64" t="str">
        <f t="shared" si="191"/>
        <v/>
      </c>
      <c r="AF246" s="66">
        <f t="shared" si="192"/>
        <v>0</v>
      </c>
      <c r="AG246" s="67" t="str">
        <f t="shared" si="195"/>
        <v>MIPYME</v>
      </c>
      <c r="AH246" s="68"/>
      <c r="AI246" s="64" t="str">
        <f>IF(OR(AH243=0,N246="",R246=""),"",IF(AH243&gt;=$AI$9,"HABIL","NO HABIL"))</f>
        <v/>
      </c>
      <c r="AJ246" s="68"/>
      <c r="AK246" s="64" t="str">
        <f>IF(OR(AJ243=0,N246="",R246=""),"",IF(AJ243&gt;=$AK$9,"HABIL","NO HABIL"))</f>
        <v/>
      </c>
      <c r="AL246" s="71" t="str">
        <f t="shared" si="196"/>
        <v/>
      </c>
    </row>
    <row r="247" spans="2:38" ht="18" hidden="1" customHeight="1" x14ac:dyDescent="0.25">
      <c r="B247" s="54"/>
      <c r="C247" s="56" t="s">
        <v>55</v>
      </c>
      <c r="D247" s="56"/>
      <c r="E247" s="57">
        <f>IF(ISERROR(VLOOKUP(C247,[2]TD!$4:$65536,2,0)),0,VLOOKUP(C247,[2]TD!$4:$65536,2,0))</f>
        <v>0</v>
      </c>
      <c r="F247" s="57">
        <f>IF(ISERROR(VLOOKUP(C247,[2]TD!$4:$65536,3,0)),0,VLOOKUP(C247,[2]TD!$4:$65536,3,0))</f>
        <v>0</v>
      </c>
      <c r="G247" s="57">
        <f>IF(ISERROR(VLOOKUP(C247,[2]TD!$4:$65536,4,0)),0,VLOOKUP(C247,[2]TD!$4:$65536,4,0))</f>
        <v>0</v>
      </c>
      <c r="H247" s="57">
        <f>IF(ISERROR(VLOOKUP(C247,[2]TD!$4:$65536,5,0)),0,VLOOKUP(C247,[2]TD!$4:$65536,5,0))</f>
        <v>0</v>
      </c>
      <c r="I247" s="57">
        <f t="shared" si="193"/>
        <v>0</v>
      </c>
      <c r="J247" s="57">
        <f t="shared" si="193"/>
        <v>0</v>
      </c>
      <c r="K247" s="57">
        <f t="shared" si="194"/>
        <v>0</v>
      </c>
      <c r="L247" s="57">
        <f>IF(ISERROR(VLOOKUP(C247,[2]TD!$4:$65536,6,0)),0,VLOOKUP(C247,[2]TD!$4:$65536,6,0))</f>
        <v>0</v>
      </c>
      <c r="M247" s="57">
        <f>IF(ISERROR(VLOOKUP(C247,[2]TD!$4:$65536,7,0)),0,VLOOKUP(C247,[2]TD!$4:$65536,7,0))</f>
        <v>0</v>
      </c>
      <c r="N247" s="70"/>
      <c r="O247" s="70" t="str">
        <f>IF(ISERROR(VLOOKUP(N247,[2]POA!$A$2:$C$25,3,0)),"",VLOOKUP(N247,[2]POA!$A$2:$C$25,3,0))</f>
        <v/>
      </c>
      <c r="P247" s="61"/>
      <c r="Q247" s="61" t="str">
        <f>IF(ISERROR(VLOOKUP(P247,[2]POA!$A$2:$F$25,4,0)),"",VLOOKUP(P247,[2]POA!$A$2:$F$25,4,0))</f>
        <v/>
      </c>
      <c r="R247" s="62" t="str">
        <f>IF(ISERROR(VLOOKUP(N247,[2]POA!$A$2:$C$25,2,0)),"",VLOOKUP(N247,[2]POA!$A$2:$C$25,2,0))</f>
        <v/>
      </c>
      <c r="S247" s="63"/>
      <c r="T247" s="64" t="str">
        <f t="shared" si="190"/>
        <v/>
      </c>
      <c r="U247" s="63"/>
      <c r="V247" s="64" t="str">
        <f>IF(OR(U243=0,N247="",R247=""),"",IF(U243&gt;=(0.5*R247),"HABIL","NO HABIL"))</f>
        <v/>
      </c>
      <c r="W247" s="64"/>
      <c r="X247" s="63"/>
      <c r="Y247" s="64" t="str">
        <f>IF(OR(X243=0,N247="",R247=""),"",IF(X243&gt;=$Y$9,"HABIL","NO HABIL"))</f>
        <v/>
      </c>
      <c r="Z247" s="65"/>
      <c r="AA247" s="64" t="str">
        <f>IF(OR(Z243=0,N247="",R247=""),"",IF(Z243&lt;=$AA$9,"HABIL","NO HABIL"))</f>
        <v/>
      </c>
      <c r="AB247" s="61">
        <f>IF(ISERROR(VLOOKUP(P247,[3]POA!$A$2:$F$25,5,0)),"",VLOOKUP(P247,[3]POA!$A$2:$F$25,5,0))</f>
        <v>0</v>
      </c>
      <c r="AC247" s="61"/>
      <c r="AD247" s="64" t="str">
        <f>IF(OR(AC243=0,N247="",R247=""),"",IF(AC243&gt;=$AD$9,"HABIL","NO HABIL"))</f>
        <v/>
      </c>
      <c r="AE247" s="64" t="str">
        <f t="shared" si="191"/>
        <v/>
      </c>
      <c r="AF247" s="66">
        <f t="shared" si="192"/>
        <v>0</v>
      </c>
      <c r="AG247" s="67" t="str">
        <f t="shared" si="195"/>
        <v>MIPYME</v>
      </c>
      <c r="AH247" s="68"/>
      <c r="AI247" s="64" t="str">
        <f>IF(OR(AH243=0,N247="",R247=""),"",IF(AH243&gt;=$AI$9,"HABIL","NO HABIL"))</f>
        <v/>
      </c>
      <c r="AJ247" s="68"/>
      <c r="AK247" s="64" t="str">
        <f>IF(OR(AJ243=0,N247="",R247=""),"",IF(AJ243&gt;=$AK$9,"HABIL","NO HABIL"))</f>
        <v/>
      </c>
      <c r="AL247" s="71" t="str">
        <f t="shared" si="196"/>
        <v/>
      </c>
    </row>
    <row r="248" spans="2:38" ht="18" hidden="1" customHeight="1" x14ac:dyDescent="0.25">
      <c r="B248" s="54" t="str">
        <f t="shared" ref="B248:B253" si="197">IF(C248="","",B247+0.1)</f>
        <v/>
      </c>
      <c r="C248" s="56"/>
      <c r="D248" s="56"/>
      <c r="E248" s="57">
        <f>IF(ISERROR(VLOOKUP(C248,[2]TD!$4:$65536,2,0)),0,VLOOKUP(C248,[2]TD!$4:$65536,2,0))</f>
        <v>0</v>
      </c>
      <c r="F248" s="57">
        <f>IF(ISERROR(VLOOKUP(C248,[2]TD!$4:$65536,3,0)),0,VLOOKUP(C248,[2]TD!$4:$65536,3,0))</f>
        <v>0</v>
      </c>
      <c r="G248" s="57">
        <f>IF(ISERROR(VLOOKUP(C248,[2]TD!$4:$65536,4,0)),0,VLOOKUP(C248,[2]TD!$4:$65536,4,0))</f>
        <v>0</v>
      </c>
      <c r="H248" s="57">
        <f>IF(ISERROR(VLOOKUP(C248,[2]TD!$4:$65536,5,0)),0,VLOOKUP(C248,[2]TD!$4:$65536,5,0))</f>
        <v>0</v>
      </c>
      <c r="I248" s="57">
        <f t="shared" si="193"/>
        <v>0</v>
      </c>
      <c r="J248" s="57">
        <f t="shared" si="193"/>
        <v>0</v>
      </c>
      <c r="K248" s="57">
        <f t="shared" si="194"/>
        <v>0</v>
      </c>
      <c r="L248" s="57">
        <f>IF(ISERROR(VLOOKUP(C248,[2]TD!$4:$65536,6,0)),0,VLOOKUP(C248,[2]TD!$4:$65536,6,0))</f>
        <v>0</v>
      </c>
      <c r="M248" s="57">
        <f>IF(ISERROR(VLOOKUP(C248,[2]TD!$4:$65536,7,0)),0,VLOOKUP(C248,[2]TD!$4:$65536,7,0))</f>
        <v>0</v>
      </c>
      <c r="N248" s="70"/>
      <c r="O248" s="70" t="str">
        <f>IF(ISERROR(VLOOKUP(N248,[2]POA!$A$2:$C$25,3,0)),"",VLOOKUP(N248,[2]POA!$A$2:$C$25,3,0))</f>
        <v/>
      </c>
      <c r="P248" s="61"/>
      <c r="Q248" s="61" t="str">
        <f>IF(ISERROR(VLOOKUP(P248,[2]POA!$A$2:$F$25,4,0)),"",VLOOKUP(P248,[2]POA!$A$2:$F$25,4,0))</f>
        <v/>
      </c>
      <c r="R248" s="62" t="str">
        <f>IF(ISERROR(VLOOKUP(N248,[2]POA!$A$2:$C$25,2,0)),"",VLOOKUP(N248,[2]POA!$A$2:$C$25,2,0))</f>
        <v/>
      </c>
      <c r="S248" s="63"/>
      <c r="T248" s="64" t="str">
        <f t="shared" si="190"/>
        <v/>
      </c>
      <c r="U248" s="63"/>
      <c r="V248" s="64" t="str">
        <f>IF(OR(U243=0,N248="",R248=""),"",IF(U243&gt;=(0.5*R248),"HABIL","NO HABIL"))</f>
        <v/>
      </c>
      <c r="W248" s="64"/>
      <c r="X248" s="63"/>
      <c r="Y248" s="64" t="str">
        <f>IF(OR(X243=0,N248="",R248=""),"",IF(X243&gt;=$Y$9,"HABIL","NO HABIL"))</f>
        <v/>
      </c>
      <c r="Z248" s="65"/>
      <c r="AA248" s="64" t="str">
        <f>IF(OR(Z243=0,N248="",R248=""),"",IF(Z243&lt;=$AA$9,"HABIL","NO HABIL"))</f>
        <v/>
      </c>
      <c r="AB248" s="61">
        <f>IF(ISERROR(VLOOKUP(P248,[3]POA!$A$2:$F$25,5,0)),"",VLOOKUP(P248,[3]POA!$A$2:$F$25,5,0))</f>
        <v>0</v>
      </c>
      <c r="AC248" s="61"/>
      <c r="AD248" s="64" t="str">
        <f>IF(OR(AC243=0,N248="",R248=""),"",IF(AC243&gt;=$AD$9,"HABIL","NO HABIL"))</f>
        <v/>
      </c>
      <c r="AE248" s="64" t="str">
        <f t="shared" si="191"/>
        <v/>
      </c>
      <c r="AF248" s="66">
        <f t="shared" si="192"/>
        <v>0</v>
      </c>
      <c r="AG248" s="67" t="str">
        <f t="shared" si="195"/>
        <v>MIPYME</v>
      </c>
      <c r="AH248" s="68"/>
      <c r="AI248" s="64" t="str">
        <f>IF(OR(AH243=0,N248="",R248=""),"",IF(AH243&gt;=$AI$9,"HABIL","NO HABIL"))</f>
        <v/>
      </c>
      <c r="AJ248" s="68"/>
      <c r="AK248" s="64" t="str">
        <f>IF(OR(AJ243=0,N248="",R248=""),"",IF(AJ243&gt;=$AK$9,"HABIL","NO HABIL"))</f>
        <v/>
      </c>
      <c r="AL248" s="72" t="str">
        <f t="shared" si="196"/>
        <v/>
      </c>
    </row>
    <row r="249" spans="2:38" ht="18" hidden="1" customHeight="1" x14ac:dyDescent="0.25">
      <c r="B249" s="54" t="str">
        <f t="shared" si="197"/>
        <v/>
      </c>
      <c r="C249" s="56"/>
      <c r="D249" s="56"/>
      <c r="E249" s="57">
        <f>IF(ISERROR(VLOOKUP(C249,[2]TD!$4:$65536,2,0)),0,VLOOKUP(C249,[2]TD!$4:$65536,2,0))</f>
        <v>0</v>
      </c>
      <c r="F249" s="57">
        <f>IF(ISERROR(VLOOKUP(C249,[2]TD!$4:$65536,3,0)),0,VLOOKUP(C249,[2]TD!$4:$65536,3,0))</f>
        <v>0</v>
      </c>
      <c r="G249" s="57">
        <f>IF(ISERROR(VLOOKUP(C249,[2]TD!$4:$65536,4,0)),0,VLOOKUP(C249,[2]TD!$4:$65536,4,0))</f>
        <v>0</v>
      </c>
      <c r="H249" s="57">
        <f>IF(ISERROR(VLOOKUP(C249,[2]TD!$4:$65536,5,0)),0,VLOOKUP(C249,[2]TD!$4:$65536,5,0))</f>
        <v>0</v>
      </c>
      <c r="I249" s="57">
        <f t="shared" si="193"/>
        <v>0</v>
      </c>
      <c r="J249" s="57">
        <f t="shared" si="193"/>
        <v>0</v>
      </c>
      <c r="K249" s="57">
        <f t="shared" si="194"/>
        <v>0</v>
      </c>
      <c r="L249" s="57">
        <f>IF(ISERROR(VLOOKUP(C249,[2]TD!$4:$65536,6,0)),0,VLOOKUP(C249,[2]TD!$4:$65536,6,0))</f>
        <v>0</v>
      </c>
      <c r="M249" s="57">
        <f>IF(ISERROR(VLOOKUP(C249,[2]TD!$4:$65536,7,0)),0,VLOOKUP(C249,[2]TD!$4:$65536,7,0))</f>
        <v>0</v>
      </c>
      <c r="N249" s="70"/>
      <c r="O249" s="70" t="str">
        <f>IF(ISERROR(VLOOKUP(N249,[2]POA!$A$2:$C$25,3,0)),"",VLOOKUP(N249,[2]POA!$A$2:$C$25,3,0))</f>
        <v/>
      </c>
      <c r="P249" s="61"/>
      <c r="Q249" s="61" t="str">
        <f>IF(ISERROR(VLOOKUP(P249,[2]POA!$A$2:$F$25,4,0)),"",VLOOKUP(P249,[2]POA!$A$2:$F$25,4,0))</f>
        <v/>
      </c>
      <c r="R249" s="62" t="str">
        <f>IF(ISERROR(VLOOKUP(N249,[2]POA!$A$2:$C$25,2,0)),"",VLOOKUP(N249,[2]POA!$A$2:$C$25,2,0))</f>
        <v/>
      </c>
      <c r="S249" s="63"/>
      <c r="T249" s="64" t="str">
        <f t="shared" si="190"/>
        <v/>
      </c>
      <c r="U249" s="63"/>
      <c r="V249" s="64" t="str">
        <f>IF(OR(U243=0,N249="",R249=""),"",IF(U243&gt;=(0.5*R249),"HABIL","NO HABIL"))</f>
        <v/>
      </c>
      <c r="W249" s="64"/>
      <c r="X249" s="63"/>
      <c r="Y249" s="64" t="str">
        <f>IF(OR(X243=0,N249="",R249=""),"",IF(X243&gt;=$Y$9,"HABIL","NO HABIL"))</f>
        <v/>
      </c>
      <c r="Z249" s="65"/>
      <c r="AA249" s="64" t="str">
        <f>IF(OR(Z243=0,N249="",R249=""),"",IF(Z243&lt;=$AA$9,"HABIL","NO HABIL"))</f>
        <v/>
      </c>
      <c r="AB249" s="61">
        <f>IF(ISERROR(VLOOKUP(P249,[3]POA!$A$2:$F$25,5,0)),"",VLOOKUP(P249,[3]POA!$A$2:$F$25,5,0))</f>
        <v>0</v>
      </c>
      <c r="AC249" s="61"/>
      <c r="AD249" s="64" t="str">
        <f>IF(OR(AC243=0,N249="",R249=""),"",IF(AC243&gt;=$AD$9,"HABIL","NO HABIL"))</f>
        <v/>
      </c>
      <c r="AE249" s="64" t="str">
        <f t="shared" si="191"/>
        <v/>
      </c>
      <c r="AF249" s="66">
        <f t="shared" si="192"/>
        <v>0</v>
      </c>
      <c r="AG249" s="67" t="str">
        <f t="shared" si="195"/>
        <v>MIPYME</v>
      </c>
      <c r="AH249" s="68"/>
      <c r="AI249" s="64" t="str">
        <f>IF(OR(AH243=0,N249="",R249=""),"",IF(AH243&gt;=$AI$9,"HABIL","NO HABIL"))</f>
        <v/>
      </c>
      <c r="AJ249" s="68"/>
      <c r="AK249" s="64" t="str">
        <f>IF(OR(AJ243=0,N249="",R249=""),"",IF(AJ243&gt;=$AK$9,"HABIL","NO HABIL"))</f>
        <v/>
      </c>
      <c r="AL249" s="71" t="str">
        <f t="shared" si="196"/>
        <v/>
      </c>
    </row>
    <row r="250" spans="2:38" ht="18" hidden="1" customHeight="1" x14ac:dyDescent="0.25">
      <c r="B250" s="54" t="str">
        <f t="shared" si="197"/>
        <v/>
      </c>
      <c r="C250" s="56"/>
      <c r="D250" s="56"/>
      <c r="E250" s="57">
        <f>IF(ISERROR(VLOOKUP(C250,[2]TD!$4:$65536,2,0)),0,VLOOKUP(C250,[2]TD!$4:$65536,2,0))</f>
        <v>0</v>
      </c>
      <c r="F250" s="57">
        <f>IF(ISERROR(VLOOKUP(C250,[2]TD!$4:$65536,3,0)),0,VLOOKUP(C250,[2]TD!$4:$65536,3,0))</f>
        <v>0</v>
      </c>
      <c r="G250" s="57">
        <f>IF(ISERROR(VLOOKUP(C250,[2]TD!$4:$65536,4,0)),0,VLOOKUP(C250,[2]TD!$4:$65536,4,0))</f>
        <v>0</v>
      </c>
      <c r="H250" s="57">
        <f>IF(ISERROR(VLOOKUP(C250,[2]TD!$4:$65536,5,0)),0,VLOOKUP(C250,[2]TD!$4:$65536,5,0))</f>
        <v>0</v>
      </c>
      <c r="I250" s="57">
        <f t="shared" si="193"/>
        <v>0</v>
      </c>
      <c r="J250" s="57">
        <f t="shared" si="193"/>
        <v>0</v>
      </c>
      <c r="K250" s="57">
        <f t="shared" si="194"/>
        <v>0</v>
      </c>
      <c r="L250" s="57">
        <f>IF(ISERROR(VLOOKUP(C250,[2]TD!$4:$65536,6,0)),0,VLOOKUP(C250,[2]TD!$4:$65536,6,0))</f>
        <v>0</v>
      </c>
      <c r="M250" s="57">
        <f>IF(ISERROR(VLOOKUP(C250,[2]TD!$4:$65536,7,0)),0,VLOOKUP(C250,[2]TD!$4:$65536,7,0))</f>
        <v>0</v>
      </c>
      <c r="N250" s="70"/>
      <c r="O250" s="70" t="str">
        <f>IF(ISERROR(VLOOKUP(N250,[2]POA!$A$2:$C$25,3,0)),"",VLOOKUP(N250,[2]POA!$A$2:$C$25,3,0))</f>
        <v/>
      </c>
      <c r="P250" s="61"/>
      <c r="Q250" s="61" t="str">
        <f>IF(ISERROR(VLOOKUP(P250,[2]POA!$A$2:$F$25,4,0)),"",VLOOKUP(P250,[2]POA!$A$2:$F$25,4,0))</f>
        <v/>
      </c>
      <c r="R250" s="62" t="str">
        <f>IF(ISERROR(VLOOKUP(N250,[2]POA!$A$2:$C$25,2,0)),"",VLOOKUP(N250,[2]POA!$A$2:$C$25,2,0))</f>
        <v/>
      </c>
      <c r="S250" s="63"/>
      <c r="T250" s="64" t="str">
        <f t="shared" si="190"/>
        <v/>
      </c>
      <c r="U250" s="63"/>
      <c r="V250" s="64" t="str">
        <f>IF(OR(U243=0,N250="",R250=""),"",IF(U243&gt;=(0.5*R250),"HABIL","NO HABIL"))</f>
        <v/>
      </c>
      <c r="W250" s="64"/>
      <c r="X250" s="63"/>
      <c r="Y250" s="64" t="str">
        <f>IF(OR(X243=0,N250="",R250=""),"",IF(X243&gt;=$Y$9,"HABIL","NO HABIL"))</f>
        <v/>
      </c>
      <c r="Z250" s="65"/>
      <c r="AA250" s="64" t="str">
        <f>IF(OR(Z243=0,N250="",R250=""),"",IF(Z243&lt;=$AA$9,"HABIL","NO HABIL"))</f>
        <v/>
      </c>
      <c r="AB250" s="61">
        <f>IF(ISERROR(VLOOKUP(P250,[3]POA!$A$2:$F$25,5,0)),"",VLOOKUP(P250,[3]POA!$A$2:$F$25,5,0))</f>
        <v>0</v>
      </c>
      <c r="AC250" s="61"/>
      <c r="AD250" s="64" t="str">
        <f>IF(OR(AC243=0,N250="",R250=""),"",IF(AC243&gt;=$AD$9,"HABIL","NO HABIL"))</f>
        <v/>
      </c>
      <c r="AE250" s="64" t="str">
        <f t="shared" si="191"/>
        <v/>
      </c>
      <c r="AF250" s="66">
        <f t="shared" si="192"/>
        <v>0</v>
      </c>
      <c r="AG250" s="67" t="str">
        <f t="shared" si="195"/>
        <v>MIPYME</v>
      </c>
      <c r="AH250" s="68"/>
      <c r="AI250" s="64" t="str">
        <f>IF(OR(AH243=0,N250="",R250=""),"",IF(AH243&gt;=$AI$9,"HABIL","NO HABIL"))</f>
        <v/>
      </c>
      <c r="AJ250" s="68"/>
      <c r="AK250" s="64" t="str">
        <f>IF(OR(AJ243=0,N250="",R250=""),"",IF(AJ243&gt;=$AK$9,"HABIL","NO HABIL"))</f>
        <v/>
      </c>
      <c r="AL250" s="71" t="str">
        <f t="shared" si="196"/>
        <v/>
      </c>
    </row>
    <row r="251" spans="2:38" ht="18" hidden="1" customHeight="1" x14ac:dyDescent="0.25">
      <c r="B251" s="54" t="str">
        <f t="shared" si="197"/>
        <v/>
      </c>
      <c r="C251" s="56"/>
      <c r="D251" s="56"/>
      <c r="E251" s="57">
        <f>IF(ISERROR(VLOOKUP(C251,[2]TD!$4:$65536,2,0)),0,VLOOKUP(C251,[2]TD!$4:$65536,2,0))</f>
        <v>0</v>
      </c>
      <c r="F251" s="57">
        <f>IF(ISERROR(VLOOKUP(C251,[2]TD!$4:$65536,3,0)),0,VLOOKUP(C251,[2]TD!$4:$65536,3,0))</f>
        <v>0</v>
      </c>
      <c r="G251" s="57">
        <f>IF(ISERROR(VLOOKUP(C251,[2]TD!$4:$65536,4,0)),0,VLOOKUP(C251,[2]TD!$4:$65536,4,0))</f>
        <v>0</v>
      </c>
      <c r="H251" s="57">
        <f>IF(ISERROR(VLOOKUP(C251,[2]TD!$4:$65536,5,0)),0,VLOOKUP(C251,[2]TD!$4:$65536,5,0))</f>
        <v>0</v>
      </c>
      <c r="I251" s="57">
        <f t="shared" si="193"/>
        <v>0</v>
      </c>
      <c r="J251" s="57">
        <f t="shared" si="193"/>
        <v>0</v>
      </c>
      <c r="K251" s="57">
        <f t="shared" si="194"/>
        <v>0</v>
      </c>
      <c r="L251" s="57">
        <f>IF(ISERROR(VLOOKUP(C251,[2]TD!$4:$65536,6,0)),0,VLOOKUP(C251,[2]TD!$4:$65536,6,0))</f>
        <v>0</v>
      </c>
      <c r="M251" s="57">
        <f>IF(ISERROR(VLOOKUP(C251,[2]TD!$4:$65536,7,0)),0,VLOOKUP(C251,[2]TD!$4:$65536,7,0))</f>
        <v>0</v>
      </c>
      <c r="N251" s="70"/>
      <c r="O251" s="70" t="str">
        <f>IF(ISERROR(VLOOKUP(N251,[2]POA!$A$2:$C$25,3,0)),"",VLOOKUP(N251,[2]POA!$A$2:$C$25,3,0))</f>
        <v/>
      </c>
      <c r="P251" s="61"/>
      <c r="Q251" s="61" t="str">
        <f>IF(ISERROR(VLOOKUP(P251,[2]POA!$A$2:$F$25,4,0)),"",VLOOKUP(P251,[2]POA!$A$2:$F$25,4,0))</f>
        <v/>
      </c>
      <c r="R251" s="62" t="str">
        <f>IF(ISERROR(VLOOKUP(N251,[2]POA!$A$2:$C$25,2,0)),"",VLOOKUP(N251,[2]POA!$A$2:$C$25,2,0))</f>
        <v/>
      </c>
      <c r="S251" s="63"/>
      <c r="T251" s="64" t="str">
        <f t="shared" si="190"/>
        <v/>
      </c>
      <c r="U251" s="63"/>
      <c r="V251" s="64" t="str">
        <f>IF(OR(U243=0,N251="",R251=""),"",IF(U243&gt;=(0.5*R251),"HABIL","NO HABIL"))</f>
        <v/>
      </c>
      <c r="W251" s="64"/>
      <c r="X251" s="63"/>
      <c r="Y251" s="64" t="str">
        <f>IF(OR(X243=0,N251="",R251=""),"",IF(X243&gt;=$Y$9,"HABIL","NO HABIL"))</f>
        <v/>
      </c>
      <c r="Z251" s="65"/>
      <c r="AA251" s="64" t="str">
        <f>IF(OR(Z243=0,N251="",R251=""),"",IF(Z243&lt;=$AA$9,"HABIL","NO HABIL"))</f>
        <v/>
      </c>
      <c r="AB251" s="61">
        <f>IF(ISERROR(VLOOKUP(P251,[3]POA!$A$2:$F$25,5,0)),"",VLOOKUP(P251,[3]POA!$A$2:$F$25,5,0))</f>
        <v>0</v>
      </c>
      <c r="AC251" s="61"/>
      <c r="AD251" s="64" t="str">
        <f>IF(OR(AC243=0,N251="",R251=""),"",IF(AC243&gt;=$AD$9,"HABIL","NO HABIL"))</f>
        <v/>
      </c>
      <c r="AE251" s="64" t="str">
        <f t="shared" si="191"/>
        <v/>
      </c>
      <c r="AF251" s="66">
        <f t="shared" si="192"/>
        <v>0</v>
      </c>
      <c r="AG251" s="67" t="str">
        <f t="shared" si="195"/>
        <v>MIPYME</v>
      </c>
      <c r="AH251" s="68"/>
      <c r="AI251" s="64" t="str">
        <f>IF(OR(AH243=0,N251="",R251=""),"",IF(AH243&gt;=$AI$9,"HABIL","NO HABIL"))</f>
        <v/>
      </c>
      <c r="AJ251" s="68"/>
      <c r="AK251" s="64" t="str">
        <f>IF(OR(AJ243=0,N251="",R251=""),"",IF(AJ243&gt;=$AK$9,"HABIL","NO HABIL"))</f>
        <v/>
      </c>
      <c r="AL251" s="72" t="str">
        <f t="shared" si="196"/>
        <v/>
      </c>
    </row>
    <row r="252" spans="2:38" ht="18" hidden="1" customHeight="1" x14ac:dyDescent="0.25">
      <c r="B252" s="54" t="str">
        <f t="shared" si="197"/>
        <v/>
      </c>
      <c r="C252" s="56"/>
      <c r="D252" s="56"/>
      <c r="E252" s="57">
        <f>IF(ISERROR(VLOOKUP(C252,[2]TD!$4:$65536,2,0)),0,VLOOKUP(C252,[2]TD!$4:$65536,2,0))</f>
        <v>0</v>
      </c>
      <c r="F252" s="57">
        <f>IF(ISERROR(VLOOKUP(C252,[2]TD!$4:$65536,3,0)),0,VLOOKUP(C252,[2]TD!$4:$65536,3,0))</f>
        <v>0</v>
      </c>
      <c r="G252" s="57">
        <f>IF(ISERROR(VLOOKUP(C252,[2]TD!$4:$65536,4,0)),0,VLOOKUP(C252,[2]TD!$4:$65536,4,0))</f>
        <v>0</v>
      </c>
      <c r="H252" s="57">
        <f>IF(ISERROR(VLOOKUP(C252,[2]TD!$4:$65536,5,0)),0,VLOOKUP(C252,[2]TD!$4:$65536,5,0))</f>
        <v>0</v>
      </c>
      <c r="I252" s="57">
        <f t="shared" si="193"/>
        <v>0</v>
      </c>
      <c r="J252" s="57">
        <f t="shared" si="193"/>
        <v>0</v>
      </c>
      <c r="K252" s="57">
        <f t="shared" si="194"/>
        <v>0</v>
      </c>
      <c r="L252" s="57">
        <f>IF(ISERROR(VLOOKUP(C252,[2]TD!$4:$65536,6,0)),0,VLOOKUP(C252,[2]TD!$4:$65536,6,0))</f>
        <v>0</v>
      </c>
      <c r="M252" s="57">
        <f>IF(ISERROR(VLOOKUP(C252,[2]TD!$4:$65536,7,0)),0,VLOOKUP(C252,[2]TD!$4:$65536,7,0))</f>
        <v>0</v>
      </c>
      <c r="N252" s="70"/>
      <c r="O252" s="70" t="str">
        <f>IF(ISERROR(VLOOKUP(N252,[2]POA!$A$2:$C$25,3,0)),"",VLOOKUP(N252,[2]POA!$A$2:$C$25,3,0))</f>
        <v/>
      </c>
      <c r="P252" s="61"/>
      <c r="Q252" s="61" t="str">
        <f>IF(ISERROR(VLOOKUP(P252,[2]POA!$A$2:$F$25,4,0)),"",VLOOKUP(P252,[2]POA!$A$2:$F$25,4,0))</f>
        <v/>
      </c>
      <c r="R252" s="62" t="str">
        <f>IF(ISERROR(VLOOKUP(N252,[2]POA!$A$2:$C$25,2,0)),"",VLOOKUP(N252,[2]POA!$A$2:$C$25,2,0))</f>
        <v/>
      </c>
      <c r="S252" s="63"/>
      <c r="T252" s="64" t="str">
        <f t="shared" si="190"/>
        <v/>
      </c>
      <c r="U252" s="63"/>
      <c r="V252" s="64" t="str">
        <f>IF(OR(U243=0,N252="",R252=""),"",IF(U243&gt;=(0.5*R252),"HABIL","NO HABIL"))</f>
        <v/>
      </c>
      <c r="W252" s="64"/>
      <c r="X252" s="63"/>
      <c r="Y252" s="64" t="str">
        <f>IF(OR(X243=0,N252="",R252=""),"",IF(X243&gt;=$Y$9,"HABIL","NO HABIL"))</f>
        <v/>
      </c>
      <c r="Z252" s="65"/>
      <c r="AA252" s="64" t="str">
        <f>IF(OR(Z243=0,N252="",R252=""),"",IF(Z243&lt;=$AA$9,"HABIL","NO HABIL"))</f>
        <v/>
      </c>
      <c r="AB252" s="61">
        <f>IF(ISERROR(VLOOKUP(P252,[3]POA!$A$2:$F$25,5,0)),"",VLOOKUP(P252,[3]POA!$A$2:$F$25,5,0))</f>
        <v>0</v>
      </c>
      <c r="AC252" s="61"/>
      <c r="AD252" s="64" t="str">
        <f>IF(OR(AC243=0,N252="",R252=""),"",IF(AC243&gt;=$AD$9,"HABIL","NO HABIL"))</f>
        <v/>
      </c>
      <c r="AE252" s="64" t="str">
        <f t="shared" si="191"/>
        <v/>
      </c>
      <c r="AF252" s="66">
        <f t="shared" si="192"/>
        <v>0</v>
      </c>
      <c r="AG252" s="67" t="str">
        <f t="shared" si="195"/>
        <v>MIPYME</v>
      </c>
      <c r="AH252" s="68"/>
      <c r="AI252" s="64" t="str">
        <f>IF(OR(AH243=0,N252="",R252=""),"",IF(AH243&gt;=$AI$9,"HABIL","NO HABIL"))</f>
        <v/>
      </c>
      <c r="AJ252" s="68"/>
      <c r="AK252" s="64" t="str">
        <f>IF(OR(AJ243=0,N252="",R252=""),"",IF(AJ243&gt;=$AK$9,"HABIL","NO HABIL"))</f>
        <v/>
      </c>
      <c r="AL252" s="72" t="str">
        <f t="shared" si="196"/>
        <v/>
      </c>
    </row>
    <row r="253" spans="2:38" ht="18" hidden="1" customHeight="1" x14ac:dyDescent="0.25">
      <c r="B253" s="73" t="str">
        <f t="shared" si="197"/>
        <v/>
      </c>
      <c r="C253" s="74"/>
      <c r="D253" s="74"/>
      <c r="E253" s="75">
        <f>IF(ISERROR(VLOOKUP(C253,[2]TD!$4:$65536,2,0)),0,VLOOKUP(C253,[2]TD!$4:$65536,2,0))</f>
        <v>0</v>
      </c>
      <c r="F253" s="75">
        <f>IF(ISERROR(VLOOKUP(C253,[2]TD!$4:$65536,3,0)),0,VLOOKUP(C253,[2]TD!$4:$65536,3,0))</f>
        <v>0</v>
      </c>
      <c r="G253" s="75">
        <f>IF(ISERROR(VLOOKUP(C253,[2]TD!$4:$65536,4,0)),0,VLOOKUP(C253,[2]TD!$4:$65536,4,0))</f>
        <v>0</v>
      </c>
      <c r="H253" s="75">
        <f>IF(ISERROR(VLOOKUP(C253,[2]TD!$4:$65536,5,0)),0,VLOOKUP(C253,[2]TD!$4:$65536,5,0))</f>
        <v>0</v>
      </c>
      <c r="I253" s="75">
        <f t="shared" si="193"/>
        <v>0</v>
      </c>
      <c r="J253" s="75">
        <f t="shared" si="193"/>
        <v>0</v>
      </c>
      <c r="K253" s="75">
        <f t="shared" si="194"/>
        <v>0</v>
      </c>
      <c r="L253" s="75">
        <f>IF(ISERROR(VLOOKUP(C253,[2]TD!$4:$65536,6,0)),0,VLOOKUP(C253,[2]TD!$4:$65536,6,0))</f>
        <v>0</v>
      </c>
      <c r="M253" s="75">
        <f>IF(ISERROR(VLOOKUP(C253,[2]TD!$4:$65536,7,0)),0,VLOOKUP(C253,[2]TD!$4:$65536,7,0))</f>
        <v>0</v>
      </c>
      <c r="N253" s="76"/>
      <c r="O253" s="76" t="str">
        <f>IF(ISERROR(VLOOKUP(N253,[2]POA!$A$2:$C$25,3,0)),"",VLOOKUP(N253,[2]POA!$A$2:$C$25,3,0))</f>
        <v/>
      </c>
      <c r="P253" s="77"/>
      <c r="Q253" s="77" t="str">
        <f>IF(ISERROR(VLOOKUP(P253,[2]POA!$A$2:$F$25,4,0)),"",VLOOKUP(P253,[2]POA!$A$2:$F$25,4,0))</f>
        <v/>
      </c>
      <c r="R253" s="78" t="str">
        <f>IF(ISERROR(VLOOKUP(N253,[2]POA!$A$2:$C$25,2,0)),"",VLOOKUP(N253,[2]POA!$A$2:$C$25,2,0))</f>
        <v/>
      </c>
      <c r="S253" s="79"/>
      <c r="T253" s="64" t="str">
        <f t="shared" si="190"/>
        <v/>
      </c>
      <c r="U253" s="79"/>
      <c r="V253" s="80" t="str">
        <f>IF(OR(U243=0,N253="",R253=""),"",IF(U243&gt;=(0.5*R253),"HABIL","NO HABIL"))</f>
        <v/>
      </c>
      <c r="W253" s="80"/>
      <c r="X253" s="79"/>
      <c r="Y253" s="80" t="str">
        <f>IF(OR(X243=0,N253="",R253=""),"",IF(X243&gt;=$Y$9,"HABIL","NO HABIL"))</f>
        <v/>
      </c>
      <c r="Z253" s="81"/>
      <c r="AA253" s="80" t="str">
        <f>IF(OR(Z243=0,N253="",R253=""),"",IF(Z243&lt;=$AA$9,"HABIL","NO HABIL"))</f>
        <v/>
      </c>
      <c r="AB253" s="77">
        <f>IF(ISERROR(VLOOKUP(P253,[3]POA!$A$2:$F$25,5,0)),"",VLOOKUP(P253,[3]POA!$A$2:$F$25,5,0))</f>
        <v>0</v>
      </c>
      <c r="AC253" s="77"/>
      <c r="AD253" s="80" t="str">
        <f>IF(OR(AC243=0,N253="",R253=""),"",IF(AC243&gt;=$AD$9,"HABIL","NO HABIL"))</f>
        <v/>
      </c>
      <c r="AE253" s="80" t="str">
        <f t="shared" si="191"/>
        <v/>
      </c>
      <c r="AF253" s="82">
        <f t="shared" si="192"/>
        <v>0</v>
      </c>
      <c r="AG253" s="83" t="str">
        <f t="shared" si="195"/>
        <v>MIPYME</v>
      </c>
      <c r="AH253" s="84"/>
      <c r="AI253" s="80" t="str">
        <f>IF(OR(AH243=0,N253="",R253=""),"",IF(AH243&gt;=$AI$9,"HABIL","NO HABIL"))</f>
        <v/>
      </c>
      <c r="AJ253" s="84"/>
      <c r="AK253" s="80" t="str">
        <f>IF(OR(AJ243=0,N253="",R253=""),"",IF(AJ243&gt;=$AK$9,"HABIL","NO HABIL"))</f>
        <v/>
      </c>
      <c r="AL253" s="85" t="str">
        <f t="shared" si="196"/>
        <v/>
      </c>
    </row>
    <row r="254" spans="2:38" ht="18" hidden="1" customHeight="1" x14ac:dyDescent="0.25">
      <c r="B254" s="37">
        <v>23</v>
      </c>
      <c r="C254" s="38">
        <f>+C255</f>
        <v>0</v>
      </c>
      <c r="D254" s="39" t="str">
        <f>IF(SUM(D255:D264)=0,"",SUM(D255:D264))</f>
        <v/>
      </c>
      <c r="E254" s="40">
        <f>SUM(E255:E264)</f>
        <v>0</v>
      </c>
      <c r="F254" s="40">
        <f t="shared" ref="F254:M254" si="198">SUM(F255:F264)</f>
        <v>0</v>
      </c>
      <c r="G254" s="40">
        <f t="shared" si="198"/>
        <v>0</v>
      </c>
      <c r="H254" s="40">
        <f t="shared" si="198"/>
        <v>0</v>
      </c>
      <c r="I254" s="40">
        <f t="shared" si="198"/>
        <v>0</v>
      </c>
      <c r="J254" s="40">
        <f t="shared" si="198"/>
        <v>0</v>
      </c>
      <c r="K254" s="40">
        <f t="shared" si="198"/>
        <v>0</v>
      </c>
      <c r="L254" s="40">
        <f t="shared" si="198"/>
        <v>0</v>
      </c>
      <c r="M254" s="40">
        <f t="shared" si="198"/>
        <v>0</v>
      </c>
      <c r="N254" s="41">
        <v>1</v>
      </c>
      <c r="O254" s="42">
        <f>IF(ISERROR(VLOOKUP(N254,[2]POA!$A$2:$C$25,3,0)),"",VLOOKUP(N254,[2]POA!$A$2:$C$25,3,0))</f>
        <v>18</v>
      </c>
      <c r="P254" s="43" t="s">
        <v>54</v>
      </c>
      <c r="Q254" s="41">
        <f>+SUM(Q255:Q264)</f>
        <v>0</v>
      </c>
      <c r="R254" s="44">
        <f>IF(ISERROR(VLOOKUP(N254,[2]POA!$A$2:$C$25,2,0)),"",VLOOKUP(N254,[2]POA!$A$2:$C$25,2,0))</f>
        <v>151500000000</v>
      </c>
      <c r="S254" s="45">
        <f>SUM(I254)</f>
        <v>0</v>
      </c>
      <c r="T254" s="46" t="str">
        <f>IF(OR(S254=0,N254="",R254=""),"",IF(S254&gt;=(R254/O254),"HABIL","NO HABIL"))</f>
        <v/>
      </c>
      <c r="U254" s="47">
        <f>SUM(J254)</f>
        <v>0</v>
      </c>
      <c r="V254" s="48" t="str">
        <f>IF(OR(U254=0,N254="",R254=""),"",IF(U254&gt;=(0.1*R254),"HABIL","NO HABIL"))</f>
        <v/>
      </c>
      <c r="W254" s="48"/>
      <c r="X254" s="47">
        <f>IF(ISERROR(SUM(E254/G254)),0,SUM(E254/G254))</f>
        <v>0</v>
      </c>
      <c r="Y254" s="46" t="str">
        <f>IF(OR(X254=0,N254="",R254=""),"",IF(X254&gt;=$Y$9,"HABIL","NO HABIL"))</f>
        <v/>
      </c>
      <c r="Z254" s="49">
        <f>IF(ISERROR(SUM(H254/F254)),0,SUM(H254/F254))</f>
        <v>0</v>
      </c>
      <c r="AA254" s="46" t="str">
        <f>IF(OR(Z254=0,N254="",R254=""),"",IF(Z254&lt;=$AA$9,"HABIL","NO HABIL"))</f>
        <v/>
      </c>
      <c r="AB254" s="41">
        <f>+SUM(AB255:AB264)</f>
        <v>0</v>
      </c>
      <c r="AC254" s="49">
        <f>IF(ISERROR(SUM(L254/M254)),0,SUM(L254/M254))</f>
        <v>0</v>
      </c>
      <c r="AD254" s="46" t="str">
        <f>IF(OR(AC254=0,N254="",R254=""),"",IF(AC254&gt;=$AD$9,"HABIL","NO HABIL"))</f>
        <v/>
      </c>
      <c r="AE254" s="46" t="str">
        <f>IF(OR(T254="",V254="",Y254="",AA254="",AD254=""),"",IF(T254="NO HABIL","NO HABIL",IF(V254="NO HABIL","NO HABIL",IF(Y254="NO HABIL","NO HABIL",IF(AA254="NO HABIL","NO HABIL",IF(AD254="NO HABIL","NO HABIL",IF(AD254="NO HABIL","NO HABIL","HABIL")))))))</f>
        <v/>
      </c>
      <c r="AF254" s="50"/>
      <c r="AG254" s="51"/>
      <c r="AH254" s="49">
        <f>IF(ISERROR(SUM(L254/K254)),0,SUM(L254/K254))</f>
        <v>0</v>
      </c>
      <c r="AI254" s="46" t="str">
        <f>IF(OR(AH254=0,N254="",R254=""),"",IF(AH254&gt;=$AI$9,"HABIL","NO HABIL"))</f>
        <v/>
      </c>
      <c r="AJ254" s="49">
        <f>IF(ISERROR(SUM(L254/F254)),0,SUM(L254/F254))</f>
        <v>0</v>
      </c>
      <c r="AK254" s="46" t="str">
        <f>IF(OR(AJ254=0,N254="",R254=""),"",IF(AJ254&gt;=$AK$9,"HABIL","NO HABIL"))</f>
        <v/>
      </c>
      <c r="AL254" s="52" t="str">
        <f t="shared" si="196"/>
        <v/>
      </c>
    </row>
    <row r="255" spans="2:38" ht="18" hidden="1" customHeight="1" x14ac:dyDescent="0.25">
      <c r="B255" s="54" t="str">
        <f>IF(C255="","",B254+0.1)</f>
        <v/>
      </c>
      <c r="C255" s="55"/>
      <c r="D255" s="56"/>
      <c r="E255" s="57">
        <f>IF(ISERROR(VLOOKUP(C255,[2]TD!$4:$65536,2,0)),0,VLOOKUP(C255,[2]TD!$4:$65536,2,0))</f>
        <v>0</v>
      </c>
      <c r="F255" s="57">
        <f>IF(ISERROR(VLOOKUP(C255,[2]TD!$4:$65536,3,0)),0,VLOOKUP(C255,[2]TD!$4:$65536,3,0))</f>
        <v>0</v>
      </c>
      <c r="G255" s="57">
        <f>IF(ISERROR(VLOOKUP(C255,[2]TD!$4:$65536,4,0)),0,VLOOKUP(C255,[2]TD!$4:$65536,4,0))</f>
        <v>0</v>
      </c>
      <c r="H255" s="57">
        <f>IF(ISERROR(VLOOKUP(C255,[2]TD!$4:$65536,5,0)),0,VLOOKUP(C255,[2]TD!$4:$65536,5,0))</f>
        <v>0</v>
      </c>
      <c r="I255" s="57">
        <f>IF(ISERROR(E255-G255),"",E255-G255)</f>
        <v>0</v>
      </c>
      <c r="J255" s="58">
        <f>IF(ISERROR(F255-H255),"",F255-H255)</f>
        <v>0</v>
      </c>
      <c r="K255" s="58">
        <f>IF(ISERROR(F255-H255),"",F255-H255)</f>
        <v>0</v>
      </c>
      <c r="L255" s="57">
        <f>IF(ISERROR(VLOOKUP(C255,[2]TD!$4:$65536,6,0)),0,VLOOKUP(C255,[2]TD!$4:$65536,6,0))</f>
        <v>0</v>
      </c>
      <c r="M255" s="57">
        <f>IF(ISERROR(VLOOKUP(C255,[2]TD!$4:$65536,7,0)),0,VLOOKUP(C255,[2]TD!$4:$65536,7,0))</f>
        <v>0</v>
      </c>
      <c r="N255" s="59"/>
      <c r="O255" s="60" t="str">
        <f>IF(ISERROR(VLOOKUP(N255,[2]POA!$A$2:$C$25,3,0)),"",VLOOKUP(N255,[2]POA!$A$2:$C$25,3,0))</f>
        <v/>
      </c>
      <c r="P255" s="61" t="s">
        <v>54</v>
      </c>
      <c r="Q255" s="61" t="str">
        <f>IF(ISERROR(VLOOKUP(P255,[2]POA!$A$2:$F$25,4,0)),"",VLOOKUP(P255,[2]POA!$A$2:$F$25,4,0))</f>
        <v/>
      </c>
      <c r="R255" s="62" t="str">
        <f>IF(ISERROR(VLOOKUP(N255,[2]POA!$A$2:$C$25,2,0)),"",VLOOKUP(N255,[2]POA!$A$2:$C$25,2,0))</f>
        <v/>
      </c>
      <c r="S255" s="63"/>
      <c r="T255" s="64" t="str">
        <f t="shared" ref="T255:T264" si="199">IF(OR(S254=0,N255="",R255=""),"",IF(S254&gt;=(0.1*R255),"HABIL","NO HABIL"))</f>
        <v/>
      </c>
      <c r="U255" s="63"/>
      <c r="V255" s="64" t="str">
        <f>IF(OR(U254=0,N255="",R255=""),"",IF(U254&gt;=(0.5*R255),"HABIL","NO HABIL"))</f>
        <v/>
      </c>
      <c r="W255" s="64"/>
      <c r="X255" s="63"/>
      <c r="Y255" s="64" t="str">
        <f>IF(OR(X254=0,N255="",R255=""),"",IF(X254&gt;=$Y$9,"HABIL","NO HABIL"))</f>
        <v/>
      </c>
      <c r="Z255" s="65"/>
      <c r="AA255" s="64" t="str">
        <f>IF(OR(Z254=0,N255="",R255=""),"",IF(Z254&lt;=$AA$9,"HABIL","NO HABIL"))</f>
        <v/>
      </c>
      <c r="AB255" s="61" t="str">
        <f>IF(ISERROR(VLOOKUP(P255,[3]POA!$A$2:$F$25,5,0)),"",VLOOKUP(P255,[3]POA!$A$2:$F$25,5,0))</f>
        <v/>
      </c>
      <c r="AC255" s="61"/>
      <c r="AD255" s="64" t="str">
        <f>IF(OR(AC254=0,N255="",R255=""),"",IF(AC254&gt;=$AD$9,"HABIL","NO HABIL"))</f>
        <v/>
      </c>
      <c r="AE255" s="64" t="str">
        <f t="shared" ref="AE255:AE264" si="200">IF(OR(T255="",V255="",Y255="",AA255="",AD255=""),"",IF(T255="NO HABIL","NO HABIL",IF(V255="NO HABIL","NO HABIL",IF(Y255="NO HABIL","NO HABIL",IF(AA255="NO HABIL","NO HABIL",IF(AD255="NO HABIL","NO HABIL",IF(AD255="NO HABIL","NO HABIL","HABIL")))))))</f>
        <v/>
      </c>
      <c r="AF255" s="66">
        <f t="shared" ref="AF255:AF264" si="201">IF(ISERROR(F255/$AG$9),"",F255/$AG$9)</f>
        <v>0</v>
      </c>
      <c r="AG255" s="67" t="str">
        <f>+IF(AF255&lt;$AG$10,"MIPYME","NO CUMPLE")</f>
        <v>MIPYME</v>
      </c>
      <c r="AH255" s="68"/>
      <c r="AI255" s="64" t="str">
        <f>IF(OR(AH254=0,N255="",R255=""),"",IF(AH254&gt;=$AI$9,"HABIL","NO HABIL"))</f>
        <v/>
      </c>
      <c r="AJ255" s="68"/>
      <c r="AK255" s="64" t="str">
        <f>IF(OR(AJ254=0,N255="",R255=""),"",IF(AJ254&gt;=$AK$9,"HABIL","NO HABIL"))</f>
        <v/>
      </c>
      <c r="AL255" s="69" t="str">
        <f>IF(OR(AI255="",AK255=""),"",IF(AI255="NO HABIL","NO HABIL",IF(AK255="NO HABIL","NO HABIL",IF(AK255="NO HABIL","NO HABIL","HABIL"))))</f>
        <v/>
      </c>
    </row>
    <row r="256" spans="2:38" ht="18" hidden="1" customHeight="1" x14ac:dyDescent="0.25">
      <c r="B256" s="54" t="str">
        <f>IF(C256="","",B255+0.1)</f>
        <v/>
      </c>
      <c r="C256" s="56"/>
      <c r="D256" s="56"/>
      <c r="E256" s="57">
        <f>IF(ISERROR(VLOOKUP(C256,[2]TD!$4:$65536,2,0)),0,VLOOKUP(C256,[2]TD!$4:$65536,2,0))</f>
        <v>0</v>
      </c>
      <c r="F256" s="57">
        <f>IF(ISERROR(VLOOKUP(C256,[2]TD!$4:$65536,3,0)),0,VLOOKUP(C256,[2]TD!$4:$65536,3,0))</f>
        <v>0</v>
      </c>
      <c r="G256" s="57">
        <f>IF(ISERROR(VLOOKUP(C256,[2]TD!$4:$65536,4,0)),0,VLOOKUP(C256,[2]TD!$4:$65536,4,0))</f>
        <v>0</v>
      </c>
      <c r="H256" s="57">
        <f>IF(ISERROR(VLOOKUP(C256,[2]TD!$4:$65536,5,0)),0,VLOOKUP(C256,[2]TD!$4:$65536,5,0))</f>
        <v>0</v>
      </c>
      <c r="I256" s="57">
        <f t="shared" ref="I256:J264" si="202">IF(ISERROR(E256-G256),"",E256-G256)</f>
        <v>0</v>
      </c>
      <c r="J256" s="58">
        <f t="shared" si="202"/>
        <v>0</v>
      </c>
      <c r="K256" s="58">
        <f t="shared" ref="K256:K264" si="203">IF(ISERROR(F256-H256),"",F256-H256)</f>
        <v>0</v>
      </c>
      <c r="L256" s="57">
        <f>IF(ISERROR(VLOOKUP(C256,[2]TD!$4:$65536,6,0)),0,VLOOKUP(C256,[2]TD!$4:$65536,6,0))</f>
        <v>0</v>
      </c>
      <c r="M256" s="57">
        <f>IF(ISERROR(VLOOKUP(C256,[2]TD!$4:$65536,7,0)),0,VLOOKUP(C256,[2]TD!$4:$65536,7,0))</f>
        <v>0</v>
      </c>
      <c r="N256" s="70"/>
      <c r="O256" s="70" t="str">
        <f>IF(ISERROR(VLOOKUP(N256,[2]POA!$A$2:$C$25,3,0)),"",VLOOKUP(N256,[2]POA!$A$2:$C$25,3,0))</f>
        <v/>
      </c>
      <c r="P256" s="61" t="s">
        <v>54</v>
      </c>
      <c r="Q256" s="61" t="str">
        <f>IF(ISERROR(VLOOKUP(P256,[2]POA!$A$2:$F$25,4,0)),"",VLOOKUP(P256,[2]POA!$A$2:$F$25,4,0))</f>
        <v/>
      </c>
      <c r="R256" s="62" t="str">
        <f>IF(ISERROR(VLOOKUP(N256,[2]POA!$A$2:$C$25,2,0)),"",VLOOKUP(N256,[2]POA!$A$2:$C$25,2,0))</f>
        <v/>
      </c>
      <c r="S256" s="63" t="s">
        <v>54</v>
      </c>
      <c r="T256" s="64" t="str">
        <f t="shared" si="199"/>
        <v/>
      </c>
      <c r="U256" s="63"/>
      <c r="V256" s="64" t="str">
        <f>IF(OR(U254=0,N256="",R256=""),"",IF(U254&gt;=(0.5*R256),"HABIL","NO HABIL"))</f>
        <v/>
      </c>
      <c r="W256" s="64"/>
      <c r="X256" s="63"/>
      <c r="Y256" s="64" t="str">
        <f>IF(OR(X254=0,N256="",R256=""),"",IF(X254&gt;=$Y$9,"HABIL","NO HABIL"))</f>
        <v/>
      </c>
      <c r="Z256" s="65"/>
      <c r="AA256" s="64" t="str">
        <f>IF(OR(Z254=0,N256="",R256=""),"",IF(Z254&lt;=$AA$9,"HABIL","NO HABIL"))</f>
        <v/>
      </c>
      <c r="AB256" s="61" t="str">
        <f>IF(ISERROR(VLOOKUP(P256,[3]POA!$A$2:$F$25,5,0)),"",VLOOKUP(P256,[3]POA!$A$2:$F$25,5,0))</f>
        <v/>
      </c>
      <c r="AC256" s="61"/>
      <c r="AD256" s="64" t="str">
        <f>IF(OR(AC254=0,N256="",R256=""),"",IF(AC254&gt;=$AD$9,"HABIL","NO HABIL"))</f>
        <v/>
      </c>
      <c r="AE256" s="64" t="str">
        <f t="shared" si="200"/>
        <v/>
      </c>
      <c r="AF256" s="66">
        <f t="shared" si="201"/>
        <v>0</v>
      </c>
      <c r="AG256" s="67" t="str">
        <f t="shared" ref="AG256:AG264" si="204">+IF(AF256&lt;$AG$10,"MIPYME","NO CUMPLE")</f>
        <v>MIPYME</v>
      </c>
      <c r="AH256" s="68"/>
      <c r="AI256" s="64" t="str">
        <f>IF(OR(AH254=0,N256="",R256=""),"",IF(AH254&gt;=$AI$9,"HABIL","NO HABIL"))</f>
        <v/>
      </c>
      <c r="AJ256" s="68"/>
      <c r="AK256" s="64" t="str">
        <f>IF(OR(AJ254=0,N256="",R256=""),"",IF(AJ254&gt;=$AK$9,"HABIL","NO HABIL"))</f>
        <v/>
      </c>
      <c r="AL256" s="71" t="str">
        <f t="shared" ref="AL256:AL265" si="205">IF(OR(AI256="",AK256=""),"",IF(AI256="NO HABIL","NO HABIL",IF(AK256="NO HABIL","NO HABIL",IF(AK256="NO HABIL","NO HABIL","HABIL"))))</f>
        <v/>
      </c>
    </row>
    <row r="257" spans="2:38" ht="18" hidden="1" customHeight="1" x14ac:dyDescent="0.25">
      <c r="B257" s="54" t="str">
        <f>IF(C257="","",B256+0.1)</f>
        <v/>
      </c>
      <c r="C257" s="56"/>
      <c r="D257" s="56"/>
      <c r="E257" s="57">
        <f>IF(ISERROR(VLOOKUP(C257,[2]TD!$4:$65536,2,0)),0,VLOOKUP(C257,[2]TD!$4:$65536,2,0))</f>
        <v>0</v>
      </c>
      <c r="F257" s="57">
        <f>IF(ISERROR(VLOOKUP(C257,[2]TD!$4:$65536,3,0)),0,VLOOKUP(C257,[2]TD!$4:$65536,3,0))</f>
        <v>0</v>
      </c>
      <c r="G257" s="57">
        <f>IF(ISERROR(VLOOKUP(C257,[2]TD!$4:$65536,4,0)),0,VLOOKUP(C257,[2]TD!$4:$65536,4,0))</f>
        <v>0</v>
      </c>
      <c r="H257" s="57">
        <f>IF(ISERROR(VLOOKUP(C257,[2]TD!$4:$65536,5,0)),0,VLOOKUP(C257,[2]TD!$4:$65536,5,0))</f>
        <v>0</v>
      </c>
      <c r="I257" s="57">
        <f t="shared" si="202"/>
        <v>0</v>
      </c>
      <c r="J257" s="58">
        <f t="shared" si="202"/>
        <v>0</v>
      </c>
      <c r="K257" s="58">
        <f t="shared" si="203"/>
        <v>0</v>
      </c>
      <c r="L257" s="57">
        <f>IF(ISERROR(VLOOKUP(C257,[2]TD!$4:$65536,6,0)),0,VLOOKUP(C257,[2]TD!$4:$65536,6,0))</f>
        <v>0</v>
      </c>
      <c r="M257" s="57">
        <f>IF(ISERROR(VLOOKUP(C257,[2]TD!$4:$65536,7,0)),0,VLOOKUP(C257,[2]TD!$4:$65536,7,0))</f>
        <v>0</v>
      </c>
      <c r="N257" s="70"/>
      <c r="O257" s="70" t="str">
        <f>IF(ISERROR(VLOOKUP(N257,[2]POA!$A$2:$C$25,3,0)),"",VLOOKUP(N257,[2]POA!$A$2:$C$25,3,0))</f>
        <v/>
      </c>
      <c r="P257" s="61"/>
      <c r="Q257" s="61" t="str">
        <f>IF(ISERROR(VLOOKUP(P257,[2]POA!$A$2:$F$25,4,0)),"",VLOOKUP(P257,[2]POA!$A$2:$F$25,4,0))</f>
        <v/>
      </c>
      <c r="R257" s="62" t="str">
        <f>IF(ISERROR(VLOOKUP(N257,[2]POA!$A$2:$C$25,2,0)),"",VLOOKUP(N257,[2]POA!$A$2:$C$25,2,0))</f>
        <v/>
      </c>
      <c r="S257" s="63" t="s">
        <v>54</v>
      </c>
      <c r="T257" s="64" t="str">
        <f t="shared" si="199"/>
        <v/>
      </c>
      <c r="U257" s="63"/>
      <c r="V257" s="64" t="str">
        <f>IF(OR(U254=0,N257="",R257=""),"",IF(U254&gt;=(0.5*R257),"HABIL","NO HABIL"))</f>
        <v/>
      </c>
      <c r="W257" s="64"/>
      <c r="X257" s="63"/>
      <c r="Y257" s="64" t="str">
        <f>IF(OR(X254=0,N257="",R257=""),"",IF(X254&gt;=$Y$9,"HABIL","NO HABIL"))</f>
        <v/>
      </c>
      <c r="Z257" s="65"/>
      <c r="AA257" s="64" t="str">
        <f>IF(OR(Z254=0,N257="",R257=""),"",IF(Z254&lt;=$AA$9,"HABIL","NO HABIL"))</f>
        <v/>
      </c>
      <c r="AB257" s="61">
        <f>IF(ISERROR(VLOOKUP(P257,[3]POA!$A$2:$F$25,5,0)),"",VLOOKUP(P257,[3]POA!$A$2:$F$25,5,0))</f>
        <v>0</v>
      </c>
      <c r="AC257" s="61"/>
      <c r="AD257" s="64" t="str">
        <f>IF(OR(AC254=0,N257="",R257=""),"",IF(AC254&gt;=$AD$9,"HABIL","NO HABIL"))</f>
        <v/>
      </c>
      <c r="AE257" s="64" t="str">
        <f t="shared" si="200"/>
        <v/>
      </c>
      <c r="AF257" s="66">
        <f t="shared" si="201"/>
        <v>0</v>
      </c>
      <c r="AG257" s="67" t="str">
        <f t="shared" si="204"/>
        <v>MIPYME</v>
      </c>
      <c r="AH257" s="68"/>
      <c r="AI257" s="64" t="str">
        <f>IF(OR(AH254=0,N257="",R257=""),"",IF(AH254&gt;=$AI$9,"HABIL","NO HABIL"))</f>
        <v/>
      </c>
      <c r="AJ257" s="68"/>
      <c r="AK257" s="64" t="str">
        <f>IF(OR(AJ254=0,N257="",R257=""),"",IF(AJ254&gt;=$AK$9,"HABIL","NO HABIL"))</f>
        <v/>
      </c>
      <c r="AL257" s="71" t="str">
        <f t="shared" si="205"/>
        <v/>
      </c>
    </row>
    <row r="258" spans="2:38" ht="18" hidden="1" customHeight="1" x14ac:dyDescent="0.25">
      <c r="B258" s="54"/>
      <c r="C258" s="56" t="s">
        <v>55</v>
      </c>
      <c r="D258" s="56"/>
      <c r="E258" s="57">
        <f>IF(ISERROR(VLOOKUP(C258,[2]TD!$4:$65536,2,0)),0,VLOOKUP(C258,[2]TD!$4:$65536,2,0))</f>
        <v>0</v>
      </c>
      <c r="F258" s="57">
        <f>IF(ISERROR(VLOOKUP(C258,[2]TD!$4:$65536,3,0)),0,VLOOKUP(C258,[2]TD!$4:$65536,3,0))</f>
        <v>0</v>
      </c>
      <c r="G258" s="57">
        <f>IF(ISERROR(VLOOKUP(C258,[2]TD!$4:$65536,4,0)),0,VLOOKUP(C258,[2]TD!$4:$65536,4,0))</f>
        <v>0</v>
      </c>
      <c r="H258" s="57">
        <f>IF(ISERROR(VLOOKUP(C258,[2]TD!$4:$65536,5,0)),0,VLOOKUP(C258,[2]TD!$4:$65536,5,0))</f>
        <v>0</v>
      </c>
      <c r="I258" s="57">
        <f t="shared" si="202"/>
        <v>0</v>
      </c>
      <c r="J258" s="57">
        <f t="shared" si="202"/>
        <v>0</v>
      </c>
      <c r="K258" s="57">
        <f t="shared" si="203"/>
        <v>0</v>
      </c>
      <c r="L258" s="57">
        <f>IF(ISERROR(VLOOKUP(C258,[2]TD!$4:$65536,6,0)),0,VLOOKUP(C258,[2]TD!$4:$65536,6,0))</f>
        <v>0</v>
      </c>
      <c r="M258" s="57">
        <f>IF(ISERROR(VLOOKUP(C258,[2]TD!$4:$65536,7,0)),0,VLOOKUP(C258,[2]TD!$4:$65536,7,0))</f>
        <v>0</v>
      </c>
      <c r="N258" s="70"/>
      <c r="O258" s="70" t="str">
        <f>IF(ISERROR(VLOOKUP(N258,[2]POA!$A$2:$C$25,3,0)),"",VLOOKUP(N258,[2]POA!$A$2:$C$25,3,0))</f>
        <v/>
      </c>
      <c r="P258" s="61"/>
      <c r="Q258" s="61" t="str">
        <f>IF(ISERROR(VLOOKUP(P258,[2]POA!$A$2:$F$25,4,0)),"",VLOOKUP(P258,[2]POA!$A$2:$F$25,4,0))</f>
        <v/>
      </c>
      <c r="R258" s="62" t="str">
        <f>IF(ISERROR(VLOOKUP(N258,[2]POA!$A$2:$C$25,2,0)),"",VLOOKUP(N258,[2]POA!$A$2:$C$25,2,0))</f>
        <v/>
      </c>
      <c r="S258" s="63"/>
      <c r="T258" s="64" t="str">
        <f t="shared" si="199"/>
        <v/>
      </c>
      <c r="U258" s="63"/>
      <c r="V258" s="64" t="str">
        <f>IF(OR(U254=0,N258="",R258=""),"",IF(U254&gt;=(0.5*R258),"HABIL","NO HABIL"))</f>
        <v/>
      </c>
      <c r="W258" s="64"/>
      <c r="X258" s="63"/>
      <c r="Y258" s="64" t="str">
        <f>IF(OR(X254=0,N258="",R258=""),"",IF(X254&gt;=$Y$9,"HABIL","NO HABIL"))</f>
        <v/>
      </c>
      <c r="Z258" s="65"/>
      <c r="AA258" s="64" t="str">
        <f>IF(OR(Z254=0,N258="",R258=""),"",IF(Z254&lt;=$AA$9,"HABIL","NO HABIL"))</f>
        <v/>
      </c>
      <c r="AB258" s="61">
        <f>IF(ISERROR(VLOOKUP(P258,[3]POA!$A$2:$F$25,5,0)),"",VLOOKUP(P258,[3]POA!$A$2:$F$25,5,0))</f>
        <v>0</v>
      </c>
      <c r="AC258" s="61"/>
      <c r="AD258" s="64" t="str">
        <f>IF(OR(AC254=0,N258="",R258=""),"",IF(AC254&gt;=$AD$9,"HABIL","NO HABIL"))</f>
        <v/>
      </c>
      <c r="AE258" s="64" t="str">
        <f t="shared" si="200"/>
        <v/>
      </c>
      <c r="AF258" s="66">
        <f t="shared" si="201"/>
        <v>0</v>
      </c>
      <c r="AG258" s="67" t="str">
        <f t="shared" si="204"/>
        <v>MIPYME</v>
      </c>
      <c r="AH258" s="68"/>
      <c r="AI258" s="64" t="str">
        <f>IF(OR(AH254=0,N258="",R258=""),"",IF(AH254&gt;=$AI$9,"HABIL","NO HABIL"))</f>
        <v/>
      </c>
      <c r="AJ258" s="68"/>
      <c r="AK258" s="64" t="str">
        <f>IF(OR(AJ254=0,N258="",R258=""),"",IF(AJ254&gt;=$AK$9,"HABIL","NO HABIL"))</f>
        <v/>
      </c>
      <c r="AL258" s="71" t="str">
        <f t="shared" si="205"/>
        <v/>
      </c>
    </row>
    <row r="259" spans="2:38" ht="18" hidden="1" customHeight="1" x14ac:dyDescent="0.25">
      <c r="B259" s="54" t="str">
        <f t="shared" ref="B259:B264" si="206">IF(C259="","",B258+0.1)</f>
        <v/>
      </c>
      <c r="C259" s="56"/>
      <c r="D259" s="56"/>
      <c r="E259" s="57">
        <f>IF(ISERROR(VLOOKUP(C259,[2]TD!$4:$65536,2,0)),0,VLOOKUP(C259,[2]TD!$4:$65536,2,0))</f>
        <v>0</v>
      </c>
      <c r="F259" s="57">
        <f>IF(ISERROR(VLOOKUP(C259,[2]TD!$4:$65536,3,0)),0,VLOOKUP(C259,[2]TD!$4:$65536,3,0))</f>
        <v>0</v>
      </c>
      <c r="G259" s="57">
        <f>IF(ISERROR(VLOOKUP(C259,[2]TD!$4:$65536,4,0)),0,VLOOKUP(C259,[2]TD!$4:$65536,4,0))</f>
        <v>0</v>
      </c>
      <c r="H259" s="57">
        <f>IF(ISERROR(VLOOKUP(C259,[2]TD!$4:$65536,5,0)),0,VLOOKUP(C259,[2]TD!$4:$65536,5,0))</f>
        <v>0</v>
      </c>
      <c r="I259" s="57">
        <f t="shared" si="202"/>
        <v>0</v>
      </c>
      <c r="J259" s="57">
        <f t="shared" si="202"/>
        <v>0</v>
      </c>
      <c r="K259" s="57">
        <f t="shared" si="203"/>
        <v>0</v>
      </c>
      <c r="L259" s="57">
        <f>IF(ISERROR(VLOOKUP(C259,[2]TD!$4:$65536,6,0)),0,VLOOKUP(C259,[2]TD!$4:$65536,6,0))</f>
        <v>0</v>
      </c>
      <c r="M259" s="57">
        <f>IF(ISERROR(VLOOKUP(C259,[2]TD!$4:$65536,7,0)),0,VLOOKUP(C259,[2]TD!$4:$65536,7,0))</f>
        <v>0</v>
      </c>
      <c r="N259" s="70"/>
      <c r="O259" s="70" t="str">
        <f>IF(ISERROR(VLOOKUP(N259,[2]POA!$A$2:$C$25,3,0)),"",VLOOKUP(N259,[2]POA!$A$2:$C$25,3,0))</f>
        <v/>
      </c>
      <c r="P259" s="61"/>
      <c r="Q259" s="61" t="str">
        <f>IF(ISERROR(VLOOKUP(P259,[2]POA!$A$2:$F$25,4,0)),"",VLOOKUP(P259,[2]POA!$A$2:$F$25,4,0))</f>
        <v/>
      </c>
      <c r="R259" s="62" t="str">
        <f>IF(ISERROR(VLOOKUP(N259,[2]POA!$A$2:$C$25,2,0)),"",VLOOKUP(N259,[2]POA!$A$2:$C$25,2,0))</f>
        <v/>
      </c>
      <c r="S259" s="63"/>
      <c r="T259" s="64" t="str">
        <f t="shared" si="199"/>
        <v/>
      </c>
      <c r="U259" s="63"/>
      <c r="V259" s="64" t="str">
        <f>IF(OR(U254=0,N259="",R259=""),"",IF(U254&gt;=(0.5*R259),"HABIL","NO HABIL"))</f>
        <v/>
      </c>
      <c r="W259" s="64"/>
      <c r="X259" s="63"/>
      <c r="Y259" s="64" t="str">
        <f>IF(OR(X254=0,N259="",R259=""),"",IF(X254&gt;=$Y$9,"HABIL","NO HABIL"))</f>
        <v/>
      </c>
      <c r="Z259" s="65"/>
      <c r="AA259" s="64" t="str">
        <f>IF(OR(Z254=0,N259="",R259=""),"",IF(Z254&lt;=$AA$9,"HABIL","NO HABIL"))</f>
        <v/>
      </c>
      <c r="AB259" s="61">
        <f>IF(ISERROR(VLOOKUP(P259,[3]POA!$A$2:$F$25,5,0)),"",VLOOKUP(P259,[3]POA!$A$2:$F$25,5,0))</f>
        <v>0</v>
      </c>
      <c r="AC259" s="61"/>
      <c r="AD259" s="64" t="str">
        <f>IF(OR(AC254=0,N259="",R259=""),"",IF(AC254&gt;=$AD$9,"HABIL","NO HABIL"))</f>
        <v/>
      </c>
      <c r="AE259" s="64" t="str">
        <f t="shared" si="200"/>
        <v/>
      </c>
      <c r="AF259" s="66">
        <f t="shared" si="201"/>
        <v>0</v>
      </c>
      <c r="AG259" s="67" t="str">
        <f t="shared" si="204"/>
        <v>MIPYME</v>
      </c>
      <c r="AH259" s="68"/>
      <c r="AI259" s="64" t="str">
        <f>IF(OR(AH254=0,N259="",R259=""),"",IF(AH254&gt;=$AI$9,"HABIL","NO HABIL"))</f>
        <v/>
      </c>
      <c r="AJ259" s="68"/>
      <c r="AK259" s="64" t="str">
        <f>IF(OR(AJ254=0,N259="",R259=""),"",IF(AJ254&gt;=$AK$9,"HABIL","NO HABIL"))</f>
        <v/>
      </c>
      <c r="AL259" s="72" t="str">
        <f t="shared" si="205"/>
        <v/>
      </c>
    </row>
    <row r="260" spans="2:38" ht="18" hidden="1" customHeight="1" x14ac:dyDescent="0.25">
      <c r="B260" s="54" t="str">
        <f t="shared" si="206"/>
        <v/>
      </c>
      <c r="C260" s="56"/>
      <c r="D260" s="56"/>
      <c r="E260" s="57">
        <f>IF(ISERROR(VLOOKUP(C260,[2]TD!$4:$65536,2,0)),0,VLOOKUP(C260,[2]TD!$4:$65536,2,0))</f>
        <v>0</v>
      </c>
      <c r="F260" s="57">
        <f>IF(ISERROR(VLOOKUP(C260,[2]TD!$4:$65536,3,0)),0,VLOOKUP(C260,[2]TD!$4:$65536,3,0))</f>
        <v>0</v>
      </c>
      <c r="G260" s="57">
        <f>IF(ISERROR(VLOOKUP(C260,[2]TD!$4:$65536,4,0)),0,VLOOKUP(C260,[2]TD!$4:$65536,4,0))</f>
        <v>0</v>
      </c>
      <c r="H260" s="57">
        <f>IF(ISERROR(VLOOKUP(C260,[2]TD!$4:$65536,5,0)),0,VLOOKUP(C260,[2]TD!$4:$65536,5,0))</f>
        <v>0</v>
      </c>
      <c r="I260" s="57">
        <f t="shared" si="202"/>
        <v>0</v>
      </c>
      <c r="J260" s="57">
        <f t="shared" si="202"/>
        <v>0</v>
      </c>
      <c r="K260" s="57">
        <f t="shared" si="203"/>
        <v>0</v>
      </c>
      <c r="L260" s="57">
        <f>IF(ISERROR(VLOOKUP(C260,[2]TD!$4:$65536,6,0)),0,VLOOKUP(C260,[2]TD!$4:$65536,6,0))</f>
        <v>0</v>
      </c>
      <c r="M260" s="57">
        <f>IF(ISERROR(VLOOKUP(C260,[2]TD!$4:$65536,7,0)),0,VLOOKUP(C260,[2]TD!$4:$65536,7,0))</f>
        <v>0</v>
      </c>
      <c r="N260" s="70"/>
      <c r="O260" s="70" t="str">
        <f>IF(ISERROR(VLOOKUP(N260,[2]POA!$A$2:$C$25,3,0)),"",VLOOKUP(N260,[2]POA!$A$2:$C$25,3,0))</f>
        <v/>
      </c>
      <c r="P260" s="61"/>
      <c r="Q260" s="61" t="str">
        <f>IF(ISERROR(VLOOKUP(P260,[2]POA!$A$2:$F$25,4,0)),"",VLOOKUP(P260,[2]POA!$A$2:$F$25,4,0))</f>
        <v/>
      </c>
      <c r="R260" s="62" t="str">
        <f>IF(ISERROR(VLOOKUP(N260,[2]POA!$A$2:$C$25,2,0)),"",VLOOKUP(N260,[2]POA!$A$2:$C$25,2,0))</f>
        <v/>
      </c>
      <c r="S260" s="63"/>
      <c r="T260" s="64" t="str">
        <f t="shared" si="199"/>
        <v/>
      </c>
      <c r="U260" s="63"/>
      <c r="V260" s="64" t="str">
        <f>IF(OR(U254=0,N260="",R260=""),"",IF(U254&gt;=(0.5*R260),"HABIL","NO HABIL"))</f>
        <v/>
      </c>
      <c r="W260" s="64"/>
      <c r="X260" s="63"/>
      <c r="Y260" s="64" t="str">
        <f>IF(OR(X254=0,N260="",R260=""),"",IF(X254&gt;=$Y$9,"HABIL","NO HABIL"))</f>
        <v/>
      </c>
      <c r="Z260" s="65"/>
      <c r="AA260" s="64" t="str">
        <f>IF(OR(Z254=0,N260="",R260=""),"",IF(Z254&lt;=$AA$9,"HABIL","NO HABIL"))</f>
        <v/>
      </c>
      <c r="AB260" s="61">
        <f>IF(ISERROR(VLOOKUP(P260,[3]POA!$A$2:$F$25,5,0)),"",VLOOKUP(P260,[3]POA!$A$2:$F$25,5,0))</f>
        <v>0</v>
      </c>
      <c r="AC260" s="61"/>
      <c r="AD260" s="64" t="str">
        <f>IF(OR(AC254=0,N260="",R260=""),"",IF(AC254&gt;=$AD$9,"HABIL","NO HABIL"))</f>
        <v/>
      </c>
      <c r="AE260" s="64" t="str">
        <f t="shared" si="200"/>
        <v/>
      </c>
      <c r="AF260" s="66">
        <f t="shared" si="201"/>
        <v>0</v>
      </c>
      <c r="AG260" s="67" t="str">
        <f t="shared" si="204"/>
        <v>MIPYME</v>
      </c>
      <c r="AH260" s="68"/>
      <c r="AI260" s="64" t="str">
        <f>IF(OR(AH254=0,N260="",R260=""),"",IF(AH254&gt;=$AI$9,"HABIL","NO HABIL"))</f>
        <v/>
      </c>
      <c r="AJ260" s="68"/>
      <c r="AK260" s="64" t="str">
        <f>IF(OR(AJ254=0,N260="",R260=""),"",IF(AJ254&gt;=$AK$9,"HABIL","NO HABIL"))</f>
        <v/>
      </c>
      <c r="AL260" s="71" t="str">
        <f t="shared" si="205"/>
        <v/>
      </c>
    </row>
    <row r="261" spans="2:38" ht="18" hidden="1" customHeight="1" x14ac:dyDescent="0.25">
      <c r="B261" s="54" t="str">
        <f t="shared" si="206"/>
        <v/>
      </c>
      <c r="C261" s="56"/>
      <c r="D261" s="56"/>
      <c r="E261" s="57">
        <f>IF(ISERROR(VLOOKUP(C261,[2]TD!$4:$65536,2,0)),0,VLOOKUP(C261,[2]TD!$4:$65536,2,0))</f>
        <v>0</v>
      </c>
      <c r="F261" s="57">
        <f>IF(ISERROR(VLOOKUP(C261,[2]TD!$4:$65536,3,0)),0,VLOOKUP(C261,[2]TD!$4:$65536,3,0))</f>
        <v>0</v>
      </c>
      <c r="G261" s="57">
        <f>IF(ISERROR(VLOOKUP(C261,[2]TD!$4:$65536,4,0)),0,VLOOKUP(C261,[2]TD!$4:$65536,4,0))</f>
        <v>0</v>
      </c>
      <c r="H261" s="57">
        <f>IF(ISERROR(VLOOKUP(C261,[2]TD!$4:$65536,5,0)),0,VLOOKUP(C261,[2]TD!$4:$65536,5,0))</f>
        <v>0</v>
      </c>
      <c r="I261" s="57">
        <f t="shared" si="202"/>
        <v>0</v>
      </c>
      <c r="J261" s="57">
        <f t="shared" si="202"/>
        <v>0</v>
      </c>
      <c r="K261" s="57">
        <f t="shared" si="203"/>
        <v>0</v>
      </c>
      <c r="L261" s="57">
        <f>IF(ISERROR(VLOOKUP(C261,[2]TD!$4:$65536,6,0)),0,VLOOKUP(C261,[2]TD!$4:$65536,6,0))</f>
        <v>0</v>
      </c>
      <c r="M261" s="57">
        <f>IF(ISERROR(VLOOKUP(C261,[2]TD!$4:$65536,7,0)),0,VLOOKUP(C261,[2]TD!$4:$65536,7,0))</f>
        <v>0</v>
      </c>
      <c r="N261" s="70"/>
      <c r="O261" s="70" t="str">
        <f>IF(ISERROR(VLOOKUP(N261,[2]POA!$A$2:$C$25,3,0)),"",VLOOKUP(N261,[2]POA!$A$2:$C$25,3,0))</f>
        <v/>
      </c>
      <c r="P261" s="61"/>
      <c r="Q261" s="61" t="str">
        <f>IF(ISERROR(VLOOKUP(P261,[2]POA!$A$2:$F$25,4,0)),"",VLOOKUP(P261,[2]POA!$A$2:$F$25,4,0))</f>
        <v/>
      </c>
      <c r="R261" s="62" t="str">
        <f>IF(ISERROR(VLOOKUP(N261,[2]POA!$A$2:$C$25,2,0)),"",VLOOKUP(N261,[2]POA!$A$2:$C$25,2,0))</f>
        <v/>
      </c>
      <c r="S261" s="63"/>
      <c r="T261" s="64" t="str">
        <f t="shared" si="199"/>
        <v/>
      </c>
      <c r="U261" s="63"/>
      <c r="V261" s="64" t="str">
        <f>IF(OR(U254=0,N261="",R261=""),"",IF(U254&gt;=(0.5*R261),"HABIL","NO HABIL"))</f>
        <v/>
      </c>
      <c r="W261" s="64"/>
      <c r="X261" s="63"/>
      <c r="Y261" s="64" t="str">
        <f>IF(OR(X254=0,N261="",R261=""),"",IF(X254&gt;=$Y$9,"HABIL","NO HABIL"))</f>
        <v/>
      </c>
      <c r="Z261" s="65"/>
      <c r="AA261" s="64" t="str">
        <f>IF(OR(Z254=0,N261="",R261=""),"",IF(Z254&lt;=$AA$9,"HABIL","NO HABIL"))</f>
        <v/>
      </c>
      <c r="AB261" s="61">
        <f>IF(ISERROR(VLOOKUP(P261,[3]POA!$A$2:$F$25,5,0)),"",VLOOKUP(P261,[3]POA!$A$2:$F$25,5,0))</f>
        <v>0</v>
      </c>
      <c r="AC261" s="61"/>
      <c r="AD261" s="64" t="str">
        <f>IF(OR(AC254=0,N261="",R261=""),"",IF(AC254&gt;=$AD$9,"HABIL","NO HABIL"))</f>
        <v/>
      </c>
      <c r="AE261" s="64" t="str">
        <f t="shared" si="200"/>
        <v/>
      </c>
      <c r="AF261" s="66">
        <f t="shared" si="201"/>
        <v>0</v>
      </c>
      <c r="AG261" s="67" t="str">
        <f t="shared" si="204"/>
        <v>MIPYME</v>
      </c>
      <c r="AH261" s="68"/>
      <c r="AI261" s="64" t="str">
        <f>IF(OR(AH254=0,N261="",R261=""),"",IF(AH254&gt;=$AI$9,"HABIL","NO HABIL"))</f>
        <v/>
      </c>
      <c r="AJ261" s="68"/>
      <c r="AK261" s="64" t="str">
        <f>IF(OR(AJ254=0,N261="",R261=""),"",IF(AJ254&gt;=$AK$9,"HABIL","NO HABIL"))</f>
        <v/>
      </c>
      <c r="AL261" s="71" t="str">
        <f t="shared" si="205"/>
        <v/>
      </c>
    </row>
    <row r="262" spans="2:38" ht="18" hidden="1" customHeight="1" x14ac:dyDescent="0.25">
      <c r="B262" s="54" t="str">
        <f t="shared" si="206"/>
        <v/>
      </c>
      <c r="C262" s="56"/>
      <c r="D262" s="56"/>
      <c r="E262" s="57">
        <f>IF(ISERROR(VLOOKUP(C262,[2]TD!$4:$65536,2,0)),0,VLOOKUP(C262,[2]TD!$4:$65536,2,0))</f>
        <v>0</v>
      </c>
      <c r="F262" s="57">
        <f>IF(ISERROR(VLOOKUP(C262,[2]TD!$4:$65536,3,0)),0,VLOOKUP(C262,[2]TD!$4:$65536,3,0))</f>
        <v>0</v>
      </c>
      <c r="G262" s="57">
        <f>IF(ISERROR(VLOOKUP(C262,[2]TD!$4:$65536,4,0)),0,VLOOKUP(C262,[2]TD!$4:$65536,4,0))</f>
        <v>0</v>
      </c>
      <c r="H262" s="57">
        <f>IF(ISERROR(VLOOKUP(C262,[2]TD!$4:$65536,5,0)),0,VLOOKUP(C262,[2]TD!$4:$65536,5,0))</f>
        <v>0</v>
      </c>
      <c r="I262" s="57">
        <f t="shared" si="202"/>
        <v>0</v>
      </c>
      <c r="J262" s="57">
        <f t="shared" si="202"/>
        <v>0</v>
      </c>
      <c r="K262" s="57">
        <f t="shared" si="203"/>
        <v>0</v>
      </c>
      <c r="L262" s="57">
        <f>IF(ISERROR(VLOOKUP(C262,[2]TD!$4:$65536,6,0)),0,VLOOKUP(C262,[2]TD!$4:$65536,6,0))</f>
        <v>0</v>
      </c>
      <c r="M262" s="57">
        <f>IF(ISERROR(VLOOKUP(C262,[2]TD!$4:$65536,7,0)),0,VLOOKUP(C262,[2]TD!$4:$65536,7,0))</f>
        <v>0</v>
      </c>
      <c r="N262" s="70"/>
      <c r="O262" s="70" t="str">
        <f>IF(ISERROR(VLOOKUP(N262,[2]POA!$A$2:$C$25,3,0)),"",VLOOKUP(N262,[2]POA!$A$2:$C$25,3,0))</f>
        <v/>
      </c>
      <c r="P262" s="61"/>
      <c r="Q262" s="61" t="str">
        <f>IF(ISERROR(VLOOKUP(P262,[2]POA!$A$2:$F$25,4,0)),"",VLOOKUP(P262,[2]POA!$A$2:$F$25,4,0))</f>
        <v/>
      </c>
      <c r="R262" s="62" t="str">
        <f>IF(ISERROR(VLOOKUP(N262,[2]POA!$A$2:$C$25,2,0)),"",VLOOKUP(N262,[2]POA!$A$2:$C$25,2,0))</f>
        <v/>
      </c>
      <c r="S262" s="63"/>
      <c r="T262" s="64" t="str">
        <f t="shared" si="199"/>
        <v/>
      </c>
      <c r="U262" s="63"/>
      <c r="V262" s="64" t="str">
        <f>IF(OR(U254=0,N262="",R262=""),"",IF(U254&gt;=(0.5*R262),"HABIL","NO HABIL"))</f>
        <v/>
      </c>
      <c r="W262" s="64"/>
      <c r="X262" s="63"/>
      <c r="Y262" s="64" t="str">
        <f>IF(OR(X254=0,N262="",R262=""),"",IF(X254&gt;=$Y$9,"HABIL","NO HABIL"))</f>
        <v/>
      </c>
      <c r="Z262" s="65"/>
      <c r="AA262" s="64" t="str">
        <f>IF(OR(Z254=0,N262="",R262=""),"",IF(Z254&lt;=$AA$9,"HABIL","NO HABIL"))</f>
        <v/>
      </c>
      <c r="AB262" s="61">
        <f>IF(ISERROR(VLOOKUP(P262,[3]POA!$A$2:$F$25,5,0)),"",VLOOKUP(P262,[3]POA!$A$2:$F$25,5,0))</f>
        <v>0</v>
      </c>
      <c r="AC262" s="61"/>
      <c r="AD262" s="64" t="str">
        <f>IF(OR(AC254=0,N262="",R262=""),"",IF(AC254&gt;=$AD$9,"HABIL","NO HABIL"))</f>
        <v/>
      </c>
      <c r="AE262" s="64" t="str">
        <f t="shared" si="200"/>
        <v/>
      </c>
      <c r="AF262" s="66">
        <f t="shared" si="201"/>
        <v>0</v>
      </c>
      <c r="AG262" s="67" t="str">
        <f t="shared" si="204"/>
        <v>MIPYME</v>
      </c>
      <c r="AH262" s="68"/>
      <c r="AI262" s="64" t="str">
        <f>IF(OR(AH254=0,N262="",R262=""),"",IF(AH254&gt;=$AI$9,"HABIL","NO HABIL"))</f>
        <v/>
      </c>
      <c r="AJ262" s="68"/>
      <c r="AK262" s="64" t="str">
        <f>IF(OR(AJ254=0,N262="",R262=""),"",IF(AJ254&gt;=$AK$9,"HABIL","NO HABIL"))</f>
        <v/>
      </c>
      <c r="AL262" s="72" t="str">
        <f t="shared" si="205"/>
        <v/>
      </c>
    </row>
    <row r="263" spans="2:38" ht="18" hidden="1" customHeight="1" x14ac:dyDescent="0.25">
      <c r="B263" s="54" t="str">
        <f t="shared" si="206"/>
        <v/>
      </c>
      <c r="C263" s="56"/>
      <c r="D263" s="56"/>
      <c r="E263" s="57">
        <f>IF(ISERROR(VLOOKUP(C263,[2]TD!$4:$65536,2,0)),0,VLOOKUP(C263,[2]TD!$4:$65536,2,0))</f>
        <v>0</v>
      </c>
      <c r="F263" s="57">
        <f>IF(ISERROR(VLOOKUP(C263,[2]TD!$4:$65536,3,0)),0,VLOOKUP(C263,[2]TD!$4:$65536,3,0))</f>
        <v>0</v>
      </c>
      <c r="G263" s="57">
        <f>IF(ISERROR(VLOOKUP(C263,[2]TD!$4:$65536,4,0)),0,VLOOKUP(C263,[2]TD!$4:$65536,4,0))</f>
        <v>0</v>
      </c>
      <c r="H263" s="57">
        <f>IF(ISERROR(VLOOKUP(C263,[2]TD!$4:$65536,5,0)),0,VLOOKUP(C263,[2]TD!$4:$65536,5,0))</f>
        <v>0</v>
      </c>
      <c r="I263" s="57">
        <f t="shared" si="202"/>
        <v>0</v>
      </c>
      <c r="J263" s="57">
        <f t="shared" si="202"/>
        <v>0</v>
      </c>
      <c r="K263" s="57">
        <f t="shared" si="203"/>
        <v>0</v>
      </c>
      <c r="L263" s="57">
        <f>IF(ISERROR(VLOOKUP(C263,[2]TD!$4:$65536,6,0)),0,VLOOKUP(C263,[2]TD!$4:$65536,6,0))</f>
        <v>0</v>
      </c>
      <c r="M263" s="57">
        <f>IF(ISERROR(VLOOKUP(C263,[2]TD!$4:$65536,7,0)),0,VLOOKUP(C263,[2]TD!$4:$65536,7,0))</f>
        <v>0</v>
      </c>
      <c r="N263" s="70"/>
      <c r="O263" s="70" t="str">
        <f>IF(ISERROR(VLOOKUP(N263,[2]POA!$A$2:$C$25,3,0)),"",VLOOKUP(N263,[2]POA!$A$2:$C$25,3,0))</f>
        <v/>
      </c>
      <c r="P263" s="61"/>
      <c r="Q263" s="61" t="str">
        <f>IF(ISERROR(VLOOKUP(P263,[2]POA!$A$2:$F$25,4,0)),"",VLOOKUP(P263,[2]POA!$A$2:$F$25,4,0))</f>
        <v/>
      </c>
      <c r="R263" s="62" t="str">
        <f>IF(ISERROR(VLOOKUP(N263,[2]POA!$A$2:$C$25,2,0)),"",VLOOKUP(N263,[2]POA!$A$2:$C$25,2,0))</f>
        <v/>
      </c>
      <c r="S263" s="63"/>
      <c r="T263" s="64" t="str">
        <f t="shared" si="199"/>
        <v/>
      </c>
      <c r="U263" s="63"/>
      <c r="V263" s="64" t="str">
        <f>IF(OR(U254=0,N263="",R263=""),"",IF(U254&gt;=(0.5*R263),"HABIL","NO HABIL"))</f>
        <v/>
      </c>
      <c r="W263" s="64"/>
      <c r="X263" s="63"/>
      <c r="Y263" s="64" t="str">
        <f>IF(OR(X254=0,N263="",R263=""),"",IF(X254&gt;=$Y$9,"HABIL","NO HABIL"))</f>
        <v/>
      </c>
      <c r="Z263" s="65"/>
      <c r="AA263" s="64" t="str">
        <f>IF(OR(Z254=0,N263="",R263=""),"",IF(Z254&lt;=$AA$9,"HABIL","NO HABIL"))</f>
        <v/>
      </c>
      <c r="AB263" s="61">
        <f>IF(ISERROR(VLOOKUP(P263,[3]POA!$A$2:$F$25,5,0)),"",VLOOKUP(P263,[3]POA!$A$2:$F$25,5,0))</f>
        <v>0</v>
      </c>
      <c r="AC263" s="61"/>
      <c r="AD263" s="64" t="str">
        <f>IF(OR(AC254=0,N263="",R263=""),"",IF(AC254&gt;=$AD$9,"HABIL","NO HABIL"))</f>
        <v/>
      </c>
      <c r="AE263" s="64" t="str">
        <f t="shared" si="200"/>
        <v/>
      </c>
      <c r="AF263" s="66">
        <f t="shared" si="201"/>
        <v>0</v>
      </c>
      <c r="AG263" s="67" t="str">
        <f t="shared" si="204"/>
        <v>MIPYME</v>
      </c>
      <c r="AH263" s="68"/>
      <c r="AI263" s="64" t="str">
        <f>IF(OR(AH254=0,N263="",R263=""),"",IF(AH254&gt;=$AI$9,"HABIL","NO HABIL"))</f>
        <v/>
      </c>
      <c r="AJ263" s="68"/>
      <c r="AK263" s="64" t="str">
        <f>IF(OR(AJ254=0,N263="",R263=""),"",IF(AJ254&gt;=$AK$9,"HABIL","NO HABIL"))</f>
        <v/>
      </c>
      <c r="AL263" s="72" t="str">
        <f t="shared" si="205"/>
        <v/>
      </c>
    </row>
    <row r="264" spans="2:38" ht="18" hidden="1" customHeight="1" x14ac:dyDescent="0.25">
      <c r="B264" s="73" t="str">
        <f t="shared" si="206"/>
        <v/>
      </c>
      <c r="C264" s="74"/>
      <c r="D264" s="74"/>
      <c r="E264" s="75">
        <f>IF(ISERROR(VLOOKUP(C264,[2]TD!$4:$65536,2,0)),0,VLOOKUP(C264,[2]TD!$4:$65536,2,0))</f>
        <v>0</v>
      </c>
      <c r="F264" s="75">
        <f>IF(ISERROR(VLOOKUP(C264,[2]TD!$4:$65536,3,0)),0,VLOOKUP(C264,[2]TD!$4:$65536,3,0))</f>
        <v>0</v>
      </c>
      <c r="G264" s="75">
        <f>IF(ISERROR(VLOOKUP(C264,[2]TD!$4:$65536,4,0)),0,VLOOKUP(C264,[2]TD!$4:$65536,4,0))</f>
        <v>0</v>
      </c>
      <c r="H264" s="75">
        <f>IF(ISERROR(VLOOKUP(C264,[2]TD!$4:$65536,5,0)),0,VLOOKUP(C264,[2]TD!$4:$65536,5,0))</f>
        <v>0</v>
      </c>
      <c r="I264" s="75">
        <f t="shared" si="202"/>
        <v>0</v>
      </c>
      <c r="J264" s="75">
        <f t="shared" si="202"/>
        <v>0</v>
      </c>
      <c r="K264" s="75">
        <f t="shared" si="203"/>
        <v>0</v>
      </c>
      <c r="L264" s="75">
        <f>IF(ISERROR(VLOOKUP(C264,[2]TD!$4:$65536,6,0)),0,VLOOKUP(C264,[2]TD!$4:$65536,6,0))</f>
        <v>0</v>
      </c>
      <c r="M264" s="75">
        <f>IF(ISERROR(VLOOKUP(C264,[2]TD!$4:$65536,7,0)),0,VLOOKUP(C264,[2]TD!$4:$65536,7,0))</f>
        <v>0</v>
      </c>
      <c r="N264" s="76"/>
      <c r="O264" s="76" t="str">
        <f>IF(ISERROR(VLOOKUP(N264,[2]POA!$A$2:$C$25,3,0)),"",VLOOKUP(N264,[2]POA!$A$2:$C$25,3,0))</f>
        <v/>
      </c>
      <c r="P264" s="77"/>
      <c r="Q264" s="77" t="str">
        <f>IF(ISERROR(VLOOKUP(P264,[2]POA!$A$2:$F$25,4,0)),"",VLOOKUP(P264,[2]POA!$A$2:$F$25,4,0))</f>
        <v/>
      </c>
      <c r="R264" s="78" t="str">
        <f>IF(ISERROR(VLOOKUP(N264,[2]POA!$A$2:$C$25,2,0)),"",VLOOKUP(N264,[2]POA!$A$2:$C$25,2,0))</f>
        <v/>
      </c>
      <c r="S264" s="79"/>
      <c r="T264" s="64" t="str">
        <f t="shared" si="199"/>
        <v/>
      </c>
      <c r="U264" s="79"/>
      <c r="V264" s="80" t="str">
        <f>IF(OR(U254=0,N264="",R264=""),"",IF(U254&gt;=(0.5*R264),"HABIL","NO HABIL"))</f>
        <v/>
      </c>
      <c r="W264" s="80"/>
      <c r="X264" s="79"/>
      <c r="Y264" s="80" t="str">
        <f>IF(OR(X254=0,N264="",R264=""),"",IF(X254&gt;=$Y$9,"HABIL","NO HABIL"))</f>
        <v/>
      </c>
      <c r="Z264" s="81"/>
      <c r="AA264" s="80" t="str">
        <f>IF(OR(Z254=0,N264="",R264=""),"",IF(Z254&lt;=$AA$9,"HABIL","NO HABIL"))</f>
        <v/>
      </c>
      <c r="AB264" s="77">
        <f>IF(ISERROR(VLOOKUP(P264,[3]POA!$A$2:$F$25,5,0)),"",VLOOKUP(P264,[3]POA!$A$2:$F$25,5,0))</f>
        <v>0</v>
      </c>
      <c r="AC264" s="77"/>
      <c r="AD264" s="80" t="str">
        <f>IF(OR(AC254=0,N264="",R264=""),"",IF(AC254&gt;=$AD$9,"HABIL","NO HABIL"))</f>
        <v/>
      </c>
      <c r="AE264" s="80" t="str">
        <f t="shared" si="200"/>
        <v/>
      </c>
      <c r="AF264" s="82">
        <f t="shared" si="201"/>
        <v>0</v>
      </c>
      <c r="AG264" s="83" t="str">
        <f t="shared" si="204"/>
        <v>MIPYME</v>
      </c>
      <c r="AH264" s="84"/>
      <c r="AI264" s="80" t="str">
        <f>IF(OR(AH254=0,N264="",R264=""),"",IF(AH254&gt;=$AI$9,"HABIL","NO HABIL"))</f>
        <v/>
      </c>
      <c r="AJ264" s="84"/>
      <c r="AK264" s="80" t="str">
        <f>IF(OR(AJ254=0,N264="",R264=""),"",IF(AJ254&gt;=$AK$9,"HABIL","NO HABIL"))</f>
        <v/>
      </c>
      <c r="AL264" s="85" t="str">
        <f t="shared" si="205"/>
        <v/>
      </c>
    </row>
    <row r="265" spans="2:38" ht="18" hidden="1" customHeight="1" x14ac:dyDescent="0.25">
      <c r="B265" s="37">
        <v>24</v>
      </c>
      <c r="C265" s="38">
        <f>+C266</f>
        <v>0</v>
      </c>
      <c r="D265" s="39" t="str">
        <f>IF(SUM(D266:D275)=0,"",SUM(D266:D275))</f>
        <v/>
      </c>
      <c r="E265" s="40">
        <f>SUM(E266:E275)</f>
        <v>0</v>
      </c>
      <c r="F265" s="40">
        <f t="shared" ref="F265:M265" si="207">SUM(F266:F275)</f>
        <v>0</v>
      </c>
      <c r="G265" s="40">
        <f t="shared" si="207"/>
        <v>0</v>
      </c>
      <c r="H265" s="40">
        <f t="shared" si="207"/>
        <v>0</v>
      </c>
      <c r="I265" s="40">
        <f t="shared" si="207"/>
        <v>0</v>
      </c>
      <c r="J265" s="40">
        <f t="shared" si="207"/>
        <v>0</v>
      </c>
      <c r="K265" s="40">
        <f t="shared" si="207"/>
        <v>0</v>
      </c>
      <c r="L265" s="40">
        <f t="shared" si="207"/>
        <v>0</v>
      </c>
      <c r="M265" s="40">
        <f t="shared" si="207"/>
        <v>0</v>
      </c>
      <c r="N265" s="41">
        <v>1</v>
      </c>
      <c r="O265" s="42">
        <f>IF(ISERROR(VLOOKUP(N265,[2]POA!$A$2:$C$25,3,0)),"",VLOOKUP(N265,[2]POA!$A$2:$C$25,3,0))</f>
        <v>18</v>
      </c>
      <c r="P265" s="43" t="s">
        <v>54</v>
      </c>
      <c r="Q265" s="41">
        <f>+SUM(Q266:Q275)</f>
        <v>0</v>
      </c>
      <c r="R265" s="44">
        <f>IF(ISERROR(VLOOKUP(N265,[2]POA!$A$2:$C$25,2,0)),"",VLOOKUP(N265,[2]POA!$A$2:$C$25,2,0))</f>
        <v>151500000000</v>
      </c>
      <c r="S265" s="45">
        <f>SUM(I265)</f>
        <v>0</v>
      </c>
      <c r="T265" s="46" t="str">
        <f>IF(OR(S265=0,N265="",R265=""),"",IF(S265&gt;=(R265/O265),"HABIL","NO HABIL"))</f>
        <v/>
      </c>
      <c r="U265" s="47">
        <f>SUM(J265)</f>
        <v>0</v>
      </c>
      <c r="V265" s="48" t="str">
        <f>IF(OR(U265=0,N265="",R265=""),"",IF(U265&gt;=(0.1*R265),"HABIL","NO HABIL"))</f>
        <v/>
      </c>
      <c r="W265" s="48"/>
      <c r="X265" s="47">
        <f>IF(ISERROR(SUM(E265/G265)),0,SUM(E265/G265))</f>
        <v>0</v>
      </c>
      <c r="Y265" s="46" t="str">
        <f>IF(OR(X265=0,N265="",R265=""),"",IF(X265&gt;=$Y$9,"HABIL","NO HABIL"))</f>
        <v/>
      </c>
      <c r="Z265" s="49">
        <f>IF(ISERROR(SUM(H265/F265)),0,SUM(H265/F265))</f>
        <v>0</v>
      </c>
      <c r="AA265" s="46" t="str">
        <f>IF(OR(Z265=0,N265="",R265=""),"",IF(Z265&lt;=$AA$9,"HABIL","NO HABIL"))</f>
        <v/>
      </c>
      <c r="AB265" s="41">
        <f>+SUM(AB266:AB275)</f>
        <v>0</v>
      </c>
      <c r="AC265" s="49">
        <f>IF(ISERROR(SUM(L265/M265)),0,SUM(L265/M265))</f>
        <v>0</v>
      </c>
      <c r="AD265" s="46" t="str">
        <f>IF(OR(AC265=0,N265="",R265=""),"",IF(AC265&gt;=$AD$9,"HABIL","NO HABIL"))</f>
        <v/>
      </c>
      <c r="AE265" s="46" t="str">
        <f>IF(OR(T265="",V265="",Y265="",AA265="",AD265=""),"",IF(T265="NO HABIL","NO HABIL",IF(V265="NO HABIL","NO HABIL",IF(Y265="NO HABIL","NO HABIL",IF(AA265="NO HABIL","NO HABIL",IF(AD265="NO HABIL","NO HABIL",IF(AD265="NO HABIL","NO HABIL","HABIL")))))))</f>
        <v/>
      </c>
      <c r="AF265" s="50"/>
      <c r="AG265" s="51"/>
      <c r="AH265" s="49">
        <f>IF(ISERROR(SUM(L265/K265)),0,SUM(L265/K265))</f>
        <v>0</v>
      </c>
      <c r="AI265" s="46" t="str">
        <f>IF(OR(AH265=0,N265="",R265=""),"",IF(AH265&gt;=$AI$9,"HABIL","NO HABIL"))</f>
        <v/>
      </c>
      <c r="AJ265" s="49">
        <f>IF(ISERROR(SUM(L265/F265)),0,SUM(L265/F265))</f>
        <v>0</v>
      </c>
      <c r="AK265" s="46" t="str">
        <f>IF(OR(AJ265=0,N265="",R265=""),"",IF(AJ265&gt;=$AK$9,"HABIL","NO HABIL"))</f>
        <v/>
      </c>
      <c r="AL265" s="52" t="str">
        <f t="shared" si="205"/>
        <v/>
      </c>
    </row>
    <row r="266" spans="2:38" ht="18" hidden="1" customHeight="1" x14ac:dyDescent="0.25">
      <c r="B266" s="54" t="str">
        <f>IF(C266="","",B265+0.1)</f>
        <v/>
      </c>
      <c r="C266" s="55"/>
      <c r="D266" s="56"/>
      <c r="E266" s="57">
        <f>IF(ISERROR(VLOOKUP(C266,[2]TD!$4:$65536,2,0)),0,VLOOKUP(C266,[2]TD!$4:$65536,2,0))</f>
        <v>0</v>
      </c>
      <c r="F266" s="57">
        <f>IF(ISERROR(VLOOKUP(C266,[2]TD!$4:$65536,3,0)),0,VLOOKUP(C266,[2]TD!$4:$65536,3,0))</f>
        <v>0</v>
      </c>
      <c r="G266" s="57">
        <f>IF(ISERROR(VLOOKUP(C266,[2]TD!$4:$65536,4,0)),0,VLOOKUP(C266,[2]TD!$4:$65536,4,0))</f>
        <v>0</v>
      </c>
      <c r="H266" s="57">
        <f>IF(ISERROR(VLOOKUP(C266,[2]TD!$4:$65536,5,0)),0,VLOOKUP(C266,[2]TD!$4:$65536,5,0))</f>
        <v>0</v>
      </c>
      <c r="I266" s="57">
        <f>IF(ISERROR(E266-G266),"",E266-G266)</f>
        <v>0</v>
      </c>
      <c r="J266" s="58">
        <f>IF(ISERROR(F266-H266),"",F266-H266)</f>
        <v>0</v>
      </c>
      <c r="K266" s="58">
        <f>IF(ISERROR(F266-H266),"",F266-H266)</f>
        <v>0</v>
      </c>
      <c r="L266" s="57">
        <f>IF(ISERROR(VLOOKUP(C266,[2]TD!$4:$65536,6,0)),0,VLOOKUP(C266,[2]TD!$4:$65536,6,0))</f>
        <v>0</v>
      </c>
      <c r="M266" s="57">
        <f>IF(ISERROR(VLOOKUP(C266,[2]TD!$4:$65536,7,0)),0,VLOOKUP(C266,[2]TD!$4:$65536,7,0))</f>
        <v>0</v>
      </c>
      <c r="N266" s="59"/>
      <c r="O266" s="60" t="str">
        <f>IF(ISERROR(VLOOKUP(N266,[2]POA!$A$2:$C$25,3,0)),"",VLOOKUP(N266,[2]POA!$A$2:$C$25,3,0))</f>
        <v/>
      </c>
      <c r="P266" s="61" t="s">
        <v>54</v>
      </c>
      <c r="Q266" s="61" t="str">
        <f>IF(ISERROR(VLOOKUP(P266,[2]POA!$A$2:$F$25,4,0)),"",VLOOKUP(P266,[2]POA!$A$2:$F$25,4,0))</f>
        <v/>
      </c>
      <c r="R266" s="62" t="str">
        <f>IF(ISERROR(VLOOKUP(N266,[2]POA!$A$2:$C$25,2,0)),"",VLOOKUP(N266,[2]POA!$A$2:$C$25,2,0))</f>
        <v/>
      </c>
      <c r="S266" s="63"/>
      <c r="T266" s="64" t="str">
        <f t="shared" ref="T266:T275" si="208">IF(OR(S265=0,N266="",R266=""),"",IF(S265&gt;=(0.1*R266),"HABIL","NO HABIL"))</f>
        <v/>
      </c>
      <c r="U266" s="63"/>
      <c r="V266" s="64" t="str">
        <f>IF(OR(U265=0,N266="",R266=""),"",IF(U265&gt;=(0.5*R266),"HABIL","NO HABIL"))</f>
        <v/>
      </c>
      <c r="W266" s="64"/>
      <c r="X266" s="63"/>
      <c r="Y266" s="64" t="str">
        <f>IF(OR(X265=0,N266="",R266=""),"",IF(X265&gt;=$Y$9,"HABIL","NO HABIL"))</f>
        <v/>
      </c>
      <c r="Z266" s="65"/>
      <c r="AA266" s="64" t="str">
        <f>IF(OR(Z265=0,N266="",R266=""),"",IF(Z265&lt;=$AA$9,"HABIL","NO HABIL"))</f>
        <v/>
      </c>
      <c r="AB266" s="61" t="str">
        <f>IF(ISERROR(VLOOKUP(P266,[3]POA!$A$2:$F$25,5,0)),"",VLOOKUP(P266,[3]POA!$A$2:$F$25,5,0))</f>
        <v/>
      </c>
      <c r="AC266" s="61"/>
      <c r="AD266" s="64" t="str">
        <f>IF(OR(AC265=0,N266="",R266=""),"",IF(AC265&gt;=$AD$9,"HABIL","NO HABIL"))</f>
        <v/>
      </c>
      <c r="AE266" s="64" t="str">
        <f t="shared" ref="AE266:AE275" si="209">IF(OR(T266="",V266="",Y266="",AA266="",AD266=""),"",IF(T266="NO HABIL","NO HABIL",IF(V266="NO HABIL","NO HABIL",IF(Y266="NO HABIL","NO HABIL",IF(AA266="NO HABIL","NO HABIL",IF(AD266="NO HABIL","NO HABIL",IF(AD266="NO HABIL","NO HABIL","HABIL")))))))</f>
        <v/>
      </c>
      <c r="AF266" s="66">
        <f t="shared" ref="AF266:AF275" si="210">IF(ISERROR(F266/$AG$9),"",F266/$AG$9)</f>
        <v>0</v>
      </c>
      <c r="AG266" s="67" t="str">
        <f>+IF(AF266&lt;$AG$10,"MIPYME","NO CUMPLE")</f>
        <v>MIPYME</v>
      </c>
      <c r="AH266" s="68"/>
      <c r="AI266" s="64" t="str">
        <f>IF(OR(AH265=0,N266="",R266=""),"",IF(AH265&gt;=$AI$9,"HABIL","NO HABIL"))</f>
        <v/>
      </c>
      <c r="AJ266" s="68"/>
      <c r="AK266" s="64" t="str">
        <f>IF(OR(AJ265=0,N266="",R266=""),"",IF(AJ265&gt;=$AK$9,"HABIL","NO HABIL"))</f>
        <v/>
      </c>
      <c r="AL266" s="69" t="str">
        <f>IF(OR(AI266="",AK266=""),"",IF(AI266="NO HABIL","NO HABIL",IF(AK266="NO HABIL","NO HABIL",IF(AK266="NO HABIL","NO HABIL","HABIL"))))</f>
        <v/>
      </c>
    </row>
    <row r="267" spans="2:38" ht="18" hidden="1" customHeight="1" x14ac:dyDescent="0.25">
      <c r="B267" s="54" t="str">
        <f>IF(C267="","",B266+0.1)</f>
        <v/>
      </c>
      <c r="C267" s="56"/>
      <c r="D267" s="56"/>
      <c r="E267" s="57">
        <f>IF(ISERROR(VLOOKUP(C267,[2]TD!$4:$65536,2,0)),0,VLOOKUP(C267,[2]TD!$4:$65536,2,0))</f>
        <v>0</v>
      </c>
      <c r="F267" s="57">
        <f>IF(ISERROR(VLOOKUP(C267,[2]TD!$4:$65536,3,0)),0,VLOOKUP(C267,[2]TD!$4:$65536,3,0))</f>
        <v>0</v>
      </c>
      <c r="G267" s="57">
        <f>IF(ISERROR(VLOOKUP(C267,[2]TD!$4:$65536,4,0)),0,VLOOKUP(C267,[2]TD!$4:$65536,4,0))</f>
        <v>0</v>
      </c>
      <c r="H267" s="57">
        <f>IF(ISERROR(VLOOKUP(C267,[2]TD!$4:$65536,5,0)),0,VLOOKUP(C267,[2]TD!$4:$65536,5,0))</f>
        <v>0</v>
      </c>
      <c r="I267" s="57">
        <f t="shared" ref="I267:J275" si="211">IF(ISERROR(E267-G267),"",E267-G267)</f>
        <v>0</v>
      </c>
      <c r="J267" s="58">
        <f t="shared" si="211"/>
        <v>0</v>
      </c>
      <c r="K267" s="58">
        <f t="shared" ref="K267:K275" si="212">IF(ISERROR(F267-H267),"",F267-H267)</f>
        <v>0</v>
      </c>
      <c r="L267" s="57">
        <f>IF(ISERROR(VLOOKUP(C267,[2]TD!$4:$65536,6,0)),0,VLOOKUP(C267,[2]TD!$4:$65536,6,0))</f>
        <v>0</v>
      </c>
      <c r="M267" s="57">
        <f>IF(ISERROR(VLOOKUP(C267,[2]TD!$4:$65536,7,0)),0,VLOOKUP(C267,[2]TD!$4:$65536,7,0))</f>
        <v>0</v>
      </c>
      <c r="N267" s="70"/>
      <c r="O267" s="70" t="str">
        <f>IF(ISERROR(VLOOKUP(N267,[2]POA!$A$2:$C$25,3,0)),"",VLOOKUP(N267,[2]POA!$A$2:$C$25,3,0))</f>
        <v/>
      </c>
      <c r="P267" s="61" t="s">
        <v>54</v>
      </c>
      <c r="Q267" s="61" t="str">
        <f>IF(ISERROR(VLOOKUP(P267,[2]POA!$A$2:$F$25,4,0)),"",VLOOKUP(P267,[2]POA!$A$2:$F$25,4,0))</f>
        <v/>
      </c>
      <c r="R267" s="62" t="str">
        <f>IF(ISERROR(VLOOKUP(N267,[2]POA!$A$2:$C$25,2,0)),"",VLOOKUP(N267,[2]POA!$A$2:$C$25,2,0))</f>
        <v/>
      </c>
      <c r="S267" s="63" t="s">
        <v>54</v>
      </c>
      <c r="T267" s="64" t="str">
        <f t="shared" si="208"/>
        <v/>
      </c>
      <c r="U267" s="63"/>
      <c r="V267" s="64" t="str">
        <f>IF(OR(U265=0,N267="",R267=""),"",IF(U265&gt;=(0.5*R267),"HABIL","NO HABIL"))</f>
        <v/>
      </c>
      <c r="W267" s="64"/>
      <c r="X267" s="63"/>
      <c r="Y267" s="64" t="str">
        <f>IF(OR(X265=0,N267="",R267=""),"",IF(X265&gt;=$Y$9,"HABIL","NO HABIL"))</f>
        <v/>
      </c>
      <c r="Z267" s="65"/>
      <c r="AA267" s="64" t="str">
        <f>IF(OR(Z265=0,N267="",R267=""),"",IF(Z265&lt;=$AA$9,"HABIL","NO HABIL"))</f>
        <v/>
      </c>
      <c r="AB267" s="61" t="str">
        <f>IF(ISERROR(VLOOKUP(P267,[3]POA!$A$2:$F$25,5,0)),"",VLOOKUP(P267,[3]POA!$A$2:$F$25,5,0))</f>
        <v/>
      </c>
      <c r="AC267" s="61"/>
      <c r="AD267" s="64" t="str">
        <f>IF(OR(AC265=0,N267="",R267=""),"",IF(AC265&gt;=$AD$9,"HABIL","NO HABIL"))</f>
        <v/>
      </c>
      <c r="AE267" s="64" t="str">
        <f t="shared" si="209"/>
        <v/>
      </c>
      <c r="AF267" s="66">
        <f t="shared" si="210"/>
        <v>0</v>
      </c>
      <c r="AG267" s="67" t="str">
        <f t="shared" ref="AG267:AG275" si="213">+IF(AF267&lt;$AG$10,"MIPYME","NO CUMPLE")</f>
        <v>MIPYME</v>
      </c>
      <c r="AH267" s="68"/>
      <c r="AI267" s="64" t="str">
        <f>IF(OR(AH265=0,N267="",R267=""),"",IF(AH265&gt;=$AI$9,"HABIL","NO HABIL"))</f>
        <v/>
      </c>
      <c r="AJ267" s="68"/>
      <c r="AK267" s="64" t="str">
        <f>IF(OR(AJ265=0,N267="",R267=""),"",IF(AJ265&gt;=$AK$9,"HABIL","NO HABIL"))</f>
        <v/>
      </c>
      <c r="AL267" s="71" t="str">
        <f t="shared" ref="AL267:AL276" si="214">IF(OR(AI267="",AK267=""),"",IF(AI267="NO HABIL","NO HABIL",IF(AK267="NO HABIL","NO HABIL",IF(AK267="NO HABIL","NO HABIL","HABIL"))))</f>
        <v/>
      </c>
    </row>
    <row r="268" spans="2:38" ht="18" hidden="1" customHeight="1" x14ac:dyDescent="0.25">
      <c r="B268" s="54" t="str">
        <f>IF(C268="","",B267+0.1)</f>
        <v/>
      </c>
      <c r="C268" s="56"/>
      <c r="D268" s="56"/>
      <c r="E268" s="57">
        <f>IF(ISERROR(VLOOKUP(C268,[2]TD!$4:$65536,2,0)),0,VLOOKUP(C268,[2]TD!$4:$65536,2,0))</f>
        <v>0</v>
      </c>
      <c r="F268" s="57">
        <f>IF(ISERROR(VLOOKUP(C268,[2]TD!$4:$65536,3,0)),0,VLOOKUP(C268,[2]TD!$4:$65536,3,0))</f>
        <v>0</v>
      </c>
      <c r="G268" s="57">
        <f>IF(ISERROR(VLOOKUP(C268,[2]TD!$4:$65536,4,0)),0,VLOOKUP(C268,[2]TD!$4:$65536,4,0))</f>
        <v>0</v>
      </c>
      <c r="H268" s="57">
        <f>IF(ISERROR(VLOOKUP(C268,[2]TD!$4:$65536,5,0)),0,VLOOKUP(C268,[2]TD!$4:$65536,5,0))</f>
        <v>0</v>
      </c>
      <c r="I268" s="57">
        <f t="shared" si="211"/>
        <v>0</v>
      </c>
      <c r="J268" s="58">
        <f t="shared" si="211"/>
        <v>0</v>
      </c>
      <c r="K268" s="58">
        <f t="shared" si="212"/>
        <v>0</v>
      </c>
      <c r="L268" s="57">
        <f>IF(ISERROR(VLOOKUP(C268,[2]TD!$4:$65536,6,0)),0,VLOOKUP(C268,[2]TD!$4:$65536,6,0))</f>
        <v>0</v>
      </c>
      <c r="M268" s="57">
        <f>IF(ISERROR(VLOOKUP(C268,[2]TD!$4:$65536,7,0)),0,VLOOKUP(C268,[2]TD!$4:$65536,7,0))</f>
        <v>0</v>
      </c>
      <c r="N268" s="70"/>
      <c r="O268" s="70" t="str">
        <f>IF(ISERROR(VLOOKUP(N268,[2]POA!$A$2:$C$25,3,0)),"",VLOOKUP(N268,[2]POA!$A$2:$C$25,3,0))</f>
        <v/>
      </c>
      <c r="P268" s="61"/>
      <c r="Q268" s="61" t="str">
        <f>IF(ISERROR(VLOOKUP(P268,[2]POA!$A$2:$F$25,4,0)),"",VLOOKUP(P268,[2]POA!$A$2:$F$25,4,0))</f>
        <v/>
      </c>
      <c r="R268" s="62" t="str">
        <f>IF(ISERROR(VLOOKUP(N268,[2]POA!$A$2:$C$25,2,0)),"",VLOOKUP(N268,[2]POA!$A$2:$C$25,2,0))</f>
        <v/>
      </c>
      <c r="S268" s="63" t="s">
        <v>54</v>
      </c>
      <c r="T268" s="64" t="str">
        <f t="shared" si="208"/>
        <v/>
      </c>
      <c r="U268" s="63"/>
      <c r="V268" s="64" t="str">
        <f>IF(OR(U265=0,N268="",R268=""),"",IF(U265&gt;=(0.5*R268),"HABIL","NO HABIL"))</f>
        <v/>
      </c>
      <c r="W268" s="64"/>
      <c r="X268" s="63"/>
      <c r="Y268" s="64" t="str">
        <f>IF(OR(X265=0,N268="",R268=""),"",IF(X265&gt;=$Y$9,"HABIL","NO HABIL"))</f>
        <v/>
      </c>
      <c r="Z268" s="65"/>
      <c r="AA268" s="64" t="str">
        <f>IF(OR(Z265=0,N268="",R268=""),"",IF(Z265&lt;=$AA$9,"HABIL","NO HABIL"))</f>
        <v/>
      </c>
      <c r="AB268" s="61">
        <f>IF(ISERROR(VLOOKUP(P268,[3]POA!$A$2:$F$25,5,0)),"",VLOOKUP(P268,[3]POA!$A$2:$F$25,5,0))</f>
        <v>0</v>
      </c>
      <c r="AC268" s="61"/>
      <c r="AD268" s="64" t="str">
        <f>IF(OR(AC265=0,N268="",R268=""),"",IF(AC265&gt;=$AD$9,"HABIL","NO HABIL"))</f>
        <v/>
      </c>
      <c r="AE268" s="64" t="str">
        <f t="shared" si="209"/>
        <v/>
      </c>
      <c r="AF268" s="66">
        <f t="shared" si="210"/>
        <v>0</v>
      </c>
      <c r="AG268" s="67" t="str">
        <f t="shared" si="213"/>
        <v>MIPYME</v>
      </c>
      <c r="AH268" s="68"/>
      <c r="AI268" s="64" t="str">
        <f>IF(OR(AH265=0,N268="",R268=""),"",IF(AH265&gt;=$AI$9,"HABIL","NO HABIL"))</f>
        <v/>
      </c>
      <c r="AJ268" s="68"/>
      <c r="AK268" s="64" t="str">
        <f>IF(OR(AJ265=0,N268="",R268=""),"",IF(AJ265&gt;=$AK$9,"HABIL","NO HABIL"))</f>
        <v/>
      </c>
      <c r="AL268" s="71" t="str">
        <f t="shared" si="214"/>
        <v/>
      </c>
    </row>
    <row r="269" spans="2:38" ht="18" hidden="1" customHeight="1" x14ac:dyDescent="0.25">
      <c r="B269" s="54"/>
      <c r="C269" s="56" t="s">
        <v>55</v>
      </c>
      <c r="D269" s="56"/>
      <c r="E269" s="57">
        <f>IF(ISERROR(VLOOKUP(C269,[2]TD!$4:$65536,2,0)),0,VLOOKUP(C269,[2]TD!$4:$65536,2,0))</f>
        <v>0</v>
      </c>
      <c r="F269" s="57">
        <f>IF(ISERROR(VLOOKUP(C269,[2]TD!$4:$65536,3,0)),0,VLOOKUP(C269,[2]TD!$4:$65536,3,0))</f>
        <v>0</v>
      </c>
      <c r="G269" s="57">
        <f>IF(ISERROR(VLOOKUP(C269,[2]TD!$4:$65536,4,0)),0,VLOOKUP(C269,[2]TD!$4:$65536,4,0))</f>
        <v>0</v>
      </c>
      <c r="H269" s="57">
        <f>IF(ISERROR(VLOOKUP(C269,[2]TD!$4:$65536,5,0)),0,VLOOKUP(C269,[2]TD!$4:$65536,5,0))</f>
        <v>0</v>
      </c>
      <c r="I269" s="57">
        <f t="shared" si="211"/>
        <v>0</v>
      </c>
      <c r="J269" s="57">
        <f t="shared" si="211"/>
        <v>0</v>
      </c>
      <c r="K269" s="57">
        <f t="shared" si="212"/>
        <v>0</v>
      </c>
      <c r="L269" s="57">
        <f>IF(ISERROR(VLOOKUP(C269,[2]TD!$4:$65536,6,0)),0,VLOOKUP(C269,[2]TD!$4:$65536,6,0))</f>
        <v>0</v>
      </c>
      <c r="M269" s="57">
        <f>IF(ISERROR(VLOOKUP(C269,[2]TD!$4:$65536,7,0)),0,VLOOKUP(C269,[2]TD!$4:$65536,7,0))</f>
        <v>0</v>
      </c>
      <c r="N269" s="70"/>
      <c r="O269" s="70" t="str">
        <f>IF(ISERROR(VLOOKUP(N269,[2]POA!$A$2:$C$25,3,0)),"",VLOOKUP(N269,[2]POA!$A$2:$C$25,3,0))</f>
        <v/>
      </c>
      <c r="P269" s="61"/>
      <c r="Q269" s="61" t="str">
        <f>IF(ISERROR(VLOOKUP(P269,[2]POA!$A$2:$F$25,4,0)),"",VLOOKUP(P269,[2]POA!$A$2:$F$25,4,0))</f>
        <v/>
      </c>
      <c r="R269" s="62" t="str">
        <f>IF(ISERROR(VLOOKUP(N269,[2]POA!$A$2:$C$25,2,0)),"",VLOOKUP(N269,[2]POA!$A$2:$C$25,2,0))</f>
        <v/>
      </c>
      <c r="S269" s="63"/>
      <c r="T269" s="64" t="str">
        <f t="shared" si="208"/>
        <v/>
      </c>
      <c r="U269" s="63"/>
      <c r="V269" s="64" t="str">
        <f>IF(OR(U265=0,N269="",R269=""),"",IF(U265&gt;=(0.5*R269),"HABIL","NO HABIL"))</f>
        <v/>
      </c>
      <c r="W269" s="64"/>
      <c r="X269" s="63"/>
      <c r="Y269" s="64" t="str">
        <f>IF(OR(X265=0,N269="",R269=""),"",IF(X265&gt;=$Y$9,"HABIL","NO HABIL"))</f>
        <v/>
      </c>
      <c r="Z269" s="65"/>
      <c r="AA269" s="64" t="str">
        <f>IF(OR(Z265=0,N269="",R269=""),"",IF(Z265&lt;=$AA$9,"HABIL","NO HABIL"))</f>
        <v/>
      </c>
      <c r="AB269" s="61">
        <f>IF(ISERROR(VLOOKUP(P269,[3]POA!$A$2:$F$25,5,0)),"",VLOOKUP(P269,[3]POA!$A$2:$F$25,5,0))</f>
        <v>0</v>
      </c>
      <c r="AC269" s="61"/>
      <c r="AD269" s="64" t="str">
        <f>IF(OR(AC265=0,N269="",R269=""),"",IF(AC265&gt;=$AD$9,"HABIL","NO HABIL"))</f>
        <v/>
      </c>
      <c r="AE269" s="64" t="str">
        <f t="shared" si="209"/>
        <v/>
      </c>
      <c r="AF269" s="66">
        <f t="shared" si="210"/>
        <v>0</v>
      </c>
      <c r="AG269" s="67" t="str">
        <f t="shared" si="213"/>
        <v>MIPYME</v>
      </c>
      <c r="AH269" s="68"/>
      <c r="AI269" s="64" t="str">
        <f>IF(OR(AH265=0,N269="",R269=""),"",IF(AH265&gt;=$AI$9,"HABIL","NO HABIL"))</f>
        <v/>
      </c>
      <c r="AJ269" s="68"/>
      <c r="AK269" s="64" t="str">
        <f>IF(OR(AJ265=0,N269="",R269=""),"",IF(AJ265&gt;=$AK$9,"HABIL","NO HABIL"))</f>
        <v/>
      </c>
      <c r="AL269" s="71" t="str">
        <f t="shared" si="214"/>
        <v/>
      </c>
    </row>
    <row r="270" spans="2:38" ht="18" hidden="1" customHeight="1" x14ac:dyDescent="0.25">
      <c r="B270" s="54" t="str">
        <f t="shared" ref="B270:B275" si="215">IF(C270="","",B269+0.1)</f>
        <v/>
      </c>
      <c r="C270" s="56"/>
      <c r="D270" s="56"/>
      <c r="E270" s="57">
        <f>IF(ISERROR(VLOOKUP(C270,[2]TD!$4:$65536,2,0)),0,VLOOKUP(C270,[2]TD!$4:$65536,2,0))</f>
        <v>0</v>
      </c>
      <c r="F270" s="57">
        <f>IF(ISERROR(VLOOKUP(C270,[2]TD!$4:$65536,3,0)),0,VLOOKUP(C270,[2]TD!$4:$65536,3,0))</f>
        <v>0</v>
      </c>
      <c r="G270" s="57">
        <f>IF(ISERROR(VLOOKUP(C270,[2]TD!$4:$65536,4,0)),0,VLOOKUP(C270,[2]TD!$4:$65536,4,0))</f>
        <v>0</v>
      </c>
      <c r="H270" s="57">
        <f>IF(ISERROR(VLOOKUP(C270,[2]TD!$4:$65536,5,0)),0,VLOOKUP(C270,[2]TD!$4:$65536,5,0))</f>
        <v>0</v>
      </c>
      <c r="I270" s="57">
        <f t="shared" si="211"/>
        <v>0</v>
      </c>
      <c r="J270" s="57">
        <f t="shared" si="211"/>
        <v>0</v>
      </c>
      <c r="K270" s="57">
        <f t="shared" si="212"/>
        <v>0</v>
      </c>
      <c r="L270" s="57">
        <f>IF(ISERROR(VLOOKUP(C270,[2]TD!$4:$65536,6,0)),0,VLOOKUP(C270,[2]TD!$4:$65536,6,0))</f>
        <v>0</v>
      </c>
      <c r="M270" s="57">
        <f>IF(ISERROR(VLOOKUP(C270,[2]TD!$4:$65536,7,0)),0,VLOOKUP(C270,[2]TD!$4:$65536,7,0))</f>
        <v>0</v>
      </c>
      <c r="N270" s="70"/>
      <c r="O270" s="70" t="str">
        <f>IF(ISERROR(VLOOKUP(N270,[2]POA!$A$2:$C$25,3,0)),"",VLOOKUP(N270,[2]POA!$A$2:$C$25,3,0))</f>
        <v/>
      </c>
      <c r="P270" s="61"/>
      <c r="Q270" s="61" t="str">
        <f>IF(ISERROR(VLOOKUP(P270,[2]POA!$A$2:$F$25,4,0)),"",VLOOKUP(P270,[2]POA!$A$2:$F$25,4,0))</f>
        <v/>
      </c>
      <c r="R270" s="62" t="str">
        <f>IF(ISERROR(VLOOKUP(N270,[2]POA!$A$2:$C$25,2,0)),"",VLOOKUP(N270,[2]POA!$A$2:$C$25,2,0))</f>
        <v/>
      </c>
      <c r="S270" s="63"/>
      <c r="T270" s="64" t="str">
        <f t="shared" si="208"/>
        <v/>
      </c>
      <c r="U270" s="63"/>
      <c r="V270" s="64" t="str">
        <f>IF(OR(U265=0,N270="",R270=""),"",IF(U265&gt;=(0.5*R270),"HABIL","NO HABIL"))</f>
        <v/>
      </c>
      <c r="W270" s="64"/>
      <c r="X270" s="63"/>
      <c r="Y270" s="64" t="str">
        <f>IF(OR(X265=0,N270="",R270=""),"",IF(X265&gt;=$Y$9,"HABIL","NO HABIL"))</f>
        <v/>
      </c>
      <c r="Z270" s="65"/>
      <c r="AA270" s="64" t="str">
        <f>IF(OR(Z265=0,N270="",R270=""),"",IF(Z265&lt;=$AA$9,"HABIL","NO HABIL"))</f>
        <v/>
      </c>
      <c r="AB270" s="61">
        <f>IF(ISERROR(VLOOKUP(P270,[3]POA!$A$2:$F$25,5,0)),"",VLOOKUP(P270,[3]POA!$A$2:$F$25,5,0))</f>
        <v>0</v>
      </c>
      <c r="AC270" s="61"/>
      <c r="AD270" s="64" t="str">
        <f>IF(OR(AC265=0,N270="",R270=""),"",IF(AC265&gt;=$AD$9,"HABIL","NO HABIL"))</f>
        <v/>
      </c>
      <c r="AE270" s="64" t="str">
        <f t="shared" si="209"/>
        <v/>
      </c>
      <c r="AF270" s="66">
        <f t="shared" si="210"/>
        <v>0</v>
      </c>
      <c r="AG270" s="67" t="str">
        <f t="shared" si="213"/>
        <v>MIPYME</v>
      </c>
      <c r="AH270" s="68"/>
      <c r="AI270" s="64" t="str">
        <f>IF(OR(AH265=0,N270="",R270=""),"",IF(AH265&gt;=$AI$9,"HABIL","NO HABIL"))</f>
        <v/>
      </c>
      <c r="AJ270" s="68"/>
      <c r="AK270" s="64" t="str">
        <f>IF(OR(AJ265=0,N270="",R270=""),"",IF(AJ265&gt;=$AK$9,"HABIL","NO HABIL"))</f>
        <v/>
      </c>
      <c r="AL270" s="72" t="str">
        <f t="shared" si="214"/>
        <v/>
      </c>
    </row>
    <row r="271" spans="2:38" ht="18" hidden="1" customHeight="1" x14ac:dyDescent="0.25">
      <c r="B271" s="54" t="str">
        <f t="shared" si="215"/>
        <v/>
      </c>
      <c r="C271" s="56"/>
      <c r="D271" s="56"/>
      <c r="E271" s="57">
        <f>IF(ISERROR(VLOOKUP(C271,[2]TD!$4:$65536,2,0)),0,VLOOKUP(C271,[2]TD!$4:$65536,2,0))</f>
        <v>0</v>
      </c>
      <c r="F271" s="57">
        <f>IF(ISERROR(VLOOKUP(C271,[2]TD!$4:$65536,3,0)),0,VLOOKUP(C271,[2]TD!$4:$65536,3,0))</f>
        <v>0</v>
      </c>
      <c r="G271" s="57">
        <f>IF(ISERROR(VLOOKUP(C271,[2]TD!$4:$65536,4,0)),0,VLOOKUP(C271,[2]TD!$4:$65536,4,0))</f>
        <v>0</v>
      </c>
      <c r="H271" s="57">
        <f>IF(ISERROR(VLOOKUP(C271,[2]TD!$4:$65536,5,0)),0,VLOOKUP(C271,[2]TD!$4:$65536,5,0))</f>
        <v>0</v>
      </c>
      <c r="I271" s="57">
        <f t="shared" si="211"/>
        <v>0</v>
      </c>
      <c r="J271" s="57">
        <f t="shared" si="211"/>
        <v>0</v>
      </c>
      <c r="K271" s="57">
        <f t="shared" si="212"/>
        <v>0</v>
      </c>
      <c r="L271" s="57">
        <f>IF(ISERROR(VLOOKUP(C271,[2]TD!$4:$65536,6,0)),0,VLOOKUP(C271,[2]TD!$4:$65536,6,0))</f>
        <v>0</v>
      </c>
      <c r="M271" s="57">
        <f>IF(ISERROR(VLOOKUP(C271,[2]TD!$4:$65536,7,0)),0,VLOOKUP(C271,[2]TD!$4:$65536,7,0))</f>
        <v>0</v>
      </c>
      <c r="N271" s="70"/>
      <c r="O271" s="70" t="str">
        <f>IF(ISERROR(VLOOKUP(N271,[2]POA!$A$2:$C$25,3,0)),"",VLOOKUP(N271,[2]POA!$A$2:$C$25,3,0))</f>
        <v/>
      </c>
      <c r="P271" s="61"/>
      <c r="Q271" s="61" t="str">
        <f>IF(ISERROR(VLOOKUP(P271,[2]POA!$A$2:$F$25,4,0)),"",VLOOKUP(P271,[2]POA!$A$2:$F$25,4,0))</f>
        <v/>
      </c>
      <c r="R271" s="62" t="str">
        <f>IF(ISERROR(VLOOKUP(N271,[2]POA!$A$2:$C$25,2,0)),"",VLOOKUP(N271,[2]POA!$A$2:$C$25,2,0))</f>
        <v/>
      </c>
      <c r="S271" s="63"/>
      <c r="T271" s="64" t="str">
        <f t="shared" si="208"/>
        <v/>
      </c>
      <c r="U271" s="63"/>
      <c r="V271" s="64" t="str">
        <f>IF(OR(U265=0,N271="",R271=""),"",IF(U265&gt;=(0.5*R271),"HABIL","NO HABIL"))</f>
        <v/>
      </c>
      <c r="W271" s="64"/>
      <c r="X271" s="63"/>
      <c r="Y271" s="64" t="str">
        <f>IF(OR(X265=0,N271="",R271=""),"",IF(X265&gt;=$Y$9,"HABIL","NO HABIL"))</f>
        <v/>
      </c>
      <c r="Z271" s="65"/>
      <c r="AA271" s="64" t="str">
        <f>IF(OR(Z265=0,N271="",R271=""),"",IF(Z265&lt;=$AA$9,"HABIL","NO HABIL"))</f>
        <v/>
      </c>
      <c r="AB271" s="61">
        <f>IF(ISERROR(VLOOKUP(P271,[3]POA!$A$2:$F$25,5,0)),"",VLOOKUP(P271,[3]POA!$A$2:$F$25,5,0))</f>
        <v>0</v>
      </c>
      <c r="AC271" s="61"/>
      <c r="AD271" s="64" t="str">
        <f>IF(OR(AC265=0,N271="",R271=""),"",IF(AC265&gt;=$AD$9,"HABIL","NO HABIL"))</f>
        <v/>
      </c>
      <c r="AE271" s="64" t="str">
        <f t="shared" si="209"/>
        <v/>
      </c>
      <c r="AF271" s="66">
        <f t="shared" si="210"/>
        <v>0</v>
      </c>
      <c r="AG271" s="67" t="str">
        <f t="shared" si="213"/>
        <v>MIPYME</v>
      </c>
      <c r="AH271" s="68"/>
      <c r="AI271" s="64" t="str">
        <f>IF(OR(AH265=0,N271="",R271=""),"",IF(AH265&gt;=$AI$9,"HABIL","NO HABIL"))</f>
        <v/>
      </c>
      <c r="AJ271" s="68"/>
      <c r="AK271" s="64" t="str">
        <f>IF(OR(AJ265=0,N271="",R271=""),"",IF(AJ265&gt;=$AK$9,"HABIL","NO HABIL"))</f>
        <v/>
      </c>
      <c r="AL271" s="71" t="str">
        <f t="shared" si="214"/>
        <v/>
      </c>
    </row>
    <row r="272" spans="2:38" ht="18" hidden="1" customHeight="1" x14ac:dyDescent="0.25">
      <c r="B272" s="54" t="str">
        <f t="shared" si="215"/>
        <v/>
      </c>
      <c r="C272" s="56"/>
      <c r="D272" s="56"/>
      <c r="E272" s="57">
        <f>IF(ISERROR(VLOOKUP(C272,[2]TD!$4:$65536,2,0)),0,VLOOKUP(C272,[2]TD!$4:$65536,2,0))</f>
        <v>0</v>
      </c>
      <c r="F272" s="57">
        <f>IF(ISERROR(VLOOKUP(C272,[2]TD!$4:$65536,3,0)),0,VLOOKUP(C272,[2]TD!$4:$65536,3,0))</f>
        <v>0</v>
      </c>
      <c r="G272" s="57">
        <f>IF(ISERROR(VLOOKUP(C272,[2]TD!$4:$65536,4,0)),0,VLOOKUP(C272,[2]TD!$4:$65536,4,0))</f>
        <v>0</v>
      </c>
      <c r="H272" s="57">
        <f>IF(ISERROR(VLOOKUP(C272,[2]TD!$4:$65536,5,0)),0,VLOOKUP(C272,[2]TD!$4:$65536,5,0))</f>
        <v>0</v>
      </c>
      <c r="I272" s="57">
        <f t="shared" si="211"/>
        <v>0</v>
      </c>
      <c r="J272" s="57">
        <f t="shared" si="211"/>
        <v>0</v>
      </c>
      <c r="K272" s="57">
        <f t="shared" si="212"/>
        <v>0</v>
      </c>
      <c r="L272" s="57">
        <f>IF(ISERROR(VLOOKUP(C272,[2]TD!$4:$65536,6,0)),0,VLOOKUP(C272,[2]TD!$4:$65536,6,0))</f>
        <v>0</v>
      </c>
      <c r="M272" s="57">
        <f>IF(ISERROR(VLOOKUP(C272,[2]TD!$4:$65536,7,0)),0,VLOOKUP(C272,[2]TD!$4:$65536,7,0))</f>
        <v>0</v>
      </c>
      <c r="N272" s="70"/>
      <c r="O272" s="70" t="str">
        <f>IF(ISERROR(VLOOKUP(N272,[2]POA!$A$2:$C$25,3,0)),"",VLOOKUP(N272,[2]POA!$A$2:$C$25,3,0))</f>
        <v/>
      </c>
      <c r="P272" s="61"/>
      <c r="Q272" s="61" t="str">
        <f>IF(ISERROR(VLOOKUP(P272,[2]POA!$A$2:$F$25,4,0)),"",VLOOKUP(P272,[2]POA!$A$2:$F$25,4,0))</f>
        <v/>
      </c>
      <c r="R272" s="62" t="str">
        <f>IF(ISERROR(VLOOKUP(N272,[2]POA!$A$2:$C$25,2,0)),"",VLOOKUP(N272,[2]POA!$A$2:$C$25,2,0))</f>
        <v/>
      </c>
      <c r="S272" s="63"/>
      <c r="T272" s="64" t="str">
        <f t="shared" si="208"/>
        <v/>
      </c>
      <c r="U272" s="63"/>
      <c r="V272" s="64" t="str">
        <f>IF(OR(U265=0,N272="",R272=""),"",IF(U265&gt;=(0.5*R272),"HABIL","NO HABIL"))</f>
        <v/>
      </c>
      <c r="W272" s="64"/>
      <c r="X272" s="63"/>
      <c r="Y272" s="64" t="str">
        <f>IF(OR(X265=0,N272="",R272=""),"",IF(X265&gt;=$Y$9,"HABIL","NO HABIL"))</f>
        <v/>
      </c>
      <c r="Z272" s="65"/>
      <c r="AA272" s="64" t="str">
        <f>IF(OR(Z265=0,N272="",R272=""),"",IF(Z265&lt;=$AA$9,"HABIL","NO HABIL"))</f>
        <v/>
      </c>
      <c r="AB272" s="61">
        <f>IF(ISERROR(VLOOKUP(P272,[3]POA!$A$2:$F$25,5,0)),"",VLOOKUP(P272,[3]POA!$A$2:$F$25,5,0))</f>
        <v>0</v>
      </c>
      <c r="AC272" s="61"/>
      <c r="AD272" s="64" t="str">
        <f>IF(OR(AC265=0,N272="",R272=""),"",IF(AC265&gt;=$AD$9,"HABIL","NO HABIL"))</f>
        <v/>
      </c>
      <c r="AE272" s="64" t="str">
        <f t="shared" si="209"/>
        <v/>
      </c>
      <c r="AF272" s="66">
        <f t="shared" si="210"/>
        <v>0</v>
      </c>
      <c r="AG272" s="67" t="str">
        <f t="shared" si="213"/>
        <v>MIPYME</v>
      </c>
      <c r="AH272" s="68"/>
      <c r="AI272" s="64" t="str">
        <f>IF(OR(AH265=0,N272="",R272=""),"",IF(AH265&gt;=$AI$9,"HABIL","NO HABIL"))</f>
        <v/>
      </c>
      <c r="AJ272" s="68"/>
      <c r="AK272" s="64" t="str">
        <f>IF(OR(AJ265=0,N272="",R272=""),"",IF(AJ265&gt;=$AK$9,"HABIL","NO HABIL"))</f>
        <v/>
      </c>
      <c r="AL272" s="71" t="str">
        <f t="shared" si="214"/>
        <v/>
      </c>
    </row>
    <row r="273" spans="2:38" ht="18" hidden="1" customHeight="1" x14ac:dyDescent="0.25">
      <c r="B273" s="54" t="str">
        <f t="shared" si="215"/>
        <v/>
      </c>
      <c r="C273" s="56"/>
      <c r="D273" s="56"/>
      <c r="E273" s="57">
        <f>IF(ISERROR(VLOOKUP(C273,[2]TD!$4:$65536,2,0)),0,VLOOKUP(C273,[2]TD!$4:$65536,2,0))</f>
        <v>0</v>
      </c>
      <c r="F273" s="57">
        <f>IF(ISERROR(VLOOKUP(C273,[2]TD!$4:$65536,3,0)),0,VLOOKUP(C273,[2]TD!$4:$65536,3,0))</f>
        <v>0</v>
      </c>
      <c r="G273" s="57">
        <f>IF(ISERROR(VLOOKUP(C273,[2]TD!$4:$65536,4,0)),0,VLOOKUP(C273,[2]TD!$4:$65536,4,0))</f>
        <v>0</v>
      </c>
      <c r="H273" s="57">
        <f>IF(ISERROR(VLOOKUP(C273,[2]TD!$4:$65536,5,0)),0,VLOOKUP(C273,[2]TD!$4:$65536,5,0))</f>
        <v>0</v>
      </c>
      <c r="I273" s="57">
        <f t="shared" si="211"/>
        <v>0</v>
      </c>
      <c r="J273" s="57">
        <f t="shared" si="211"/>
        <v>0</v>
      </c>
      <c r="K273" s="57">
        <f t="shared" si="212"/>
        <v>0</v>
      </c>
      <c r="L273" s="57">
        <f>IF(ISERROR(VLOOKUP(C273,[2]TD!$4:$65536,6,0)),0,VLOOKUP(C273,[2]TD!$4:$65536,6,0))</f>
        <v>0</v>
      </c>
      <c r="M273" s="57">
        <f>IF(ISERROR(VLOOKUP(C273,[2]TD!$4:$65536,7,0)),0,VLOOKUP(C273,[2]TD!$4:$65536,7,0))</f>
        <v>0</v>
      </c>
      <c r="N273" s="70"/>
      <c r="O273" s="70" t="str">
        <f>IF(ISERROR(VLOOKUP(N273,[2]POA!$A$2:$C$25,3,0)),"",VLOOKUP(N273,[2]POA!$A$2:$C$25,3,0))</f>
        <v/>
      </c>
      <c r="P273" s="61"/>
      <c r="Q273" s="61" t="str">
        <f>IF(ISERROR(VLOOKUP(P273,[2]POA!$A$2:$F$25,4,0)),"",VLOOKUP(P273,[2]POA!$A$2:$F$25,4,0))</f>
        <v/>
      </c>
      <c r="R273" s="62" t="str">
        <f>IF(ISERROR(VLOOKUP(N273,[2]POA!$A$2:$C$25,2,0)),"",VLOOKUP(N273,[2]POA!$A$2:$C$25,2,0))</f>
        <v/>
      </c>
      <c r="S273" s="63"/>
      <c r="T273" s="64" t="str">
        <f t="shared" si="208"/>
        <v/>
      </c>
      <c r="U273" s="63"/>
      <c r="V273" s="64" t="str">
        <f>IF(OR(U265=0,N273="",R273=""),"",IF(U265&gt;=(0.5*R273),"HABIL","NO HABIL"))</f>
        <v/>
      </c>
      <c r="W273" s="64"/>
      <c r="X273" s="63"/>
      <c r="Y273" s="64" t="str">
        <f>IF(OR(X265=0,N273="",R273=""),"",IF(X265&gt;=$Y$9,"HABIL","NO HABIL"))</f>
        <v/>
      </c>
      <c r="Z273" s="65"/>
      <c r="AA273" s="64" t="str">
        <f>IF(OR(Z265=0,N273="",R273=""),"",IF(Z265&lt;=$AA$9,"HABIL","NO HABIL"))</f>
        <v/>
      </c>
      <c r="AB273" s="61">
        <f>IF(ISERROR(VLOOKUP(P273,[3]POA!$A$2:$F$25,5,0)),"",VLOOKUP(P273,[3]POA!$A$2:$F$25,5,0))</f>
        <v>0</v>
      </c>
      <c r="AC273" s="61"/>
      <c r="AD273" s="64" t="str">
        <f>IF(OR(AC265=0,N273="",R273=""),"",IF(AC265&gt;=$AD$9,"HABIL","NO HABIL"))</f>
        <v/>
      </c>
      <c r="AE273" s="64" t="str">
        <f t="shared" si="209"/>
        <v/>
      </c>
      <c r="AF273" s="66">
        <f t="shared" si="210"/>
        <v>0</v>
      </c>
      <c r="AG273" s="67" t="str">
        <f t="shared" si="213"/>
        <v>MIPYME</v>
      </c>
      <c r="AH273" s="68"/>
      <c r="AI273" s="64" t="str">
        <f>IF(OR(AH265=0,N273="",R273=""),"",IF(AH265&gt;=$AI$9,"HABIL","NO HABIL"))</f>
        <v/>
      </c>
      <c r="AJ273" s="68"/>
      <c r="AK273" s="64" t="str">
        <f>IF(OR(AJ265=0,N273="",R273=""),"",IF(AJ265&gt;=$AK$9,"HABIL","NO HABIL"))</f>
        <v/>
      </c>
      <c r="AL273" s="72" t="str">
        <f t="shared" si="214"/>
        <v/>
      </c>
    </row>
    <row r="274" spans="2:38" ht="18" hidden="1" customHeight="1" x14ac:dyDescent="0.25">
      <c r="B274" s="54" t="str">
        <f t="shared" si="215"/>
        <v/>
      </c>
      <c r="C274" s="56"/>
      <c r="D274" s="56"/>
      <c r="E274" s="57">
        <f>IF(ISERROR(VLOOKUP(C274,[2]TD!$4:$65536,2,0)),0,VLOOKUP(C274,[2]TD!$4:$65536,2,0))</f>
        <v>0</v>
      </c>
      <c r="F274" s="57">
        <f>IF(ISERROR(VLOOKUP(C274,[2]TD!$4:$65536,3,0)),0,VLOOKUP(C274,[2]TD!$4:$65536,3,0))</f>
        <v>0</v>
      </c>
      <c r="G274" s="57">
        <f>IF(ISERROR(VLOOKUP(C274,[2]TD!$4:$65536,4,0)),0,VLOOKUP(C274,[2]TD!$4:$65536,4,0))</f>
        <v>0</v>
      </c>
      <c r="H274" s="57">
        <f>IF(ISERROR(VLOOKUP(C274,[2]TD!$4:$65536,5,0)),0,VLOOKUP(C274,[2]TD!$4:$65536,5,0))</f>
        <v>0</v>
      </c>
      <c r="I274" s="57">
        <f t="shared" si="211"/>
        <v>0</v>
      </c>
      <c r="J274" s="57">
        <f t="shared" si="211"/>
        <v>0</v>
      </c>
      <c r="K274" s="57">
        <f t="shared" si="212"/>
        <v>0</v>
      </c>
      <c r="L274" s="57">
        <f>IF(ISERROR(VLOOKUP(C274,[2]TD!$4:$65536,6,0)),0,VLOOKUP(C274,[2]TD!$4:$65536,6,0))</f>
        <v>0</v>
      </c>
      <c r="M274" s="57">
        <f>IF(ISERROR(VLOOKUP(C274,[2]TD!$4:$65536,7,0)),0,VLOOKUP(C274,[2]TD!$4:$65536,7,0))</f>
        <v>0</v>
      </c>
      <c r="N274" s="70"/>
      <c r="O274" s="70" t="str">
        <f>IF(ISERROR(VLOOKUP(N274,[2]POA!$A$2:$C$25,3,0)),"",VLOOKUP(N274,[2]POA!$A$2:$C$25,3,0))</f>
        <v/>
      </c>
      <c r="P274" s="61"/>
      <c r="Q274" s="61" t="str">
        <f>IF(ISERROR(VLOOKUP(P274,[2]POA!$A$2:$F$25,4,0)),"",VLOOKUP(P274,[2]POA!$A$2:$F$25,4,0))</f>
        <v/>
      </c>
      <c r="R274" s="62" t="str">
        <f>IF(ISERROR(VLOOKUP(N274,[2]POA!$A$2:$C$25,2,0)),"",VLOOKUP(N274,[2]POA!$A$2:$C$25,2,0))</f>
        <v/>
      </c>
      <c r="S274" s="63"/>
      <c r="T274" s="64" t="str">
        <f t="shared" si="208"/>
        <v/>
      </c>
      <c r="U274" s="63"/>
      <c r="V274" s="64" t="str">
        <f>IF(OR(U265=0,N274="",R274=""),"",IF(U265&gt;=(0.5*R274),"HABIL","NO HABIL"))</f>
        <v/>
      </c>
      <c r="W274" s="64"/>
      <c r="X274" s="63"/>
      <c r="Y274" s="64" t="str">
        <f>IF(OR(X265=0,N274="",R274=""),"",IF(X265&gt;=$Y$9,"HABIL","NO HABIL"))</f>
        <v/>
      </c>
      <c r="Z274" s="65"/>
      <c r="AA274" s="64" t="str">
        <f>IF(OR(Z265=0,N274="",R274=""),"",IF(Z265&lt;=$AA$9,"HABIL","NO HABIL"))</f>
        <v/>
      </c>
      <c r="AB274" s="61">
        <f>IF(ISERROR(VLOOKUP(P274,[3]POA!$A$2:$F$25,5,0)),"",VLOOKUP(P274,[3]POA!$A$2:$F$25,5,0))</f>
        <v>0</v>
      </c>
      <c r="AC274" s="61"/>
      <c r="AD274" s="64" t="str">
        <f>IF(OR(AC265=0,N274="",R274=""),"",IF(AC265&gt;=$AD$9,"HABIL","NO HABIL"))</f>
        <v/>
      </c>
      <c r="AE274" s="64" t="str">
        <f t="shared" si="209"/>
        <v/>
      </c>
      <c r="AF274" s="66">
        <f t="shared" si="210"/>
        <v>0</v>
      </c>
      <c r="AG274" s="67" t="str">
        <f t="shared" si="213"/>
        <v>MIPYME</v>
      </c>
      <c r="AH274" s="68"/>
      <c r="AI274" s="64" t="str">
        <f>IF(OR(AH265=0,N274="",R274=""),"",IF(AH265&gt;=$AI$9,"HABIL","NO HABIL"))</f>
        <v/>
      </c>
      <c r="AJ274" s="68"/>
      <c r="AK274" s="64" t="str">
        <f>IF(OR(AJ265=0,N274="",R274=""),"",IF(AJ265&gt;=$AK$9,"HABIL","NO HABIL"))</f>
        <v/>
      </c>
      <c r="AL274" s="72" t="str">
        <f t="shared" si="214"/>
        <v/>
      </c>
    </row>
    <row r="275" spans="2:38" ht="18" hidden="1" customHeight="1" x14ac:dyDescent="0.25">
      <c r="B275" s="73" t="str">
        <f t="shared" si="215"/>
        <v/>
      </c>
      <c r="C275" s="74"/>
      <c r="D275" s="74"/>
      <c r="E275" s="75">
        <f>IF(ISERROR(VLOOKUP(C275,[2]TD!$4:$65536,2,0)),0,VLOOKUP(C275,[2]TD!$4:$65536,2,0))</f>
        <v>0</v>
      </c>
      <c r="F275" s="75">
        <f>IF(ISERROR(VLOOKUP(C275,[2]TD!$4:$65536,3,0)),0,VLOOKUP(C275,[2]TD!$4:$65536,3,0))</f>
        <v>0</v>
      </c>
      <c r="G275" s="75">
        <f>IF(ISERROR(VLOOKUP(C275,[2]TD!$4:$65536,4,0)),0,VLOOKUP(C275,[2]TD!$4:$65536,4,0))</f>
        <v>0</v>
      </c>
      <c r="H275" s="75">
        <f>IF(ISERROR(VLOOKUP(C275,[2]TD!$4:$65536,5,0)),0,VLOOKUP(C275,[2]TD!$4:$65536,5,0))</f>
        <v>0</v>
      </c>
      <c r="I275" s="75">
        <f t="shared" si="211"/>
        <v>0</v>
      </c>
      <c r="J275" s="75">
        <f t="shared" si="211"/>
        <v>0</v>
      </c>
      <c r="K275" s="75">
        <f t="shared" si="212"/>
        <v>0</v>
      </c>
      <c r="L275" s="75">
        <f>IF(ISERROR(VLOOKUP(C275,[2]TD!$4:$65536,6,0)),0,VLOOKUP(C275,[2]TD!$4:$65536,6,0))</f>
        <v>0</v>
      </c>
      <c r="M275" s="75">
        <f>IF(ISERROR(VLOOKUP(C275,[2]TD!$4:$65536,7,0)),0,VLOOKUP(C275,[2]TD!$4:$65536,7,0))</f>
        <v>0</v>
      </c>
      <c r="N275" s="76"/>
      <c r="O275" s="76" t="str">
        <f>IF(ISERROR(VLOOKUP(N275,[2]POA!$A$2:$C$25,3,0)),"",VLOOKUP(N275,[2]POA!$A$2:$C$25,3,0))</f>
        <v/>
      </c>
      <c r="P275" s="77"/>
      <c r="Q275" s="77" t="str">
        <f>IF(ISERROR(VLOOKUP(P275,[2]POA!$A$2:$F$25,4,0)),"",VLOOKUP(P275,[2]POA!$A$2:$F$25,4,0))</f>
        <v/>
      </c>
      <c r="R275" s="78" t="str">
        <f>IF(ISERROR(VLOOKUP(N275,[2]POA!$A$2:$C$25,2,0)),"",VLOOKUP(N275,[2]POA!$A$2:$C$25,2,0))</f>
        <v/>
      </c>
      <c r="S275" s="79"/>
      <c r="T275" s="64" t="str">
        <f t="shared" si="208"/>
        <v/>
      </c>
      <c r="U275" s="79"/>
      <c r="V275" s="80" t="str">
        <f>IF(OR(U265=0,N275="",R275=""),"",IF(U265&gt;=(0.5*R275),"HABIL","NO HABIL"))</f>
        <v/>
      </c>
      <c r="W275" s="80"/>
      <c r="X275" s="79"/>
      <c r="Y275" s="80" t="str">
        <f>IF(OR(X265=0,N275="",R275=""),"",IF(X265&gt;=$Y$9,"HABIL","NO HABIL"))</f>
        <v/>
      </c>
      <c r="Z275" s="81"/>
      <c r="AA275" s="80" t="str">
        <f>IF(OR(Z265=0,N275="",R275=""),"",IF(Z265&lt;=$AA$9,"HABIL","NO HABIL"))</f>
        <v/>
      </c>
      <c r="AB275" s="77">
        <f>IF(ISERROR(VLOOKUP(P275,[3]POA!$A$2:$F$25,5,0)),"",VLOOKUP(P275,[3]POA!$A$2:$F$25,5,0))</f>
        <v>0</v>
      </c>
      <c r="AC275" s="77"/>
      <c r="AD275" s="80" t="str">
        <f>IF(OR(AC265=0,N275="",R275=""),"",IF(AC265&gt;=$AD$9,"HABIL","NO HABIL"))</f>
        <v/>
      </c>
      <c r="AE275" s="80" t="str">
        <f t="shared" si="209"/>
        <v/>
      </c>
      <c r="AF275" s="82">
        <f t="shared" si="210"/>
        <v>0</v>
      </c>
      <c r="AG275" s="83" t="str">
        <f t="shared" si="213"/>
        <v>MIPYME</v>
      </c>
      <c r="AH275" s="84"/>
      <c r="AI275" s="80" t="str">
        <f>IF(OR(AH265=0,N275="",R275=""),"",IF(AH265&gt;=$AI$9,"HABIL","NO HABIL"))</f>
        <v/>
      </c>
      <c r="AJ275" s="84"/>
      <c r="AK275" s="80" t="str">
        <f>IF(OR(AJ265=0,N275="",R275=""),"",IF(AJ265&gt;=$AK$9,"HABIL","NO HABIL"))</f>
        <v/>
      </c>
      <c r="AL275" s="85" t="str">
        <f t="shared" si="214"/>
        <v/>
      </c>
    </row>
    <row r="276" spans="2:38" ht="18" hidden="1" customHeight="1" x14ac:dyDescent="0.25">
      <c r="B276" s="37">
        <v>25</v>
      </c>
      <c r="C276" s="38">
        <f>+C277</f>
        <v>0</v>
      </c>
      <c r="D276" s="39" t="str">
        <f>IF(SUM(D277:D286)=0,"",SUM(D277:D286))</f>
        <v/>
      </c>
      <c r="E276" s="40">
        <f>SUM(E277:E286)</f>
        <v>0</v>
      </c>
      <c r="F276" s="40">
        <f t="shared" ref="F276:M276" si="216">SUM(F277:F286)</f>
        <v>0</v>
      </c>
      <c r="G276" s="40">
        <f t="shared" si="216"/>
        <v>0</v>
      </c>
      <c r="H276" s="40">
        <f t="shared" si="216"/>
        <v>0</v>
      </c>
      <c r="I276" s="40">
        <f t="shared" si="216"/>
        <v>0</v>
      </c>
      <c r="J276" s="40">
        <f t="shared" si="216"/>
        <v>0</v>
      </c>
      <c r="K276" s="40">
        <f t="shared" si="216"/>
        <v>0</v>
      </c>
      <c r="L276" s="40">
        <f t="shared" si="216"/>
        <v>0</v>
      </c>
      <c r="M276" s="40">
        <f t="shared" si="216"/>
        <v>0</v>
      </c>
      <c r="N276" s="41">
        <v>1</v>
      </c>
      <c r="O276" s="42">
        <f>IF(ISERROR(VLOOKUP(N276,[2]POA!$A$2:$C$25,3,0)),"",VLOOKUP(N276,[2]POA!$A$2:$C$25,3,0))</f>
        <v>18</v>
      </c>
      <c r="P276" s="43" t="s">
        <v>54</v>
      </c>
      <c r="Q276" s="41">
        <f>+SUM(Q277:Q286)</f>
        <v>0</v>
      </c>
      <c r="R276" s="44">
        <f>IF(ISERROR(VLOOKUP(N276,[2]POA!$A$2:$C$25,2,0)),"",VLOOKUP(N276,[2]POA!$A$2:$C$25,2,0))</f>
        <v>151500000000</v>
      </c>
      <c r="S276" s="45">
        <f>SUM(I276)</f>
        <v>0</v>
      </c>
      <c r="T276" s="46" t="str">
        <f>IF(OR(S276=0,N276="",R276=""),"",IF(S276&gt;=(R276/O276),"HABIL","NO HABIL"))</f>
        <v/>
      </c>
      <c r="U276" s="47">
        <f>SUM(J276)</f>
        <v>0</v>
      </c>
      <c r="V276" s="48" t="str">
        <f>IF(OR(U276=0,N276="",R276=""),"",IF(U276&gt;=(0.1*R276),"HABIL","NO HABIL"))</f>
        <v/>
      </c>
      <c r="W276" s="48"/>
      <c r="X276" s="47">
        <f>IF(ISERROR(SUM(E276/G276)),0,SUM(E276/G276))</f>
        <v>0</v>
      </c>
      <c r="Y276" s="46" t="str">
        <f>IF(OR(X276=0,N276="",R276=""),"",IF(X276&gt;=$Y$9,"HABIL","NO HABIL"))</f>
        <v/>
      </c>
      <c r="Z276" s="49">
        <f>IF(ISERROR(SUM(H276/F276)),0,SUM(H276/F276))</f>
        <v>0</v>
      </c>
      <c r="AA276" s="46" t="str">
        <f>IF(OR(Z276=0,N276="",R276=""),"",IF(Z276&lt;=$AA$9,"HABIL","NO HABIL"))</f>
        <v/>
      </c>
      <c r="AB276" s="41">
        <f>+SUM(AB277:AB286)</f>
        <v>0</v>
      </c>
      <c r="AC276" s="49">
        <f>IF(ISERROR(SUM(L276/M276)),0,SUM(L276/M276))</f>
        <v>0</v>
      </c>
      <c r="AD276" s="46" t="str">
        <f>IF(OR(AC276=0,N276="",R276=""),"",IF(AC276&gt;=$AD$9,"HABIL","NO HABIL"))</f>
        <v/>
      </c>
      <c r="AE276" s="46" t="str">
        <f>IF(OR(T276="",V276="",Y276="",AA276="",AD276=""),"",IF(T276="NO HABIL","NO HABIL",IF(V276="NO HABIL","NO HABIL",IF(Y276="NO HABIL","NO HABIL",IF(AA276="NO HABIL","NO HABIL",IF(AD276="NO HABIL","NO HABIL",IF(AD276="NO HABIL","NO HABIL","HABIL")))))))</f>
        <v/>
      </c>
      <c r="AF276" s="50"/>
      <c r="AG276" s="51"/>
      <c r="AH276" s="49">
        <f>IF(ISERROR(SUM(L276/K276)),0,SUM(L276/K276))</f>
        <v>0</v>
      </c>
      <c r="AI276" s="46" t="str">
        <f>IF(OR(AH276=0,N276="",R276=""),"",IF(AH276&gt;=$AI$9,"HABIL","NO HABIL"))</f>
        <v/>
      </c>
      <c r="AJ276" s="49">
        <f>IF(ISERROR(SUM(L276/F276)),0,SUM(L276/F276))</f>
        <v>0</v>
      </c>
      <c r="AK276" s="46" t="str">
        <f>IF(OR(AJ276=0,N276="",R276=""),"",IF(AJ276&gt;=$AK$9,"HABIL","NO HABIL"))</f>
        <v/>
      </c>
      <c r="AL276" s="52" t="str">
        <f t="shared" si="214"/>
        <v/>
      </c>
    </row>
    <row r="277" spans="2:38" ht="18" hidden="1" customHeight="1" x14ac:dyDescent="0.25">
      <c r="B277" s="54" t="str">
        <f>IF(C277="","",B276+0.1)</f>
        <v/>
      </c>
      <c r="C277" s="55"/>
      <c r="D277" s="56"/>
      <c r="E277" s="57">
        <f>IF(ISERROR(VLOOKUP(C277,[2]TD!$4:$65536,2,0)),0,VLOOKUP(C277,[2]TD!$4:$65536,2,0))</f>
        <v>0</v>
      </c>
      <c r="F277" s="57">
        <f>IF(ISERROR(VLOOKUP(C277,[2]TD!$4:$65536,3,0)),0,VLOOKUP(C277,[2]TD!$4:$65536,3,0))</f>
        <v>0</v>
      </c>
      <c r="G277" s="57">
        <f>IF(ISERROR(VLOOKUP(C277,[2]TD!$4:$65536,4,0)),0,VLOOKUP(C277,[2]TD!$4:$65536,4,0))</f>
        <v>0</v>
      </c>
      <c r="H277" s="57">
        <f>IF(ISERROR(VLOOKUP(C277,[2]TD!$4:$65536,5,0)),0,VLOOKUP(C277,[2]TD!$4:$65536,5,0))</f>
        <v>0</v>
      </c>
      <c r="I277" s="57">
        <f>IF(ISERROR(E277-G277),"",E277-G277)</f>
        <v>0</v>
      </c>
      <c r="J277" s="58">
        <f>IF(ISERROR(F277-H277),"",F277-H277)</f>
        <v>0</v>
      </c>
      <c r="K277" s="58">
        <f>IF(ISERROR(F277-H277),"",F277-H277)</f>
        <v>0</v>
      </c>
      <c r="L277" s="57">
        <f>IF(ISERROR(VLOOKUP(C277,[2]TD!$4:$65536,6,0)),0,VLOOKUP(C277,[2]TD!$4:$65536,6,0))</f>
        <v>0</v>
      </c>
      <c r="M277" s="57">
        <f>IF(ISERROR(VLOOKUP(C277,[2]TD!$4:$65536,7,0)),0,VLOOKUP(C277,[2]TD!$4:$65536,7,0))</f>
        <v>0</v>
      </c>
      <c r="N277" s="59"/>
      <c r="O277" s="60" t="str">
        <f>IF(ISERROR(VLOOKUP(N277,[2]POA!$A$2:$C$25,3,0)),"",VLOOKUP(N277,[2]POA!$A$2:$C$25,3,0))</f>
        <v/>
      </c>
      <c r="P277" s="61" t="s">
        <v>54</v>
      </c>
      <c r="Q277" s="61" t="str">
        <f>IF(ISERROR(VLOOKUP(P277,[2]POA!$A$2:$F$25,4,0)),"",VLOOKUP(P277,[2]POA!$A$2:$F$25,4,0))</f>
        <v/>
      </c>
      <c r="R277" s="62" t="str">
        <f>IF(ISERROR(VLOOKUP(N277,[2]POA!$A$2:$C$25,2,0)),"",VLOOKUP(N277,[2]POA!$A$2:$C$25,2,0))</f>
        <v/>
      </c>
      <c r="S277" s="63"/>
      <c r="T277" s="64" t="str">
        <f t="shared" ref="T277:T286" si="217">IF(OR(S276=0,N277="",R277=""),"",IF(S276&gt;=(0.1*R277),"HABIL","NO HABIL"))</f>
        <v/>
      </c>
      <c r="U277" s="63"/>
      <c r="V277" s="64" t="str">
        <f>IF(OR(U276=0,N277="",R277=""),"",IF(U276&gt;=(0.5*R277),"HABIL","NO HABIL"))</f>
        <v/>
      </c>
      <c r="W277" s="64"/>
      <c r="X277" s="63"/>
      <c r="Y277" s="64" t="str">
        <f>IF(OR(X276=0,N277="",R277=""),"",IF(X276&gt;=$Y$9,"HABIL","NO HABIL"))</f>
        <v/>
      </c>
      <c r="Z277" s="65"/>
      <c r="AA277" s="64" t="str">
        <f>IF(OR(Z276=0,N277="",R277=""),"",IF(Z276&lt;=$AA$9,"HABIL","NO HABIL"))</f>
        <v/>
      </c>
      <c r="AB277" s="61" t="str">
        <f>IF(ISERROR(VLOOKUP(P277,[3]POA!$A$2:$F$25,5,0)),"",VLOOKUP(P277,[3]POA!$A$2:$F$25,5,0))</f>
        <v/>
      </c>
      <c r="AC277" s="61"/>
      <c r="AD277" s="64" t="str">
        <f>IF(OR(AC276=0,N277="",R277=""),"",IF(AC276&gt;=$AD$9,"HABIL","NO HABIL"))</f>
        <v/>
      </c>
      <c r="AE277" s="64" t="str">
        <f t="shared" ref="AE277:AE286" si="218">IF(OR(T277="",V277="",Y277="",AA277="",AD277=""),"",IF(T277="NO HABIL","NO HABIL",IF(V277="NO HABIL","NO HABIL",IF(Y277="NO HABIL","NO HABIL",IF(AA277="NO HABIL","NO HABIL",IF(AD277="NO HABIL","NO HABIL",IF(AD277="NO HABIL","NO HABIL","HABIL")))))))</f>
        <v/>
      </c>
      <c r="AF277" s="66">
        <f t="shared" ref="AF277:AF286" si="219">IF(ISERROR(F277/$AG$9),"",F277/$AG$9)</f>
        <v>0</v>
      </c>
      <c r="AG277" s="67" t="str">
        <f>+IF(AF277&lt;$AG$10,"MIPYME","NO CUMPLE")</f>
        <v>MIPYME</v>
      </c>
      <c r="AH277" s="68"/>
      <c r="AI277" s="64" t="str">
        <f>IF(OR(AH276=0,N277="",R277=""),"",IF(AH276&gt;=$AI$9,"HABIL","NO HABIL"))</f>
        <v/>
      </c>
      <c r="AJ277" s="68"/>
      <c r="AK277" s="64" t="str">
        <f>IF(OR(AJ276=0,N277="",R277=""),"",IF(AJ276&gt;=$AK$9,"HABIL","NO HABIL"))</f>
        <v/>
      </c>
      <c r="AL277" s="69" t="str">
        <f>IF(OR(AI277="",AK277=""),"",IF(AI277="NO HABIL","NO HABIL",IF(AK277="NO HABIL","NO HABIL",IF(AK277="NO HABIL","NO HABIL","HABIL"))))</f>
        <v/>
      </c>
    </row>
    <row r="278" spans="2:38" ht="18" hidden="1" customHeight="1" x14ac:dyDescent="0.25">
      <c r="B278" s="54" t="str">
        <f>IF(C278="","",B277+0.1)</f>
        <v/>
      </c>
      <c r="C278" s="56"/>
      <c r="D278" s="56"/>
      <c r="E278" s="57">
        <f>IF(ISERROR(VLOOKUP(C278,[2]TD!$4:$65536,2,0)),0,VLOOKUP(C278,[2]TD!$4:$65536,2,0))</f>
        <v>0</v>
      </c>
      <c r="F278" s="57">
        <f>IF(ISERROR(VLOOKUP(C278,[2]TD!$4:$65536,3,0)),0,VLOOKUP(C278,[2]TD!$4:$65536,3,0))</f>
        <v>0</v>
      </c>
      <c r="G278" s="57">
        <f>IF(ISERROR(VLOOKUP(C278,[2]TD!$4:$65536,4,0)),0,VLOOKUP(C278,[2]TD!$4:$65536,4,0))</f>
        <v>0</v>
      </c>
      <c r="H278" s="57">
        <f>IF(ISERROR(VLOOKUP(C278,[2]TD!$4:$65536,5,0)),0,VLOOKUP(C278,[2]TD!$4:$65536,5,0))</f>
        <v>0</v>
      </c>
      <c r="I278" s="57">
        <f t="shared" ref="I278:J286" si="220">IF(ISERROR(E278-G278),"",E278-G278)</f>
        <v>0</v>
      </c>
      <c r="J278" s="58">
        <f t="shared" si="220"/>
        <v>0</v>
      </c>
      <c r="K278" s="58">
        <f t="shared" ref="K278:K286" si="221">IF(ISERROR(F278-H278),"",F278-H278)</f>
        <v>0</v>
      </c>
      <c r="L278" s="57">
        <f>IF(ISERROR(VLOOKUP(C278,[2]TD!$4:$65536,6,0)),0,VLOOKUP(C278,[2]TD!$4:$65536,6,0))</f>
        <v>0</v>
      </c>
      <c r="M278" s="57">
        <f>IF(ISERROR(VLOOKUP(C278,[2]TD!$4:$65536,7,0)),0,VLOOKUP(C278,[2]TD!$4:$65536,7,0))</f>
        <v>0</v>
      </c>
      <c r="N278" s="70"/>
      <c r="O278" s="70" t="str">
        <f>IF(ISERROR(VLOOKUP(N278,[2]POA!$A$2:$C$25,3,0)),"",VLOOKUP(N278,[2]POA!$A$2:$C$25,3,0))</f>
        <v/>
      </c>
      <c r="P278" s="61" t="s">
        <v>54</v>
      </c>
      <c r="Q278" s="61" t="str">
        <f>IF(ISERROR(VLOOKUP(P278,[2]POA!$A$2:$F$25,4,0)),"",VLOOKUP(P278,[2]POA!$A$2:$F$25,4,0))</f>
        <v/>
      </c>
      <c r="R278" s="62" t="str">
        <f>IF(ISERROR(VLOOKUP(N278,[2]POA!$A$2:$C$25,2,0)),"",VLOOKUP(N278,[2]POA!$A$2:$C$25,2,0))</f>
        <v/>
      </c>
      <c r="S278" s="63" t="s">
        <v>54</v>
      </c>
      <c r="T278" s="64" t="str">
        <f t="shared" si="217"/>
        <v/>
      </c>
      <c r="U278" s="63"/>
      <c r="V278" s="64" t="str">
        <f>IF(OR(U276=0,N278="",R278=""),"",IF(U276&gt;=(0.5*R278),"HABIL","NO HABIL"))</f>
        <v/>
      </c>
      <c r="W278" s="64"/>
      <c r="X278" s="63"/>
      <c r="Y278" s="64" t="str">
        <f>IF(OR(X276=0,N278="",R278=""),"",IF(X276&gt;=$Y$9,"HABIL","NO HABIL"))</f>
        <v/>
      </c>
      <c r="Z278" s="65"/>
      <c r="AA278" s="64" t="str">
        <f>IF(OR(Z276=0,N278="",R278=""),"",IF(Z276&lt;=$AA$9,"HABIL","NO HABIL"))</f>
        <v/>
      </c>
      <c r="AB278" s="61" t="str">
        <f>IF(ISERROR(VLOOKUP(P278,[3]POA!$A$2:$F$25,5,0)),"",VLOOKUP(P278,[3]POA!$A$2:$F$25,5,0))</f>
        <v/>
      </c>
      <c r="AC278" s="61"/>
      <c r="AD278" s="64" t="str">
        <f>IF(OR(AC276=0,N278="",R278=""),"",IF(AC276&gt;=$AD$9,"HABIL","NO HABIL"))</f>
        <v/>
      </c>
      <c r="AE278" s="64" t="str">
        <f t="shared" si="218"/>
        <v/>
      </c>
      <c r="AF278" s="66">
        <f t="shared" si="219"/>
        <v>0</v>
      </c>
      <c r="AG278" s="67" t="str">
        <f t="shared" ref="AG278:AG286" si="222">+IF(AF278&lt;$AG$10,"MIPYME","NO CUMPLE")</f>
        <v>MIPYME</v>
      </c>
      <c r="AH278" s="68"/>
      <c r="AI278" s="64" t="str">
        <f>IF(OR(AH276=0,N278="",R278=""),"",IF(AH276&gt;=$AI$9,"HABIL","NO HABIL"))</f>
        <v/>
      </c>
      <c r="AJ278" s="68"/>
      <c r="AK278" s="64" t="str">
        <f>IF(OR(AJ276=0,N278="",R278=""),"",IF(AJ276&gt;=$AK$9,"HABIL","NO HABIL"))</f>
        <v/>
      </c>
      <c r="AL278" s="71" t="str">
        <f t="shared" ref="AL278:AL287" si="223">IF(OR(AI278="",AK278=""),"",IF(AI278="NO HABIL","NO HABIL",IF(AK278="NO HABIL","NO HABIL",IF(AK278="NO HABIL","NO HABIL","HABIL"))))</f>
        <v/>
      </c>
    </row>
    <row r="279" spans="2:38" ht="18" hidden="1" customHeight="1" x14ac:dyDescent="0.25">
      <c r="B279" s="54" t="str">
        <f>IF(C279="","",B278+0.1)</f>
        <v/>
      </c>
      <c r="C279" s="56"/>
      <c r="D279" s="56"/>
      <c r="E279" s="57">
        <f>IF(ISERROR(VLOOKUP(C279,[2]TD!$4:$65536,2,0)),0,VLOOKUP(C279,[2]TD!$4:$65536,2,0))</f>
        <v>0</v>
      </c>
      <c r="F279" s="57">
        <f>IF(ISERROR(VLOOKUP(C279,[2]TD!$4:$65536,3,0)),0,VLOOKUP(C279,[2]TD!$4:$65536,3,0))</f>
        <v>0</v>
      </c>
      <c r="G279" s="57">
        <f>IF(ISERROR(VLOOKUP(C279,[2]TD!$4:$65536,4,0)),0,VLOOKUP(C279,[2]TD!$4:$65536,4,0))</f>
        <v>0</v>
      </c>
      <c r="H279" s="57">
        <f>IF(ISERROR(VLOOKUP(C279,[2]TD!$4:$65536,5,0)),0,VLOOKUP(C279,[2]TD!$4:$65536,5,0))</f>
        <v>0</v>
      </c>
      <c r="I279" s="57">
        <f t="shared" si="220"/>
        <v>0</v>
      </c>
      <c r="J279" s="58">
        <f t="shared" si="220"/>
        <v>0</v>
      </c>
      <c r="K279" s="58">
        <f t="shared" si="221"/>
        <v>0</v>
      </c>
      <c r="L279" s="57">
        <f>IF(ISERROR(VLOOKUP(C279,[2]TD!$4:$65536,6,0)),0,VLOOKUP(C279,[2]TD!$4:$65536,6,0))</f>
        <v>0</v>
      </c>
      <c r="M279" s="57">
        <f>IF(ISERROR(VLOOKUP(C279,[2]TD!$4:$65536,7,0)),0,VLOOKUP(C279,[2]TD!$4:$65536,7,0))</f>
        <v>0</v>
      </c>
      <c r="N279" s="70"/>
      <c r="O279" s="70" t="str">
        <f>IF(ISERROR(VLOOKUP(N279,[2]POA!$A$2:$C$25,3,0)),"",VLOOKUP(N279,[2]POA!$A$2:$C$25,3,0))</f>
        <v/>
      </c>
      <c r="P279" s="61"/>
      <c r="Q279" s="61" t="str">
        <f>IF(ISERROR(VLOOKUP(P279,[2]POA!$A$2:$F$25,4,0)),"",VLOOKUP(P279,[2]POA!$A$2:$F$25,4,0))</f>
        <v/>
      </c>
      <c r="R279" s="62" t="str">
        <f>IF(ISERROR(VLOOKUP(N279,[2]POA!$A$2:$C$25,2,0)),"",VLOOKUP(N279,[2]POA!$A$2:$C$25,2,0))</f>
        <v/>
      </c>
      <c r="S279" s="63" t="s">
        <v>54</v>
      </c>
      <c r="T279" s="64" t="str">
        <f t="shared" si="217"/>
        <v/>
      </c>
      <c r="U279" s="63"/>
      <c r="V279" s="64" t="str">
        <f>IF(OR(U276=0,N279="",R279=""),"",IF(U276&gt;=(0.5*R279),"HABIL","NO HABIL"))</f>
        <v/>
      </c>
      <c r="W279" s="64"/>
      <c r="X279" s="63"/>
      <c r="Y279" s="64" t="str">
        <f>IF(OR(X276=0,N279="",R279=""),"",IF(X276&gt;=$Y$9,"HABIL","NO HABIL"))</f>
        <v/>
      </c>
      <c r="Z279" s="65"/>
      <c r="AA279" s="64" t="str">
        <f>IF(OR(Z276=0,N279="",R279=""),"",IF(Z276&lt;=$AA$9,"HABIL","NO HABIL"))</f>
        <v/>
      </c>
      <c r="AB279" s="61">
        <f>IF(ISERROR(VLOOKUP(P279,[3]POA!$A$2:$F$25,5,0)),"",VLOOKUP(P279,[3]POA!$A$2:$F$25,5,0))</f>
        <v>0</v>
      </c>
      <c r="AC279" s="61"/>
      <c r="AD279" s="64" t="str">
        <f>IF(OR(AC276=0,N279="",R279=""),"",IF(AC276&gt;=$AD$9,"HABIL","NO HABIL"))</f>
        <v/>
      </c>
      <c r="AE279" s="64" t="str">
        <f t="shared" si="218"/>
        <v/>
      </c>
      <c r="AF279" s="66">
        <f t="shared" si="219"/>
        <v>0</v>
      </c>
      <c r="AG279" s="67" t="str">
        <f t="shared" si="222"/>
        <v>MIPYME</v>
      </c>
      <c r="AH279" s="68"/>
      <c r="AI279" s="64" t="str">
        <f>IF(OR(AH276=0,N279="",R279=""),"",IF(AH276&gt;=$AI$9,"HABIL","NO HABIL"))</f>
        <v/>
      </c>
      <c r="AJ279" s="68"/>
      <c r="AK279" s="64" t="str">
        <f>IF(OR(AJ276=0,N279="",R279=""),"",IF(AJ276&gt;=$AK$9,"HABIL","NO HABIL"))</f>
        <v/>
      </c>
      <c r="AL279" s="71" t="str">
        <f t="shared" si="223"/>
        <v/>
      </c>
    </row>
    <row r="280" spans="2:38" ht="18" hidden="1" customHeight="1" x14ac:dyDescent="0.25">
      <c r="B280" s="54"/>
      <c r="C280" s="56" t="s">
        <v>55</v>
      </c>
      <c r="D280" s="56"/>
      <c r="E280" s="57">
        <f>IF(ISERROR(VLOOKUP(C280,[2]TD!$4:$65536,2,0)),0,VLOOKUP(C280,[2]TD!$4:$65536,2,0))</f>
        <v>0</v>
      </c>
      <c r="F280" s="57">
        <f>IF(ISERROR(VLOOKUP(C280,[2]TD!$4:$65536,3,0)),0,VLOOKUP(C280,[2]TD!$4:$65536,3,0))</f>
        <v>0</v>
      </c>
      <c r="G280" s="57">
        <f>IF(ISERROR(VLOOKUP(C280,[2]TD!$4:$65536,4,0)),0,VLOOKUP(C280,[2]TD!$4:$65536,4,0))</f>
        <v>0</v>
      </c>
      <c r="H280" s="57">
        <f>IF(ISERROR(VLOOKUP(C280,[2]TD!$4:$65536,5,0)),0,VLOOKUP(C280,[2]TD!$4:$65536,5,0))</f>
        <v>0</v>
      </c>
      <c r="I280" s="57">
        <f t="shared" si="220"/>
        <v>0</v>
      </c>
      <c r="J280" s="57">
        <f t="shared" si="220"/>
        <v>0</v>
      </c>
      <c r="K280" s="57">
        <f t="shared" si="221"/>
        <v>0</v>
      </c>
      <c r="L280" s="57">
        <f>IF(ISERROR(VLOOKUP(C280,[2]TD!$4:$65536,6,0)),0,VLOOKUP(C280,[2]TD!$4:$65536,6,0))</f>
        <v>0</v>
      </c>
      <c r="M280" s="57">
        <f>IF(ISERROR(VLOOKUP(C280,[2]TD!$4:$65536,7,0)),0,VLOOKUP(C280,[2]TD!$4:$65536,7,0))</f>
        <v>0</v>
      </c>
      <c r="N280" s="70"/>
      <c r="O280" s="70" t="str">
        <f>IF(ISERROR(VLOOKUP(N280,[2]POA!$A$2:$C$25,3,0)),"",VLOOKUP(N280,[2]POA!$A$2:$C$25,3,0))</f>
        <v/>
      </c>
      <c r="P280" s="61"/>
      <c r="Q280" s="61" t="str">
        <f>IF(ISERROR(VLOOKUP(P280,[2]POA!$A$2:$F$25,4,0)),"",VLOOKUP(P280,[2]POA!$A$2:$F$25,4,0))</f>
        <v/>
      </c>
      <c r="R280" s="62" t="str">
        <f>IF(ISERROR(VLOOKUP(N280,[2]POA!$A$2:$C$25,2,0)),"",VLOOKUP(N280,[2]POA!$A$2:$C$25,2,0))</f>
        <v/>
      </c>
      <c r="S280" s="63"/>
      <c r="T280" s="64" t="str">
        <f t="shared" si="217"/>
        <v/>
      </c>
      <c r="U280" s="63"/>
      <c r="V280" s="64" t="str">
        <f>IF(OR(U276=0,N280="",R280=""),"",IF(U276&gt;=(0.5*R280),"HABIL","NO HABIL"))</f>
        <v/>
      </c>
      <c r="W280" s="64"/>
      <c r="X280" s="63"/>
      <c r="Y280" s="64" t="str">
        <f>IF(OR(X276=0,N280="",R280=""),"",IF(X276&gt;=$Y$9,"HABIL","NO HABIL"))</f>
        <v/>
      </c>
      <c r="Z280" s="65"/>
      <c r="AA280" s="64" t="str">
        <f>IF(OR(Z276=0,N280="",R280=""),"",IF(Z276&lt;=$AA$9,"HABIL","NO HABIL"))</f>
        <v/>
      </c>
      <c r="AB280" s="61">
        <f>IF(ISERROR(VLOOKUP(P280,[3]POA!$A$2:$F$25,5,0)),"",VLOOKUP(P280,[3]POA!$A$2:$F$25,5,0))</f>
        <v>0</v>
      </c>
      <c r="AC280" s="61"/>
      <c r="AD280" s="64" t="str">
        <f>IF(OR(AC276=0,N280="",R280=""),"",IF(AC276&gt;=$AD$9,"HABIL","NO HABIL"))</f>
        <v/>
      </c>
      <c r="AE280" s="64" t="str">
        <f t="shared" si="218"/>
        <v/>
      </c>
      <c r="AF280" s="66">
        <f t="shared" si="219"/>
        <v>0</v>
      </c>
      <c r="AG280" s="67" t="str">
        <f t="shared" si="222"/>
        <v>MIPYME</v>
      </c>
      <c r="AH280" s="68"/>
      <c r="AI280" s="64" t="str">
        <f>IF(OR(AH276=0,N280="",R280=""),"",IF(AH276&gt;=$AI$9,"HABIL","NO HABIL"))</f>
        <v/>
      </c>
      <c r="AJ280" s="68"/>
      <c r="AK280" s="64" t="str">
        <f>IF(OR(AJ276=0,N280="",R280=""),"",IF(AJ276&gt;=$AK$9,"HABIL","NO HABIL"))</f>
        <v/>
      </c>
      <c r="AL280" s="71" t="str">
        <f t="shared" si="223"/>
        <v/>
      </c>
    </row>
    <row r="281" spans="2:38" ht="18" hidden="1" customHeight="1" x14ac:dyDescent="0.25">
      <c r="B281" s="54" t="str">
        <f t="shared" ref="B281:B286" si="224">IF(C281="","",B280+0.1)</f>
        <v/>
      </c>
      <c r="C281" s="56"/>
      <c r="D281" s="56"/>
      <c r="E281" s="57">
        <f>IF(ISERROR(VLOOKUP(C281,[2]TD!$4:$65536,2,0)),0,VLOOKUP(C281,[2]TD!$4:$65536,2,0))</f>
        <v>0</v>
      </c>
      <c r="F281" s="57">
        <f>IF(ISERROR(VLOOKUP(C281,[2]TD!$4:$65536,3,0)),0,VLOOKUP(C281,[2]TD!$4:$65536,3,0))</f>
        <v>0</v>
      </c>
      <c r="G281" s="57">
        <f>IF(ISERROR(VLOOKUP(C281,[2]TD!$4:$65536,4,0)),0,VLOOKUP(C281,[2]TD!$4:$65536,4,0))</f>
        <v>0</v>
      </c>
      <c r="H281" s="57">
        <f>IF(ISERROR(VLOOKUP(C281,[2]TD!$4:$65536,5,0)),0,VLOOKUP(C281,[2]TD!$4:$65536,5,0))</f>
        <v>0</v>
      </c>
      <c r="I281" s="57">
        <f t="shared" si="220"/>
        <v>0</v>
      </c>
      <c r="J281" s="57">
        <f t="shared" si="220"/>
        <v>0</v>
      </c>
      <c r="K281" s="57">
        <f t="shared" si="221"/>
        <v>0</v>
      </c>
      <c r="L281" s="57">
        <f>IF(ISERROR(VLOOKUP(C281,[2]TD!$4:$65536,6,0)),0,VLOOKUP(C281,[2]TD!$4:$65536,6,0))</f>
        <v>0</v>
      </c>
      <c r="M281" s="57">
        <f>IF(ISERROR(VLOOKUP(C281,[2]TD!$4:$65536,7,0)),0,VLOOKUP(C281,[2]TD!$4:$65536,7,0))</f>
        <v>0</v>
      </c>
      <c r="N281" s="70"/>
      <c r="O281" s="70" t="str">
        <f>IF(ISERROR(VLOOKUP(N281,[2]POA!$A$2:$C$25,3,0)),"",VLOOKUP(N281,[2]POA!$A$2:$C$25,3,0))</f>
        <v/>
      </c>
      <c r="P281" s="61"/>
      <c r="Q281" s="61" t="str">
        <f>IF(ISERROR(VLOOKUP(P281,[2]POA!$A$2:$F$25,4,0)),"",VLOOKUP(P281,[2]POA!$A$2:$F$25,4,0))</f>
        <v/>
      </c>
      <c r="R281" s="62" t="str">
        <f>IF(ISERROR(VLOOKUP(N281,[2]POA!$A$2:$C$25,2,0)),"",VLOOKUP(N281,[2]POA!$A$2:$C$25,2,0))</f>
        <v/>
      </c>
      <c r="S281" s="63"/>
      <c r="T281" s="64" t="str">
        <f t="shared" si="217"/>
        <v/>
      </c>
      <c r="U281" s="63"/>
      <c r="V281" s="64" t="str">
        <f>IF(OR(U276=0,N281="",R281=""),"",IF(U276&gt;=(0.5*R281),"HABIL","NO HABIL"))</f>
        <v/>
      </c>
      <c r="W281" s="64"/>
      <c r="X281" s="63"/>
      <c r="Y281" s="64" t="str">
        <f>IF(OR(X276=0,N281="",R281=""),"",IF(X276&gt;=$Y$9,"HABIL","NO HABIL"))</f>
        <v/>
      </c>
      <c r="Z281" s="65"/>
      <c r="AA281" s="64" t="str">
        <f>IF(OR(Z276=0,N281="",R281=""),"",IF(Z276&lt;=$AA$9,"HABIL","NO HABIL"))</f>
        <v/>
      </c>
      <c r="AB281" s="61">
        <f>IF(ISERROR(VLOOKUP(P281,[3]POA!$A$2:$F$25,5,0)),"",VLOOKUP(P281,[3]POA!$A$2:$F$25,5,0))</f>
        <v>0</v>
      </c>
      <c r="AC281" s="61"/>
      <c r="AD281" s="64" t="str">
        <f>IF(OR(AC276=0,N281="",R281=""),"",IF(AC276&gt;=$AD$9,"HABIL","NO HABIL"))</f>
        <v/>
      </c>
      <c r="AE281" s="64" t="str">
        <f t="shared" si="218"/>
        <v/>
      </c>
      <c r="AF281" s="66">
        <f t="shared" si="219"/>
        <v>0</v>
      </c>
      <c r="AG281" s="67" t="str">
        <f t="shared" si="222"/>
        <v>MIPYME</v>
      </c>
      <c r="AH281" s="68"/>
      <c r="AI281" s="64" t="str">
        <f>IF(OR(AH276=0,N281="",R281=""),"",IF(AH276&gt;=$AI$9,"HABIL","NO HABIL"))</f>
        <v/>
      </c>
      <c r="AJ281" s="68"/>
      <c r="AK281" s="64" t="str">
        <f>IF(OR(AJ276=0,N281="",R281=""),"",IF(AJ276&gt;=$AK$9,"HABIL","NO HABIL"))</f>
        <v/>
      </c>
      <c r="AL281" s="72" t="str">
        <f t="shared" si="223"/>
        <v/>
      </c>
    </row>
    <row r="282" spans="2:38" ht="18" hidden="1" customHeight="1" x14ac:dyDescent="0.25">
      <c r="B282" s="54" t="str">
        <f t="shared" si="224"/>
        <v/>
      </c>
      <c r="C282" s="56"/>
      <c r="D282" s="56"/>
      <c r="E282" s="57">
        <f>IF(ISERROR(VLOOKUP(C282,[2]TD!$4:$65536,2,0)),0,VLOOKUP(C282,[2]TD!$4:$65536,2,0))</f>
        <v>0</v>
      </c>
      <c r="F282" s="57">
        <f>IF(ISERROR(VLOOKUP(C282,[2]TD!$4:$65536,3,0)),0,VLOOKUP(C282,[2]TD!$4:$65536,3,0))</f>
        <v>0</v>
      </c>
      <c r="G282" s="57">
        <f>IF(ISERROR(VLOOKUP(C282,[2]TD!$4:$65536,4,0)),0,VLOOKUP(C282,[2]TD!$4:$65536,4,0))</f>
        <v>0</v>
      </c>
      <c r="H282" s="57">
        <f>IF(ISERROR(VLOOKUP(C282,[2]TD!$4:$65536,5,0)),0,VLOOKUP(C282,[2]TD!$4:$65536,5,0))</f>
        <v>0</v>
      </c>
      <c r="I282" s="57">
        <f t="shared" si="220"/>
        <v>0</v>
      </c>
      <c r="J282" s="57">
        <f t="shared" si="220"/>
        <v>0</v>
      </c>
      <c r="K282" s="57">
        <f t="shared" si="221"/>
        <v>0</v>
      </c>
      <c r="L282" s="57">
        <f>IF(ISERROR(VLOOKUP(C282,[2]TD!$4:$65536,6,0)),0,VLOOKUP(C282,[2]TD!$4:$65536,6,0))</f>
        <v>0</v>
      </c>
      <c r="M282" s="57">
        <f>IF(ISERROR(VLOOKUP(C282,[2]TD!$4:$65536,7,0)),0,VLOOKUP(C282,[2]TD!$4:$65536,7,0))</f>
        <v>0</v>
      </c>
      <c r="N282" s="70"/>
      <c r="O282" s="70" t="str">
        <f>IF(ISERROR(VLOOKUP(N282,[2]POA!$A$2:$C$25,3,0)),"",VLOOKUP(N282,[2]POA!$A$2:$C$25,3,0))</f>
        <v/>
      </c>
      <c r="P282" s="61"/>
      <c r="Q282" s="61" t="str">
        <f>IF(ISERROR(VLOOKUP(P282,[2]POA!$A$2:$F$25,4,0)),"",VLOOKUP(P282,[2]POA!$A$2:$F$25,4,0))</f>
        <v/>
      </c>
      <c r="R282" s="62" t="str">
        <f>IF(ISERROR(VLOOKUP(N282,[2]POA!$A$2:$C$25,2,0)),"",VLOOKUP(N282,[2]POA!$A$2:$C$25,2,0))</f>
        <v/>
      </c>
      <c r="S282" s="63"/>
      <c r="T282" s="64" t="str">
        <f t="shared" si="217"/>
        <v/>
      </c>
      <c r="U282" s="63"/>
      <c r="V282" s="64" t="str">
        <f>IF(OR(U276=0,N282="",R282=""),"",IF(U276&gt;=(0.5*R282),"HABIL","NO HABIL"))</f>
        <v/>
      </c>
      <c r="W282" s="64"/>
      <c r="X282" s="63"/>
      <c r="Y282" s="64" t="str">
        <f>IF(OR(X276=0,N282="",R282=""),"",IF(X276&gt;=$Y$9,"HABIL","NO HABIL"))</f>
        <v/>
      </c>
      <c r="Z282" s="65"/>
      <c r="AA282" s="64" t="str">
        <f>IF(OR(Z276=0,N282="",R282=""),"",IF(Z276&lt;=$AA$9,"HABIL","NO HABIL"))</f>
        <v/>
      </c>
      <c r="AB282" s="61">
        <f>IF(ISERROR(VLOOKUP(P282,[3]POA!$A$2:$F$25,5,0)),"",VLOOKUP(P282,[3]POA!$A$2:$F$25,5,0))</f>
        <v>0</v>
      </c>
      <c r="AC282" s="61"/>
      <c r="AD282" s="64" t="str">
        <f>IF(OR(AC276=0,N282="",R282=""),"",IF(AC276&gt;=$AD$9,"HABIL","NO HABIL"))</f>
        <v/>
      </c>
      <c r="AE282" s="64" t="str">
        <f t="shared" si="218"/>
        <v/>
      </c>
      <c r="AF282" s="66">
        <f t="shared" si="219"/>
        <v>0</v>
      </c>
      <c r="AG282" s="67" t="str">
        <f t="shared" si="222"/>
        <v>MIPYME</v>
      </c>
      <c r="AH282" s="68"/>
      <c r="AI282" s="64" t="str">
        <f>IF(OR(AH276=0,N282="",R282=""),"",IF(AH276&gt;=$AI$9,"HABIL","NO HABIL"))</f>
        <v/>
      </c>
      <c r="AJ282" s="68"/>
      <c r="AK282" s="64" t="str">
        <f>IF(OR(AJ276=0,N282="",R282=""),"",IF(AJ276&gt;=$AK$9,"HABIL","NO HABIL"))</f>
        <v/>
      </c>
      <c r="AL282" s="71" t="str">
        <f t="shared" si="223"/>
        <v/>
      </c>
    </row>
    <row r="283" spans="2:38" ht="18" hidden="1" customHeight="1" x14ac:dyDescent="0.25">
      <c r="B283" s="54" t="str">
        <f t="shared" si="224"/>
        <v/>
      </c>
      <c r="C283" s="56"/>
      <c r="D283" s="56"/>
      <c r="E283" s="57">
        <f>IF(ISERROR(VLOOKUP(C283,[2]TD!$4:$65536,2,0)),0,VLOOKUP(C283,[2]TD!$4:$65536,2,0))</f>
        <v>0</v>
      </c>
      <c r="F283" s="57">
        <f>IF(ISERROR(VLOOKUP(C283,[2]TD!$4:$65536,3,0)),0,VLOOKUP(C283,[2]TD!$4:$65536,3,0))</f>
        <v>0</v>
      </c>
      <c r="G283" s="57">
        <f>IF(ISERROR(VLOOKUP(C283,[2]TD!$4:$65536,4,0)),0,VLOOKUP(C283,[2]TD!$4:$65536,4,0))</f>
        <v>0</v>
      </c>
      <c r="H283" s="57">
        <f>IF(ISERROR(VLOOKUP(C283,[2]TD!$4:$65536,5,0)),0,VLOOKUP(C283,[2]TD!$4:$65536,5,0))</f>
        <v>0</v>
      </c>
      <c r="I283" s="57">
        <f t="shared" si="220"/>
        <v>0</v>
      </c>
      <c r="J283" s="57">
        <f t="shared" si="220"/>
        <v>0</v>
      </c>
      <c r="K283" s="57">
        <f t="shared" si="221"/>
        <v>0</v>
      </c>
      <c r="L283" s="57">
        <f>IF(ISERROR(VLOOKUP(C283,[2]TD!$4:$65536,6,0)),0,VLOOKUP(C283,[2]TD!$4:$65536,6,0))</f>
        <v>0</v>
      </c>
      <c r="M283" s="57">
        <f>IF(ISERROR(VLOOKUP(C283,[2]TD!$4:$65536,7,0)),0,VLOOKUP(C283,[2]TD!$4:$65536,7,0))</f>
        <v>0</v>
      </c>
      <c r="N283" s="70"/>
      <c r="O283" s="70" t="str">
        <f>IF(ISERROR(VLOOKUP(N283,[2]POA!$A$2:$C$25,3,0)),"",VLOOKUP(N283,[2]POA!$A$2:$C$25,3,0))</f>
        <v/>
      </c>
      <c r="P283" s="61"/>
      <c r="Q283" s="61" t="str">
        <f>IF(ISERROR(VLOOKUP(P283,[2]POA!$A$2:$F$25,4,0)),"",VLOOKUP(P283,[2]POA!$A$2:$F$25,4,0))</f>
        <v/>
      </c>
      <c r="R283" s="62" t="str">
        <f>IF(ISERROR(VLOOKUP(N283,[2]POA!$A$2:$C$25,2,0)),"",VLOOKUP(N283,[2]POA!$A$2:$C$25,2,0))</f>
        <v/>
      </c>
      <c r="S283" s="63"/>
      <c r="T283" s="64" t="str">
        <f t="shared" si="217"/>
        <v/>
      </c>
      <c r="U283" s="63"/>
      <c r="V283" s="64" t="str">
        <f>IF(OR(U276=0,N283="",R283=""),"",IF(U276&gt;=(0.5*R283),"HABIL","NO HABIL"))</f>
        <v/>
      </c>
      <c r="W283" s="64"/>
      <c r="X283" s="63"/>
      <c r="Y283" s="64" t="str">
        <f>IF(OR(X276=0,N283="",R283=""),"",IF(X276&gt;=$Y$9,"HABIL","NO HABIL"))</f>
        <v/>
      </c>
      <c r="Z283" s="65"/>
      <c r="AA283" s="64" t="str">
        <f>IF(OR(Z276=0,N283="",R283=""),"",IF(Z276&lt;=$AA$9,"HABIL","NO HABIL"))</f>
        <v/>
      </c>
      <c r="AB283" s="61">
        <f>IF(ISERROR(VLOOKUP(P283,[3]POA!$A$2:$F$25,5,0)),"",VLOOKUP(P283,[3]POA!$A$2:$F$25,5,0))</f>
        <v>0</v>
      </c>
      <c r="AC283" s="61"/>
      <c r="AD283" s="64" t="str">
        <f>IF(OR(AC276=0,N283="",R283=""),"",IF(AC276&gt;=$AD$9,"HABIL","NO HABIL"))</f>
        <v/>
      </c>
      <c r="AE283" s="64" t="str">
        <f t="shared" si="218"/>
        <v/>
      </c>
      <c r="AF283" s="66">
        <f t="shared" si="219"/>
        <v>0</v>
      </c>
      <c r="AG283" s="67" t="str">
        <f t="shared" si="222"/>
        <v>MIPYME</v>
      </c>
      <c r="AH283" s="68"/>
      <c r="AI283" s="64" t="str">
        <f>IF(OR(AH276=0,N283="",R283=""),"",IF(AH276&gt;=$AI$9,"HABIL","NO HABIL"))</f>
        <v/>
      </c>
      <c r="AJ283" s="68"/>
      <c r="AK283" s="64" t="str">
        <f>IF(OR(AJ276=0,N283="",R283=""),"",IF(AJ276&gt;=$AK$9,"HABIL","NO HABIL"))</f>
        <v/>
      </c>
      <c r="AL283" s="71" t="str">
        <f t="shared" si="223"/>
        <v/>
      </c>
    </row>
    <row r="284" spans="2:38" ht="18" hidden="1" customHeight="1" x14ac:dyDescent="0.25">
      <c r="B284" s="54" t="str">
        <f t="shared" si="224"/>
        <v/>
      </c>
      <c r="C284" s="56"/>
      <c r="D284" s="56"/>
      <c r="E284" s="57">
        <f>IF(ISERROR(VLOOKUP(C284,[2]TD!$4:$65536,2,0)),0,VLOOKUP(C284,[2]TD!$4:$65536,2,0))</f>
        <v>0</v>
      </c>
      <c r="F284" s="57">
        <f>IF(ISERROR(VLOOKUP(C284,[2]TD!$4:$65536,3,0)),0,VLOOKUP(C284,[2]TD!$4:$65536,3,0))</f>
        <v>0</v>
      </c>
      <c r="G284" s="57">
        <f>IF(ISERROR(VLOOKUP(C284,[2]TD!$4:$65536,4,0)),0,VLOOKUP(C284,[2]TD!$4:$65536,4,0))</f>
        <v>0</v>
      </c>
      <c r="H284" s="57">
        <f>IF(ISERROR(VLOOKUP(C284,[2]TD!$4:$65536,5,0)),0,VLOOKUP(C284,[2]TD!$4:$65536,5,0))</f>
        <v>0</v>
      </c>
      <c r="I284" s="57">
        <f t="shared" si="220"/>
        <v>0</v>
      </c>
      <c r="J284" s="57">
        <f t="shared" si="220"/>
        <v>0</v>
      </c>
      <c r="K284" s="57">
        <f t="shared" si="221"/>
        <v>0</v>
      </c>
      <c r="L284" s="57">
        <f>IF(ISERROR(VLOOKUP(C284,[2]TD!$4:$65536,6,0)),0,VLOOKUP(C284,[2]TD!$4:$65536,6,0))</f>
        <v>0</v>
      </c>
      <c r="M284" s="57">
        <f>IF(ISERROR(VLOOKUP(C284,[2]TD!$4:$65536,7,0)),0,VLOOKUP(C284,[2]TD!$4:$65536,7,0))</f>
        <v>0</v>
      </c>
      <c r="N284" s="70"/>
      <c r="O284" s="70" t="str">
        <f>IF(ISERROR(VLOOKUP(N284,[2]POA!$A$2:$C$25,3,0)),"",VLOOKUP(N284,[2]POA!$A$2:$C$25,3,0))</f>
        <v/>
      </c>
      <c r="P284" s="61"/>
      <c r="Q284" s="61" t="str">
        <f>IF(ISERROR(VLOOKUP(P284,[2]POA!$A$2:$F$25,4,0)),"",VLOOKUP(P284,[2]POA!$A$2:$F$25,4,0))</f>
        <v/>
      </c>
      <c r="R284" s="62" t="str">
        <f>IF(ISERROR(VLOOKUP(N284,[2]POA!$A$2:$C$25,2,0)),"",VLOOKUP(N284,[2]POA!$A$2:$C$25,2,0))</f>
        <v/>
      </c>
      <c r="S284" s="63"/>
      <c r="T284" s="64" t="str">
        <f t="shared" si="217"/>
        <v/>
      </c>
      <c r="U284" s="63"/>
      <c r="V284" s="64" t="str">
        <f>IF(OR(U276=0,N284="",R284=""),"",IF(U276&gt;=(0.5*R284),"HABIL","NO HABIL"))</f>
        <v/>
      </c>
      <c r="W284" s="64"/>
      <c r="X284" s="63"/>
      <c r="Y284" s="64" t="str">
        <f>IF(OR(X276=0,N284="",R284=""),"",IF(X276&gt;=$Y$9,"HABIL","NO HABIL"))</f>
        <v/>
      </c>
      <c r="Z284" s="65"/>
      <c r="AA284" s="64" t="str">
        <f>IF(OR(Z276=0,N284="",R284=""),"",IF(Z276&lt;=$AA$9,"HABIL","NO HABIL"))</f>
        <v/>
      </c>
      <c r="AB284" s="61">
        <f>IF(ISERROR(VLOOKUP(P284,[3]POA!$A$2:$F$25,5,0)),"",VLOOKUP(P284,[3]POA!$A$2:$F$25,5,0))</f>
        <v>0</v>
      </c>
      <c r="AC284" s="61"/>
      <c r="AD284" s="64" t="str">
        <f>IF(OR(AC276=0,N284="",R284=""),"",IF(AC276&gt;=$AD$9,"HABIL","NO HABIL"))</f>
        <v/>
      </c>
      <c r="AE284" s="64" t="str">
        <f t="shared" si="218"/>
        <v/>
      </c>
      <c r="AF284" s="66">
        <f t="shared" si="219"/>
        <v>0</v>
      </c>
      <c r="AG284" s="67" t="str">
        <f t="shared" si="222"/>
        <v>MIPYME</v>
      </c>
      <c r="AH284" s="68"/>
      <c r="AI284" s="64" t="str">
        <f>IF(OR(AH276=0,N284="",R284=""),"",IF(AH276&gt;=$AI$9,"HABIL","NO HABIL"))</f>
        <v/>
      </c>
      <c r="AJ284" s="68"/>
      <c r="AK284" s="64" t="str">
        <f>IF(OR(AJ276=0,N284="",R284=""),"",IF(AJ276&gt;=$AK$9,"HABIL","NO HABIL"))</f>
        <v/>
      </c>
      <c r="AL284" s="72" t="str">
        <f t="shared" si="223"/>
        <v/>
      </c>
    </row>
    <row r="285" spans="2:38" ht="18" hidden="1" customHeight="1" x14ac:dyDescent="0.25">
      <c r="B285" s="54" t="str">
        <f t="shared" si="224"/>
        <v/>
      </c>
      <c r="C285" s="56"/>
      <c r="D285" s="56"/>
      <c r="E285" s="57">
        <f>IF(ISERROR(VLOOKUP(C285,[2]TD!$4:$65536,2,0)),0,VLOOKUP(C285,[2]TD!$4:$65536,2,0))</f>
        <v>0</v>
      </c>
      <c r="F285" s="57">
        <f>IF(ISERROR(VLOOKUP(C285,[2]TD!$4:$65536,3,0)),0,VLOOKUP(C285,[2]TD!$4:$65536,3,0))</f>
        <v>0</v>
      </c>
      <c r="G285" s="57">
        <f>IF(ISERROR(VLOOKUP(C285,[2]TD!$4:$65536,4,0)),0,VLOOKUP(C285,[2]TD!$4:$65536,4,0))</f>
        <v>0</v>
      </c>
      <c r="H285" s="57">
        <f>IF(ISERROR(VLOOKUP(C285,[2]TD!$4:$65536,5,0)),0,VLOOKUP(C285,[2]TD!$4:$65536,5,0))</f>
        <v>0</v>
      </c>
      <c r="I285" s="57">
        <f t="shared" si="220"/>
        <v>0</v>
      </c>
      <c r="J285" s="57">
        <f t="shared" si="220"/>
        <v>0</v>
      </c>
      <c r="K285" s="57">
        <f t="shared" si="221"/>
        <v>0</v>
      </c>
      <c r="L285" s="57">
        <f>IF(ISERROR(VLOOKUP(C285,[2]TD!$4:$65536,6,0)),0,VLOOKUP(C285,[2]TD!$4:$65536,6,0))</f>
        <v>0</v>
      </c>
      <c r="M285" s="57">
        <f>IF(ISERROR(VLOOKUP(C285,[2]TD!$4:$65536,7,0)),0,VLOOKUP(C285,[2]TD!$4:$65536,7,0))</f>
        <v>0</v>
      </c>
      <c r="N285" s="70"/>
      <c r="O285" s="70" t="str">
        <f>IF(ISERROR(VLOOKUP(N285,[2]POA!$A$2:$C$25,3,0)),"",VLOOKUP(N285,[2]POA!$A$2:$C$25,3,0))</f>
        <v/>
      </c>
      <c r="P285" s="61"/>
      <c r="Q285" s="61" t="str">
        <f>IF(ISERROR(VLOOKUP(P285,[2]POA!$A$2:$F$25,4,0)),"",VLOOKUP(P285,[2]POA!$A$2:$F$25,4,0))</f>
        <v/>
      </c>
      <c r="R285" s="62" t="str">
        <f>IF(ISERROR(VLOOKUP(N285,[2]POA!$A$2:$C$25,2,0)),"",VLOOKUP(N285,[2]POA!$A$2:$C$25,2,0))</f>
        <v/>
      </c>
      <c r="S285" s="63"/>
      <c r="T285" s="64" t="str">
        <f t="shared" si="217"/>
        <v/>
      </c>
      <c r="U285" s="63"/>
      <c r="V285" s="64" t="str">
        <f>IF(OR(U276=0,N285="",R285=""),"",IF(U276&gt;=(0.5*R285),"HABIL","NO HABIL"))</f>
        <v/>
      </c>
      <c r="W285" s="64"/>
      <c r="X285" s="63"/>
      <c r="Y285" s="64" t="str">
        <f>IF(OR(X276=0,N285="",R285=""),"",IF(X276&gt;=$Y$9,"HABIL","NO HABIL"))</f>
        <v/>
      </c>
      <c r="Z285" s="65"/>
      <c r="AA285" s="64" t="str">
        <f>IF(OR(Z276=0,N285="",R285=""),"",IF(Z276&lt;=$AA$9,"HABIL","NO HABIL"))</f>
        <v/>
      </c>
      <c r="AB285" s="61">
        <f>IF(ISERROR(VLOOKUP(P285,[3]POA!$A$2:$F$25,5,0)),"",VLOOKUP(P285,[3]POA!$A$2:$F$25,5,0))</f>
        <v>0</v>
      </c>
      <c r="AC285" s="61"/>
      <c r="AD285" s="64" t="str">
        <f>IF(OR(AC276=0,N285="",R285=""),"",IF(AC276&gt;=$AD$9,"HABIL","NO HABIL"))</f>
        <v/>
      </c>
      <c r="AE285" s="64" t="str">
        <f t="shared" si="218"/>
        <v/>
      </c>
      <c r="AF285" s="66">
        <f t="shared" si="219"/>
        <v>0</v>
      </c>
      <c r="AG285" s="67" t="str">
        <f t="shared" si="222"/>
        <v>MIPYME</v>
      </c>
      <c r="AH285" s="68"/>
      <c r="AI285" s="64" t="str">
        <f>IF(OR(AH276=0,N285="",R285=""),"",IF(AH276&gt;=$AI$9,"HABIL","NO HABIL"))</f>
        <v/>
      </c>
      <c r="AJ285" s="68"/>
      <c r="AK285" s="64" t="str">
        <f>IF(OR(AJ276=0,N285="",R285=""),"",IF(AJ276&gt;=$AK$9,"HABIL","NO HABIL"))</f>
        <v/>
      </c>
      <c r="AL285" s="72" t="str">
        <f t="shared" si="223"/>
        <v/>
      </c>
    </row>
    <row r="286" spans="2:38" ht="18" hidden="1" customHeight="1" x14ac:dyDescent="0.25">
      <c r="B286" s="73" t="str">
        <f t="shared" si="224"/>
        <v/>
      </c>
      <c r="C286" s="74"/>
      <c r="D286" s="74"/>
      <c r="E286" s="75">
        <f>IF(ISERROR(VLOOKUP(C286,[2]TD!$4:$65536,2,0)),0,VLOOKUP(C286,[2]TD!$4:$65536,2,0))</f>
        <v>0</v>
      </c>
      <c r="F286" s="75">
        <f>IF(ISERROR(VLOOKUP(C286,[2]TD!$4:$65536,3,0)),0,VLOOKUP(C286,[2]TD!$4:$65536,3,0))</f>
        <v>0</v>
      </c>
      <c r="G286" s="75">
        <f>IF(ISERROR(VLOOKUP(C286,[2]TD!$4:$65536,4,0)),0,VLOOKUP(C286,[2]TD!$4:$65536,4,0))</f>
        <v>0</v>
      </c>
      <c r="H286" s="75">
        <f>IF(ISERROR(VLOOKUP(C286,[2]TD!$4:$65536,5,0)),0,VLOOKUP(C286,[2]TD!$4:$65536,5,0))</f>
        <v>0</v>
      </c>
      <c r="I286" s="75">
        <f t="shared" si="220"/>
        <v>0</v>
      </c>
      <c r="J286" s="75">
        <f t="shared" si="220"/>
        <v>0</v>
      </c>
      <c r="K286" s="75">
        <f t="shared" si="221"/>
        <v>0</v>
      </c>
      <c r="L286" s="75">
        <f>IF(ISERROR(VLOOKUP(C286,[2]TD!$4:$65536,6,0)),0,VLOOKUP(C286,[2]TD!$4:$65536,6,0))</f>
        <v>0</v>
      </c>
      <c r="M286" s="75">
        <f>IF(ISERROR(VLOOKUP(C286,[2]TD!$4:$65536,7,0)),0,VLOOKUP(C286,[2]TD!$4:$65536,7,0))</f>
        <v>0</v>
      </c>
      <c r="N286" s="76"/>
      <c r="O286" s="76" t="str">
        <f>IF(ISERROR(VLOOKUP(N286,[2]POA!$A$2:$C$25,3,0)),"",VLOOKUP(N286,[2]POA!$A$2:$C$25,3,0))</f>
        <v/>
      </c>
      <c r="P286" s="77"/>
      <c r="Q286" s="77" t="str">
        <f>IF(ISERROR(VLOOKUP(P286,[2]POA!$A$2:$F$25,4,0)),"",VLOOKUP(P286,[2]POA!$A$2:$F$25,4,0))</f>
        <v/>
      </c>
      <c r="R286" s="78" t="str">
        <f>IF(ISERROR(VLOOKUP(N286,[2]POA!$A$2:$C$25,2,0)),"",VLOOKUP(N286,[2]POA!$A$2:$C$25,2,0))</f>
        <v/>
      </c>
      <c r="S286" s="79"/>
      <c r="T286" s="64" t="str">
        <f t="shared" si="217"/>
        <v/>
      </c>
      <c r="U286" s="79"/>
      <c r="V286" s="80" t="str">
        <f>IF(OR(U276=0,N286="",R286=""),"",IF(U276&gt;=(0.5*R286),"HABIL","NO HABIL"))</f>
        <v/>
      </c>
      <c r="W286" s="80"/>
      <c r="X286" s="79"/>
      <c r="Y286" s="80" t="str">
        <f>IF(OR(X276=0,N286="",R286=""),"",IF(X276&gt;=$Y$9,"HABIL","NO HABIL"))</f>
        <v/>
      </c>
      <c r="Z286" s="81"/>
      <c r="AA286" s="80" t="str">
        <f>IF(OR(Z276=0,N286="",R286=""),"",IF(Z276&lt;=$AA$9,"HABIL","NO HABIL"))</f>
        <v/>
      </c>
      <c r="AB286" s="77">
        <f>IF(ISERROR(VLOOKUP(P286,[3]POA!$A$2:$F$25,5,0)),"",VLOOKUP(P286,[3]POA!$A$2:$F$25,5,0))</f>
        <v>0</v>
      </c>
      <c r="AC286" s="77"/>
      <c r="AD286" s="80" t="str">
        <f>IF(OR(AC276=0,N286="",R286=""),"",IF(AC276&gt;=$AD$9,"HABIL","NO HABIL"))</f>
        <v/>
      </c>
      <c r="AE286" s="80" t="str">
        <f t="shared" si="218"/>
        <v/>
      </c>
      <c r="AF286" s="82">
        <f t="shared" si="219"/>
        <v>0</v>
      </c>
      <c r="AG286" s="83" t="str">
        <f t="shared" si="222"/>
        <v>MIPYME</v>
      </c>
      <c r="AH286" s="84"/>
      <c r="AI286" s="80" t="str">
        <f>IF(OR(AH276=0,N286="",R286=""),"",IF(AH276&gt;=$AI$9,"HABIL","NO HABIL"))</f>
        <v/>
      </c>
      <c r="AJ286" s="84"/>
      <c r="AK286" s="80" t="str">
        <f>IF(OR(AJ276=0,N286="",R286=""),"",IF(AJ276&gt;=$AK$9,"HABIL","NO HABIL"))</f>
        <v/>
      </c>
      <c r="AL286" s="85" t="str">
        <f t="shared" si="223"/>
        <v/>
      </c>
    </row>
    <row r="287" spans="2:38" ht="18" hidden="1" customHeight="1" x14ac:dyDescent="0.25">
      <c r="B287" s="37">
        <v>26</v>
      </c>
      <c r="C287" s="38">
        <f>+C288</f>
        <v>0</v>
      </c>
      <c r="D287" s="39" t="str">
        <f>IF(SUM(D288:D297)=0,"",SUM(D288:D297))</f>
        <v/>
      </c>
      <c r="E287" s="40">
        <f>SUM(E288:E297)</f>
        <v>0</v>
      </c>
      <c r="F287" s="40">
        <f t="shared" ref="F287:M287" si="225">SUM(F288:F297)</f>
        <v>0</v>
      </c>
      <c r="G287" s="40">
        <f t="shared" si="225"/>
        <v>0</v>
      </c>
      <c r="H287" s="40">
        <f t="shared" si="225"/>
        <v>0</v>
      </c>
      <c r="I287" s="40">
        <f t="shared" si="225"/>
        <v>0</v>
      </c>
      <c r="J287" s="40">
        <f t="shared" si="225"/>
        <v>0</v>
      </c>
      <c r="K287" s="40">
        <f t="shared" si="225"/>
        <v>0</v>
      </c>
      <c r="L287" s="40">
        <f t="shared" si="225"/>
        <v>0</v>
      </c>
      <c r="M287" s="40">
        <f t="shared" si="225"/>
        <v>0</v>
      </c>
      <c r="N287" s="41">
        <v>1</v>
      </c>
      <c r="O287" s="42">
        <f>IF(ISERROR(VLOOKUP(N287,[2]POA!$A$2:$C$25,3,0)),"",VLOOKUP(N287,[2]POA!$A$2:$C$25,3,0))</f>
        <v>18</v>
      </c>
      <c r="P287" s="43" t="s">
        <v>54</v>
      </c>
      <c r="Q287" s="41">
        <f>+SUM(Q288:Q297)</f>
        <v>0</v>
      </c>
      <c r="R287" s="44">
        <f>IF(ISERROR(VLOOKUP(N287,[2]POA!$A$2:$C$25,2,0)),"",VLOOKUP(N287,[2]POA!$A$2:$C$25,2,0))</f>
        <v>151500000000</v>
      </c>
      <c r="S287" s="45">
        <f>SUM(I287)</f>
        <v>0</v>
      </c>
      <c r="T287" s="46" t="str">
        <f>IF(OR(S287=0,N287="",R287=""),"",IF(S287&gt;=(R287/O287),"HABIL","NO HABIL"))</f>
        <v/>
      </c>
      <c r="U287" s="47">
        <f>SUM(J287)</f>
        <v>0</v>
      </c>
      <c r="V287" s="48" t="str">
        <f>IF(OR(U287=0,N287="",R287=""),"",IF(U287&gt;=(0.1*R287),"HABIL","NO HABIL"))</f>
        <v/>
      </c>
      <c r="W287" s="48"/>
      <c r="X287" s="47">
        <f>IF(ISERROR(SUM(E287/G287)),0,SUM(E287/G287))</f>
        <v>0</v>
      </c>
      <c r="Y287" s="46" t="str">
        <f>IF(OR(X287=0,N287="",R287=""),"",IF(X287&gt;=$Y$9,"HABIL","NO HABIL"))</f>
        <v/>
      </c>
      <c r="Z287" s="49">
        <f>IF(ISERROR(SUM(H287/F287)),0,SUM(H287/F287))</f>
        <v>0</v>
      </c>
      <c r="AA287" s="46" t="str">
        <f>IF(OR(Z287=0,N287="",R287=""),"",IF(Z287&lt;=$AA$9,"HABIL","NO HABIL"))</f>
        <v/>
      </c>
      <c r="AB287" s="41">
        <f>+SUM(AB288:AB297)</f>
        <v>0</v>
      </c>
      <c r="AC287" s="49">
        <f>IF(ISERROR(SUM(L287/M287)),0,SUM(L287/M287))</f>
        <v>0</v>
      </c>
      <c r="AD287" s="46" t="str">
        <f>IF(OR(AC287=0,N287="",R287=""),"",IF(AC287&gt;=$AD$9,"HABIL","NO HABIL"))</f>
        <v/>
      </c>
      <c r="AE287" s="46" t="str">
        <f>IF(OR(T287="",V287="",Y287="",AA287="",AD287=""),"",IF(T287="NO HABIL","NO HABIL",IF(V287="NO HABIL","NO HABIL",IF(Y287="NO HABIL","NO HABIL",IF(AA287="NO HABIL","NO HABIL",IF(AD287="NO HABIL","NO HABIL",IF(AD287="NO HABIL","NO HABIL","HABIL")))))))</f>
        <v/>
      </c>
      <c r="AF287" s="50"/>
      <c r="AG287" s="51"/>
      <c r="AH287" s="49">
        <f>IF(ISERROR(SUM(L287/K287)),0,SUM(L287/K287))</f>
        <v>0</v>
      </c>
      <c r="AI287" s="46" t="str">
        <f>IF(OR(AH287=0,N287="",R287=""),"",IF(AH287&gt;=$AI$9,"HABIL","NO HABIL"))</f>
        <v/>
      </c>
      <c r="AJ287" s="49">
        <f>IF(ISERROR(SUM(L287/F287)),0,SUM(L287/F287))</f>
        <v>0</v>
      </c>
      <c r="AK287" s="46" t="str">
        <f>IF(OR(AJ287=0,N287="",R287=""),"",IF(AJ287&gt;=$AK$9,"HABIL","NO HABIL"))</f>
        <v/>
      </c>
      <c r="AL287" s="52" t="str">
        <f t="shared" si="223"/>
        <v/>
      </c>
    </row>
    <row r="288" spans="2:38" ht="18" hidden="1" customHeight="1" x14ac:dyDescent="0.25">
      <c r="B288" s="54" t="str">
        <f>IF(C288="","",B287+0.1)</f>
        <v/>
      </c>
      <c r="C288" s="55"/>
      <c r="D288" s="56"/>
      <c r="E288" s="57">
        <f>IF(ISERROR(VLOOKUP(C288,[2]TD!$4:$65536,2,0)),0,VLOOKUP(C288,[2]TD!$4:$65536,2,0))</f>
        <v>0</v>
      </c>
      <c r="F288" s="57">
        <f>IF(ISERROR(VLOOKUP(C288,[2]TD!$4:$65536,3,0)),0,VLOOKUP(C288,[2]TD!$4:$65536,3,0))</f>
        <v>0</v>
      </c>
      <c r="G288" s="57">
        <f>IF(ISERROR(VLOOKUP(C288,[2]TD!$4:$65536,4,0)),0,VLOOKUP(C288,[2]TD!$4:$65536,4,0))</f>
        <v>0</v>
      </c>
      <c r="H288" s="57">
        <f>IF(ISERROR(VLOOKUP(C288,[2]TD!$4:$65536,5,0)),0,VLOOKUP(C288,[2]TD!$4:$65536,5,0))</f>
        <v>0</v>
      </c>
      <c r="I288" s="57">
        <f>IF(ISERROR(E288-G288),"",E288-G288)</f>
        <v>0</v>
      </c>
      <c r="J288" s="58">
        <f>IF(ISERROR(F288-H288),"",F288-H288)</f>
        <v>0</v>
      </c>
      <c r="K288" s="58">
        <f>IF(ISERROR(F288-H288),"",F288-H288)</f>
        <v>0</v>
      </c>
      <c r="L288" s="57">
        <f>IF(ISERROR(VLOOKUP(C288,[2]TD!$4:$65536,6,0)),0,VLOOKUP(C288,[2]TD!$4:$65536,6,0))</f>
        <v>0</v>
      </c>
      <c r="M288" s="57">
        <f>IF(ISERROR(VLOOKUP(C288,[2]TD!$4:$65536,7,0)),0,VLOOKUP(C288,[2]TD!$4:$65536,7,0))</f>
        <v>0</v>
      </c>
      <c r="N288" s="59"/>
      <c r="O288" s="60" t="str">
        <f>IF(ISERROR(VLOOKUP(N288,[2]POA!$A$2:$C$25,3,0)),"",VLOOKUP(N288,[2]POA!$A$2:$C$25,3,0))</f>
        <v/>
      </c>
      <c r="P288" s="61" t="s">
        <v>54</v>
      </c>
      <c r="Q288" s="61" t="str">
        <f>IF(ISERROR(VLOOKUP(P288,[2]POA!$A$2:$F$25,4,0)),"",VLOOKUP(P288,[2]POA!$A$2:$F$25,4,0))</f>
        <v/>
      </c>
      <c r="R288" s="62" t="str">
        <f>IF(ISERROR(VLOOKUP(N288,[2]POA!$A$2:$C$25,2,0)),"",VLOOKUP(N288,[2]POA!$A$2:$C$25,2,0))</f>
        <v/>
      </c>
      <c r="S288" s="63"/>
      <c r="T288" s="64" t="str">
        <f t="shared" ref="T288:T297" si="226">IF(OR(S287=0,N288="",R288=""),"",IF(S287&gt;=(0.1*R288),"HABIL","NO HABIL"))</f>
        <v/>
      </c>
      <c r="U288" s="63"/>
      <c r="V288" s="64" t="str">
        <f>IF(OR(U287=0,N288="",R288=""),"",IF(U287&gt;=(0.5*R288),"HABIL","NO HABIL"))</f>
        <v/>
      </c>
      <c r="W288" s="64"/>
      <c r="X288" s="63"/>
      <c r="Y288" s="64" t="str">
        <f>IF(OR(X287=0,N288="",R288=""),"",IF(X287&gt;=$Y$9,"HABIL","NO HABIL"))</f>
        <v/>
      </c>
      <c r="Z288" s="65"/>
      <c r="AA288" s="64" t="str">
        <f>IF(OR(Z287=0,N288="",R288=""),"",IF(Z287&lt;=$AA$9,"HABIL","NO HABIL"))</f>
        <v/>
      </c>
      <c r="AB288" s="61" t="str">
        <f>IF(ISERROR(VLOOKUP(P288,[3]POA!$A$2:$F$25,5,0)),"",VLOOKUP(P288,[3]POA!$A$2:$F$25,5,0))</f>
        <v/>
      </c>
      <c r="AC288" s="61"/>
      <c r="AD288" s="64" t="str">
        <f>IF(OR(AC287=0,N288="",R288=""),"",IF(AC287&gt;=$AD$9,"HABIL","NO HABIL"))</f>
        <v/>
      </c>
      <c r="AE288" s="64" t="str">
        <f t="shared" ref="AE288:AE297" si="227">IF(OR(T288="",V288="",Y288="",AA288="",AD288=""),"",IF(T288="NO HABIL","NO HABIL",IF(V288="NO HABIL","NO HABIL",IF(Y288="NO HABIL","NO HABIL",IF(AA288="NO HABIL","NO HABIL",IF(AD288="NO HABIL","NO HABIL",IF(AD288="NO HABIL","NO HABIL","HABIL")))))))</f>
        <v/>
      </c>
      <c r="AF288" s="66">
        <f t="shared" ref="AF288:AF297" si="228">IF(ISERROR(F288/$AG$9),"",F288/$AG$9)</f>
        <v>0</v>
      </c>
      <c r="AG288" s="67" t="str">
        <f>+IF(AF288&lt;$AG$10,"MIPYME","NO CUMPLE")</f>
        <v>MIPYME</v>
      </c>
      <c r="AH288" s="68"/>
      <c r="AI288" s="64" t="str">
        <f>IF(OR(AH287=0,N288="",R288=""),"",IF(AH287&gt;=$AI$9,"HABIL","NO HABIL"))</f>
        <v/>
      </c>
      <c r="AJ288" s="68"/>
      <c r="AK288" s="64" t="str">
        <f>IF(OR(AJ287=0,N288="",R288=""),"",IF(AJ287&gt;=$AK$9,"HABIL","NO HABIL"))</f>
        <v/>
      </c>
      <c r="AL288" s="69" t="str">
        <f>IF(OR(AI288="",AK288=""),"",IF(AI288="NO HABIL","NO HABIL",IF(AK288="NO HABIL","NO HABIL",IF(AK288="NO HABIL","NO HABIL","HABIL"))))</f>
        <v/>
      </c>
    </row>
    <row r="289" spans="2:38" ht="18" hidden="1" customHeight="1" x14ac:dyDescent="0.25">
      <c r="B289" s="54" t="str">
        <f>IF(C289="","",B288+0.1)</f>
        <v/>
      </c>
      <c r="C289" s="56"/>
      <c r="D289" s="56"/>
      <c r="E289" s="57">
        <f>IF(ISERROR(VLOOKUP(C289,[2]TD!$4:$65536,2,0)),0,VLOOKUP(C289,[2]TD!$4:$65536,2,0))</f>
        <v>0</v>
      </c>
      <c r="F289" s="57">
        <f>IF(ISERROR(VLOOKUP(C289,[2]TD!$4:$65536,3,0)),0,VLOOKUP(C289,[2]TD!$4:$65536,3,0))</f>
        <v>0</v>
      </c>
      <c r="G289" s="57">
        <f>IF(ISERROR(VLOOKUP(C289,[2]TD!$4:$65536,4,0)),0,VLOOKUP(C289,[2]TD!$4:$65536,4,0))</f>
        <v>0</v>
      </c>
      <c r="H289" s="57">
        <f>IF(ISERROR(VLOOKUP(C289,[2]TD!$4:$65536,5,0)),0,VLOOKUP(C289,[2]TD!$4:$65536,5,0))</f>
        <v>0</v>
      </c>
      <c r="I289" s="57">
        <f t="shared" ref="I289:J297" si="229">IF(ISERROR(E289-G289),"",E289-G289)</f>
        <v>0</v>
      </c>
      <c r="J289" s="58">
        <f t="shared" si="229"/>
        <v>0</v>
      </c>
      <c r="K289" s="58">
        <f t="shared" ref="K289:K297" si="230">IF(ISERROR(F289-H289),"",F289-H289)</f>
        <v>0</v>
      </c>
      <c r="L289" s="57">
        <f>IF(ISERROR(VLOOKUP(C289,[2]TD!$4:$65536,6,0)),0,VLOOKUP(C289,[2]TD!$4:$65536,6,0))</f>
        <v>0</v>
      </c>
      <c r="M289" s="57">
        <f>IF(ISERROR(VLOOKUP(C289,[2]TD!$4:$65536,7,0)),0,VLOOKUP(C289,[2]TD!$4:$65536,7,0))</f>
        <v>0</v>
      </c>
      <c r="N289" s="70"/>
      <c r="O289" s="70" t="str">
        <f>IF(ISERROR(VLOOKUP(N289,[2]POA!$A$2:$C$25,3,0)),"",VLOOKUP(N289,[2]POA!$A$2:$C$25,3,0))</f>
        <v/>
      </c>
      <c r="P289" s="61" t="s">
        <v>54</v>
      </c>
      <c r="Q289" s="61" t="str">
        <f>IF(ISERROR(VLOOKUP(P289,[2]POA!$A$2:$F$25,4,0)),"",VLOOKUP(P289,[2]POA!$A$2:$F$25,4,0))</f>
        <v/>
      </c>
      <c r="R289" s="62" t="str">
        <f>IF(ISERROR(VLOOKUP(N289,[2]POA!$A$2:$C$25,2,0)),"",VLOOKUP(N289,[2]POA!$A$2:$C$25,2,0))</f>
        <v/>
      </c>
      <c r="S289" s="63" t="s">
        <v>54</v>
      </c>
      <c r="T289" s="64" t="str">
        <f t="shared" si="226"/>
        <v/>
      </c>
      <c r="U289" s="63"/>
      <c r="V289" s="64" t="str">
        <f>IF(OR(U287=0,N289="",R289=""),"",IF(U287&gt;=(0.5*R289),"HABIL","NO HABIL"))</f>
        <v/>
      </c>
      <c r="W289" s="64"/>
      <c r="X289" s="63"/>
      <c r="Y289" s="64" t="str">
        <f>IF(OR(X287=0,N289="",R289=""),"",IF(X287&gt;=$Y$9,"HABIL","NO HABIL"))</f>
        <v/>
      </c>
      <c r="Z289" s="65"/>
      <c r="AA289" s="64" t="str">
        <f>IF(OR(Z287=0,N289="",R289=""),"",IF(Z287&lt;=$AA$9,"HABIL","NO HABIL"))</f>
        <v/>
      </c>
      <c r="AB289" s="61" t="str">
        <f>IF(ISERROR(VLOOKUP(P289,[3]POA!$A$2:$F$25,5,0)),"",VLOOKUP(P289,[3]POA!$A$2:$F$25,5,0))</f>
        <v/>
      </c>
      <c r="AC289" s="61"/>
      <c r="AD289" s="64" t="str">
        <f>IF(OR(AC287=0,N289="",R289=""),"",IF(AC287&gt;=$AD$9,"HABIL","NO HABIL"))</f>
        <v/>
      </c>
      <c r="AE289" s="64" t="str">
        <f t="shared" si="227"/>
        <v/>
      </c>
      <c r="AF289" s="66">
        <f t="shared" si="228"/>
        <v>0</v>
      </c>
      <c r="AG289" s="67" t="str">
        <f t="shared" ref="AG289:AG297" si="231">+IF(AF289&lt;$AG$10,"MIPYME","NO CUMPLE")</f>
        <v>MIPYME</v>
      </c>
      <c r="AH289" s="68"/>
      <c r="AI289" s="64" t="str">
        <f>IF(OR(AH287=0,N289="",R289=""),"",IF(AH287&gt;=$AI$9,"HABIL","NO HABIL"))</f>
        <v/>
      </c>
      <c r="AJ289" s="68"/>
      <c r="AK289" s="64" t="str">
        <f>IF(OR(AJ287=0,N289="",R289=""),"",IF(AJ287&gt;=$AK$9,"HABIL","NO HABIL"))</f>
        <v/>
      </c>
      <c r="AL289" s="71" t="str">
        <f t="shared" ref="AL289:AL298" si="232">IF(OR(AI289="",AK289=""),"",IF(AI289="NO HABIL","NO HABIL",IF(AK289="NO HABIL","NO HABIL",IF(AK289="NO HABIL","NO HABIL","HABIL"))))</f>
        <v/>
      </c>
    </row>
    <row r="290" spans="2:38" ht="18" hidden="1" customHeight="1" x14ac:dyDescent="0.25">
      <c r="B290" s="54" t="str">
        <f>IF(C290="","",B289+0.1)</f>
        <v/>
      </c>
      <c r="C290" s="56"/>
      <c r="D290" s="56"/>
      <c r="E290" s="57">
        <f>IF(ISERROR(VLOOKUP(C290,[2]TD!$4:$65536,2,0)),0,VLOOKUP(C290,[2]TD!$4:$65536,2,0))</f>
        <v>0</v>
      </c>
      <c r="F290" s="57">
        <f>IF(ISERROR(VLOOKUP(C290,[2]TD!$4:$65536,3,0)),0,VLOOKUP(C290,[2]TD!$4:$65536,3,0))</f>
        <v>0</v>
      </c>
      <c r="G290" s="57">
        <f>IF(ISERROR(VLOOKUP(C290,[2]TD!$4:$65536,4,0)),0,VLOOKUP(C290,[2]TD!$4:$65536,4,0))</f>
        <v>0</v>
      </c>
      <c r="H290" s="57">
        <f>IF(ISERROR(VLOOKUP(C290,[2]TD!$4:$65536,5,0)),0,VLOOKUP(C290,[2]TD!$4:$65536,5,0))</f>
        <v>0</v>
      </c>
      <c r="I290" s="57">
        <f t="shared" si="229"/>
        <v>0</v>
      </c>
      <c r="J290" s="58">
        <f t="shared" si="229"/>
        <v>0</v>
      </c>
      <c r="K290" s="58">
        <f t="shared" si="230"/>
        <v>0</v>
      </c>
      <c r="L290" s="57">
        <f>IF(ISERROR(VLOOKUP(C290,[2]TD!$4:$65536,6,0)),0,VLOOKUP(C290,[2]TD!$4:$65536,6,0))</f>
        <v>0</v>
      </c>
      <c r="M290" s="57">
        <f>IF(ISERROR(VLOOKUP(C290,[2]TD!$4:$65536,7,0)),0,VLOOKUP(C290,[2]TD!$4:$65536,7,0))</f>
        <v>0</v>
      </c>
      <c r="N290" s="70"/>
      <c r="O290" s="70" t="str">
        <f>IF(ISERROR(VLOOKUP(N290,[2]POA!$A$2:$C$25,3,0)),"",VLOOKUP(N290,[2]POA!$A$2:$C$25,3,0))</f>
        <v/>
      </c>
      <c r="P290" s="61"/>
      <c r="Q290" s="61" t="str">
        <f>IF(ISERROR(VLOOKUP(P290,[2]POA!$A$2:$F$25,4,0)),"",VLOOKUP(P290,[2]POA!$A$2:$F$25,4,0))</f>
        <v/>
      </c>
      <c r="R290" s="62" t="str">
        <f>IF(ISERROR(VLOOKUP(N290,[2]POA!$A$2:$C$25,2,0)),"",VLOOKUP(N290,[2]POA!$A$2:$C$25,2,0))</f>
        <v/>
      </c>
      <c r="S290" s="63" t="s">
        <v>54</v>
      </c>
      <c r="T290" s="64" t="str">
        <f t="shared" si="226"/>
        <v/>
      </c>
      <c r="U290" s="63"/>
      <c r="V290" s="64" t="str">
        <f>IF(OR(U287=0,N290="",R290=""),"",IF(U287&gt;=(0.5*R290),"HABIL","NO HABIL"))</f>
        <v/>
      </c>
      <c r="W290" s="64"/>
      <c r="X290" s="63"/>
      <c r="Y290" s="64" t="str">
        <f>IF(OR(X287=0,N290="",R290=""),"",IF(X287&gt;=$Y$9,"HABIL","NO HABIL"))</f>
        <v/>
      </c>
      <c r="Z290" s="65"/>
      <c r="AA290" s="64" t="str">
        <f>IF(OR(Z287=0,N290="",R290=""),"",IF(Z287&lt;=$AA$9,"HABIL","NO HABIL"))</f>
        <v/>
      </c>
      <c r="AB290" s="61">
        <f>IF(ISERROR(VLOOKUP(P290,[3]POA!$A$2:$F$25,5,0)),"",VLOOKUP(P290,[3]POA!$A$2:$F$25,5,0))</f>
        <v>0</v>
      </c>
      <c r="AC290" s="61"/>
      <c r="AD290" s="64" t="str">
        <f>IF(OR(AC287=0,N290="",R290=""),"",IF(AC287&gt;=$AD$9,"HABIL","NO HABIL"))</f>
        <v/>
      </c>
      <c r="AE290" s="64" t="str">
        <f t="shared" si="227"/>
        <v/>
      </c>
      <c r="AF290" s="66">
        <f t="shared" si="228"/>
        <v>0</v>
      </c>
      <c r="AG290" s="67" t="str">
        <f t="shared" si="231"/>
        <v>MIPYME</v>
      </c>
      <c r="AH290" s="68"/>
      <c r="AI290" s="64" t="str">
        <f>IF(OR(AH287=0,N290="",R290=""),"",IF(AH287&gt;=$AI$9,"HABIL","NO HABIL"))</f>
        <v/>
      </c>
      <c r="AJ290" s="68"/>
      <c r="AK290" s="64" t="str">
        <f>IF(OR(AJ287=0,N290="",R290=""),"",IF(AJ287&gt;=$AK$9,"HABIL","NO HABIL"))</f>
        <v/>
      </c>
      <c r="AL290" s="71" t="str">
        <f t="shared" si="232"/>
        <v/>
      </c>
    </row>
    <row r="291" spans="2:38" ht="18" hidden="1" customHeight="1" x14ac:dyDescent="0.25">
      <c r="B291" s="54"/>
      <c r="C291" s="56" t="s">
        <v>55</v>
      </c>
      <c r="D291" s="56"/>
      <c r="E291" s="57">
        <f>IF(ISERROR(VLOOKUP(C291,[2]TD!$4:$65536,2,0)),0,VLOOKUP(C291,[2]TD!$4:$65536,2,0))</f>
        <v>0</v>
      </c>
      <c r="F291" s="57">
        <f>IF(ISERROR(VLOOKUP(C291,[2]TD!$4:$65536,3,0)),0,VLOOKUP(C291,[2]TD!$4:$65536,3,0))</f>
        <v>0</v>
      </c>
      <c r="G291" s="57">
        <f>IF(ISERROR(VLOOKUP(C291,[2]TD!$4:$65536,4,0)),0,VLOOKUP(C291,[2]TD!$4:$65536,4,0))</f>
        <v>0</v>
      </c>
      <c r="H291" s="57">
        <f>IF(ISERROR(VLOOKUP(C291,[2]TD!$4:$65536,5,0)),0,VLOOKUP(C291,[2]TD!$4:$65536,5,0))</f>
        <v>0</v>
      </c>
      <c r="I291" s="57">
        <f t="shared" si="229"/>
        <v>0</v>
      </c>
      <c r="J291" s="57">
        <f t="shared" si="229"/>
        <v>0</v>
      </c>
      <c r="K291" s="57">
        <f t="shared" si="230"/>
        <v>0</v>
      </c>
      <c r="L291" s="57">
        <f>IF(ISERROR(VLOOKUP(C291,[2]TD!$4:$65536,6,0)),0,VLOOKUP(C291,[2]TD!$4:$65536,6,0))</f>
        <v>0</v>
      </c>
      <c r="M291" s="57">
        <f>IF(ISERROR(VLOOKUP(C291,[2]TD!$4:$65536,7,0)),0,VLOOKUP(C291,[2]TD!$4:$65536,7,0))</f>
        <v>0</v>
      </c>
      <c r="N291" s="70"/>
      <c r="O291" s="70" t="str">
        <f>IF(ISERROR(VLOOKUP(N291,[2]POA!$A$2:$C$25,3,0)),"",VLOOKUP(N291,[2]POA!$A$2:$C$25,3,0))</f>
        <v/>
      </c>
      <c r="P291" s="61"/>
      <c r="Q291" s="61" t="str">
        <f>IF(ISERROR(VLOOKUP(P291,[2]POA!$A$2:$F$25,4,0)),"",VLOOKUP(P291,[2]POA!$A$2:$F$25,4,0))</f>
        <v/>
      </c>
      <c r="R291" s="62" t="str">
        <f>IF(ISERROR(VLOOKUP(N291,[2]POA!$A$2:$C$25,2,0)),"",VLOOKUP(N291,[2]POA!$A$2:$C$25,2,0))</f>
        <v/>
      </c>
      <c r="S291" s="63"/>
      <c r="T291" s="64" t="str">
        <f t="shared" si="226"/>
        <v/>
      </c>
      <c r="U291" s="63"/>
      <c r="V291" s="64" t="str">
        <f>IF(OR(U287=0,N291="",R291=""),"",IF(U287&gt;=(0.5*R291),"HABIL","NO HABIL"))</f>
        <v/>
      </c>
      <c r="W291" s="64"/>
      <c r="X291" s="63"/>
      <c r="Y291" s="64" t="str">
        <f>IF(OR(X287=0,N291="",R291=""),"",IF(X287&gt;=$Y$9,"HABIL","NO HABIL"))</f>
        <v/>
      </c>
      <c r="Z291" s="65"/>
      <c r="AA291" s="64" t="str">
        <f>IF(OR(Z287=0,N291="",R291=""),"",IF(Z287&lt;=$AA$9,"HABIL","NO HABIL"))</f>
        <v/>
      </c>
      <c r="AB291" s="61">
        <f>IF(ISERROR(VLOOKUP(P291,[3]POA!$A$2:$F$25,5,0)),"",VLOOKUP(P291,[3]POA!$A$2:$F$25,5,0))</f>
        <v>0</v>
      </c>
      <c r="AC291" s="61"/>
      <c r="AD291" s="64" t="str">
        <f>IF(OR(AC287=0,N291="",R291=""),"",IF(AC287&gt;=$AD$9,"HABIL","NO HABIL"))</f>
        <v/>
      </c>
      <c r="AE291" s="64" t="str">
        <f t="shared" si="227"/>
        <v/>
      </c>
      <c r="AF291" s="66">
        <f t="shared" si="228"/>
        <v>0</v>
      </c>
      <c r="AG291" s="67" t="str">
        <f t="shared" si="231"/>
        <v>MIPYME</v>
      </c>
      <c r="AH291" s="68"/>
      <c r="AI291" s="64" t="str">
        <f>IF(OR(AH287=0,N291="",R291=""),"",IF(AH287&gt;=$AI$9,"HABIL","NO HABIL"))</f>
        <v/>
      </c>
      <c r="AJ291" s="68"/>
      <c r="AK291" s="64" t="str">
        <f>IF(OR(AJ287=0,N291="",R291=""),"",IF(AJ287&gt;=$AK$9,"HABIL","NO HABIL"))</f>
        <v/>
      </c>
      <c r="AL291" s="71" t="str">
        <f t="shared" si="232"/>
        <v/>
      </c>
    </row>
    <row r="292" spans="2:38" ht="18" hidden="1" customHeight="1" x14ac:dyDescent="0.25">
      <c r="B292" s="54" t="str">
        <f t="shared" ref="B292:B297" si="233">IF(C292="","",B291+0.1)</f>
        <v/>
      </c>
      <c r="C292" s="56"/>
      <c r="D292" s="56"/>
      <c r="E292" s="57">
        <f>IF(ISERROR(VLOOKUP(C292,[2]TD!$4:$65536,2,0)),0,VLOOKUP(C292,[2]TD!$4:$65536,2,0))</f>
        <v>0</v>
      </c>
      <c r="F292" s="57">
        <f>IF(ISERROR(VLOOKUP(C292,[2]TD!$4:$65536,3,0)),0,VLOOKUP(C292,[2]TD!$4:$65536,3,0))</f>
        <v>0</v>
      </c>
      <c r="G292" s="57">
        <f>IF(ISERROR(VLOOKUP(C292,[2]TD!$4:$65536,4,0)),0,VLOOKUP(C292,[2]TD!$4:$65536,4,0))</f>
        <v>0</v>
      </c>
      <c r="H292" s="57">
        <f>IF(ISERROR(VLOOKUP(C292,[2]TD!$4:$65536,5,0)),0,VLOOKUP(C292,[2]TD!$4:$65536,5,0))</f>
        <v>0</v>
      </c>
      <c r="I292" s="57">
        <f t="shared" si="229"/>
        <v>0</v>
      </c>
      <c r="J292" s="57">
        <f t="shared" si="229"/>
        <v>0</v>
      </c>
      <c r="K292" s="57">
        <f t="shared" si="230"/>
        <v>0</v>
      </c>
      <c r="L292" s="57">
        <f>IF(ISERROR(VLOOKUP(C292,[2]TD!$4:$65536,6,0)),0,VLOOKUP(C292,[2]TD!$4:$65536,6,0))</f>
        <v>0</v>
      </c>
      <c r="M292" s="57">
        <f>IF(ISERROR(VLOOKUP(C292,[2]TD!$4:$65536,7,0)),0,VLOOKUP(C292,[2]TD!$4:$65536,7,0))</f>
        <v>0</v>
      </c>
      <c r="N292" s="70"/>
      <c r="O292" s="70" t="str">
        <f>IF(ISERROR(VLOOKUP(N292,[2]POA!$A$2:$C$25,3,0)),"",VLOOKUP(N292,[2]POA!$A$2:$C$25,3,0))</f>
        <v/>
      </c>
      <c r="P292" s="61"/>
      <c r="Q292" s="61" t="str">
        <f>IF(ISERROR(VLOOKUP(P292,[2]POA!$A$2:$F$25,4,0)),"",VLOOKUP(P292,[2]POA!$A$2:$F$25,4,0))</f>
        <v/>
      </c>
      <c r="R292" s="62" t="str">
        <f>IF(ISERROR(VLOOKUP(N292,[2]POA!$A$2:$C$25,2,0)),"",VLOOKUP(N292,[2]POA!$A$2:$C$25,2,0))</f>
        <v/>
      </c>
      <c r="S292" s="63"/>
      <c r="T292" s="64" t="str">
        <f t="shared" si="226"/>
        <v/>
      </c>
      <c r="U292" s="63"/>
      <c r="V292" s="64" t="str">
        <f>IF(OR(U287=0,N292="",R292=""),"",IF(U287&gt;=(0.5*R292),"HABIL","NO HABIL"))</f>
        <v/>
      </c>
      <c r="W292" s="64"/>
      <c r="X292" s="63"/>
      <c r="Y292" s="64" t="str">
        <f>IF(OR(X287=0,N292="",R292=""),"",IF(X287&gt;=$Y$9,"HABIL","NO HABIL"))</f>
        <v/>
      </c>
      <c r="Z292" s="65"/>
      <c r="AA292" s="64" t="str">
        <f>IF(OR(Z287=0,N292="",R292=""),"",IF(Z287&lt;=$AA$9,"HABIL","NO HABIL"))</f>
        <v/>
      </c>
      <c r="AB292" s="61">
        <f>IF(ISERROR(VLOOKUP(P292,[3]POA!$A$2:$F$25,5,0)),"",VLOOKUP(P292,[3]POA!$A$2:$F$25,5,0))</f>
        <v>0</v>
      </c>
      <c r="AC292" s="61"/>
      <c r="AD292" s="64" t="str">
        <f>IF(OR(AC287=0,N292="",R292=""),"",IF(AC287&gt;=$AD$9,"HABIL","NO HABIL"))</f>
        <v/>
      </c>
      <c r="AE292" s="64" t="str">
        <f t="shared" si="227"/>
        <v/>
      </c>
      <c r="AF292" s="66">
        <f t="shared" si="228"/>
        <v>0</v>
      </c>
      <c r="AG292" s="67" t="str">
        <f t="shared" si="231"/>
        <v>MIPYME</v>
      </c>
      <c r="AH292" s="68"/>
      <c r="AI292" s="64" t="str">
        <f>IF(OR(AH287=0,N292="",R292=""),"",IF(AH287&gt;=$AI$9,"HABIL","NO HABIL"))</f>
        <v/>
      </c>
      <c r="AJ292" s="68"/>
      <c r="AK292" s="64" t="str">
        <f>IF(OR(AJ287=0,N292="",R292=""),"",IF(AJ287&gt;=$AK$9,"HABIL","NO HABIL"))</f>
        <v/>
      </c>
      <c r="AL292" s="72" t="str">
        <f t="shared" si="232"/>
        <v/>
      </c>
    </row>
    <row r="293" spans="2:38" ht="18" hidden="1" customHeight="1" x14ac:dyDescent="0.25">
      <c r="B293" s="54" t="str">
        <f t="shared" si="233"/>
        <v/>
      </c>
      <c r="C293" s="56"/>
      <c r="D293" s="56"/>
      <c r="E293" s="57">
        <f>IF(ISERROR(VLOOKUP(C293,[2]TD!$4:$65536,2,0)),0,VLOOKUP(C293,[2]TD!$4:$65536,2,0))</f>
        <v>0</v>
      </c>
      <c r="F293" s="57">
        <f>IF(ISERROR(VLOOKUP(C293,[2]TD!$4:$65536,3,0)),0,VLOOKUP(C293,[2]TD!$4:$65536,3,0))</f>
        <v>0</v>
      </c>
      <c r="G293" s="57">
        <f>IF(ISERROR(VLOOKUP(C293,[2]TD!$4:$65536,4,0)),0,VLOOKUP(C293,[2]TD!$4:$65536,4,0))</f>
        <v>0</v>
      </c>
      <c r="H293" s="57">
        <f>IF(ISERROR(VLOOKUP(C293,[2]TD!$4:$65536,5,0)),0,VLOOKUP(C293,[2]TD!$4:$65536,5,0))</f>
        <v>0</v>
      </c>
      <c r="I293" s="57">
        <f t="shared" si="229"/>
        <v>0</v>
      </c>
      <c r="J293" s="57">
        <f t="shared" si="229"/>
        <v>0</v>
      </c>
      <c r="K293" s="57">
        <f t="shared" si="230"/>
        <v>0</v>
      </c>
      <c r="L293" s="57">
        <f>IF(ISERROR(VLOOKUP(C293,[2]TD!$4:$65536,6,0)),0,VLOOKUP(C293,[2]TD!$4:$65536,6,0))</f>
        <v>0</v>
      </c>
      <c r="M293" s="57">
        <f>IF(ISERROR(VLOOKUP(C293,[2]TD!$4:$65536,7,0)),0,VLOOKUP(C293,[2]TD!$4:$65536,7,0))</f>
        <v>0</v>
      </c>
      <c r="N293" s="70"/>
      <c r="O293" s="70" t="str">
        <f>IF(ISERROR(VLOOKUP(N293,[2]POA!$A$2:$C$25,3,0)),"",VLOOKUP(N293,[2]POA!$A$2:$C$25,3,0))</f>
        <v/>
      </c>
      <c r="P293" s="61"/>
      <c r="Q293" s="61" t="str">
        <f>IF(ISERROR(VLOOKUP(P293,[2]POA!$A$2:$F$25,4,0)),"",VLOOKUP(P293,[2]POA!$A$2:$F$25,4,0))</f>
        <v/>
      </c>
      <c r="R293" s="62" t="str">
        <f>IF(ISERROR(VLOOKUP(N293,[2]POA!$A$2:$C$25,2,0)),"",VLOOKUP(N293,[2]POA!$A$2:$C$25,2,0))</f>
        <v/>
      </c>
      <c r="S293" s="63"/>
      <c r="T293" s="64" t="str">
        <f t="shared" si="226"/>
        <v/>
      </c>
      <c r="U293" s="63"/>
      <c r="V293" s="64" t="str">
        <f>IF(OR(U287=0,N293="",R293=""),"",IF(U287&gt;=(0.5*R293),"HABIL","NO HABIL"))</f>
        <v/>
      </c>
      <c r="W293" s="64"/>
      <c r="X293" s="63"/>
      <c r="Y293" s="64" t="str">
        <f>IF(OR(X287=0,N293="",R293=""),"",IF(X287&gt;=$Y$9,"HABIL","NO HABIL"))</f>
        <v/>
      </c>
      <c r="Z293" s="65"/>
      <c r="AA293" s="64" t="str">
        <f>IF(OR(Z287=0,N293="",R293=""),"",IF(Z287&lt;=$AA$9,"HABIL","NO HABIL"))</f>
        <v/>
      </c>
      <c r="AB293" s="61">
        <f>IF(ISERROR(VLOOKUP(P293,[3]POA!$A$2:$F$25,5,0)),"",VLOOKUP(P293,[3]POA!$A$2:$F$25,5,0))</f>
        <v>0</v>
      </c>
      <c r="AC293" s="61"/>
      <c r="AD293" s="64" t="str">
        <f>IF(OR(AC287=0,N293="",R293=""),"",IF(AC287&gt;=$AD$9,"HABIL","NO HABIL"))</f>
        <v/>
      </c>
      <c r="AE293" s="64" t="str">
        <f t="shared" si="227"/>
        <v/>
      </c>
      <c r="AF293" s="66">
        <f t="shared" si="228"/>
        <v>0</v>
      </c>
      <c r="AG293" s="67" t="str">
        <f t="shared" si="231"/>
        <v>MIPYME</v>
      </c>
      <c r="AH293" s="68"/>
      <c r="AI293" s="64" t="str">
        <f>IF(OR(AH287=0,N293="",R293=""),"",IF(AH287&gt;=$AI$9,"HABIL","NO HABIL"))</f>
        <v/>
      </c>
      <c r="AJ293" s="68"/>
      <c r="AK293" s="64" t="str">
        <f>IF(OR(AJ287=0,N293="",R293=""),"",IF(AJ287&gt;=$AK$9,"HABIL","NO HABIL"))</f>
        <v/>
      </c>
      <c r="AL293" s="71" t="str">
        <f t="shared" si="232"/>
        <v/>
      </c>
    </row>
    <row r="294" spans="2:38" ht="18" hidden="1" customHeight="1" x14ac:dyDescent="0.25">
      <c r="B294" s="54" t="str">
        <f t="shared" si="233"/>
        <v/>
      </c>
      <c r="C294" s="56"/>
      <c r="D294" s="56"/>
      <c r="E294" s="57">
        <f>IF(ISERROR(VLOOKUP(C294,[2]TD!$4:$65536,2,0)),0,VLOOKUP(C294,[2]TD!$4:$65536,2,0))</f>
        <v>0</v>
      </c>
      <c r="F294" s="57">
        <f>IF(ISERROR(VLOOKUP(C294,[2]TD!$4:$65536,3,0)),0,VLOOKUP(C294,[2]TD!$4:$65536,3,0))</f>
        <v>0</v>
      </c>
      <c r="G294" s="57">
        <f>IF(ISERROR(VLOOKUP(C294,[2]TD!$4:$65536,4,0)),0,VLOOKUP(C294,[2]TD!$4:$65536,4,0))</f>
        <v>0</v>
      </c>
      <c r="H294" s="57">
        <f>IF(ISERROR(VLOOKUP(C294,[2]TD!$4:$65536,5,0)),0,VLOOKUP(C294,[2]TD!$4:$65536,5,0))</f>
        <v>0</v>
      </c>
      <c r="I294" s="57">
        <f t="shared" si="229"/>
        <v>0</v>
      </c>
      <c r="J294" s="57">
        <f t="shared" si="229"/>
        <v>0</v>
      </c>
      <c r="K294" s="57">
        <f t="shared" si="230"/>
        <v>0</v>
      </c>
      <c r="L294" s="57">
        <f>IF(ISERROR(VLOOKUP(C294,[2]TD!$4:$65536,6,0)),0,VLOOKUP(C294,[2]TD!$4:$65536,6,0))</f>
        <v>0</v>
      </c>
      <c r="M294" s="57">
        <f>IF(ISERROR(VLOOKUP(C294,[2]TD!$4:$65536,7,0)),0,VLOOKUP(C294,[2]TD!$4:$65536,7,0))</f>
        <v>0</v>
      </c>
      <c r="N294" s="70"/>
      <c r="O294" s="70" t="str">
        <f>IF(ISERROR(VLOOKUP(N294,[2]POA!$A$2:$C$25,3,0)),"",VLOOKUP(N294,[2]POA!$A$2:$C$25,3,0))</f>
        <v/>
      </c>
      <c r="P294" s="61"/>
      <c r="Q294" s="61" t="str">
        <f>IF(ISERROR(VLOOKUP(P294,[2]POA!$A$2:$F$25,4,0)),"",VLOOKUP(P294,[2]POA!$A$2:$F$25,4,0))</f>
        <v/>
      </c>
      <c r="R294" s="62" t="str">
        <f>IF(ISERROR(VLOOKUP(N294,[2]POA!$A$2:$C$25,2,0)),"",VLOOKUP(N294,[2]POA!$A$2:$C$25,2,0))</f>
        <v/>
      </c>
      <c r="S294" s="63"/>
      <c r="T294" s="64" t="str">
        <f t="shared" si="226"/>
        <v/>
      </c>
      <c r="U294" s="63"/>
      <c r="V294" s="64" t="str">
        <f>IF(OR(U287=0,N294="",R294=""),"",IF(U287&gt;=(0.5*R294),"HABIL","NO HABIL"))</f>
        <v/>
      </c>
      <c r="W294" s="64"/>
      <c r="X294" s="63"/>
      <c r="Y294" s="64" t="str">
        <f>IF(OR(X287=0,N294="",R294=""),"",IF(X287&gt;=$Y$9,"HABIL","NO HABIL"))</f>
        <v/>
      </c>
      <c r="Z294" s="65"/>
      <c r="AA294" s="64" t="str">
        <f>IF(OR(Z287=0,N294="",R294=""),"",IF(Z287&lt;=$AA$9,"HABIL","NO HABIL"))</f>
        <v/>
      </c>
      <c r="AB294" s="61">
        <f>IF(ISERROR(VLOOKUP(P294,[3]POA!$A$2:$F$25,5,0)),"",VLOOKUP(P294,[3]POA!$A$2:$F$25,5,0))</f>
        <v>0</v>
      </c>
      <c r="AC294" s="61"/>
      <c r="AD294" s="64" t="str">
        <f>IF(OR(AC287=0,N294="",R294=""),"",IF(AC287&gt;=$AD$9,"HABIL","NO HABIL"))</f>
        <v/>
      </c>
      <c r="AE294" s="64" t="str">
        <f t="shared" si="227"/>
        <v/>
      </c>
      <c r="AF294" s="66">
        <f t="shared" si="228"/>
        <v>0</v>
      </c>
      <c r="AG294" s="67" t="str">
        <f t="shared" si="231"/>
        <v>MIPYME</v>
      </c>
      <c r="AH294" s="68"/>
      <c r="AI294" s="64" t="str">
        <f>IF(OR(AH287=0,N294="",R294=""),"",IF(AH287&gt;=$AI$9,"HABIL","NO HABIL"))</f>
        <v/>
      </c>
      <c r="AJ294" s="68"/>
      <c r="AK294" s="64" t="str">
        <f>IF(OR(AJ287=0,N294="",R294=""),"",IF(AJ287&gt;=$AK$9,"HABIL","NO HABIL"))</f>
        <v/>
      </c>
      <c r="AL294" s="71" t="str">
        <f t="shared" si="232"/>
        <v/>
      </c>
    </row>
    <row r="295" spans="2:38" ht="18" hidden="1" customHeight="1" x14ac:dyDescent="0.25">
      <c r="B295" s="54" t="str">
        <f t="shared" si="233"/>
        <v/>
      </c>
      <c r="C295" s="56"/>
      <c r="D295" s="56"/>
      <c r="E295" s="57">
        <f>IF(ISERROR(VLOOKUP(C295,[2]TD!$4:$65536,2,0)),0,VLOOKUP(C295,[2]TD!$4:$65536,2,0))</f>
        <v>0</v>
      </c>
      <c r="F295" s="57">
        <f>IF(ISERROR(VLOOKUP(C295,[2]TD!$4:$65536,3,0)),0,VLOOKUP(C295,[2]TD!$4:$65536,3,0))</f>
        <v>0</v>
      </c>
      <c r="G295" s="57">
        <f>IF(ISERROR(VLOOKUP(C295,[2]TD!$4:$65536,4,0)),0,VLOOKUP(C295,[2]TD!$4:$65536,4,0))</f>
        <v>0</v>
      </c>
      <c r="H295" s="57">
        <f>IF(ISERROR(VLOOKUP(C295,[2]TD!$4:$65536,5,0)),0,VLOOKUP(C295,[2]TD!$4:$65536,5,0))</f>
        <v>0</v>
      </c>
      <c r="I295" s="57">
        <f t="shared" si="229"/>
        <v>0</v>
      </c>
      <c r="J295" s="57">
        <f t="shared" si="229"/>
        <v>0</v>
      </c>
      <c r="K295" s="57">
        <f t="shared" si="230"/>
        <v>0</v>
      </c>
      <c r="L295" s="57">
        <f>IF(ISERROR(VLOOKUP(C295,[2]TD!$4:$65536,6,0)),0,VLOOKUP(C295,[2]TD!$4:$65536,6,0))</f>
        <v>0</v>
      </c>
      <c r="M295" s="57">
        <f>IF(ISERROR(VLOOKUP(C295,[2]TD!$4:$65536,7,0)),0,VLOOKUP(C295,[2]TD!$4:$65536,7,0))</f>
        <v>0</v>
      </c>
      <c r="N295" s="70"/>
      <c r="O295" s="70" t="str">
        <f>IF(ISERROR(VLOOKUP(N295,[2]POA!$A$2:$C$25,3,0)),"",VLOOKUP(N295,[2]POA!$A$2:$C$25,3,0))</f>
        <v/>
      </c>
      <c r="P295" s="61"/>
      <c r="Q295" s="61" t="str">
        <f>IF(ISERROR(VLOOKUP(P295,[2]POA!$A$2:$F$25,4,0)),"",VLOOKUP(P295,[2]POA!$A$2:$F$25,4,0))</f>
        <v/>
      </c>
      <c r="R295" s="62" t="str">
        <f>IF(ISERROR(VLOOKUP(N295,[2]POA!$A$2:$C$25,2,0)),"",VLOOKUP(N295,[2]POA!$A$2:$C$25,2,0))</f>
        <v/>
      </c>
      <c r="S295" s="63"/>
      <c r="T295" s="64" t="str">
        <f t="shared" si="226"/>
        <v/>
      </c>
      <c r="U295" s="63"/>
      <c r="V295" s="64" t="str">
        <f>IF(OR(U287=0,N295="",R295=""),"",IF(U287&gt;=(0.5*R295),"HABIL","NO HABIL"))</f>
        <v/>
      </c>
      <c r="W295" s="64"/>
      <c r="X295" s="63"/>
      <c r="Y295" s="64" t="str">
        <f>IF(OR(X287=0,N295="",R295=""),"",IF(X287&gt;=$Y$9,"HABIL","NO HABIL"))</f>
        <v/>
      </c>
      <c r="Z295" s="65"/>
      <c r="AA295" s="64" t="str">
        <f>IF(OR(Z287=0,N295="",R295=""),"",IF(Z287&lt;=$AA$9,"HABIL","NO HABIL"))</f>
        <v/>
      </c>
      <c r="AB295" s="61">
        <f>IF(ISERROR(VLOOKUP(P295,[3]POA!$A$2:$F$25,5,0)),"",VLOOKUP(P295,[3]POA!$A$2:$F$25,5,0))</f>
        <v>0</v>
      </c>
      <c r="AC295" s="61"/>
      <c r="AD295" s="64" t="str">
        <f>IF(OR(AC287=0,N295="",R295=""),"",IF(AC287&gt;=$AD$9,"HABIL","NO HABIL"))</f>
        <v/>
      </c>
      <c r="AE295" s="64" t="str">
        <f t="shared" si="227"/>
        <v/>
      </c>
      <c r="AF295" s="66">
        <f t="shared" si="228"/>
        <v>0</v>
      </c>
      <c r="AG295" s="67" t="str">
        <f t="shared" si="231"/>
        <v>MIPYME</v>
      </c>
      <c r="AH295" s="68"/>
      <c r="AI295" s="64" t="str">
        <f>IF(OR(AH287=0,N295="",R295=""),"",IF(AH287&gt;=$AI$9,"HABIL","NO HABIL"))</f>
        <v/>
      </c>
      <c r="AJ295" s="68"/>
      <c r="AK295" s="64" t="str">
        <f>IF(OR(AJ287=0,N295="",R295=""),"",IF(AJ287&gt;=$AK$9,"HABIL","NO HABIL"))</f>
        <v/>
      </c>
      <c r="AL295" s="72" t="str">
        <f t="shared" si="232"/>
        <v/>
      </c>
    </row>
    <row r="296" spans="2:38" ht="18" hidden="1" customHeight="1" x14ac:dyDescent="0.25">
      <c r="B296" s="54" t="str">
        <f t="shared" si="233"/>
        <v/>
      </c>
      <c r="C296" s="56"/>
      <c r="D296" s="56"/>
      <c r="E296" s="57">
        <f>IF(ISERROR(VLOOKUP(C296,[2]TD!$4:$65536,2,0)),0,VLOOKUP(C296,[2]TD!$4:$65536,2,0))</f>
        <v>0</v>
      </c>
      <c r="F296" s="57">
        <f>IF(ISERROR(VLOOKUP(C296,[2]TD!$4:$65536,3,0)),0,VLOOKUP(C296,[2]TD!$4:$65536,3,0))</f>
        <v>0</v>
      </c>
      <c r="G296" s="57">
        <f>IF(ISERROR(VLOOKUP(C296,[2]TD!$4:$65536,4,0)),0,VLOOKUP(C296,[2]TD!$4:$65536,4,0))</f>
        <v>0</v>
      </c>
      <c r="H296" s="57">
        <f>IF(ISERROR(VLOOKUP(C296,[2]TD!$4:$65536,5,0)),0,VLOOKUP(C296,[2]TD!$4:$65536,5,0))</f>
        <v>0</v>
      </c>
      <c r="I296" s="57">
        <f t="shared" si="229"/>
        <v>0</v>
      </c>
      <c r="J296" s="57">
        <f t="shared" si="229"/>
        <v>0</v>
      </c>
      <c r="K296" s="57">
        <f t="shared" si="230"/>
        <v>0</v>
      </c>
      <c r="L296" s="57">
        <f>IF(ISERROR(VLOOKUP(C296,[2]TD!$4:$65536,6,0)),0,VLOOKUP(C296,[2]TD!$4:$65536,6,0))</f>
        <v>0</v>
      </c>
      <c r="M296" s="57">
        <f>IF(ISERROR(VLOOKUP(C296,[2]TD!$4:$65536,7,0)),0,VLOOKUP(C296,[2]TD!$4:$65536,7,0))</f>
        <v>0</v>
      </c>
      <c r="N296" s="70"/>
      <c r="O296" s="70" t="str">
        <f>IF(ISERROR(VLOOKUP(N296,[2]POA!$A$2:$C$25,3,0)),"",VLOOKUP(N296,[2]POA!$A$2:$C$25,3,0))</f>
        <v/>
      </c>
      <c r="P296" s="61"/>
      <c r="Q296" s="61" t="str">
        <f>IF(ISERROR(VLOOKUP(P296,[2]POA!$A$2:$F$25,4,0)),"",VLOOKUP(P296,[2]POA!$A$2:$F$25,4,0))</f>
        <v/>
      </c>
      <c r="R296" s="62" t="str">
        <f>IF(ISERROR(VLOOKUP(N296,[2]POA!$A$2:$C$25,2,0)),"",VLOOKUP(N296,[2]POA!$A$2:$C$25,2,0))</f>
        <v/>
      </c>
      <c r="S296" s="63"/>
      <c r="T296" s="64" t="str">
        <f t="shared" si="226"/>
        <v/>
      </c>
      <c r="U296" s="63"/>
      <c r="V296" s="64" t="str">
        <f>IF(OR(U287=0,N296="",R296=""),"",IF(U287&gt;=(0.5*R296),"HABIL","NO HABIL"))</f>
        <v/>
      </c>
      <c r="W296" s="64"/>
      <c r="X296" s="63"/>
      <c r="Y296" s="64" t="str">
        <f>IF(OR(X287=0,N296="",R296=""),"",IF(X287&gt;=$Y$9,"HABIL","NO HABIL"))</f>
        <v/>
      </c>
      <c r="Z296" s="65"/>
      <c r="AA296" s="64" t="str">
        <f>IF(OR(Z287=0,N296="",R296=""),"",IF(Z287&lt;=$AA$9,"HABIL","NO HABIL"))</f>
        <v/>
      </c>
      <c r="AB296" s="61">
        <f>IF(ISERROR(VLOOKUP(P296,[3]POA!$A$2:$F$25,5,0)),"",VLOOKUP(P296,[3]POA!$A$2:$F$25,5,0))</f>
        <v>0</v>
      </c>
      <c r="AC296" s="61"/>
      <c r="AD296" s="64" t="str">
        <f>IF(OR(AC287=0,N296="",R296=""),"",IF(AC287&gt;=$AD$9,"HABIL","NO HABIL"))</f>
        <v/>
      </c>
      <c r="AE296" s="64" t="str">
        <f t="shared" si="227"/>
        <v/>
      </c>
      <c r="AF296" s="66">
        <f t="shared" si="228"/>
        <v>0</v>
      </c>
      <c r="AG296" s="67" t="str">
        <f t="shared" si="231"/>
        <v>MIPYME</v>
      </c>
      <c r="AH296" s="68"/>
      <c r="AI296" s="64" t="str">
        <f>IF(OR(AH287=0,N296="",R296=""),"",IF(AH287&gt;=$AI$9,"HABIL","NO HABIL"))</f>
        <v/>
      </c>
      <c r="AJ296" s="68"/>
      <c r="AK296" s="64" t="str">
        <f>IF(OR(AJ287=0,N296="",R296=""),"",IF(AJ287&gt;=$AK$9,"HABIL","NO HABIL"))</f>
        <v/>
      </c>
      <c r="AL296" s="72" t="str">
        <f t="shared" si="232"/>
        <v/>
      </c>
    </row>
    <row r="297" spans="2:38" ht="18" hidden="1" customHeight="1" x14ac:dyDescent="0.25">
      <c r="B297" s="73" t="str">
        <f t="shared" si="233"/>
        <v/>
      </c>
      <c r="C297" s="74"/>
      <c r="D297" s="74"/>
      <c r="E297" s="75">
        <f>IF(ISERROR(VLOOKUP(C297,[2]TD!$4:$65536,2,0)),0,VLOOKUP(C297,[2]TD!$4:$65536,2,0))</f>
        <v>0</v>
      </c>
      <c r="F297" s="75">
        <f>IF(ISERROR(VLOOKUP(C297,[2]TD!$4:$65536,3,0)),0,VLOOKUP(C297,[2]TD!$4:$65536,3,0))</f>
        <v>0</v>
      </c>
      <c r="G297" s="75">
        <f>IF(ISERROR(VLOOKUP(C297,[2]TD!$4:$65536,4,0)),0,VLOOKUP(C297,[2]TD!$4:$65536,4,0))</f>
        <v>0</v>
      </c>
      <c r="H297" s="75">
        <f>IF(ISERROR(VLOOKUP(C297,[2]TD!$4:$65536,5,0)),0,VLOOKUP(C297,[2]TD!$4:$65536,5,0))</f>
        <v>0</v>
      </c>
      <c r="I297" s="75">
        <f t="shared" si="229"/>
        <v>0</v>
      </c>
      <c r="J297" s="75">
        <f t="shared" si="229"/>
        <v>0</v>
      </c>
      <c r="K297" s="75">
        <f t="shared" si="230"/>
        <v>0</v>
      </c>
      <c r="L297" s="75">
        <f>IF(ISERROR(VLOOKUP(C297,[2]TD!$4:$65536,6,0)),0,VLOOKUP(C297,[2]TD!$4:$65536,6,0))</f>
        <v>0</v>
      </c>
      <c r="M297" s="75">
        <f>IF(ISERROR(VLOOKUP(C297,[2]TD!$4:$65536,7,0)),0,VLOOKUP(C297,[2]TD!$4:$65536,7,0))</f>
        <v>0</v>
      </c>
      <c r="N297" s="76"/>
      <c r="O297" s="76" t="str">
        <f>IF(ISERROR(VLOOKUP(N297,[2]POA!$A$2:$C$25,3,0)),"",VLOOKUP(N297,[2]POA!$A$2:$C$25,3,0))</f>
        <v/>
      </c>
      <c r="P297" s="77"/>
      <c r="Q297" s="77" t="str">
        <f>IF(ISERROR(VLOOKUP(P297,[2]POA!$A$2:$F$25,4,0)),"",VLOOKUP(P297,[2]POA!$A$2:$F$25,4,0))</f>
        <v/>
      </c>
      <c r="R297" s="78" t="str">
        <f>IF(ISERROR(VLOOKUP(N297,[2]POA!$A$2:$C$25,2,0)),"",VLOOKUP(N297,[2]POA!$A$2:$C$25,2,0))</f>
        <v/>
      </c>
      <c r="S297" s="79"/>
      <c r="T297" s="64" t="str">
        <f t="shared" si="226"/>
        <v/>
      </c>
      <c r="U297" s="79"/>
      <c r="V297" s="80" t="str">
        <f>IF(OR(U287=0,N297="",R297=""),"",IF(U287&gt;=(0.5*R297),"HABIL","NO HABIL"))</f>
        <v/>
      </c>
      <c r="W297" s="80"/>
      <c r="X297" s="79"/>
      <c r="Y297" s="80" t="str">
        <f>IF(OR(X287=0,N297="",R297=""),"",IF(X287&gt;=$Y$9,"HABIL","NO HABIL"))</f>
        <v/>
      </c>
      <c r="Z297" s="81"/>
      <c r="AA297" s="80" t="str">
        <f>IF(OR(Z287=0,N297="",R297=""),"",IF(Z287&lt;=$AA$9,"HABIL","NO HABIL"))</f>
        <v/>
      </c>
      <c r="AB297" s="77">
        <f>IF(ISERROR(VLOOKUP(P297,[3]POA!$A$2:$F$25,5,0)),"",VLOOKUP(P297,[3]POA!$A$2:$F$25,5,0))</f>
        <v>0</v>
      </c>
      <c r="AC297" s="77"/>
      <c r="AD297" s="80" t="str">
        <f>IF(OR(AC287=0,N297="",R297=""),"",IF(AC287&gt;=$AD$9,"HABIL","NO HABIL"))</f>
        <v/>
      </c>
      <c r="AE297" s="80" t="str">
        <f t="shared" si="227"/>
        <v/>
      </c>
      <c r="AF297" s="82">
        <f t="shared" si="228"/>
        <v>0</v>
      </c>
      <c r="AG297" s="83" t="str">
        <f t="shared" si="231"/>
        <v>MIPYME</v>
      </c>
      <c r="AH297" s="84"/>
      <c r="AI297" s="80" t="str">
        <f>IF(OR(AH287=0,N297="",R297=""),"",IF(AH287&gt;=$AI$9,"HABIL","NO HABIL"))</f>
        <v/>
      </c>
      <c r="AJ297" s="84"/>
      <c r="AK297" s="80" t="str">
        <f>IF(OR(AJ287=0,N297="",R297=""),"",IF(AJ287&gt;=$AK$9,"HABIL","NO HABIL"))</f>
        <v/>
      </c>
      <c r="AL297" s="85" t="str">
        <f t="shared" si="232"/>
        <v/>
      </c>
    </row>
    <row r="298" spans="2:38" ht="18" hidden="1" customHeight="1" x14ac:dyDescent="0.25">
      <c r="B298" s="37">
        <v>27</v>
      </c>
      <c r="C298" s="38">
        <f>+C299</f>
        <v>0</v>
      </c>
      <c r="D298" s="39" t="str">
        <f>IF(SUM(D299:D308)=0,"",SUM(D299:D308))</f>
        <v/>
      </c>
      <c r="E298" s="40">
        <f>SUM(E299:E308)</f>
        <v>0</v>
      </c>
      <c r="F298" s="40">
        <f t="shared" ref="F298:M298" si="234">SUM(F299:F308)</f>
        <v>0</v>
      </c>
      <c r="G298" s="40">
        <f t="shared" si="234"/>
        <v>0</v>
      </c>
      <c r="H298" s="40">
        <f t="shared" si="234"/>
        <v>0</v>
      </c>
      <c r="I298" s="40">
        <f t="shared" si="234"/>
        <v>0</v>
      </c>
      <c r="J298" s="40">
        <f t="shared" si="234"/>
        <v>0</v>
      </c>
      <c r="K298" s="40">
        <f t="shared" si="234"/>
        <v>0</v>
      </c>
      <c r="L298" s="40">
        <f t="shared" si="234"/>
        <v>0</v>
      </c>
      <c r="M298" s="40">
        <f t="shared" si="234"/>
        <v>0</v>
      </c>
      <c r="N298" s="41">
        <v>1</v>
      </c>
      <c r="O298" s="42">
        <f>IF(ISERROR(VLOOKUP(N298,[2]POA!$A$2:$C$25,3,0)),"",VLOOKUP(N298,[2]POA!$A$2:$C$25,3,0))</f>
        <v>18</v>
      </c>
      <c r="P298" s="43" t="s">
        <v>54</v>
      </c>
      <c r="Q298" s="41">
        <f>+SUM(Q299:Q308)</f>
        <v>0</v>
      </c>
      <c r="R298" s="44">
        <f>IF(ISERROR(VLOOKUP(N298,[2]POA!$A$2:$C$25,2,0)),"",VLOOKUP(N298,[2]POA!$A$2:$C$25,2,0))</f>
        <v>151500000000</v>
      </c>
      <c r="S298" s="45">
        <f>SUM(I298)</f>
        <v>0</v>
      </c>
      <c r="T298" s="46" t="str">
        <f>IF(OR(S298=0,N298="",R298=""),"",IF(S298&gt;=(R298/O298),"HABIL","NO HABIL"))</f>
        <v/>
      </c>
      <c r="U298" s="47">
        <f>SUM(J298)</f>
        <v>0</v>
      </c>
      <c r="V298" s="48" t="str">
        <f>IF(OR(U298=0,N298="",R298=""),"",IF(U298&gt;=(0.1*R298),"HABIL","NO HABIL"))</f>
        <v/>
      </c>
      <c r="W298" s="48"/>
      <c r="X298" s="47">
        <f>IF(ISERROR(SUM(E298/G298)),0,SUM(E298/G298))</f>
        <v>0</v>
      </c>
      <c r="Y298" s="46" t="str">
        <f>IF(OR(X298=0,N298="",R298=""),"",IF(X298&gt;=$Y$9,"HABIL","NO HABIL"))</f>
        <v/>
      </c>
      <c r="Z298" s="49">
        <f>IF(ISERROR(SUM(H298/F298)),0,SUM(H298/F298))</f>
        <v>0</v>
      </c>
      <c r="AA298" s="46" t="str">
        <f>IF(OR(Z298=0,N298="",R298=""),"",IF(Z298&lt;=$AA$9,"HABIL","NO HABIL"))</f>
        <v/>
      </c>
      <c r="AB298" s="41">
        <f>+SUM(AB299:AB308)</f>
        <v>0</v>
      </c>
      <c r="AC298" s="49">
        <f>IF(ISERROR(SUM(L298/M298)),0,SUM(L298/M298))</f>
        <v>0</v>
      </c>
      <c r="AD298" s="46" t="str">
        <f>IF(OR(AC298=0,N298="",R298=""),"",IF(AC298&gt;=$AD$9,"HABIL","NO HABIL"))</f>
        <v/>
      </c>
      <c r="AE298" s="46" t="str">
        <f>IF(OR(T298="",V298="",Y298="",AA298="",AD298=""),"",IF(T298="NO HABIL","NO HABIL",IF(V298="NO HABIL","NO HABIL",IF(Y298="NO HABIL","NO HABIL",IF(AA298="NO HABIL","NO HABIL",IF(AD298="NO HABIL","NO HABIL",IF(AD298="NO HABIL","NO HABIL","HABIL")))))))</f>
        <v/>
      </c>
      <c r="AF298" s="50"/>
      <c r="AG298" s="51"/>
      <c r="AH298" s="49">
        <f>IF(ISERROR(SUM(L298/K298)),0,SUM(L298/K298))</f>
        <v>0</v>
      </c>
      <c r="AI298" s="46" t="str">
        <f>IF(OR(AH298=0,N298="",R298=""),"",IF(AH298&gt;=$AI$9,"HABIL","NO HABIL"))</f>
        <v/>
      </c>
      <c r="AJ298" s="49">
        <f>IF(ISERROR(SUM(L298/F298)),0,SUM(L298/F298))</f>
        <v>0</v>
      </c>
      <c r="AK298" s="46" t="str">
        <f>IF(OR(AJ298=0,N298="",R298=""),"",IF(AJ298&gt;=$AK$9,"HABIL","NO HABIL"))</f>
        <v/>
      </c>
      <c r="AL298" s="52" t="str">
        <f t="shared" si="232"/>
        <v/>
      </c>
    </row>
    <row r="299" spans="2:38" ht="18" hidden="1" customHeight="1" x14ac:dyDescent="0.25">
      <c r="B299" s="54" t="str">
        <f>IF(C299="","",B298+0.1)</f>
        <v/>
      </c>
      <c r="C299" s="55"/>
      <c r="D299" s="56"/>
      <c r="E299" s="57">
        <f>IF(ISERROR(VLOOKUP(C299,[2]TD!$4:$65536,2,0)),0,VLOOKUP(C299,[2]TD!$4:$65536,2,0))</f>
        <v>0</v>
      </c>
      <c r="F299" s="57">
        <f>IF(ISERROR(VLOOKUP(C299,[2]TD!$4:$65536,3,0)),0,VLOOKUP(C299,[2]TD!$4:$65536,3,0))</f>
        <v>0</v>
      </c>
      <c r="G299" s="57">
        <f>IF(ISERROR(VLOOKUP(C299,[2]TD!$4:$65536,4,0)),0,VLOOKUP(C299,[2]TD!$4:$65536,4,0))</f>
        <v>0</v>
      </c>
      <c r="H299" s="57">
        <f>IF(ISERROR(VLOOKUP(C299,[2]TD!$4:$65536,5,0)),0,VLOOKUP(C299,[2]TD!$4:$65536,5,0))</f>
        <v>0</v>
      </c>
      <c r="I299" s="57">
        <f>IF(ISERROR(E299-G299),"",E299-G299)</f>
        <v>0</v>
      </c>
      <c r="J299" s="58">
        <f>IF(ISERROR(F299-H299),"",F299-H299)</f>
        <v>0</v>
      </c>
      <c r="K299" s="58">
        <f>IF(ISERROR(F299-H299),"",F299-H299)</f>
        <v>0</v>
      </c>
      <c r="L299" s="57">
        <f>IF(ISERROR(VLOOKUP(C299,[2]TD!$4:$65536,6,0)),0,VLOOKUP(C299,[2]TD!$4:$65536,6,0))</f>
        <v>0</v>
      </c>
      <c r="M299" s="57">
        <f>IF(ISERROR(VLOOKUP(C299,[2]TD!$4:$65536,7,0)),0,VLOOKUP(C299,[2]TD!$4:$65536,7,0))</f>
        <v>0</v>
      </c>
      <c r="N299" s="59"/>
      <c r="O299" s="60" t="str">
        <f>IF(ISERROR(VLOOKUP(N299,[2]POA!$A$2:$C$25,3,0)),"",VLOOKUP(N299,[2]POA!$A$2:$C$25,3,0))</f>
        <v/>
      </c>
      <c r="P299" s="61" t="s">
        <v>54</v>
      </c>
      <c r="Q299" s="61" t="str">
        <f>IF(ISERROR(VLOOKUP(P299,[2]POA!$A$2:$F$25,4,0)),"",VLOOKUP(P299,[2]POA!$A$2:$F$25,4,0))</f>
        <v/>
      </c>
      <c r="R299" s="62" t="str">
        <f>IF(ISERROR(VLOOKUP(N299,[2]POA!$A$2:$C$25,2,0)),"",VLOOKUP(N299,[2]POA!$A$2:$C$25,2,0))</f>
        <v/>
      </c>
      <c r="S299" s="63"/>
      <c r="T299" s="64" t="str">
        <f t="shared" ref="T299:T308" si="235">IF(OR(S298=0,N299="",R299=""),"",IF(S298&gt;=(0.1*R299),"HABIL","NO HABIL"))</f>
        <v/>
      </c>
      <c r="U299" s="63"/>
      <c r="V299" s="64" t="str">
        <f>IF(OR(U298=0,N299="",R299=""),"",IF(U298&gt;=(0.5*R299),"HABIL","NO HABIL"))</f>
        <v/>
      </c>
      <c r="W299" s="64"/>
      <c r="X299" s="63"/>
      <c r="Y299" s="64" t="str">
        <f>IF(OR(X298=0,N299="",R299=""),"",IF(X298&gt;=$Y$9,"HABIL","NO HABIL"))</f>
        <v/>
      </c>
      <c r="Z299" s="65"/>
      <c r="AA299" s="64" t="str">
        <f>IF(OR(Z298=0,N299="",R299=""),"",IF(Z298&lt;=$AA$9,"HABIL","NO HABIL"))</f>
        <v/>
      </c>
      <c r="AB299" s="61" t="str">
        <f>IF(ISERROR(VLOOKUP(P299,[3]POA!$A$2:$F$25,5,0)),"",VLOOKUP(P299,[3]POA!$A$2:$F$25,5,0))</f>
        <v/>
      </c>
      <c r="AC299" s="61"/>
      <c r="AD299" s="64" t="str">
        <f>IF(OR(AC298=0,N299="",R299=""),"",IF(AC298&gt;=$AD$9,"HABIL","NO HABIL"))</f>
        <v/>
      </c>
      <c r="AE299" s="64" t="str">
        <f t="shared" ref="AE299:AE308" si="236">IF(OR(T299="",V299="",Y299="",AA299="",AD299=""),"",IF(T299="NO HABIL","NO HABIL",IF(V299="NO HABIL","NO HABIL",IF(Y299="NO HABIL","NO HABIL",IF(AA299="NO HABIL","NO HABIL",IF(AD299="NO HABIL","NO HABIL",IF(AD299="NO HABIL","NO HABIL","HABIL")))))))</f>
        <v/>
      </c>
      <c r="AF299" s="66">
        <f t="shared" ref="AF299:AF308" si="237">IF(ISERROR(F299/$AG$9),"",F299/$AG$9)</f>
        <v>0</v>
      </c>
      <c r="AG299" s="67" t="str">
        <f>+IF(AF299&lt;$AG$10,"MIPYME","NO CUMPLE")</f>
        <v>MIPYME</v>
      </c>
      <c r="AH299" s="68"/>
      <c r="AI299" s="64" t="str">
        <f>IF(OR(AH298=0,N299="",R299=""),"",IF(AH298&gt;=$AI$9,"HABIL","NO HABIL"))</f>
        <v/>
      </c>
      <c r="AJ299" s="68"/>
      <c r="AK299" s="64" t="str">
        <f>IF(OR(AJ298=0,N299="",R299=""),"",IF(AJ298&gt;=$AK$9,"HABIL","NO HABIL"))</f>
        <v/>
      </c>
      <c r="AL299" s="69" t="str">
        <f>IF(OR(AI299="",AK299=""),"",IF(AI299="NO HABIL","NO HABIL",IF(AK299="NO HABIL","NO HABIL",IF(AK299="NO HABIL","NO HABIL","HABIL"))))</f>
        <v/>
      </c>
    </row>
    <row r="300" spans="2:38" ht="18" hidden="1" customHeight="1" x14ac:dyDescent="0.25">
      <c r="B300" s="54" t="str">
        <f>IF(C300="","",B299+0.1)</f>
        <v/>
      </c>
      <c r="C300" s="56"/>
      <c r="D300" s="56"/>
      <c r="E300" s="57">
        <f>IF(ISERROR(VLOOKUP(C300,[2]TD!$4:$65536,2,0)),0,VLOOKUP(C300,[2]TD!$4:$65536,2,0))</f>
        <v>0</v>
      </c>
      <c r="F300" s="57">
        <f>IF(ISERROR(VLOOKUP(C300,[2]TD!$4:$65536,3,0)),0,VLOOKUP(C300,[2]TD!$4:$65536,3,0))</f>
        <v>0</v>
      </c>
      <c r="G300" s="57">
        <f>IF(ISERROR(VLOOKUP(C300,[2]TD!$4:$65536,4,0)),0,VLOOKUP(C300,[2]TD!$4:$65536,4,0))</f>
        <v>0</v>
      </c>
      <c r="H300" s="57">
        <f>IF(ISERROR(VLOOKUP(C300,[2]TD!$4:$65536,5,0)),0,VLOOKUP(C300,[2]TD!$4:$65536,5,0))</f>
        <v>0</v>
      </c>
      <c r="I300" s="57">
        <f t="shared" ref="I300:J308" si="238">IF(ISERROR(E300-G300),"",E300-G300)</f>
        <v>0</v>
      </c>
      <c r="J300" s="58">
        <f t="shared" si="238"/>
        <v>0</v>
      </c>
      <c r="K300" s="58">
        <f t="shared" ref="K300:K308" si="239">IF(ISERROR(F300-H300),"",F300-H300)</f>
        <v>0</v>
      </c>
      <c r="L300" s="57">
        <f>IF(ISERROR(VLOOKUP(C300,[2]TD!$4:$65536,6,0)),0,VLOOKUP(C300,[2]TD!$4:$65536,6,0))</f>
        <v>0</v>
      </c>
      <c r="M300" s="57">
        <f>IF(ISERROR(VLOOKUP(C300,[2]TD!$4:$65536,7,0)),0,VLOOKUP(C300,[2]TD!$4:$65536,7,0))</f>
        <v>0</v>
      </c>
      <c r="N300" s="70"/>
      <c r="O300" s="70" t="str">
        <f>IF(ISERROR(VLOOKUP(N300,[2]POA!$A$2:$C$25,3,0)),"",VLOOKUP(N300,[2]POA!$A$2:$C$25,3,0))</f>
        <v/>
      </c>
      <c r="P300" s="61" t="s">
        <v>54</v>
      </c>
      <c r="Q300" s="61" t="str">
        <f>IF(ISERROR(VLOOKUP(P300,[2]POA!$A$2:$F$25,4,0)),"",VLOOKUP(P300,[2]POA!$A$2:$F$25,4,0))</f>
        <v/>
      </c>
      <c r="R300" s="62" t="str">
        <f>IF(ISERROR(VLOOKUP(N300,[2]POA!$A$2:$C$25,2,0)),"",VLOOKUP(N300,[2]POA!$A$2:$C$25,2,0))</f>
        <v/>
      </c>
      <c r="S300" s="63" t="s">
        <v>54</v>
      </c>
      <c r="T300" s="64" t="str">
        <f t="shared" si="235"/>
        <v/>
      </c>
      <c r="U300" s="63"/>
      <c r="V300" s="64" t="str">
        <f>IF(OR(U298=0,N300="",R300=""),"",IF(U298&gt;=(0.5*R300),"HABIL","NO HABIL"))</f>
        <v/>
      </c>
      <c r="W300" s="64"/>
      <c r="X300" s="63"/>
      <c r="Y300" s="64" t="str">
        <f>IF(OR(X298=0,N300="",R300=""),"",IF(X298&gt;=$Y$9,"HABIL","NO HABIL"))</f>
        <v/>
      </c>
      <c r="Z300" s="65"/>
      <c r="AA300" s="64" t="str">
        <f>IF(OR(Z298=0,N300="",R300=""),"",IF(Z298&lt;=$AA$9,"HABIL","NO HABIL"))</f>
        <v/>
      </c>
      <c r="AB300" s="61" t="str">
        <f>IF(ISERROR(VLOOKUP(P300,[3]POA!$A$2:$F$25,5,0)),"",VLOOKUP(P300,[3]POA!$A$2:$F$25,5,0))</f>
        <v/>
      </c>
      <c r="AC300" s="61"/>
      <c r="AD300" s="64" t="str">
        <f>IF(OR(AC298=0,N300="",R300=""),"",IF(AC298&gt;=$AD$9,"HABIL","NO HABIL"))</f>
        <v/>
      </c>
      <c r="AE300" s="64" t="str">
        <f t="shared" si="236"/>
        <v/>
      </c>
      <c r="AF300" s="66">
        <f t="shared" si="237"/>
        <v>0</v>
      </c>
      <c r="AG300" s="67" t="str">
        <f t="shared" ref="AG300:AG308" si="240">+IF(AF300&lt;$AG$10,"MIPYME","NO CUMPLE")</f>
        <v>MIPYME</v>
      </c>
      <c r="AH300" s="68"/>
      <c r="AI300" s="64" t="str">
        <f>IF(OR(AH298=0,N300="",R300=""),"",IF(AH298&gt;=$AI$9,"HABIL","NO HABIL"))</f>
        <v/>
      </c>
      <c r="AJ300" s="68"/>
      <c r="AK300" s="64" t="str">
        <f>IF(OR(AJ298=0,N300="",R300=""),"",IF(AJ298&gt;=$AK$9,"HABIL","NO HABIL"))</f>
        <v/>
      </c>
      <c r="AL300" s="71" t="str">
        <f t="shared" ref="AL300:AL309" si="241">IF(OR(AI300="",AK300=""),"",IF(AI300="NO HABIL","NO HABIL",IF(AK300="NO HABIL","NO HABIL",IF(AK300="NO HABIL","NO HABIL","HABIL"))))</f>
        <v/>
      </c>
    </row>
    <row r="301" spans="2:38" ht="18" hidden="1" customHeight="1" x14ac:dyDescent="0.25">
      <c r="B301" s="54" t="str">
        <f>IF(C301="","",B300+0.1)</f>
        <v/>
      </c>
      <c r="C301" s="56"/>
      <c r="D301" s="56"/>
      <c r="E301" s="57">
        <f>IF(ISERROR(VLOOKUP(C301,[2]TD!$4:$65536,2,0)),0,VLOOKUP(C301,[2]TD!$4:$65536,2,0))</f>
        <v>0</v>
      </c>
      <c r="F301" s="57">
        <f>IF(ISERROR(VLOOKUP(C301,[2]TD!$4:$65536,3,0)),0,VLOOKUP(C301,[2]TD!$4:$65536,3,0))</f>
        <v>0</v>
      </c>
      <c r="G301" s="57">
        <f>IF(ISERROR(VLOOKUP(C301,[2]TD!$4:$65536,4,0)),0,VLOOKUP(C301,[2]TD!$4:$65536,4,0))</f>
        <v>0</v>
      </c>
      <c r="H301" s="57">
        <f>IF(ISERROR(VLOOKUP(C301,[2]TD!$4:$65536,5,0)),0,VLOOKUP(C301,[2]TD!$4:$65536,5,0))</f>
        <v>0</v>
      </c>
      <c r="I301" s="57">
        <f t="shared" si="238"/>
        <v>0</v>
      </c>
      <c r="J301" s="58">
        <f t="shared" si="238"/>
        <v>0</v>
      </c>
      <c r="K301" s="58">
        <f t="shared" si="239"/>
        <v>0</v>
      </c>
      <c r="L301" s="57">
        <f>IF(ISERROR(VLOOKUP(C301,[2]TD!$4:$65536,6,0)),0,VLOOKUP(C301,[2]TD!$4:$65536,6,0))</f>
        <v>0</v>
      </c>
      <c r="M301" s="57">
        <f>IF(ISERROR(VLOOKUP(C301,[2]TD!$4:$65536,7,0)),0,VLOOKUP(C301,[2]TD!$4:$65536,7,0))</f>
        <v>0</v>
      </c>
      <c r="N301" s="70"/>
      <c r="O301" s="70" t="str">
        <f>IF(ISERROR(VLOOKUP(N301,[2]POA!$A$2:$C$25,3,0)),"",VLOOKUP(N301,[2]POA!$A$2:$C$25,3,0))</f>
        <v/>
      </c>
      <c r="P301" s="61"/>
      <c r="Q301" s="61" t="str">
        <f>IF(ISERROR(VLOOKUP(P301,[2]POA!$A$2:$F$25,4,0)),"",VLOOKUP(P301,[2]POA!$A$2:$F$25,4,0))</f>
        <v/>
      </c>
      <c r="R301" s="62" t="str">
        <f>IF(ISERROR(VLOOKUP(N301,[2]POA!$A$2:$C$25,2,0)),"",VLOOKUP(N301,[2]POA!$A$2:$C$25,2,0))</f>
        <v/>
      </c>
      <c r="S301" s="63" t="s">
        <v>54</v>
      </c>
      <c r="T301" s="64" t="str">
        <f t="shared" si="235"/>
        <v/>
      </c>
      <c r="U301" s="63"/>
      <c r="V301" s="64" t="str">
        <f>IF(OR(U298=0,N301="",R301=""),"",IF(U298&gt;=(0.5*R301),"HABIL","NO HABIL"))</f>
        <v/>
      </c>
      <c r="W301" s="64"/>
      <c r="X301" s="63"/>
      <c r="Y301" s="64" t="str">
        <f>IF(OR(X298=0,N301="",R301=""),"",IF(X298&gt;=$Y$9,"HABIL","NO HABIL"))</f>
        <v/>
      </c>
      <c r="Z301" s="65"/>
      <c r="AA301" s="64" t="str">
        <f>IF(OR(Z298=0,N301="",R301=""),"",IF(Z298&lt;=$AA$9,"HABIL","NO HABIL"))</f>
        <v/>
      </c>
      <c r="AB301" s="61">
        <f>IF(ISERROR(VLOOKUP(P301,[3]POA!$A$2:$F$25,5,0)),"",VLOOKUP(P301,[3]POA!$A$2:$F$25,5,0))</f>
        <v>0</v>
      </c>
      <c r="AC301" s="61"/>
      <c r="AD301" s="64" t="str">
        <f>IF(OR(AC298=0,N301="",R301=""),"",IF(AC298&gt;=$AD$9,"HABIL","NO HABIL"))</f>
        <v/>
      </c>
      <c r="AE301" s="64" t="str">
        <f t="shared" si="236"/>
        <v/>
      </c>
      <c r="AF301" s="66">
        <f t="shared" si="237"/>
        <v>0</v>
      </c>
      <c r="AG301" s="67" t="str">
        <f t="shared" si="240"/>
        <v>MIPYME</v>
      </c>
      <c r="AH301" s="68"/>
      <c r="AI301" s="64" t="str">
        <f>IF(OR(AH298=0,N301="",R301=""),"",IF(AH298&gt;=$AI$9,"HABIL","NO HABIL"))</f>
        <v/>
      </c>
      <c r="AJ301" s="68"/>
      <c r="AK301" s="64" t="str">
        <f>IF(OR(AJ298=0,N301="",R301=""),"",IF(AJ298&gt;=$AK$9,"HABIL","NO HABIL"))</f>
        <v/>
      </c>
      <c r="AL301" s="71" t="str">
        <f t="shared" si="241"/>
        <v/>
      </c>
    </row>
    <row r="302" spans="2:38" ht="18" hidden="1" customHeight="1" x14ac:dyDescent="0.25">
      <c r="B302" s="54"/>
      <c r="C302" s="56" t="s">
        <v>55</v>
      </c>
      <c r="D302" s="56"/>
      <c r="E302" s="57">
        <f>IF(ISERROR(VLOOKUP(C302,[2]TD!$4:$65536,2,0)),0,VLOOKUP(C302,[2]TD!$4:$65536,2,0))</f>
        <v>0</v>
      </c>
      <c r="F302" s="57">
        <f>IF(ISERROR(VLOOKUP(C302,[2]TD!$4:$65536,3,0)),0,VLOOKUP(C302,[2]TD!$4:$65536,3,0))</f>
        <v>0</v>
      </c>
      <c r="G302" s="57">
        <f>IF(ISERROR(VLOOKUP(C302,[2]TD!$4:$65536,4,0)),0,VLOOKUP(C302,[2]TD!$4:$65536,4,0))</f>
        <v>0</v>
      </c>
      <c r="H302" s="57">
        <f>IF(ISERROR(VLOOKUP(C302,[2]TD!$4:$65536,5,0)),0,VLOOKUP(C302,[2]TD!$4:$65536,5,0))</f>
        <v>0</v>
      </c>
      <c r="I302" s="57">
        <f t="shared" si="238"/>
        <v>0</v>
      </c>
      <c r="J302" s="57">
        <f t="shared" si="238"/>
        <v>0</v>
      </c>
      <c r="K302" s="57">
        <f t="shared" si="239"/>
        <v>0</v>
      </c>
      <c r="L302" s="57">
        <f>IF(ISERROR(VLOOKUP(C302,[2]TD!$4:$65536,6,0)),0,VLOOKUP(C302,[2]TD!$4:$65536,6,0))</f>
        <v>0</v>
      </c>
      <c r="M302" s="57">
        <f>IF(ISERROR(VLOOKUP(C302,[2]TD!$4:$65536,7,0)),0,VLOOKUP(C302,[2]TD!$4:$65536,7,0))</f>
        <v>0</v>
      </c>
      <c r="N302" s="70"/>
      <c r="O302" s="70" t="str">
        <f>IF(ISERROR(VLOOKUP(N302,[2]POA!$A$2:$C$25,3,0)),"",VLOOKUP(N302,[2]POA!$A$2:$C$25,3,0))</f>
        <v/>
      </c>
      <c r="P302" s="61"/>
      <c r="Q302" s="61" t="str">
        <f>IF(ISERROR(VLOOKUP(P302,[2]POA!$A$2:$F$25,4,0)),"",VLOOKUP(P302,[2]POA!$A$2:$F$25,4,0))</f>
        <v/>
      </c>
      <c r="R302" s="62" t="str">
        <f>IF(ISERROR(VLOOKUP(N302,[2]POA!$A$2:$C$25,2,0)),"",VLOOKUP(N302,[2]POA!$A$2:$C$25,2,0))</f>
        <v/>
      </c>
      <c r="S302" s="63"/>
      <c r="T302" s="64" t="str">
        <f t="shared" si="235"/>
        <v/>
      </c>
      <c r="U302" s="63"/>
      <c r="V302" s="64" t="str">
        <f>IF(OR(U298=0,N302="",R302=""),"",IF(U298&gt;=(0.5*R302),"HABIL","NO HABIL"))</f>
        <v/>
      </c>
      <c r="W302" s="64"/>
      <c r="X302" s="63"/>
      <c r="Y302" s="64" t="str">
        <f>IF(OR(X298=0,N302="",R302=""),"",IF(X298&gt;=$Y$9,"HABIL","NO HABIL"))</f>
        <v/>
      </c>
      <c r="Z302" s="65"/>
      <c r="AA302" s="64" t="str">
        <f>IF(OR(Z298=0,N302="",R302=""),"",IF(Z298&lt;=$AA$9,"HABIL","NO HABIL"))</f>
        <v/>
      </c>
      <c r="AB302" s="61">
        <f>IF(ISERROR(VLOOKUP(P302,[3]POA!$A$2:$F$25,5,0)),"",VLOOKUP(P302,[3]POA!$A$2:$F$25,5,0))</f>
        <v>0</v>
      </c>
      <c r="AC302" s="61"/>
      <c r="AD302" s="64" t="str">
        <f>IF(OR(AC298=0,N302="",R302=""),"",IF(AC298&gt;=$AD$9,"HABIL","NO HABIL"))</f>
        <v/>
      </c>
      <c r="AE302" s="64" t="str">
        <f t="shared" si="236"/>
        <v/>
      </c>
      <c r="AF302" s="66">
        <f t="shared" si="237"/>
        <v>0</v>
      </c>
      <c r="AG302" s="67" t="str">
        <f t="shared" si="240"/>
        <v>MIPYME</v>
      </c>
      <c r="AH302" s="68"/>
      <c r="AI302" s="64" t="str">
        <f>IF(OR(AH298=0,N302="",R302=""),"",IF(AH298&gt;=$AI$9,"HABIL","NO HABIL"))</f>
        <v/>
      </c>
      <c r="AJ302" s="68"/>
      <c r="AK302" s="64" t="str">
        <f>IF(OR(AJ298=0,N302="",R302=""),"",IF(AJ298&gt;=$AK$9,"HABIL","NO HABIL"))</f>
        <v/>
      </c>
      <c r="AL302" s="71" t="str">
        <f t="shared" si="241"/>
        <v/>
      </c>
    </row>
    <row r="303" spans="2:38" ht="18" hidden="1" customHeight="1" x14ac:dyDescent="0.25">
      <c r="B303" s="54" t="str">
        <f t="shared" ref="B303:B308" si="242">IF(C303="","",B302+0.1)</f>
        <v/>
      </c>
      <c r="C303" s="56"/>
      <c r="D303" s="56"/>
      <c r="E303" s="57">
        <f>IF(ISERROR(VLOOKUP(C303,[2]TD!$4:$65536,2,0)),0,VLOOKUP(C303,[2]TD!$4:$65536,2,0))</f>
        <v>0</v>
      </c>
      <c r="F303" s="57">
        <f>IF(ISERROR(VLOOKUP(C303,[2]TD!$4:$65536,3,0)),0,VLOOKUP(C303,[2]TD!$4:$65536,3,0))</f>
        <v>0</v>
      </c>
      <c r="G303" s="57">
        <f>IF(ISERROR(VLOOKUP(C303,[2]TD!$4:$65536,4,0)),0,VLOOKUP(C303,[2]TD!$4:$65536,4,0))</f>
        <v>0</v>
      </c>
      <c r="H303" s="57">
        <f>IF(ISERROR(VLOOKUP(C303,[2]TD!$4:$65536,5,0)),0,VLOOKUP(C303,[2]TD!$4:$65536,5,0))</f>
        <v>0</v>
      </c>
      <c r="I303" s="57">
        <f t="shared" si="238"/>
        <v>0</v>
      </c>
      <c r="J303" s="57">
        <f t="shared" si="238"/>
        <v>0</v>
      </c>
      <c r="K303" s="57">
        <f t="shared" si="239"/>
        <v>0</v>
      </c>
      <c r="L303" s="57">
        <f>IF(ISERROR(VLOOKUP(C303,[2]TD!$4:$65536,6,0)),0,VLOOKUP(C303,[2]TD!$4:$65536,6,0))</f>
        <v>0</v>
      </c>
      <c r="M303" s="57">
        <f>IF(ISERROR(VLOOKUP(C303,[2]TD!$4:$65536,7,0)),0,VLOOKUP(C303,[2]TD!$4:$65536,7,0))</f>
        <v>0</v>
      </c>
      <c r="N303" s="70"/>
      <c r="O303" s="70" t="str">
        <f>IF(ISERROR(VLOOKUP(N303,[2]POA!$A$2:$C$25,3,0)),"",VLOOKUP(N303,[2]POA!$A$2:$C$25,3,0))</f>
        <v/>
      </c>
      <c r="P303" s="61"/>
      <c r="Q303" s="61" t="str">
        <f>IF(ISERROR(VLOOKUP(P303,[2]POA!$A$2:$F$25,4,0)),"",VLOOKUP(P303,[2]POA!$A$2:$F$25,4,0))</f>
        <v/>
      </c>
      <c r="R303" s="62" t="str">
        <f>IF(ISERROR(VLOOKUP(N303,[2]POA!$A$2:$C$25,2,0)),"",VLOOKUP(N303,[2]POA!$A$2:$C$25,2,0))</f>
        <v/>
      </c>
      <c r="S303" s="63"/>
      <c r="T303" s="64" t="str">
        <f t="shared" si="235"/>
        <v/>
      </c>
      <c r="U303" s="63"/>
      <c r="V303" s="64" t="str">
        <f>IF(OR(U298=0,N303="",R303=""),"",IF(U298&gt;=(0.5*R303),"HABIL","NO HABIL"))</f>
        <v/>
      </c>
      <c r="W303" s="64"/>
      <c r="X303" s="63"/>
      <c r="Y303" s="64" t="str">
        <f>IF(OR(X298=0,N303="",R303=""),"",IF(X298&gt;=$Y$9,"HABIL","NO HABIL"))</f>
        <v/>
      </c>
      <c r="Z303" s="65"/>
      <c r="AA303" s="64" t="str">
        <f>IF(OR(Z298=0,N303="",R303=""),"",IF(Z298&lt;=$AA$9,"HABIL","NO HABIL"))</f>
        <v/>
      </c>
      <c r="AB303" s="61">
        <f>IF(ISERROR(VLOOKUP(P303,[3]POA!$A$2:$F$25,5,0)),"",VLOOKUP(P303,[3]POA!$A$2:$F$25,5,0))</f>
        <v>0</v>
      </c>
      <c r="AC303" s="61"/>
      <c r="AD303" s="64" t="str">
        <f>IF(OR(AC298=0,N303="",R303=""),"",IF(AC298&gt;=$AD$9,"HABIL","NO HABIL"))</f>
        <v/>
      </c>
      <c r="AE303" s="64" t="str">
        <f t="shared" si="236"/>
        <v/>
      </c>
      <c r="AF303" s="66">
        <f t="shared" si="237"/>
        <v>0</v>
      </c>
      <c r="AG303" s="67" t="str">
        <f t="shared" si="240"/>
        <v>MIPYME</v>
      </c>
      <c r="AH303" s="68"/>
      <c r="AI303" s="64" t="str">
        <f>IF(OR(AH298=0,N303="",R303=""),"",IF(AH298&gt;=$AI$9,"HABIL","NO HABIL"))</f>
        <v/>
      </c>
      <c r="AJ303" s="68"/>
      <c r="AK303" s="64" t="str">
        <f>IF(OR(AJ298=0,N303="",R303=""),"",IF(AJ298&gt;=$AK$9,"HABIL","NO HABIL"))</f>
        <v/>
      </c>
      <c r="AL303" s="72" t="str">
        <f t="shared" si="241"/>
        <v/>
      </c>
    </row>
    <row r="304" spans="2:38" ht="18" hidden="1" customHeight="1" x14ac:dyDescent="0.25">
      <c r="B304" s="54" t="str">
        <f t="shared" si="242"/>
        <v/>
      </c>
      <c r="C304" s="56"/>
      <c r="D304" s="56"/>
      <c r="E304" s="57">
        <f>IF(ISERROR(VLOOKUP(C304,[2]TD!$4:$65536,2,0)),0,VLOOKUP(C304,[2]TD!$4:$65536,2,0))</f>
        <v>0</v>
      </c>
      <c r="F304" s="57">
        <f>IF(ISERROR(VLOOKUP(C304,[2]TD!$4:$65536,3,0)),0,VLOOKUP(C304,[2]TD!$4:$65536,3,0))</f>
        <v>0</v>
      </c>
      <c r="G304" s="57">
        <f>IF(ISERROR(VLOOKUP(C304,[2]TD!$4:$65536,4,0)),0,VLOOKUP(C304,[2]TD!$4:$65536,4,0))</f>
        <v>0</v>
      </c>
      <c r="H304" s="57">
        <f>IF(ISERROR(VLOOKUP(C304,[2]TD!$4:$65536,5,0)),0,VLOOKUP(C304,[2]TD!$4:$65536,5,0))</f>
        <v>0</v>
      </c>
      <c r="I304" s="57">
        <f t="shared" si="238"/>
        <v>0</v>
      </c>
      <c r="J304" s="57">
        <f t="shared" si="238"/>
        <v>0</v>
      </c>
      <c r="K304" s="57">
        <f t="shared" si="239"/>
        <v>0</v>
      </c>
      <c r="L304" s="57">
        <f>IF(ISERROR(VLOOKUP(C304,[2]TD!$4:$65536,6,0)),0,VLOOKUP(C304,[2]TD!$4:$65536,6,0))</f>
        <v>0</v>
      </c>
      <c r="M304" s="57">
        <f>IF(ISERROR(VLOOKUP(C304,[2]TD!$4:$65536,7,0)),0,VLOOKUP(C304,[2]TD!$4:$65536,7,0))</f>
        <v>0</v>
      </c>
      <c r="N304" s="70"/>
      <c r="O304" s="70" t="str">
        <f>IF(ISERROR(VLOOKUP(N304,[2]POA!$A$2:$C$25,3,0)),"",VLOOKUP(N304,[2]POA!$A$2:$C$25,3,0))</f>
        <v/>
      </c>
      <c r="P304" s="61"/>
      <c r="Q304" s="61" t="str">
        <f>IF(ISERROR(VLOOKUP(P304,[2]POA!$A$2:$F$25,4,0)),"",VLOOKUP(P304,[2]POA!$A$2:$F$25,4,0))</f>
        <v/>
      </c>
      <c r="R304" s="62" t="str">
        <f>IF(ISERROR(VLOOKUP(N304,[2]POA!$A$2:$C$25,2,0)),"",VLOOKUP(N304,[2]POA!$A$2:$C$25,2,0))</f>
        <v/>
      </c>
      <c r="S304" s="63"/>
      <c r="T304" s="64" t="str">
        <f t="shared" si="235"/>
        <v/>
      </c>
      <c r="U304" s="63"/>
      <c r="V304" s="64" t="str">
        <f>IF(OR(U298=0,N304="",R304=""),"",IF(U298&gt;=(0.5*R304),"HABIL","NO HABIL"))</f>
        <v/>
      </c>
      <c r="W304" s="64"/>
      <c r="X304" s="63"/>
      <c r="Y304" s="64" t="str">
        <f>IF(OR(X298=0,N304="",R304=""),"",IF(X298&gt;=$Y$9,"HABIL","NO HABIL"))</f>
        <v/>
      </c>
      <c r="Z304" s="65"/>
      <c r="AA304" s="64" t="str">
        <f>IF(OR(Z298=0,N304="",R304=""),"",IF(Z298&lt;=$AA$9,"HABIL","NO HABIL"))</f>
        <v/>
      </c>
      <c r="AB304" s="61">
        <f>IF(ISERROR(VLOOKUP(P304,[3]POA!$A$2:$F$25,5,0)),"",VLOOKUP(P304,[3]POA!$A$2:$F$25,5,0))</f>
        <v>0</v>
      </c>
      <c r="AC304" s="61"/>
      <c r="AD304" s="64" t="str">
        <f>IF(OR(AC298=0,N304="",R304=""),"",IF(AC298&gt;=$AD$9,"HABIL","NO HABIL"))</f>
        <v/>
      </c>
      <c r="AE304" s="64" t="str">
        <f t="shared" si="236"/>
        <v/>
      </c>
      <c r="AF304" s="66">
        <f t="shared" si="237"/>
        <v>0</v>
      </c>
      <c r="AG304" s="67" t="str">
        <f t="shared" si="240"/>
        <v>MIPYME</v>
      </c>
      <c r="AH304" s="68"/>
      <c r="AI304" s="64" t="str">
        <f>IF(OR(AH298=0,N304="",R304=""),"",IF(AH298&gt;=$AI$9,"HABIL","NO HABIL"))</f>
        <v/>
      </c>
      <c r="AJ304" s="68"/>
      <c r="AK304" s="64" t="str">
        <f>IF(OR(AJ298=0,N304="",R304=""),"",IF(AJ298&gt;=$AK$9,"HABIL","NO HABIL"))</f>
        <v/>
      </c>
      <c r="AL304" s="71" t="str">
        <f t="shared" si="241"/>
        <v/>
      </c>
    </row>
    <row r="305" spans="2:38" ht="18" hidden="1" customHeight="1" x14ac:dyDescent="0.25">
      <c r="B305" s="54" t="str">
        <f t="shared" si="242"/>
        <v/>
      </c>
      <c r="C305" s="56"/>
      <c r="D305" s="56"/>
      <c r="E305" s="57">
        <f>IF(ISERROR(VLOOKUP(C305,[2]TD!$4:$65536,2,0)),0,VLOOKUP(C305,[2]TD!$4:$65536,2,0))</f>
        <v>0</v>
      </c>
      <c r="F305" s="57">
        <f>IF(ISERROR(VLOOKUP(C305,[2]TD!$4:$65536,3,0)),0,VLOOKUP(C305,[2]TD!$4:$65536,3,0))</f>
        <v>0</v>
      </c>
      <c r="G305" s="57">
        <f>IF(ISERROR(VLOOKUP(C305,[2]TD!$4:$65536,4,0)),0,VLOOKUP(C305,[2]TD!$4:$65536,4,0))</f>
        <v>0</v>
      </c>
      <c r="H305" s="57">
        <f>IF(ISERROR(VLOOKUP(C305,[2]TD!$4:$65536,5,0)),0,VLOOKUP(C305,[2]TD!$4:$65536,5,0))</f>
        <v>0</v>
      </c>
      <c r="I305" s="57">
        <f t="shared" si="238"/>
        <v>0</v>
      </c>
      <c r="J305" s="57">
        <f t="shared" si="238"/>
        <v>0</v>
      </c>
      <c r="K305" s="57">
        <f t="shared" si="239"/>
        <v>0</v>
      </c>
      <c r="L305" s="57">
        <f>IF(ISERROR(VLOOKUP(C305,[2]TD!$4:$65536,6,0)),0,VLOOKUP(C305,[2]TD!$4:$65536,6,0))</f>
        <v>0</v>
      </c>
      <c r="M305" s="57">
        <f>IF(ISERROR(VLOOKUP(C305,[2]TD!$4:$65536,7,0)),0,VLOOKUP(C305,[2]TD!$4:$65536,7,0))</f>
        <v>0</v>
      </c>
      <c r="N305" s="70"/>
      <c r="O305" s="70" t="str">
        <f>IF(ISERROR(VLOOKUP(N305,[2]POA!$A$2:$C$25,3,0)),"",VLOOKUP(N305,[2]POA!$A$2:$C$25,3,0))</f>
        <v/>
      </c>
      <c r="P305" s="61"/>
      <c r="Q305" s="61" t="str">
        <f>IF(ISERROR(VLOOKUP(P305,[2]POA!$A$2:$F$25,4,0)),"",VLOOKUP(P305,[2]POA!$A$2:$F$25,4,0))</f>
        <v/>
      </c>
      <c r="R305" s="62" t="str">
        <f>IF(ISERROR(VLOOKUP(N305,[2]POA!$A$2:$C$25,2,0)),"",VLOOKUP(N305,[2]POA!$A$2:$C$25,2,0))</f>
        <v/>
      </c>
      <c r="S305" s="63"/>
      <c r="T305" s="64" t="str">
        <f t="shared" si="235"/>
        <v/>
      </c>
      <c r="U305" s="63"/>
      <c r="V305" s="64" t="str">
        <f>IF(OR(U298=0,N305="",R305=""),"",IF(U298&gt;=(0.5*R305),"HABIL","NO HABIL"))</f>
        <v/>
      </c>
      <c r="W305" s="64"/>
      <c r="X305" s="63"/>
      <c r="Y305" s="64" t="str">
        <f>IF(OR(X298=0,N305="",R305=""),"",IF(X298&gt;=$Y$9,"HABIL","NO HABIL"))</f>
        <v/>
      </c>
      <c r="Z305" s="65"/>
      <c r="AA305" s="64" t="str">
        <f>IF(OR(Z298=0,N305="",R305=""),"",IF(Z298&lt;=$AA$9,"HABIL","NO HABIL"))</f>
        <v/>
      </c>
      <c r="AB305" s="61">
        <f>IF(ISERROR(VLOOKUP(P305,[3]POA!$A$2:$F$25,5,0)),"",VLOOKUP(P305,[3]POA!$A$2:$F$25,5,0))</f>
        <v>0</v>
      </c>
      <c r="AC305" s="61"/>
      <c r="AD305" s="64" t="str">
        <f>IF(OR(AC298=0,N305="",R305=""),"",IF(AC298&gt;=$AD$9,"HABIL","NO HABIL"))</f>
        <v/>
      </c>
      <c r="AE305" s="64" t="str">
        <f t="shared" si="236"/>
        <v/>
      </c>
      <c r="AF305" s="66">
        <f t="shared" si="237"/>
        <v>0</v>
      </c>
      <c r="AG305" s="67" t="str">
        <f t="shared" si="240"/>
        <v>MIPYME</v>
      </c>
      <c r="AH305" s="68"/>
      <c r="AI305" s="64" t="str">
        <f>IF(OR(AH298=0,N305="",R305=""),"",IF(AH298&gt;=$AI$9,"HABIL","NO HABIL"))</f>
        <v/>
      </c>
      <c r="AJ305" s="68"/>
      <c r="AK305" s="64" t="str">
        <f>IF(OR(AJ298=0,N305="",R305=""),"",IF(AJ298&gt;=$AK$9,"HABIL","NO HABIL"))</f>
        <v/>
      </c>
      <c r="AL305" s="71" t="str">
        <f t="shared" si="241"/>
        <v/>
      </c>
    </row>
    <row r="306" spans="2:38" ht="18" hidden="1" customHeight="1" x14ac:dyDescent="0.25">
      <c r="B306" s="54" t="str">
        <f t="shared" si="242"/>
        <v/>
      </c>
      <c r="C306" s="56"/>
      <c r="D306" s="56"/>
      <c r="E306" s="57">
        <f>IF(ISERROR(VLOOKUP(C306,[2]TD!$4:$65536,2,0)),0,VLOOKUP(C306,[2]TD!$4:$65536,2,0))</f>
        <v>0</v>
      </c>
      <c r="F306" s="57">
        <f>IF(ISERROR(VLOOKUP(C306,[2]TD!$4:$65536,3,0)),0,VLOOKUP(C306,[2]TD!$4:$65536,3,0))</f>
        <v>0</v>
      </c>
      <c r="G306" s="57">
        <f>IF(ISERROR(VLOOKUP(C306,[2]TD!$4:$65536,4,0)),0,VLOOKUP(C306,[2]TD!$4:$65536,4,0))</f>
        <v>0</v>
      </c>
      <c r="H306" s="57">
        <f>IF(ISERROR(VLOOKUP(C306,[2]TD!$4:$65536,5,0)),0,VLOOKUP(C306,[2]TD!$4:$65536,5,0))</f>
        <v>0</v>
      </c>
      <c r="I306" s="57">
        <f t="shared" si="238"/>
        <v>0</v>
      </c>
      <c r="J306" s="57">
        <f t="shared" si="238"/>
        <v>0</v>
      </c>
      <c r="K306" s="57">
        <f t="shared" si="239"/>
        <v>0</v>
      </c>
      <c r="L306" s="57">
        <f>IF(ISERROR(VLOOKUP(C306,[2]TD!$4:$65536,6,0)),0,VLOOKUP(C306,[2]TD!$4:$65536,6,0))</f>
        <v>0</v>
      </c>
      <c r="M306" s="57">
        <f>IF(ISERROR(VLOOKUP(C306,[2]TD!$4:$65536,7,0)),0,VLOOKUP(C306,[2]TD!$4:$65536,7,0))</f>
        <v>0</v>
      </c>
      <c r="N306" s="70"/>
      <c r="O306" s="70" t="str">
        <f>IF(ISERROR(VLOOKUP(N306,[2]POA!$A$2:$C$25,3,0)),"",VLOOKUP(N306,[2]POA!$A$2:$C$25,3,0))</f>
        <v/>
      </c>
      <c r="P306" s="61"/>
      <c r="Q306" s="61" t="str">
        <f>IF(ISERROR(VLOOKUP(P306,[2]POA!$A$2:$F$25,4,0)),"",VLOOKUP(P306,[2]POA!$A$2:$F$25,4,0))</f>
        <v/>
      </c>
      <c r="R306" s="62" t="str">
        <f>IF(ISERROR(VLOOKUP(N306,[2]POA!$A$2:$C$25,2,0)),"",VLOOKUP(N306,[2]POA!$A$2:$C$25,2,0))</f>
        <v/>
      </c>
      <c r="S306" s="63"/>
      <c r="T306" s="64" t="str">
        <f t="shared" si="235"/>
        <v/>
      </c>
      <c r="U306" s="63"/>
      <c r="V306" s="64" t="str">
        <f>IF(OR(U298=0,N306="",R306=""),"",IF(U298&gt;=(0.5*R306),"HABIL","NO HABIL"))</f>
        <v/>
      </c>
      <c r="W306" s="64"/>
      <c r="X306" s="63"/>
      <c r="Y306" s="64" t="str">
        <f>IF(OR(X298=0,N306="",R306=""),"",IF(X298&gt;=$Y$9,"HABIL","NO HABIL"))</f>
        <v/>
      </c>
      <c r="Z306" s="65"/>
      <c r="AA306" s="64" t="str">
        <f>IF(OR(Z298=0,N306="",R306=""),"",IF(Z298&lt;=$AA$9,"HABIL","NO HABIL"))</f>
        <v/>
      </c>
      <c r="AB306" s="61">
        <f>IF(ISERROR(VLOOKUP(P306,[3]POA!$A$2:$F$25,5,0)),"",VLOOKUP(P306,[3]POA!$A$2:$F$25,5,0))</f>
        <v>0</v>
      </c>
      <c r="AC306" s="61"/>
      <c r="AD306" s="64" t="str">
        <f>IF(OR(AC298=0,N306="",R306=""),"",IF(AC298&gt;=$AD$9,"HABIL","NO HABIL"))</f>
        <v/>
      </c>
      <c r="AE306" s="64" t="str">
        <f t="shared" si="236"/>
        <v/>
      </c>
      <c r="AF306" s="66">
        <f t="shared" si="237"/>
        <v>0</v>
      </c>
      <c r="AG306" s="67" t="str">
        <f t="shared" si="240"/>
        <v>MIPYME</v>
      </c>
      <c r="AH306" s="68"/>
      <c r="AI306" s="64" t="str">
        <f>IF(OR(AH298=0,N306="",R306=""),"",IF(AH298&gt;=$AI$9,"HABIL","NO HABIL"))</f>
        <v/>
      </c>
      <c r="AJ306" s="68"/>
      <c r="AK306" s="64" t="str">
        <f>IF(OR(AJ298=0,N306="",R306=""),"",IF(AJ298&gt;=$AK$9,"HABIL","NO HABIL"))</f>
        <v/>
      </c>
      <c r="AL306" s="72" t="str">
        <f t="shared" si="241"/>
        <v/>
      </c>
    </row>
    <row r="307" spans="2:38" ht="18" hidden="1" customHeight="1" x14ac:dyDescent="0.25">
      <c r="B307" s="54" t="str">
        <f t="shared" si="242"/>
        <v/>
      </c>
      <c r="C307" s="56"/>
      <c r="D307" s="56"/>
      <c r="E307" s="57">
        <f>IF(ISERROR(VLOOKUP(C307,[2]TD!$4:$65536,2,0)),0,VLOOKUP(C307,[2]TD!$4:$65536,2,0))</f>
        <v>0</v>
      </c>
      <c r="F307" s="57">
        <f>IF(ISERROR(VLOOKUP(C307,[2]TD!$4:$65536,3,0)),0,VLOOKUP(C307,[2]TD!$4:$65536,3,0))</f>
        <v>0</v>
      </c>
      <c r="G307" s="57">
        <f>IF(ISERROR(VLOOKUP(C307,[2]TD!$4:$65536,4,0)),0,VLOOKUP(C307,[2]TD!$4:$65536,4,0))</f>
        <v>0</v>
      </c>
      <c r="H307" s="57">
        <f>IF(ISERROR(VLOOKUP(C307,[2]TD!$4:$65536,5,0)),0,VLOOKUP(C307,[2]TD!$4:$65536,5,0))</f>
        <v>0</v>
      </c>
      <c r="I307" s="57">
        <f t="shared" si="238"/>
        <v>0</v>
      </c>
      <c r="J307" s="57">
        <f t="shared" si="238"/>
        <v>0</v>
      </c>
      <c r="K307" s="57">
        <f t="shared" si="239"/>
        <v>0</v>
      </c>
      <c r="L307" s="57">
        <f>IF(ISERROR(VLOOKUP(C307,[2]TD!$4:$65536,6,0)),0,VLOOKUP(C307,[2]TD!$4:$65536,6,0))</f>
        <v>0</v>
      </c>
      <c r="M307" s="57">
        <f>IF(ISERROR(VLOOKUP(C307,[2]TD!$4:$65536,7,0)),0,VLOOKUP(C307,[2]TD!$4:$65536,7,0))</f>
        <v>0</v>
      </c>
      <c r="N307" s="70"/>
      <c r="O307" s="70" t="str">
        <f>IF(ISERROR(VLOOKUP(N307,[2]POA!$A$2:$C$25,3,0)),"",VLOOKUP(N307,[2]POA!$A$2:$C$25,3,0))</f>
        <v/>
      </c>
      <c r="P307" s="61"/>
      <c r="Q307" s="61" t="str">
        <f>IF(ISERROR(VLOOKUP(P307,[2]POA!$A$2:$F$25,4,0)),"",VLOOKUP(P307,[2]POA!$A$2:$F$25,4,0))</f>
        <v/>
      </c>
      <c r="R307" s="62" t="str">
        <f>IF(ISERROR(VLOOKUP(N307,[2]POA!$A$2:$C$25,2,0)),"",VLOOKUP(N307,[2]POA!$A$2:$C$25,2,0))</f>
        <v/>
      </c>
      <c r="S307" s="63"/>
      <c r="T307" s="64" t="str">
        <f t="shared" si="235"/>
        <v/>
      </c>
      <c r="U307" s="63"/>
      <c r="V307" s="64" t="str">
        <f>IF(OR(U298=0,N307="",R307=""),"",IF(U298&gt;=(0.5*R307),"HABIL","NO HABIL"))</f>
        <v/>
      </c>
      <c r="W307" s="64"/>
      <c r="X307" s="63"/>
      <c r="Y307" s="64" t="str">
        <f>IF(OR(X298=0,N307="",R307=""),"",IF(X298&gt;=$Y$9,"HABIL","NO HABIL"))</f>
        <v/>
      </c>
      <c r="Z307" s="65"/>
      <c r="AA307" s="64" t="str">
        <f>IF(OR(Z298=0,N307="",R307=""),"",IF(Z298&lt;=$AA$9,"HABIL","NO HABIL"))</f>
        <v/>
      </c>
      <c r="AB307" s="61">
        <f>IF(ISERROR(VLOOKUP(P307,[3]POA!$A$2:$F$25,5,0)),"",VLOOKUP(P307,[3]POA!$A$2:$F$25,5,0))</f>
        <v>0</v>
      </c>
      <c r="AC307" s="61"/>
      <c r="AD307" s="64" t="str">
        <f>IF(OR(AC298=0,N307="",R307=""),"",IF(AC298&gt;=$AD$9,"HABIL","NO HABIL"))</f>
        <v/>
      </c>
      <c r="AE307" s="64" t="str">
        <f t="shared" si="236"/>
        <v/>
      </c>
      <c r="AF307" s="66">
        <f t="shared" si="237"/>
        <v>0</v>
      </c>
      <c r="AG307" s="67" t="str">
        <f t="shared" si="240"/>
        <v>MIPYME</v>
      </c>
      <c r="AH307" s="68"/>
      <c r="AI307" s="64" t="str">
        <f>IF(OR(AH298=0,N307="",R307=""),"",IF(AH298&gt;=$AI$9,"HABIL","NO HABIL"))</f>
        <v/>
      </c>
      <c r="AJ307" s="68"/>
      <c r="AK307" s="64" t="str">
        <f>IF(OR(AJ298=0,N307="",R307=""),"",IF(AJ298&gt;=$AK$9,"HABIL","NO HABIL"))</f>
        <v/>
      </c>
      <c r="AL307" s="72" t="str">
        <f t="shared" si="241"/>
        <v/>
      </c>
    </row>
    <row r="308" spans="2:38" ht="18" hidden="1" customHeight="1" x14ac:dyDescent="0.25">
      <c r="B308" s="73" t="str">
        <f t="shared" si="242"/>
        <v/>
      </c>
      <c r="C308" s="74"/>
      <c r="D308" s="74"/>
      <c r="E308" s="75">
        <f>IF(ISERROR(VLOOKUP(C308,[2]TD!$4:$65536,2,0)),0,VLOOKUP(C308,[2]TD!$4:$65536,2,0))</f>
        <v>0</v>
      </c>
      <c r="F308" s="75">
        <f>IF(ISERROR(VLOOKUP(C308,[2]TD!$4:$65536,3,0)),0,VLOOKUP(C308,[2]TD!$4:$65536,3,0))</f>
        <v>0</v>
      </c>
      <c r="G308" s="75">
        <f>IF(ISERROR(VLOOKUP(C308,[2]TD!$4:$65536,4,0)),0,VLOOKUP(C308,[2]TD!$4:$65536,4,0))</f>
        <v>0</v>
      </c>
      <c r="H308" s="75">
        <f>IF(ISERROR(VLOOKUP(C308,[2]TD!$4:$65536,5,0)),0,VLOOKUP(C308,[2]TD!$4:$65536,5,0))</f>
        <v>0</v>
      </c>
      <c r="I308" s="75">
        <f t="shared" si="238"/>
        <v>0</v>
      </c>
      <c r="J308" s="75">
        <f t="shared" si="238"/>
        <v>0</v>
      </c>
      <c r="K308" s="75">
        <f t="shared" si="239"/>
        <v>0</v>
      </c>
      <c r="L308" s="75">
        <f>IF(ISERROR(VLOOKUP(C308,[2]TD!$4:$65536,6,0)),0,VLOOKUP(C308,[2]TD!$4:$65536,6,0))</f>
        <v>0</v>
      </c>
      <c r="M308" s="75">
        <f>IF(ISERROR(VLOOKUP(C308,[2]TD!$4:$65536,7,0)),0,VLOOKUP(C308,[2]TD!$4:$65536,7,0))</f>
        <v>0</v>
      </c>
      <c r="N308" s="76"/>
      <c r="O308" s="76" t="str">
        <f>IF(ISERROR(VLOOKUP(N308,[2]POA!$A$2:$C$25,3,0)),"",VLOOKUP(N308,[2]POA!$A$2:$C$25,3,0))</f>
        <v/>
      </c>
      <c r="P308" s="77"/>
      <c r="Q308" s="77" t="str">
        <f>IF(ISERROR(VLOOKUP(P308,[2]POA!$A$2:$F$25,4,0)),"",VLOOKUP(P308,[2]POA!$A$2:$F$25,4,0))</f>
        <v/>
      </c>
      <c r="R308" s="78" t="str">
        <f>IF(ISERROR(VLOOKUP(N308,[2]POA!$A$2:$C$25,2,0)),"",VLOOKUP(N308,[2]POA!$A$2:$C$25,2,0))</f>
        <v/>
      </c>
      <c r="S308" s="79"/>
      <c r="T308" s="64" t="str">
        <f t="shared" si="235"/>
        <v/>
      </c>
      <c r="U308" s="79"/>
      <c r="V308" s="80" t="str">
        <f>IF(OR(U298=0,N308="",R308=""),"",IF(U298&gt;=(0.5*R308),"HABIL","NO HABIL"))</f>
        <v/>
      </c>
      <c r="W308" s="80"/>
      <c r="X308" s="79"/>
      <c r="Y308" s="80" t="str">
        <f>IF(OR(X298=0,N308="",R308=""),"",IF(X298&gt;=$Y$9,"HABIL","NO HABIL"))</f>
        <v/>
      </c>
      <c r="Z308" s="81"/>
      <c r="AA308" s="80" t="str">
        <f>IF(OR(Z298=0,N308="",R308=""),"",IF(Z298&lt;=$AA$9,"HABIL","NO HABIL"))</f>
        <v/>
      </c>
      <c r="AB308" s="77">
        <f>IF(ISERROR(VLOOKUP(P308,[3]POA!$A$2:$F$25,5,0)),"",VLOOKUP(P308,[3]POA!$A$2:$F$25,5,0))</f>
        <v>0</v>
      </c>
      <c r="AC308" s="77"/>
      <c r="AD308" s="80" t="str">
        <f>IF(OR(AC298=0,N308="",R308=""),"",IF(AC298&gt;=$AD$9,"HABIL","NO HABIL"))</f>
        <v/>
      </c>
      <c r="AE308" s="80" t="str">
        <f t="shared" si="236"/>
        <v/>
      </c>
      <c r="AF308" s="82">
        <f t="shared" si="237"/>
        <v>0</v>
      </c>
      <c r="AG308" s="83" t="str">
        <f t="shared" si="240"/>
        <v>MIPYME</v>
      </c>
      <c r="AH308" s="84"/>
      <c r="AI308" s="80" t="str">
        <f>IF(OR(AH298=0,N308="",R308=""),"",IF(AH298&gt;=$AI$9,"HABIL","NO HABIL"))</f>
        <v/>
      </c>
      <c r="AJ308" s="84"/>
      <c r="AK308" s="80" t="str">
        <f>IF(OR(AJ298=0,N308="",R308=""),"",IF(AJ298&gt;=$AK$9,"HABIL","NO HABIL"))</f>
        <v/>
      </c>
      <c r="AL308" s="85" t="str">
        <f t="shared" si="241"/>
        <v/>
      </c>
    </row>
    <row r="309" spans="2:38" ht="18" hidden="1" customHeight="1" x14ac:dyDescent="0.25">
      <c r="B309" s="37">
        <v>28</v>
      </c>
      <c r="C309" s="38">
        <f>+C310</f>
        <v>0</v>
      </c>
      <c r="D309" s="39" t="str">
        <f>IF(SUM(D310:D319)=0,"",SUM(D310:D319))</f>
        <v/>
      </c>
      <c r="E309" s="40">
        <f>SUM(E310:E319)</f>
        <v>0</v>
      </c>
      <c r="F309" s="40">
        <f t="shared" ref="F309:M309" si="243">SUM(F310:F319)</f>
        <v>0</v>
      </c>
      <c r="G309" s="40">
        <f t="shared" si="243"/>
        <v>0</v>
      </c>
      <c r="H309" s="40">
        <f t="shared" si="243"/>
        <v>0</v>
      </c>
      <c r="I309" s="40">
        <f t="shared" si="243"/>
        <v>0</v>
      </c>
      <c r="J309" s="40">
        <f t="shared" si="243"/>
        <v>0</v>
      </c>
      <c r="K309" s="40">
        <f t="shared" si="243"/>
        <v>0</v>
      </c>
      <c r="L309" s="40">
        <f t="shared" si="243"/>
        <v>0</v>
      </c>
      <c r="M309" s="40">
        <f t="shared" si="243"/>
        <v>0</v>
      </c>
      <c r="N309" s="41">
        <v>1</v>
      </c>
      <c r="O309" s="42">
        <f>IF(ISERROR(VLOOKUP(N309,[2]POA!$A$2:$C$25,3,0)),"",VLOOKUP(N309,[2]POA!$A$2:$C$25,3,0))</f>
        <v>18</v>
      </c>
      <c r="P309" s="43" t="s">
        <v>54</v>
      </c>
      <c r="Q309" s="41">
        <f>+SUM(Q310:Q319)</f>
        <v>0</v>
      </c>
      <c r="R309" s="44">
        <f>IF(ISERROR(VLOOKUP(N309,[2]POA!$A$2:$C$25,2,0)),"",VLOOKUP(N309,[2]POA!$A$2:$C$25,2,0))</f>
        <v>151500000000</v>
      </c>
      <c r="S309" s="45">
        <f>SUM(I309)</f>
        <v>0</v>
      </c>
      <c r="T309" s="46" t="str">
        <f>IF(OR(S309=0,N309="",R309=""),"",IF(S309&gt;=(R309/O309),"HABIL","NO HABIL"))</f>
        <v/>
      </c>
      <c r="U309" s="47">
        <f>SUM(J309)</f>
        <v>0</v>
      </c>
      <c r="V309" s="48" t="str">
        <f>IF(OR(U309=0,N309="",R309=""),"",IF(U309&gt;=(0.1*R309),"HABIL","NO HABIL"))</f>
        <v/>
      </c>
      <c r="W309" s="48"/>
      <c r="X309" s="47">
        <f>IF(ISERROR(SUM(E309/G309)),0,SUM(E309/G309))</f>
        <v>0</v>
      </c>
      <c r="Y309" s="46" t="str">
        <f>IF(OR(X309=0,N309="",R309=""),"",IF(X309&gt;=$Y$9,"HABIL","NO HABIL"))</f>
        <v/>
      </c>
      <c r="Z309" s="49">
        <f>IF(ISERROR(SUM(H309/F309)),0,SUM(H309/F309))</f>
        <v>0</v>
      </c>
      <c r="AA309" s="46" t="str">
        <f>IF(OR(Z309=0,N309="",R309=""),"",IF(Z309&lt;=$AA$9,"HABIL","NO HABIL"))</f>
        <v/>
      </c>
      <c r="AB309" s="41">
        <f>+SUM(AB310:AB319)</f>
        <v>0</v>
      </c>
      <c r="AC309" s="49">
        <f>IF(ISERROR(SUM(L309/M309)),0,SUM(L309/M309))</f>
        <v>0</v>
      </c>
      <c r="AD309" s="46" t="str">
        <f>IF(OR(AC309=0,N309="",R309=""),"",IF(AC309&gt;=$AD$9,"HABIL","NO HABIL"))</f>
        <v/>
      </c>
      <c r="AE309" s="46" t="str">
        <f>IF(OR(T309="",V309="",Y309="",AA309="",AD309=""),"",IF(T309="NO HABIL","NO HABIL",IF(V309="NO HABIL","NO HABIL",IF(Y309="NO HABIL","NO HABIL",IF(AA309="NO HABIL","NO HABIL",IF(AD309="NO HABIL","NO HABIL",IF(AD309="NO HABIL","NO HABIL","HABIL")))))))</f>
        <v/>
      </c>
      <c r="AF309" s="50"/>
      <c r="AG309" s="51"/>
      <c r="AH309" s="49">
        <f>IF(ISERROR(SUM(L309/K309)),0,SUM(L309/K309))</f>
        <v>0</v>
      </c>
      <c r="AI309" s="46" t="str">
        <f>IF(OR(AH309=0,N309="",R309=""),"",IF(AH309&gt;=$AI$9,"HABIL","NO HABIL"))</f>
        <v/>
      </c>
      <c r="AJ309" s="49">
        <f>IF(ISERROR(SUM(L309/F309)),0,SUM(L309/F309))</f>
        <v>0</v>
      </c>
      <c r="AK309" s="46" t="str">
        <f>IF(OR(AJ309=0,N309="",R309=""),"",IF(AJ309&gt;=$AK$9,"HABIL","NO HABIL"))</f>
        <v/>
      </c>
      <c r="AL309" s="52" t="str">
        <f t="shared" si="241"/>
        <v/>
      </c>
    </row>
    <row r="310" spans="2:38" ht="18" hidden="1" customHeight="1" x14ac:dyDescent="0.25">
      <c r="B310" s="54" t="str">
        <f>IF(C310="","",B309+0.1)</f>
        <v/>
      </c>
      <c r="C310" s="55"/>
      <c r="D310" s="56"/>
      <c r="E310" s="57">
        <f>IF(ISERROR(VLOOKUP(C310,[2]TD!$4:$65536,2,0)),0,VLOOKUP(C310,[2]TD!$4:$65536,2,0))</f>
        <v>0</v>
      </c>
      <c r="F310" s="57">
        <f>IF(ISERROR(VLOOKUP(C310,[2]TD!$4:$65536,3,0)),0,VLOOKUP(C310,[2]TD!$4:$65536,3,0))</f>
        <v>0</v>
      </c>
      <c r="G310" s="57">
        <f>IF(ISERROR(VLOOKUP(C310,[2]TD!$4:$65536,4,0)),0,VLOOKUP(C310,[2]TD!$4:$65536,4,0))</f>
        <v>0</v>
      </c>
      <c r="H310" s="57">
        <f>IF(ISERROR(VLOOKUP(C310,[2]TD!$4:$65536,5,0)),0,VLOOKUP(C310,[2]TD!$4:$65536,5,0))</f>
        <v>0</v>
      </c>
      <c r="I310" s="57">
        <f>IF(ISERROR(E310-G310),"",E310-G310)</f>
        <v>0</v>
      </c>
      <c r="J310" s="58">
        <f>IF(ISERROR(F310-H310),"",F310-H310)</f>
        <v>0</v>
      </c>
      <c r="K310" s="58">
        <f>IF(ISERROR(F310-H310),"",F310-H310)</f>
        <v>0</v>
      </c>
      <c r="L310" s="57">
        <f>IF(ISERROR(VLOOKUP(C310,[2]TD!$4:$65536,6,0)),0,VLOOKUP(C310,[2]TD!$4:$65536,6,0))</f>
        <v>0</v>
      </c>
      <c r="M310" s="57">
        <f>IF(ISERROR(VLOOKUP(C310,[2]TD!$4:$65536,7,0)),0,VLOOKUP(C310,[2]TD!$4:$65536,7,0))</f>
        <v>0</v>
      </c>
      <c r="N310" s="59"/>
      <c r="O310" s="60" t="str">
        <f>IF(ISERROR(VLOOKUP(N310,[2]POA!$A$2:$C$25,3,0)),"",VLOOKUP(N310,[2]POA!$A$2:$C$25,3,0))</f>
        <v/>
      </c>
      <c r="P310" s="61" t="s">
        <v>54</v>
      </c>
      <c r="Q310" s="61" t="str">
        <f>IF(ISERROR(VLOOKUP(P310,[2]POA!$A$2:$F$25,4,0)),"",VLOOKUP(P310,[2]POA!$A$2:$F$25,4,0))</f>
        <v/>
      </c>
      <c r="R310" s="62" t="str">
        <f>IF(ISERROR(VLOOKUP(N310,[2]POA!$A$2:$C$25,2,0)),"",VLOOKUP(N310,[2]POA!$A$2:$C$25,2,0))</f>
        <v/>
      </c>
      <c r="S310" s="63"/>
      <c r="T310" s="64" t="str">
        <f t="shared" ref="T310:T319" si="244">IF(OR(S309=0,N310="",R310=""),"",IF(S309&gt;=(0.1*R310),"HABIL","NO HABIL"))</f>
        <v/>
      </c>
      <c r="U310" s="63"/>
      <c r="V310" s="64" t="str">
        <f>IF(OR(U309=0,N310="",R310=""),"",IF(U309&gt;=(0.5*R310),"HABIL","NO HABIL"))</f>
        <v/>
      </c>
      <c r="W310" s="64"/>
      <c r="X310" s="63"/>
      <c r="Y310" s="64" t="str">
        <f>IF(OR(X309=0,N310="",R310=""),"",IF(X309&gt;=$Y$9,"HABIL","NO HABIL"))</f>
        <v/>
      </c>
      <c r="Z310" s="65"/>
      <c r="AA310" s="64" t="str">
        <f>IF(OR(Z309=0,N310="",R310=""),"",IF(Z309&lt;=$AA$9,"HABIL","NO HABIL"))</f>
        <v/>
      </c>
      <c r="AB310" s="61" t="str">
        <f>IF(ISERROR(VLOOKUP(P310,[3]POA!$A$2:$F$25,5,0)),"",VLOOKUP(P310,[3]POA!$A$2:$F$25,5,0))</f>
        <v/>
      </c>
      <c r="AC310" s="61"/>
      <c r="AD310" s="64" t="str">
        <f>IF(OR(AC309=0,N310="",R310=""),"",IF(AC309&gt;=$AD$9,"HABIL","NO HABIL"))</f>
        <v/>
      </c>
      <c r="AE310" s="64" t="str">
        <f t="shared" ref="AE310:AE319" si="245">IF(OR(T310="",V310="",Y310="",AA310="",AD310=""),"",IF(T310="NO HABIL","NO HABIL",IF(V310="NO HABIL","NO HABIL",IF(Y310="NO HABIL","NO HABIL",IF(AA310="NO HABIL","NO HABIL",IF(AD310="NO HABIL","NO HABIL",IF(AD310="NO HABIL","NO HABIL","HABIL")))))))</f>
        <v/>
      </c>
      <c r="AF310" s="66">
        <f t="shared" ref="AF310:AF319" si="246">IF(ISERROR(F310/$AG$9),"",F310/$AG$9)</f>
        <v>0</v>
      </c>
      <c r="AG310" s="67" t="str">
        <f>+IF(AF310&lt;$AG$10,"MIPYME","NO CUMPLE")</f>
        <v>MIPYME</v>
      </c>
      <c r="AH310" s="68"/>
      <c r="AI310" s="64" t="str">
        <f>IF(OR(AH309=0,N310="",R310=""),"",IF(AH309&gt;=$AI$9,"HABIL","NO HABIL"))</f>
        <v/>
      </c>
      <c r="AJ310" s="68"/>
      <c r="AK310" s="64" t="str">
        <f>IF(OR(AJ309=0,N310="",R310=""),"",IF(AJ309&gt;=$AK$9,"HABIL","NO HABIL"))</f>
        <v/>
      </c>
      <c r="AL310" s="69" t="str">
        <f>IF(OR(AI310="",AK310=""),"",IF(AI310="NO HABIL","NO HABIL",IF(AK310="NO HABIL","NO HABIL",IF(AK310="NO HABIL","NO HABIL","HABIL"))))</f>
        <v/>
      </c>
    </row>
    <row r="311" spans="2:38" ht="18" hidden="1" customHeight="1" x14ac:dyDescent="0.25">
      <c r="B311" s="54" t="str">
        <f>IF(C311="","",B310+0.1)</f>
        <v/>
      </c>
      <c r="C311" s="56"/>
      <c r="D311" s="56"/>
      <c r="E311" s="57">
        <f>IF(ISERROR(VLOOKUP(C311,[2]TD!$4:$65536,2,0)),0,VLOOKUP(C311,[2]TD!$4:$65536,2,0))</f>
        <v>0</v>
      </c>
      <c r="F311" s="57">
        <f>IF(ISERROR(VLOOKUP(C311,[2]TD!$4:$65536,3,0)),0,VLOOKUP(C311,[2]TD!$4:$65536,3,0))</f>
        <v>0</v>
      </c>
      <c r="G311" s="57">
        <f>IF(ISERROR(VLOOKUP(C311,[2]TD!$4:$65536,4,0)),0,VLOOKUP(C311,[2]TD!$4:$65536,4,0))</f>
        <v>0</v>
      </c>
      <c r="H311" s="57">
        <f>IF(ISERROR(VLOOKUP(C311,[2]TD!$4:$65536,5,0)),0,VLOOKUP(C311,[2]TD!$4:$65536,5,0))</f>
        <v>0</v>
      </c>
      <c r="I311" s="57">
        <f t="shared" ref="I311:J319" si="247">IF(ISERROR(E311-G311),"",E311-G311)</f>
        <v>0</v>
      </c>
      <c r="J311" s="58">
        <f t="shared" si="247"/>
        <v>0</v>
      </c>
      <c r="K311" s="58">
        <f t="shared" ref="K311:K319" si="248">IF(ISERROR(F311-H311),"",F311-H311)</f>
        <v>0</v>
      </c>
      <c r="L311" s="57">
        <f>IF(ISERROR(VLOOKUP(C311,[2]TD!$4:$65536,6,0)),0,VLOOKUP(C311,[2]TD!$4:$65536,6,0))</f>
        <v>0</v>
      </c>
      <c r="M311" s="57">
        <f>IF(ISERROR(VLOOKUP(C311,[2]TD!$4:$65536,7,0)),0,VLOOKUP(C311,[2]TD!$4:$65536,7,0))</f>
        <v>0</v>
      </c>
      <c r="N311" s="70"/>
      <c r="O311" s="70" t="str">
        <f>IF(ISERROR(VLOOKUP(N311,[2]POA!$A$2:$C$25,3,0)),"",VLOOKUP(N311,[2]POA!$A$2:$C$25,3,0))</f>
        <v/>
      </c>
      <c r="P311" s="61" t="s">
        <v>54</v>
      </c>
      <c r="Q311" s="61" t="str">
        <f>IF(ISERROR(VLOOKUP(P311,[2]POA!$A$2:$F$25,4,0)),"",VLOOKUP(P311,[2]POA!$A$2:$F$25,4,0))</f>
        <v/>
      </c>
      <c r="R311" s="62" t="str">
        <f>IF(ISERROR(VLOOKUP(N311,[2]POA!$A$2:$C$25,2,0)),"",VLOOKUP(N311,[2]POA!$A$2:$C$25,2,0))</f>
        <v/>
      </c>
      <c r="S311" s="63" t="s">
        <v>54</v>
      </c>
      <c r="T311" s="64" t="str">
        <f t="shared" si="244"/>
        <v/>
      </c>
      <c r="U311" s="63"/>
      <c r="V311" s="64" t="str">
        <f>IF(OR(U309=0,N311="",R311=""),"",IF(U309&gt;=(0.5*R311),"HABIL","NO HABIL"))</f>
        <v/>
      </c>
      <c r="W311" s="64"/>
      <c r="X311" s="63"/>
      <c r="Y311" s="64" t="str">
        <f>IF(OR(X309=0,N311="",R311=""),"",IF(X309&gt;=$Y$9,"HABIL","NO HABIL"))</f>
        <v/>
      </c>
      <c r="Z311" s="65"/>
      <c r="AA311" s="64" t="str">
        <f>IF(OR(Z309=0,N311="",R311=""),"",IF(Z309&lt;=$AA$9,"HABIL","NO HABIL"))</f>
        <v/>
      </c>
      <c r="AB311" s="61" t="str">
        <f>IF(ISERROR(VLOOKUP(P311,[3]POA!$A$2:$F$25,5,0)),"",VLOOKUP(P311,[3]POA!$A$2:$F$25,5,0))</f>
        <v/>
      </c>
      <c r="AC311" s="61"/>
      <c r="AD311" s="64" t="str">
        <f>IF(OR(AC309=0,N311="",R311=""),"",IF(AC309&gt;=$AD$9,"HABIL","NO HABIL"))</f>
        <v/>
      </c>
      <c r="AE311" s="64" t="str">
        <f t="shared" si="245"/>
        <v/>
      </c>
      <c r="AF311" s="66">
        <f t="shared" si="246"/>
        <v>0</v>
      </c>
      <c r="AG311" s="67" t="str">
        <f t="shared" ref="AG311:AG319" si="249">+IF(AF311&lt;$AG$10,"MIPYME","NO CUMPLE")</f>
        <v>MIPYME</v>
      </c>
      <c r="AH311" s="68"/>
      <c r="AI311" s="64" t="str">
        <f>IF(OR(AH309=0,N311="",R311=""),"",IF(AH309&gt;=$AI$9,"HABIL","NO HABIL"))</f>
        <v/>
      </c>
      <c r="AJ311" s="68"/>
      <c r="AK311" s="64" t="str">
        <f>IF(OR(AJ309=0,N311="",R311=""),"",IF(AJ309&gt;=$AK$9,"HABIL","NO HABIL"))</f>
        <v/>
      </c>
      <c r="AL311" s="71" t="str">
        <f t="shared" ref="AL311:AL320" si="250">IF(OR(AI311="",AK311=""),"",IF(AI311="NO HABIL","NO HABIL",IF(AK311="NO HABIL","NO HABIL",IF(AK311="NO HABIL","NO HABIL","HABIL"))))</f>
        <v/>
      </c>
    </row>
    <row r="312" spans="2:38" ht="18" hidden="1" customHeight="1" x14ac:dyDescent="0.25">
      <c r="B312" s="54" t="str">
        <f>IF(C312="","",B311+0.1)</f>
        <v/>
      </c>
      <c r="C312" s="56"/>
      <c r="D312" s="56"/>
      <c r="E312" s="57">
        <f>IF(ISERROR(VLOOKUP(C312,[2]TD!$4:$65536,2,0)),0,VLOOKUP(C312,[2]TD!$4:$65536,2,0))</f>
        <v>0</v>
      </c>
      <c r="F312" s="57">
        <f>IF(ISERROR(VLOOKUP(C312,[2]TD!$4:$65536,3,0)),0,VLOOKUP(C312,[2]TD!$4:$65536,3,0))</f>
        <v>0</v>
      </c>
      <c r="G312" s="57">
        <f>IF(ISERROR(VLOOKUP(C312,[2]TD!$4:$65536,4,0)),0,VLOOKUP(C312,[2]TD!$4:$65536,4,0))</f>
        <v>0</v>
      </c>
      <c r="H312" s="57">
        <f>IF(ISERROR(VLOOKUP(C312,[2]TD!$4:$65536,5,0)),0,VLOOKUP(C312,[2]TD!$4:$65536,5,0))</f>
        <v>0</v>
      </c>
      <c r="I312" s="57">
        <f t="shared" si="247"/>
        <v>0</v>
      </c>
      <c r="J312" s="58">
        <f t="shared" si="247"/>
        <v>0</v>
      </c>
      <c r="K312" s="58">
        <f t="shared" si="248"/>
        <v>0</v>
      </c>
      <c r="L312" s="57">
        <f>IF(ISERROR(VLOOKUP(C312,[2]TD!$4:$65536,6,0)),0,VLOOKUP(C312,[2]TD!$4:$65536,6,0))</f>
        <v>0</v>
      </c>
      <c r="M312" s="57">
        <f>IF(ISERROR(VLOOKUP(C312,[2]TD!$4:$65536,7,0)),0,VLOOKUP(C312,[2]TD!$4:$65536,7,0))</f>
        <v>0</v>
      </c>
      <c r="N312" s="70"/>
      <c r="O312" s="70" t="str">
        <f>IF(ISERROR(VLOOKUP(N312,[2]POA!$A$2:$C$25,3,0)),"",VLOOKUP(N312,[2]POA!$A$2:$C$25,3,0))</f>
        <v/>
      </c>
      <c r="P312" s="61"/>
      <c r="Q312" s="61" t="str">
        <f>IF(ISERROR(VLOOKUP(P312,[2]POA!$A$2:$F$25,4,0)),"",VLOOKUP(P312,[2]POA!$A$2:$F$25,4,0))</f>
        <v/>
      </c>
      <c r="R312" s="62" t="str">
        <f>IF(ISERROR(VLOOKUP(N312,[2]POA!$A$2:$C$25,2,0)),"",VLOOKUP(N312,[2]POA!$A$2:$C$25,2,0))</f>
        <v/>
      </c>
      <c r="S312" s="63" t="s">
        <v>54</v>
      </c>
      <c r="T312" s="64" t="str">
        <f t="shared" si="244"/>
        <v/>
      </c>
      <c r="U312" s="63"/>
      <c r="V312" s="64" t="str">
        <f>IF(OR(U309=0,N312="",R312=""),"",IF(U309&gt;=(0.5*R312),"HABIL","NO HABIL"))</f>
        <v/>
      </c>
      <c r="W312" s="64"/>
      <c r="X312" s="63"/>
      <c r="Y312" s="64" t="str">
        <f>IF(OR(X309=0,N312="",R312=""),"",IF(X309&gt;=$Y$9,"HABIL","NO HABIL"))</f>
        <v/>
      </c>
      <c r="Z312" s="65"/>
      <c r="AA312" s="64" t="str">
        <f>IF(OR(Z309=0,N312="",R312=""),"",IF(Z309&lt;=$AA$9,"HABIL","NO HABIL"))</f>
        <v/>
      </c>
      <c r="AB312" s="61">
        <f>IF(ISERROR(VLOOKUP(P312,[3]POA!$A$2:$F$25,5,0)),"",VLOOKUP(P312,[3]POA!$A$2:$F$25,5,0))</f>
        <v>0</v>
      </c>
      <c r="AC312" s="61"/>
      <c r="AD312" s="64" t="str">
        <f>IF(OR(AC309=0,N312="",R312=""),"",IF(AC309&gt;=$AD$9,"HABIL","NO HABIL"))</f>
        <v/>
      </c>
      <c r="AE312" s="64" t="str">
        <f t="shared" si="245"/>
        <v/>
      </c>
      <c r="AF312" s="66">
        <f t="shared" si="246"/>
        <v>0</v>
      </c>
      <c r="AG312" s="67" t="str">
        <f t="shared" si="249"/>
        <v>MIPYME</v>
      </c>
      <c r="AH312" s="68"/>
      <c r="AI312" s="64" t="str">
        <f>IF(OR(AH309=0,N312="",R312=""),"",IF(AH309&gt;=$AI$9,"HABIL","NO HABIL"))</f>
        <v/>
      </c>
      <c r="AJ312" s="68"/>
      <c r="AK312" s="64" t="str">
        <f>IF(OR(AJ309=0,N312="",R312=""),"",IF(AJ309&gt;=$AK$9,"HABIL","NO HABIL"))</f>
        <v/>
      </c>
      <c r="AL312" s="71" t="str">
        <f t="shared" si="250"/>
        <v/>
      </c>
    </row>
    <row r="313" spans="2:38" ht="18" hidden="1" customHeight="1" x14ac:dyDescent="0.25">
      <c r="B313" s="54"/>
      <c r="C313" s="56" t="s">
        <v>55</v>
      </c>
      <c r="D313" s="56"/>
      <c r="E313" s="57">
        <f>IF(ISERROR(VLOOKUP(C313,[2]TD!$4:$65536,2,0)),0,VLOOKUP(C313,[2]TD!$4:$65536,2,0))</f>
        <v>0</v>
      </c>
      <c r="F313" s="57">
        <f>IF(ISERROR(VLOOKUP(C313,[2]TD!$4:$65536,3,0)),0,VLOOKUP(C313,[2]TD!$4:$65536,3,0))</f>
        <v>0</v>
      </c>
      <c r="G313" s="57">
        <f>IF(ISERROR(VLOOKUP(C313,[2]TD!$4:$65536,4,0)),0,VLOOKUP(C313,[2]TD!$4:$65536,4,0))</f>
        <v>0</v>
      </c>
      <c r="H313" s="57">
        <f>IF(ISERROR(VLOOKUP(C313,[2]TD!$4:$65536,5,0)),0,VLOOKUP(C313,[2]TD!$4:$65536,5,0))</f>
        <v>0</v>
      </c>
      <c r="I313" s="57">
        <f t="shared" si="247"/>
        <v>0</v>
      </c>
      <c r="J313" s="57">
        <f t="shared" si="247"/>
        <v>0</v>
      </c>
      <c r="K313" s="57">
        <f t="shared" si="248"/>
        <v>0</v>
      </c>
      <c r="L313" s="57">
        <f>IF(ISERROR(VLOOKUP(C313,[2]TD!$4:$65536,6,0)),0,VLOOKUP(C313,[2]TD!$4:$65536,6,0))</f>
        <v>0</v>
      </c>
      <c r="M313" s="57">
        <f>IF(ISERROR(VLOOKUP(C313,[2]TD!$4:$65536,7,0)),0,VLOOKUP(C313,[2]TD!$4:$65536,7,0))</f>
        <v>0</v>
      </c>
      <c r="N313" s="70"/>
      <c r="O313" s="70" t="str">
        <f>IF(ISERROR(VLOOKUP(N313,[2]POA!$A$2:$C$25,3,0)),"",VLOOKUP(N313,[2]POA!$A$2:$C$25,3,0))</f>
        <v/>
      </c>
      <c r="P313" s="61"/>
      <c r="Q313" s="61" t="str">
        <f>IF(ISERROR(VLOOKUP(P313,[2]POA!$A$2:$F$25,4,0)),"",VLOOKUP(P313,[2]POA!$A$2:$F$25,4,0))</f>
        <v/>
      </c>
      <c r="R313" s="62" t="str">
        <f>IF(ISERROR(VLOOKUP(N313,[2]POA!$A$2:$C$25,2,0)),"",VLOOKUP(N313,[2]POA!$A$2:$C$25,2,0))</f>
        <v/>
      </c>
      <c r="S313" s="63"/>
      <c r="T313" s="64" t="str">
        <f t="shared" si="244"/>
        <v/>
      </c>
      <c r="U313" s="63"/>
      <c r="V313" s="64" t="str">
        <f>IF(OR(U309=0,N313="",R313=""),"",IF(U309&gt;=(0.5*R313),"HABIL","NO HABIL"))</f>
        <v/>
      </c>
      <c r="W313" s="64"/>
      <c r="X313" s="63"/>
      <c r="Y313" s="64" t="str">
        <f>IF(OR(X309=0,N313="",R313=""),"",IF(X309&gt;=$Y$9,"HABIL","NO HABIL"))</f>
        <v/>
      </c>
      <c r="Z313" s="65"/>
      <c r="AA313" s="64" t="str">
        <f>IF(OR(Z309=0,N313="",R313=""),"",IF(Z309&lt;=$AA$9,"HABIL","NO HABIL"))</f>
        <v/>
      </c>
      <c r="AB313" s="61">
        <f>IF(ISERROR(VLOOKUP(P313,[3]POA!$A$2:$F$25,5,0)),"",VLOOKUP(P313,[3]POA!$A$2:$F$25,5,0))</f>
        <v>0</v>
      </c>
      <c r="AC313" s="61"/>
      <c r="AD313" s="64" t="str">
        <f>IF(OR(AC309=0,N313="",R313=""),"",IF(AC309&gt;=$AD$9,"HABIL","NO HABIL"))</f>
        <v/>
      </c>
      <c r="AE313" s="64" t="str">
        <f t="shared" si="245"/>
        <v/>
      </c>
      <c r="AF313" s="66">
        <f t="shared" si="246"/>
        <v>0</v>
      </c>
      <c r="AG313" s="67" t="str">
        <f t="shared" si="249"/>
        <v>MIPYME</v>
      </c>
      <c r="AH313" s="68"/>
      <c r="AI313" s="64" t="str">
        <f>IF(OR(AH309=0,N313="",R313=""),"",IF(AH309&gt;=$AI$9,"HABIL","NO HABIL"))</f>
        <v/>
      </c>
      <c r="AJ313" s="68"/>
      <c r="AK313" s="64" t="str">
        <f>IF(OR(AJ309=0,N313="",R313=""),"",IF(AJ309&gt;=$AK$9,"HABIL","NO HABIL"))</f>
        <v/>
      </c>
      <c r="AL313" s="71" t="str">
        <f t="shared" si="250"/>
        <v/>
      </c>
    </row>
    <row r="314" spans="2:38" ht="18" hidden="1" customHeight="1" x14ac:dyDescent="0.25">
      <c r="B314" s="54" t="str">
        <f t="shared" ref="B314:B319" si="251">IF(C314="","",B313+0.1)</f>
        <v/>
      </c>
      <c r="C314" s="56"/>
      <c r="D314" s="56"/>
      <c r="E314" s="57">
        <f>IF(ISERROR(VLOOKUP(C314,[2]TD!$4:$65536,2,0)),0,VLOOKUP(C314,[2]TD!$4:$65536,2,0))</f>
        <v>0</v>
      </c>
      <c r="F314" s="57">
        <f>IF(ISERROR(VLOOKUP(C314,[2]TD!$4:$65536,3,0)),0,VLOOKUP(C314,[2]TD!$4:$65536,3,0))</f>
        <v>0</v>
      </c>
      <c r="G314" s="57">
        <f>IF(ISERROR(VLOOKUP(C314,[2]TD!$4:$65536,4,0)),0,VLOOKUP(C314,[2]TD!$4:$65536,4,0))</f>
        <v>0</v>
      </c>
      <c r="H314" s="57">
        <f>IF(ISERROR(VLOOKUP(C314,[2]TD!$4:$65536,5,0)),0,VLOOKUP(C314,[2]TD!$4:$65536,5,0))</f>
        <v>0</v>
      </c>
      <c r="I314" s="57">
        <f t="shared" si="247"/>
        <v>0</v>
      </c>
      <c r="J314" s="57">
        <f t="shared" si="247"/>
        <v>0</v>
      </c>
      <c r="K314" s="57">
        <f t="shared" si="248"/>
        <v>0</v>
      </c>
      <c r="L314" s="57">
        <f>IF(ISERROR(VLOOKUP(C314,[2]TD!$4:$65536,6,0)),0,VLOOKUP(C314,[2]TD!$4:$65536,6,0))</f>
        <v>0</v>
      </c>
      <c r="M314" s="57">
        <f>IF(ISERROR(VLOOKUP(C314,[2]TD!$4:$65536,7,0)),0,VLOOKUP(C314,[2]TD!$4:$65536,7,0))</f>
        <v>0</v>
      </c>
      <c r="N314" s="70"/>
      <c r="O314" s="70" t="str">
        <f>IF(ISERROR(VLOOKUP(N314,[2]POA!$A$2:$C$25,3,0)),"",VLOOKUP(N314,[2]POA!$A$2:$C$25,3,0))</f>
        <v/>
      </c>
      <c r="P314" s="61"/>
      <c r="Q314" s="61" t="str">
        <f>IF(ISERROR(VLOOKUP(P314,[2]POA!$A$2:$F$25,4,0)),"",VLOOKUP(P314,[2]POA!$A$2:$F$25,4,0))</f>
        <v/>
      </c>
      <c r="R314" s="62" t="str">
        <f>IF(ISERROR(VLOOKUP(N314,[2]POA!$A$2:$C$25,2,0)),"",VLOOKUP(N314,[2]POA!$A$2:$C$25,2,0))</f>
        <v/>
      </c>
      <c r="S314" s="63"/>
      <c r="T314" s="64" t="str">
        <f t="shared" si="244"/>
        <v/>
      </c>
      <c r="U314" s="63"/>
      <c r="V314" s="64" t="str">
        <f>IF(OR(U309=0,N314="",R314=""),"",IF(U309&gt;=(0.5*R314),"HABIL","NO HABIL"))</f>
        <v/>
      </c>
      <c r="W314" s="64"/>
      <c r="X314" s="63"/>
      <c r="Y314" s="64" t="str">
        <f>IF(OR(X309=0,N314="",R314=""),"",IF(X309&gt;=$Y$9,"HABIL","NO HABIL"))</f>
        <v/>
      </c>
      <c r="Z314" s="65"/>
      <c r="AA314" s="64" t="str">
        <f>IF(OR(Z309=0,N314="",R314=""),"",IF(Z309&lt;=$AA$9,"HABIL","NO HABIL"))</f>
        <v/>
      </c>
      <c r="AB314" s="61">
        <f>IF(ISERROR(VLOOKUP(P314,[3]POA!$A$2:$F$25,5,0)),"",VLOOKUP(P314,[3]POA!$A$2:$F$25,5,0))</f>
        <v>0</v>
      </c>
      <c r="AC314" s="61"/>
      <c r="AD314" s="64" t="str">
        <f>IF(OR(AC309=0,N314="",R314=""),"",IF(AC309&gt;=$AD$9,"HABIL","NO HABIL"))</f>
        <v/>
      </c>
      <c r="AE314" s="64" t="str">
        <f t="shared" si="245"/>
        <v/>
      </c>
      <c r="AF314" s="66">
        <f t="shared" si="246"/>
        <v>0</v>
      </c>
      <c r="AG314" s="67" t="str">
        <f t="shared" si="249"/>
        <v>MIPYME</v>
      </c>
      <c r="AH314" s="68"/>
      <c r="AI314" s="64" t="str">
        <f>IF(OR(AH309=0,N314="",R314=""),"",IF(AH309&gt;=$AI$9,"HABIL","NO HABIL"))</f>
        <v/>
      </c>
      <c r="AJ314" s="68"/>
      <c r="AK314" s="64" t="str">
        <f>IF(OR(AJ309=0,N314="",R314=""),"",IF(AJ309&gt;=$AK$9,"HABIL","NO HABIL"))</f>
        <v/>
      </c>
      <c r="AL314" s="72" t="str">
        <f t="shared" si="250"/>
        <v/>
      </c>
    </row>
    <row r="315" spans="2:38" ht="18" hidden="1" customHeight="1" x14ac:dyDescent="0.25">
      <c r="B315" s="54" t="str">
        <f t="shared" si="251"/>
        <v/>
      </c>
      <c r="C315" s="56"/>
      <c r="D315" s="56"/>
      <c r="E315" s="57">
        <f>IF(ISERROR(VLOOKUP(C315,[2]TD!$4:$65536,2,0)),0,VLOOKUP(C315,[2]TD!$4:$65536,2,0))</f>
        <v>0</v>
      </c>
      <c r="F315" s="57">
        <f>IF(ISERROR(VLOOKUP(C315,[2]TD!$4:$65536,3,0)),0,VLOOKUP(C315,[2]TD!$4:$65536,3,0))</f>
        <v>0</v>
      </c>
      <c r="G315" s="57">
        <f>IF(ISERROR(VLOOKUP(C315,[2]TD!$4:$65536,4,0)),0,VLOOKUP(C315,[2]TD!$4:$65536,4,0))</f>
        <v>0</v>
      </c>
      <c r="H315" s="57">
        <f>IF(ISERROR(VLOOKUP(C315,[2]TD!$4:$65536,5,0)),0,VLOOKUP(C315,[2]TD!$4:$65536,5,0))</f>
        <v>0</v>
      </c>
      <c r="I315" s="57">
        <f t="shared" si="247"/>
        <v>0</v>
      </c>
      <c r="J315" s="57">
        <f t="shared" si="247"/>
        <v>0</v>
      </c>
      <c r="K315" s="57">
        <f t="shared" si="248"/>
        <v>0</v>
      </c>
      <c r="L315" s="57">
        <f>IF(ISERROR(VLOOKUP(C315,[2]TD!$4:$65536,6,0)),0,VLOOKUP(C315,[2]TD!$4:$65536,6,0))</f>
        <v>0</v>
      </c>
      <c r="M315" s="57">
        <f>IF(ISERROR(VLOOKUP(C315,[2]TD!$4:$65536,7,0)),0,VLOOKUP(C315,[2]TD!$4:$65536,7,0))</f>
        <v>0</v>
      </c>
      <c r="N315" s="70"/>
      <c r="O315" s="70" t="str">
        <f>IF(ISERROR(VLOOKUP(N315,[2]POA!$A$2:$C$25,3,0)),"",VLOOKUP(N315,[2]POA!$A$2:$C$25,3,0))</f>
        <v/>
      </c>
      <c r="P315" s="61"/>
      <c r="Q315" s="61" t="str">
        <f>IF(ISERROR(VLOOKUP(P315,[2]POA!$A$2:$F$25,4,0)),"",VLOOKUP(P315,[2]POA!$A$2:$F$25,4,0))</f>
        <v/>
      </c>
      <c r="R315" s="62" t="str">
        <f>IF(ISERROR(VLOOKUP(N315,[2]POA!$A$2:$C$25,2,0)),"",VLOOKUP(N315,[2]POA!$A$2:$C$25,2,0))</f>
        <v/>
      </c>
      <c r="S315" s="63"/>
      <c r="T315" s="64" t="str">
        <f t="shared" si="244"/>
        <v/>
      </c>
      <c r="U315" s="63"/>
      <c r="V315" s="64" t="str">
        <f>IF(OR(U309=0,N315="",R315=""),"",IF(U309&gt;=(0.5*R315),"HABIL","NO HABIL"))</f>
        <v/>
      </c>
      <c r="W315" s="64"/>
      <c r="X315" s="63"/>
      <c r="Y315" s="64" t="str">
        <f>IF(OR(X309=0,N315="",R315=""),"",IF(X309&gt;=$Y$9,"HABIL","NO HABIL"))</f>
        <v/>
      </c>
      <c r="Z315" s="65"/>
      <c r="AA315" s="64" t="str">
        <f>IF(OR(Z309=0,N315="",R315=""),"",IF(Z309&lt;=$AA$9,"HABIL","NO HABIL"))</f>
        <v/>
      </c>
      <c r="AB315" s="61">
        <f>IF(ISERROR(VLOOKUP(P315,[3]POA!$A$2:$F$25,5,0)),"",VLOOKUP(P315,[3]POA!$A$2:$F$25,5,0))</f>
        <v>0</v>
      </c>
      <c r="AC315" s="61"/>
      <c r="AD315" s="64" t="str">
        <f>IF(OR(AC309=0,N315="",R315=""),"",IF(AC309&gt;=$AD$9,"HABIL","NO HABIL"))</f>
        <v/>
      </c>
      <c r="AE315" s="64" t="str">
        <f t="shared" si="245"/>
        <v/>
      </c>
      <c r="AF315" s="66">
        <f t="shared" si="246"/>
        <v>0</v>
      </c>
      <c r="AG315" s="67" t="str">
        <f t="shared" si="249"/>
        <v>MIPYME</v>
      </c>
      <c r="AH315" s="68"/>
      <c r="AI315" s="64" t="str">
        <f>IF(OR(AH309=0,N315="",R315=""),"",IF(AH309&gt;=$AI$9,"HABIL","NO HABIL"))</f>
        <v/>
      </c>
      <c r="AJ315" s="68"/>
      <c r="AK315" s="64" t="str">
        <f>IF(OR(AJ309=0,N315="",R315=""),"",IF(AJ309&gt;=$AK$9,"HABIL","NO HABIL"))</f>
        <v/>
      </c>
      <c r="AL315" s="71" t="str">
        <f t="shared" si="250"/>
        <v/>
      </c>
    </row>
    <row r="316" spans="2:38" ht="18" hidden="1" customHeight="1" x14ac:dyDescent="0.25">
      <c r="B316" s="54" t="str">
        <f t="shared" si="251"/>
        <v/>
      </c>
      <c r="C316" s="56"/>
      <c r="D316" s="56"/>
      <c r="E316" s="57">
        <f>IF(ISERROR(VLOOKUP(C316,[2]TD!$4:$65536,2,0)),0,VLOOKUP(C316,[2]TD!$4:$65536,2,0))</f>
        <v>0</v>
      </c>
      <c r="F316" s="57">
        <f>IF(ISERROR(VLOOKUP(C316,[2]TD!$4:$65536,3,0)),0,VLOOKUP(C316,[2]TD!$4:$65536,3,0))</f>
        <v>0</v>
      </c>
      <c r="G316" s="57">
        <f>IF(ISERROR(VLOOKUP(C316,[2]TD!$4:$65536,4,0)),0,VLOOKUP(C316,[2]TD!$4:$65536,4,0))</f>
        <v>0</v>
      </c>
      <c r="H316" s="57">
        <f>IF(ISERROR(VLOOKUP(C316,[2]TD!$4:$65536,5,0)),0,VLOOKUP(C316,[2]TD!$4:$65536,5,0))</f>
        <v>0</v>
      </c>
      <c r="I316" s="57">
        <f t="shared" si="247"/>
        <v>0</v>
      </c>
      <c r="J316" s="57">
        <f t="shared" si="247"/>
        <v>0</v>
      </c>
      <c r="K316" s="57">
        <f t="shared" si="248"/>
        <v>0</v>
      </c>
      <c r="L316" s="57">
        <f>IF(ISERROR(VLOOKUP(C316,[2]TD!$4:$65536,6,0)),0,VLOOKUP(C316,[2]TD!$4:$65536,6,0))</f>
        <v>0</v>
      </c>
      <c r="M316" s="57">
        <f>IF(ISERROR(VLOOKUP(C316,[2]TD!$4:$65536,7,0)),0,VLOOKUP(C316,[2]TD!$4:$65536,7,0))</f>
        <v>0</v>
      </c>
      <c r="N316" s="70"/>
      <c r="O316" s="70" t="str">
        <f>IF(ISERROR(VLOOKUP(N316,[2]POA!$A$2:$C$25,3,0)),"",VLOOKUP(N316,[2]POA!$A$2:$C$25,3,0))</f>
        <v/>
      </c>
      <c r="P316" s="61"/>
      <c r="Q316" s="61" t="str">
        <f>IF(ISERROR(VLOOKUP(P316,[2]POA!$A$2:$F$25,4,0)),"",VLOOKUP(P316,[2]POA!$A$2:$F$25,4,0))</f>
        <v/>
      </c>
      <c r="R316" s="62" t="str">
        <f>IF(ISERROR(VLOOKUP(N316,[2]POA!$A$2:$C$25,2,0)),"",VLOOKUP(N316,[2]POA!$A$2:$C$25,2,0))</f>
        <v/>
      </c>
      <c r="S316" s="63"/>
      <c r="T316" s="64" t="str">
        <f t="shared" si="244"/>
        <v/>
      </c>
      <c r="U316" s="63"/>
      <c r="V316" s="64" t="str">
        <f>IF(OR(U309=0,N316="",R316=""),"",IF(U309&gt;=(0.5*R316),"HABIL","NO HABIL"))</f>
        <v/>
      </c>
      <c r="W316" s="64"/>
      <c r="X316" s="63"/>
      <c r="Y316" s="64" t="str">
        <f>IF(OR(X309=0,N316="",R316=""),"",IF(X309&gt;=$Y$9,"HABIL","NO HABIL"))</f>
        <v/>
      </c>
      <c r="Z316" s="65"/>
      <c r="AA316" s="64" t="str">
        <f>IF(OR(Z309=0,N316="",R316=""),"",IF(Z309&lt;=$AA$9,"HABIL","NO HABIL"))</f>
        <v/>
      </c>
      <c r="AB316" s="61">
        <f>IF(ISERROR(VLOOKUP(P316,[3]POA!$A$2:$F$25,5,0)),"",VLOOKUP(P316,[3]POA!$A$2:$F$25,5,0))</f>
        <v>0</v>
      </c>
      <c r="AC316" s="61"/>
      <c r="AD316" s="64" t="str">
        <f>IF(OR(AC309=0,N316="",R316=""),"",IF(AC309&gt;=$AD$9,"HABIL","NO HABIL"))</f>
        <v/>
      </c>
      <c r="AE316" s="64" t="str">
        <f t="shared" si="245"/>
        <v/>
      </c>
      <c r="AF316" s="66">
        <f t="shared" si="246"/>
        <v>0</v>
      </c>
      <c r="AG316" s="67" t="str">
        <f t="shared" si="249"/>
        <v>MIPYME</v>
      </c>
      <c r="AH316" s="68"/>
      <c r="AI316" s="64" t="str">
        <f>IF(OR(AH309=0,N316="",R316=""),"",IF(AH309&gt;=$AI$9,"HABIL","NO HABIL"))</f>
        <v/>
      </c>
      <c r="AJ316" s="68"/>
      <c r="AK316" s="64" t="str">
        <f>IF(OR(AJ309=0,N316="",R316=""),"",IF(AJ309&gt;=$AK$9,"HABIL","NO HABIL"))</f>
        <v/>
      </c>
      <c r="AL316" s="71" t="str">
        <f t="shared" si="250"/>
        <v/>
      </c>
    </row>
    <row r="317" spans="2:38" ht="18" hidden="1" customHeight="1" x14ac:dyDescent="0.25">
      <c r="B317" s="54" t="str">
        <f t="shared" si="251"/>
        <v/>
      </c>
      <c r="C317" s="56"/>
      <c r="D317" s="56"/>
      <c r="E317" s="57">
        <f>IF(ISERROR(VLOOKUP(C317,[2]TD!$4:$65536,2,0)),0,VLOOKUP(C317,[2]TD!$4:$65536,2,0))</f>
        <v>0</v>
      </c>
      <c r="F317" s="57">
        <f>IF(ISERROR(VLOOKUP(C317,[2]TD!$4:$65536,3,0)),0,VLOOKUP(C317,[2]TD!$4:$65536,3,0))</f>
        <v>0</v>
      </c>
      <c r="G317" s="57">
        <f>IF(ISERROR(VLOOKUP(C317,[2]TD!$4:$65536,4,0)),0,VLOOKUP(C317,[2]TD!$4:$65536,4,0))</f>
        <v>0</v>
      </c>
      <c r="H317" s="57">
        <f>IF(ISERROR(VLOOKUP(C317,[2]TD!$4:$65536,5,0)),0,VLOOKUP(C317,[2]TD!$4:$65536,5,0))</f>
        <v>0</v>
      </c>
      <c r="I317" s="57">
        <f t="shared" si="247"/>
        <v>0</v>
      </c>
      <c r="J317" s="57">
        <f t="shared" si="247"/>
        <v>0</v>
      </c>
      <c r="K317" s="57">
        <f t="shared" si="248"/>
        <v>0</v>
      </c>
      <c r="L317" s="57">
        <f>IF(ISERROR(VLOOKUP(C317,[2]TD!$4:$65536,6,0)),0,VLOOKUP(C317,[2]TD!$4:$65536,6,0))</f>
        <v>0</v>
      </c>
      <c r="M317" s="57">
        <f>IF(ISERROR(VLOOKUP(C317,[2]TD!$4:$65536,7,0)),0,VLOOKUP(C317,[2]TD!$4:$65536,7,0))</f>
        <v>0</v>
      </c>
      <c r="N317" s="70"/>
      <c r="O317" s="70" t="str">
        <f>IF(ISERROR(VLOOKUP(N317,[2]POA!$A$2:$C$25,3,0)),"",VLOOKUP(N317,[2]POA!$A$2:$C$25,3,0))</f>
        <v/>
      </c>
      <c r="P317" s="61"/>
      <c r="Q317" s="61" t="str">
        <f>IF(ISERROR(VLOOKUP(P317,[2]POA!$A$2:$F$25,4,0)),"",VLOOKUP(P317,[2]POA!$A$2:$F$25,4,0))</f>
        <v/>
      </c>
      <c r="R317" s="62" t="str">
        <f>IF(ISERROR(VLOOKUP(N317,[2]POA!$A$2:$C$25,2,0)),"",VLOOKUP(N317,[2]POA!$A$2:$C$25,2,0))</f>
        <v/>
      </c>
      <c r="S317" s="63"/>
      <c r="T317" s="64" t="str">
        <f t="shared" si="244"/>
        <v/>
      </c>
      <c r="U317" s="63"/>
      <c r="V317" s="64" t="str">
        <f>IF(OR(U309=0,N317="",R317=""),"",IF(U309&gt;=(0.5*R317),"HABIL","NO HABIL"))</f>
        <v/>
      </c>
      <c r="W317" s="64"/>
      <c r="X317" s="63"/>
      <c r="Y317" s="64" t="str">
        <f>IF(OR(X309=0,N317="",R317=""),"",IF(X309&gt;=$Y$9,"HABIL","NO HABIL"))</f>
        <v/>
      </c>
      <c r="Z317" s="65"/>
      <c r="AA317" s="64" t="str">
        <f>IF(OR(Z309=0,N317="",R317=""),"",IF(Z309&lt;=$AA$9,"HABIL","NO HABIL"))</f>
        <v/>
      </c>
      <c r="AB317" s="61">
        <f>IF(ISERROR(VLOOKUP(P317,[3]POA!$A$2:$F$25,5,0)),"",VLOOKUP(P317,[3]POA!$A$2:$F$25,5,0))</f>
        <v>0</v>
      </c>
      <c r="AC317" s="61"/>
      <c r="AD317" s="64" t="str">
        <f>IF(OR(AC309=0,N317="",R317=""),"",IF(AC309&gt;=$AD$9,"HABIL","NO HABIL"))</f>
        <v/>
      </c>
      <c r="AE317" s="64" t="str">
        <f t="shared" si="245"/>
        <v/>
      </c>
      <c r="AF317" s="66">
        <f t="shared" si="246"/>
        <v>0</v>
      </c>
      <c r="AG317" s="67" t="str">
        <f t="shared" si="249"/>
        <v>MIPYME</v>
      </c>
      <c r="AH317" s="68"/>
      <c r="AI317" s="64" t="str">
        <f>IF(OR(AH309=0,N317="",R317=""),"",IF(AH309&gt;=$AI$9,"HABIL","NO HABIL"))</f>
        <v/>
      </c>
      <c r="AJ317" s="68"/>
      <c r="AK317" s="64" t="str">
        <f>IF(OR(AJ309=0,N317="",R317=""),"",IF(AJ309&gt;=$AK$9,"HABIL","NO HABIL"))</f>
        <v/>
      </c>
      <c r="AL317" s="72" t="str">
        <f t="shared" si="250"/>
        <v/>
      </c>
    </row>
    <row r="318" spans="2:38" ht="18" hidden="1" customHeight="1" x14ac:dyDescent="0.25">
      <c r="B318" s="54" t="str">
        <f t="shared" si="251"/>
        <v/>
      </c>
      <c r="C318" s="56"/>
      <c r="D318" s="56"/>
      <c r="E318" s="57">
        <f>IF(ISERROR(VLOOKUP(C318,[2]TD!$4:$65536,2,0)),0,VLOOKUP(C318,[2]TD!$4:$65536,2,0))</f>
        <v>0</v>
      </c>
      <c r="F318" s="57">
        <f>IF(ISERROR(VLOOKUP(C318,[2]TD!$4:$65536,3,0)),0,VLOOKUP(C318,[2]TD!$4:$65536,3,0))</f>
        <v>0</v>
      </c>
      <c r="G318" s="57">
        <f>IF(ISERROR(VLOOKUP(C318,[2]TD!$4:$65536,4,0)),0,VLOOKUP(C318,[2]TD!$4:$65536,4,0))</f>
        <v>0</v>
      </c>
      <c r="H318" s="57">
        <f>IF(ISERROR(VLOOKUP(C318,[2]TD!$4:$65536,5,0)),0,VLOOKUP(C318,[2]TD!$4:$65536,5,0))</f>
        <v>0</v>
      </c>
      <c r="I318" s="57">
        <f t="shared" si="247"/>
        <v>0</v>
      </c>
      <c r="J318" s="57">
        <f t="shared" si="247"/>
        <v>0</v>
      </c>
      <c r="K318" s="57">
        <f t="shared" si="248"/>
        <v>0</v>
      </c>
      <c r="L318" s="57">
        <f>IF(ISERROR(VLOOKUP(C318,[2]TD!$4:$65536,6,0)),0,VLOOKUP(C318,[2]TD!$4:$65536,6,0))</f>
        <v>0</v>
      </c>
      <c r="M318" s="57">
        <f>IF(ISERROR(VLOOKUP(C318,[2]TD!$4:$65536,7,0)),0,VLOOKUP(C318,[2]TD!$4:$65536,7,0))</f>
        <v>0</v>
      </c>
      <c r="N318" s="70"/>
      <c r="O318" s="70" t="str">
        <f>IF(ISERROR(VLOOKUP(N318,[2]POA!$A$2:$C$25,3,0)),"",VLOOKUP(N318,[2]POA!$A$2:$C$25,3,0))</f>
        <v/>
      </c>
      <c r="P318" s="61"/>
      <c r="Q318" s="61" t="str">
        <f>IF(ISERROR(VLOOKUP(P318,[2]POA!$A$2:$F$25,4,0)),"",VLOOKUP(P318,[2]POA!$A$2:$F$25,4,0))</f>
        <v/>
      </c>
      <c r="R318" s="62" t="str">
        <f>IF(ISERROR(VLOOKUP(N318,[2]POA!$A$2:$C$25,2,0)),"",VLOOKUP(N318,[2]POA!$A$2:$C$25,2,0))</f>
        <v/>
      </c>
      <c r="S318" s="63"/>
      <c r="T318" s="64" t="str">
        <f t="shared" si="244"/>
        <v/>
      </c>
      <c r="U318" s="63"/>
      <c r="V318" s="64" t="str">
        <f>IF(OR(U309=0,N318="",R318=""),"",IF(U309&gt;=(0.5*R318),"HABIL","NO HABIL"))</f>
        <v/>
      </c>
      <c r="W318" s="64"/>
      <c r="X318" s="63"/>
      <c r="Y318" s="64" t="str">
        <f>IF(OR(X309=0,N318="",R318=""),"",IF(X309&gt;=$Y$9,"HABIL","NO HABIL"))</f>
        <v/>
      </c>
      <c r="Z318" s="65"/>
      <c r="AA318" s="64" t="str">
        <f>IF(OR(Z309=0,N318="",R318=""),"",IF(Z309&lt;=$AA$9,"HABIL","NO HABIL"))</f>
        <v/>
      </c>
      <c r="AB318" s="61">
        <f>IF(ISERROR(VLOOKUP(P318,[3]POA!$A$2:$F$25,5,0)),"",VLOOKUP(P318,[3]POA!$A$2:$F$25,5,0))</f>
        <v>0</v>
      </c>
      <c r="AC318" s="61"/>
      <c r="AD318" s="64" t="str">
        <f>IF(OR(AC309=0,N318="",R318=""),"",IF(AC309&gt;=$AD$9,"HABIL","NO HABIL"))</f>
        <v/>
      </c>
      <c r="AE318" s="64" t="str">
        <f t="shared" si="245"/>
        <v/>
      </c>
      <c r="AF318" s="66">
        <f t="shared" si="246"/>
        <v>0</v>
      </c>
      <c r="AG318" s="67" t="str">
        <f t="shared" si="249"/>
        <v>MIPYME</v>
      </c>
      <c r="AH318" s="68"/>
      <c r="AI318" s="64" t="str">
        <f>IF(OR(AH309=0,N318="",R318=""),"",IF(AH309&gt;=$AI$9,"HABIL","NO HABIL"))</f>
        <v/>
      </c>
      <c r="AJ318" s="68"/>
      <c r="AK318" s="64" t="str">
        <f>IF(OR(AJ309=0,N318="",R318=""),"",IF(AJ309&gt;=$AK$9,"HABIL","NO HABIL"))</f>
        <v/>
      </c>
      <c r="AL318" s="72" t="str">
        <f t="shared" si="250"/>
        <v/>
      </c>
    </row>
    <row r="319" spans="2:38" ht="18" hidden="1" customHeight="1" x14ac:dyDescent="0.25">
      <c r="B319" s="73" t="str">
        <f t="shared" si="251"/>
        <v/>
      </c>
      <c r="C319" s="74"/>
      <c r="D319" s="74"/>
      <c r="E319" s="75">
        <f>IF(ISERROR(VLOOKUP(C319,[2]TD!$4:$65536,2,0)),0,VLOOKUP(C319,[2]TD!$4:$65536,2,0))</f>
        <v>0</v>
      </c>
      <c r="F319" s="75">
        <f>IF(ISERROR(VLOOKUP(C319,[2]TD!$4:$65536,3,0)),0,VLOOKUP(C319,[2]TD!$4:$65536,3,0))</f>
        <v>0</v>
      </c>
      <c r="G319" s="75">
        <f>IF(ISERROR(VLOOKUP(C319,[2]TD!$4:$65536,4,0)),0,VLOOKUP(C319,[2]TD!$4:$65536,4,0))</f>
        <v>0</v>
      </c>
      <c r="H319" s="75">
        <f>IF(ISERROR(VLOOKUP(C319,[2]TD!$4:$65536,5,0)),0,VLOOKUP(C319,[2]TD!$4:$65536,5,0))</f>
        <v>0</v>
      </c>
      <c r="I319" s="75">
        <f t="shared" si="247"/>
        <v>0</v>
      </c>
      <c r="J319" s="75">
        <f t="shared" si="247"/>
        <v>0</v>
      </c>
      <c r="K319" s="75">
        <f t="shared" si="248"/>
        <v>0</v>
      </c>
      <c r="L319" s="75">
        <f>IF(ISERROR(VLOOKUP(C319,[2]TD!$4:$65536,6,0)),0,VLOOKUP(C319,[2]TD!$4:$65536,6,0))</f>
        <v>0</v>
      </c>
      <c r="M319" s="75">
        <f>IF(ISERROR(VLOOKUP(C319,[2]TD!$4:$65536,7,0)),0,VLOOKUP(C319,[2]TD!$4:$65536,7,0))</f>
        <v>0</v>
      </c>
      <c r="N319" s="76"/>
      <c r="O319" s="76" t="str">
        <f>IF(ISERROR(VLOOKUP(N319,[2]POA!$A$2:$C$25,3,0)),"",VLOOKUP(N319,[2]POA!$A$2:$C$25,3,0))</f>
        <v/>
      </c>
      <c r="P319" s="77"/>
      <c r="Q319" s="77" t="str">
        <f>IF(ISERROR(VLOOKUP(P319,[2]POA!$A$2:$F$25,4,0)),"",VLOOKUP(P319,[2]POA!$A$2:$F$25,4,0))</f>
        <v/>
      </c>
      <c r="R319" s="78" t="str">
        <f>IF(ISERROR(VLOOKUP(N319,[2]POA!$A$2:$C$25,2,0)),"",VLOOKUP(N319,[2]POA!$A$2:$C$25,2,0))</f>
        <v/>
      </c>
      <c r="S319" s="79"/>
      <c r="T319" s="64" t="str">
        <f t="shared" si="244"/>
        <v/>
      </c>
      <c r="U319" s="79"/>
      <c r="V319" s="80" t="str">
        <f>IF(OR(U309=0,N319="",R319=""),"",IF(U309&gt;=(0.5*R319),"HABIL","NO HABIL"))</f>
        <v/>
      </c>
      <c r="W319" s="80"/>
      <c r="X319" s="79"/>
      <c r="Y319" s="80" t="str">
        <f>IF(OR(X309=0,N319="",R319=""),"",IF(X309&gt;=$Y$9,"HABIL","NO HABIL"))</f>
        <v/>
      </c>
      <c r="Z319" s="81"/>
      <c r="AA319" s="80" t="str">
        <f>IF(OR(Z309=0,N319="",R319=""),"",IF(Z309&lt;=$AA$9,"HABIL","NO HABIL"))</f>
        <v/>
      </c>
      <c r="AB319" s="77">
        <f>IF(ISERROR(VLOOKUP(P319,[3]POA!$A$2:$F$25,5,0)),"",VLOOKUP(P319,[3]POA!$A$2:$F$25,5,0))</f>
        <v>0</v>
      </c>
      <c r="AC319" s="77"/>
      <c r="AD319" s="80" t="str">
        <f>IF(OR(AC309=0,N319="",R319=""),"",IF(AC309&gt;=$AD$9,"HABIL","NO HABIL"))</f>
        <v/>
      </c>
      <c r="AE319" s="80" t="str">
        <f t="shared" si="245"/>
        <v/>
      </c>
      <c r="AF319" s="82">
        <f t="shared" si="246"/>
        <v>0</v>
      </c>
      <c r="AG319" s="83" t="str">
        <f t="shared" si="249"/>
        <v>MIPYME</v>
      </c>
      <c r="AH319" s="84"/>
      <c r="AI319" s="80" t="str">
        <f>IF(OR(AH309=0,N319="",R319=""),"",IF(AH309&gt;=$AI$9,"HABIL","NO HABIL"))</f>
        <v/>
      </c>
      <c r="AJ319" s="84"/>
      <c r="AK319" s="80" t="str">
        <f>IF(OR(AJ309=0,N319="",R319=""),"",IF(AJ309&gt;=$AK$9,"HABIL","NO HABIL"))</f>
        <v/>
      </c>
      <c r="AL319" s="85" t="str">
        <f t="shared" si="250"/>
        <v/>
      </c>
    </row>
    <row r="320" spans="2:38" ht="18" hidden="1" customHeight="1" x14ac:dyDescent="0.25">
      <c r="B320" s="37">
        <v>29</v>
      </c>
      <c r="C320" s="38">
        <f>+C321</f>
        <v>0</v>
      </c>
      <c r="D320" s="39" t="str">
        <f>IF(SUM(D321:D330)=0,"",SUM(D321:D330))</f>
        <v/>
      </c>
      <c r="E320" s="40">
        <f>SUM(E321:E330)</f>
        <v>0</v>
      </c>
      <c r="F320" s="40">
        <f t="shared" ref="F320:M320" si="252">SUM(F321:F330)</f>
        <v>0</v>
      </c>
      <c r="G320" s="40">
        <f t="shared" si="252"/>
        <v>0</v>
      </c>
      <c r="H320" s="40">
        <f t="shared" si="252"/>
        <v>0</v>
      </c>
      <c r="I320" s="40">
        <f t="shared" si="252"/>
        <v>0</v>
      </c>
      <c r="J320" s="40">
        <f t="shared" si="252"/>
        <v>0</v>
      </c>
      <c r="K320" s="40">
        <f t="shared" si="252"/>
        <v>0</v>
      </c>
      <c r="L320" s="40">
        <f t="shared" si="252"/>
        <v>0</v>
      </c>
      <c r="M320" s="40">
        <f t="shared" si="252"/>
        <v>0</v>
      </c>
      <c r="N320" s="41">
        <v>1</v>
      </c>
      <c r="O320" s="42">
        <f>IF(ISERROR(VLOOKUP(N320,[2]POA!$A$2:$C$25,3,0)),"",VLOOKUP(N320,[2]POA!$A$2:$C$25,3,0))</f>
        <v>18</v>
      </c>
      <c r="P320" s="43" t="s">
        <v>54</v>
      </c>
      <c r="Q320" s="41">
        <f>+SUM(Q321:Q330)</f>
        <v>0</v>
      </c>
      <c r="R320" s="44">
        <f>IF(ISERROR(VLOOKUP(N320,[2]POA!$A$2:$C$25,2,0)),"",VLOOKUP(N320,[2]POA!$A$2:$C$25,2,0))</f>
        <v>151500000000</v>
      </c>
      <c r="S320" s="45">
        <f>SUM(I320)</f>
        <v>0</v>
      </c>
      <c r="T320" s="46" t="str">
        <f>IF(OR(S320=0,N320="",R320=""),"",IF(S320&gt;=(R320/O320),"HABIL","NO HABIL"))</f>
        <v/>
      </c>
      <c r="U320" s="47">
        <f>SUM(J320)</f>
        <v>0</v>
      </c>
      <c r="V320" s="48" t="str">
        <f>IF(OR(U320=0,N320="",R320=""),"",IF(U320&gt;=(0.1*R320),"HABIL","NO HABIL"))</f>
        <v/>
      </c>
      <c r="W320" s="48"/>
      <c r="X320" s="47">
        <f>IF(ISERROR(SUM(E320/G320)),0,SUM(E320/G320))</f>
        <v>0</v>
      </c>
      <c r="Y320" s="46" t="str">
        <f>IF(OR(X320=0,N320="",R320=""),"",IF(X320&gt;=$Y$9,"HABIL","NO HABIL"))</f>
        <v/>
      </c>
      <c r="Z320" s="49">
        <f>IF(ISERROR(SUM(H320/F320)),0,SUM(H320/F320))</f>
        <v>0</v>
      </c>
      <c r="AA320" s="46" t="str">
        <f>IF(OR(Z320=0,N320="",R320=""),"",IF(Z320&lt;=$AA$9,"HABIL","NO HABIL"))</f>
        <v/>
      </c>
      <c r="AB320" s="41">
        <f>+SUM(AB321:AB330)</f>
        <v>0</v>
      </c>
      <c r="AC320" s="49">
        <f>IF(ISERROR(SUM(L320/M320)),0,SUM(L320/M320))</f>
        <v>0</v>
      </c>
      <c r="AD320" s="46" t="str">
        <f>IF(OR(AC320=0,N320="",R320=""),"",IF(AC320&gt;=$AD$9,"HABIL","NO HABIL"))</f>
        <v/>
      </c>
      <c r="AE320" s="46" t="str">
        <f>IF(OR(T320="",V320="",Y320="",AA320="",AD320=""),"",IF(T320="NO HABIL","NO HABIL",IF(V320="NO HABIL","NO HABIL",IF(Y320="NO HABIL","NO HABIL",IF(AA320="NO HABIL","NO HABIL",IF(AD320="NO HABIL","NO HABIL",IF(AD320="NO HABIL","NO HABIL","HABIL")))))))</f>
        <v/>
      </c>
      <c r="AF320" s="50"/>
      <c r="AG320" s="51"/>
      <c r="AH320" s="49">
        <f>IF(ISERROR(SUM(L320/K320)),0,SUM(L320/K320))</f>
        <v>0</v>
      </c>
      <c r="AI320" s="46" t="str">
        <f>IF(OR(AH320=0,N320="",R320=""),"",IF(AH320&gt;=$AI$9,"HABIL","NO HABIL"))</f>
        <v/>
      </c>
      <c r="AJ320" s="49">
        <f>IF(ISERROR(SUM(L320/F320)),0,SUM(L320/F320))</f>
        <v>0</v>
      </c>
      <c r="AK320" s="46" t="str">
        <f>IF(OR(AJ320=0,N320="",R320=""),"",IF(AJ320&gt;=$AK$9,"HABIL","NO HABIL"))</f>
        <v/>
      </c>
      <c r="AL320" s="52" t="str">
        <f t="shared" si="250"/>
        <v/>
      </c>
    </row>
    <row r="321" spans="2:38" ht="18" hidden="1" customHeight="1" x14ac:dyDescent="0.25">
      <c r="B321" s="54" t="str">
        <f>IF(C321="","",B320+0.1)</f>
        <v/>
      </c>
      <c r="C321" s="55"/>
      <c r="D321" s="56"/>
      <c r="E321" s="57">
        <f>IF(ISERROR(VLOOKUP(C321,[2]TD!$4:$65536,2,0)),0,VLOOKUP(C321,[2]TD!$4:$65536,2,0))</f>
        <v>0</v>
      </c>
      <c r="F321" s="57">
        <f>IF(ISERROR(VLOOKUP(C321,[2]TD!$4:$65536,3,0)),0,VLOOKUP(C321,[2]TD!$4:$65536,3,0))</f>
        <v>0</v>
      </c>
      <c r="G321" s="57">
        <f>IF(ISERROR(VLOOKUP(C321,[2]TD!$4:$65536,4,0)),0,VLOOKUP(C321,[2]TD!$4:$65536,4,0))</f>
        <v>0</v>
      </c>
      <c r="H321" s="57">
        <f>IF(ISERROR(VLOOKUP(C321,[2]TD!$4:$65536,5,0)),0,VLOOKUP(C321,[2]TD!$4:$65536,5,0))</f>
        <v>0</v>
      </c>
      <c r="I321" s="57">
        <f>IF(ISERROR(E321-G321),"",E321-G321)</f>
        <v>0</v>
      </c>
      <c r="J321" s="58">
        <f>IF(ISERROR(F321-H321),"",F321-H321)</f>
        <v>0</v>
      </c>
      <c r="K321" s="58">
        <f>IF(ISERROR(F321-H321),"",F321-H321)</f>
        <v>0</v>
      </c>
      <c r="L321" s="57">
        <f>IF(ISERROR(VLOOKUP(C321,[2]TD!$4:$65536,6,0)),0,VLOOKUP(C321,[2]TD!$4:$65536,6,0))</f>
        <v>0</v>
      </c>
      <c r="M321" s="57">
        <f>IF(ISERROR(VLOOKUP(C321,[2]TD!$4:$65536,7,0)),0,VLOOKUP(C321,[2]TD!$4:$65536,7,0))</f>
        <v>0</v>
      </c>
      <c r="N321" s="59"/>
      <c r="O321" s="60" t="str">
        <f>IF(ISERROR(VLOOKUP(N321,[2]POA!$A$2:$C$25,3,0)),"",VLOOKUP(N321,[2]POA!$A$2:$C$25,3,0))</f>
        <v/>
      </c>
      <c r="P321" s="61" t="s">
        <v>54</v>
      </c>
      <c r="Q321" s="61" t="str">
        <f>IF(ISERROR(VLOOKUP(P321,[2]POA!$A$2:$F$25,4,0)),"",VLOOKUP(P321,[2]POA!$A$2:$F$25,4,0))</f>
        <v/>
      </c>
      <c r="R321" s="62" t="str">
        <f>IF(ISERROR(VLOOKUP(N321,[2]POA!$A$2:$C$25,2,0)),"",VLOOKUP(N321,[2]POA!$A$2:$C$25,2,0))</f>
        <v/>
      </c>
      <c r="S321" s="63"/>
      <c r="T321" s="64" t="str">
        <f t="shared" ref="T321:T330" si="253">IF(OR(S320=0,N321="",R321=""),"",IF(S320&gt;=(0.1*R321),"HABIL","NO HABIL"))</f>
        <v/>
      </c>
      <c r="U321" s="63"/>
      <c r="V321" s="64" t="str">
        <f>IF(OR(U320=0,N321="",R321=""),"",IF(U320&gt;=(0.5*R321),"HABIL","NO HABIL"))</f>
        <v/>
      </c>
      <c r="W321" s="64"/>
      <c r="X321" s="63"/>
      <c r="Y321" s="64" t="str">
        <f>IF(OR(X320=0,N321="",R321=""),"",IF(X320&gt;=$Y$9,"HABIL","NO HABIL"))</f>
        <v/>
      </c>
      <c r="Z321" s="65"/>
      <c r="AA321" s="64" t="str">
        <f>IF(OR(Z320=0,N321="",R321=""),"",IF(Z320&lt;=$AA$9,"HABIL","NO HABIL"))</f>
        <v/>
      </c>
      <c r="AB321" s="61" t="str">
        <f>IF(ISERROR(VLOOKUP(P321,[3]POA!$A$2:$F$25,5,0)),"",VLOOKUP(P321,[3]POA!$A$2:$F$25,5,0))</f>
        <v/>
      </c>
      <c r="AC321" s="61"/>
      <c r="AD321" s="64" t="str">
        <f>IF(OR(AC320=0,N321="",R321=""),"",IF(AC320&gt;=$AD$9,"HABIL","NO HABIL"))</f>
        <v/>
      </c>
      <c r="AE321" s="64" t="str">
        <f t="shared" ref="AE321:AE330" si="254">IF(OR(T321="",V321="",Y321="",AA321="",AD321=""),"",IF(T321="NO HABIL","NO HABIL",IF(V321="NO HABIL","NO HABIL",IF(Y321="NO HABIL","NO HABIL",IF(AA321="NO HABIL","NO HABIL",IF(AD321="NO HABIL","NO HABIL",IF(AD321="NO HABIL","NO HABIL","HABIL")))))))</f>
        <v/>
      </c>
      <c r="AF321" s="66">
        <f t="shared" ref="AF321:AF330" si="255">IF(ISERROR(F321/$AG$9),"",F321/$AG$9)</f>
        <v>0</v>
      </c>
      <c r="AG321" s="67" t="str">
        <f>+IF(AF321&lt;$AG$10,"MIPYME","NO CUMPLE")</f>
        <v>MIPYME</v>
      </c>
      <c r="AH321" s="68"/>
      <c r="AI321" s="64" t="str">
        <f>IF(OR(AH320=0,N321="",R321=""),"",IF(AH320&gt;=$AI$9,"HABIL","NO HABIL"))</f>
        <v/>
      </c>
      <c r="AJ321" s="68"/>
      <c r="AK321" s="64" t="str">
        <f>IF(OR(AJ320=0,N321="",R321=""),"",IF(AJ320&gt;=$AK$9,"HABIL","NO HABIL"))</f>
        <v/>
      </c>
      <c r="AL321" s="69" t="str">
        <f>IF(OR(AI321="",AK321=""),"",IF(AI321="NO HABIL","NO HABIL",IF(AK321="NO HABIL","NO HABIL",IF(AK321="NO HABIL","NO HABIL","HABIL"))))</f>
        <v/>
      </c>
    </row>
    <row r="322" spans="2:38" ht="18" hidden="1" customHeight="1" x14ac:dyDescent="0.25">
      <c r="B322" s="54" t="str">
        <f>IF(C322="","",B321+0.1)</f>
        <v/>
      </c>
      <c r="C322" s="56"/>
      <c r="D322" s="56"/>
      <c r="E322" s="57">
        <f>IF(ISERROR(VLOOKUP(C322,[2]TD!$4:$65536,2,0)),0,VLOOKUP(C322,[2]TD!$4:$65536,2,0))</f>
        <v>0</v>
      </c>
      <c r="F322" s="57">
        <f>IF(ISERROR(VLOOKUP(C322,[2]TD!$4:$65536,3,0)),0,VLOOKUP(C322,[2]TD!$4:$65536,3,0))</f>
        <v>0</v>
      </c>
      <c r="G322" s="57">
        <f>IF(ISERROR(VLOOKUP(C322,[2]TD!$4:$65536,4,0)),0,VLOOKUP(C322,[2]TD!$4:$65536,4,0))</f>
        <v>0</v>
      </c>
      <c r="H322" s="57">
        <f>IF(ISERROR(VLOOKUP(C322,[2]TD!$4:$65536,5,0)),0,VLOOKUP(C322,[2]TD!$4:$65536,5,0))</f>
        <v>0</v>
      </c>
      <c r="I322" s="57">
        <f t="shared" ref="I322:J330" si="256">IF(ISERROR(E322-G322),"",E322-G322)</f>
        <v>0</v>
      </c>
      <c r="J322" s="58">
        <f t="shared" si="256"/>
        <v>0</v>
      </c>
      <c r="K322" s="58">
        <f t="shared" ref="K322:K330" si="257">IF(ISERROR(F322-H322),"",F322-H322)</f>
        <v>0</v>
      </c>
      <c r="L322" s="57">
        <f>IF(ISERROR(VLOOKUP(C322,[2]TD!$4:$65536,6,0)),0,VLOOKUP(C322,[2]TD!$4:$65536,6,0))</f>
        <v>0</v>
      </c>
      <c r="M322" s="57">
        <f>IF(ISERROR(VLOOKUP(C322,[2]TD!$4:$65536,7,0)),0,VLOOKUP(C322,[2]TD!$4:$65536,7,0))</f>
        <v>0</v>
      </c>
      <c r="N322" s="70"/>
      <c r="O322" s="70" t="str">
        <f>IF(ISERROR(VLOOKUP(N322,[2]POA!$A$2:$C$25,3,0)),"",VLOOKUP(N322,[2]POA!$A$2:$C$25,3,0))</f>
        <v/>
      </c>
      <c r="P322" s="61" t="s">
        <v>54</v>
      </c>
      <c r="Q322" s="61" t="str">
        <f>IF(ISERROR(VLOOKUP(P322,[2]POA!$A$2:$F$25,4,0)),"",VLOOKUP(P322,[2]POA!$A$2:$F$25,4,0))</f>
        <v/>
      </c>
      <c r="R322" s="62" t="str">
        <f>IF(ISERROR(VLOOKUP(N322,[2]POA!$A$2:$C$25,2,0)),"",VLOOKUP(N322,[2]POA!$A$2:$C$25,2,0))</f>
        <v/>
      </c>
      <c r="S322" s="63" t="s">
        <v>54</v>
      </c>
      <c r="T322" s="64" t="str">
        <f t="shared" si="253"/>
        <v/>
      </c>
      <c r="U322" s="63"/>
      <c r="V322" s="64" t="str">
        <f>IF(OR(U320=0,N322="",R322=""),"",IF(U320&gt;=(0.5*R322),"HABIL","NO HABIL"))</f>
        <v/>
      </c>
      <c r="W322" s="64"/>
      <c r="X322" s="63"/>
      <c r="Y322" s="64" t="str">
        <f>IF(OR(X320=0,N322="",R322=""),"",IF(X320&gt;=$Y$9,"HABIL","NO HABIL"))</f>
        <v/>
      </c>
      <c r="Z322" s="65"/>
      <c r="AA322" s="64" t="str">
        <f>IF(OR(Z320=0,N322="",R322=""),"",IF(Z320&lt;=$AA$9,"HABIL","NO HABIL"))</f>
        <v/>
      </c>
      <c r="AB322" s="61" t="str">
        <f>IF(ISERROR(VLOOKUP(P322,[3]POA!$A$2:$F$25,5,0)),"",VLOOKUP(P322,[3]POA!$A$2:$F$25,5,0))</f>
        <v/>
      </c>
      <c r="AC322" s="61"/>
      <c r="AD322" s="64" t="str">
        <f>IF(OR(AC320=0,N322="",R322=""),"",IF(AC320&gt;=$AD$9,"HABIL","NO HABIL"))</f>
        <v/>
      </c>
      <c r="AE322" s="64" t="str">
        <f t="shared" si="254"/>
        <v/>
      </c>
      <c r="AF322" s="66">
        <f t="shared" si="255"/>
        <v>0</v>
      </c>
      <c r="AG322" s="67" t="str">
        <f t="shared" ref="AG322:AG330" si="258">+IF(AF322&lt;$AG$10,"MIPYME","NO CUMPLE")</f>
        <v>MIPYME</v>
      </c>
      <c r="AH322" s="68"/>
      <c r="AI322" s="64" t="str">
        <f>IF(OR(AH320=0,N322="",R322=""),"",IF(AH320&gt;=$AI$9,"HABIL","NO HABIL"))</f>
        <v/>
      </c>
      <c r="AJ322" s="68"/>
      <c r="AK322" s="64" t="str">
        <f>IF(OR(AJ320=0,N322="",R322=""),"",IF(AJ320&gt;=$AK$9,"HABIL","NO HABIL"))</f>
        <v/>
      </c>
      <c r="AL322" s="71" t="str">
        <f t="shared" ref="AL322:AL331" si="259">IF(OR(AI322="",AK322=""),"",IF(AI322="NO HABIL","NO HABIL",IF(AK322="NO HABIL","NO HABIL",IF(AK322="NO HABIL","NO HABIL","HABIL"))))</f>
        <v/>
      </c>
    </row>
    <row r="323" spans="2:38" ht="18" hidden="1" customHeight="1" x14ac:dyDescent="0.25">
      <c r="B323" s="54" t="str">
        <f>IF(C323="","",B322+0.1)</f>
        <v/>
      </c>
      <c r="C323" s="56"/>
      <c r="D323" s="56"/>
      <c r="E323" s="57">
        <f>IF(ISERROR(VLOOKUP(C323,[2]TD!$4:$65536,2,0)),0,VLOOKUP(C323,[2]TD!$4:$65536,2,0))</f>
        <v>0</v>
      </c>
      <c r="F323" s="57">
        <f>IF(ISERROR(VLOOKUP(C323,[2]TD!$4:$65536,3,0)),0,VLOOKUP(C323,[2]TD!$4:$65536,3,0))</f>
        <v>0</v>
      </c>
      <c r="G323" s="57">
        <f>IF(ISERROR(VLOOKUP(C323,[2]TD!$4:$65536,4,0)),0,VLOOKUP(C323,[2]TD!$4:$65536,4,0))</f>
        <v>0</v>
      </c>
      <c r="H323" s="57">
        <f>IF(ISERROR(VLOOKUP(C323,[2]TD!$4:$65536,5,0)),0,VLOOKUP(C323,[2]TD!$4:$65536,5,0))</f>
        <v>0</v>
      </c>
      <c r="I323" s="57">
        <f t="shared" si="256"/>
        <v>0</v>
      </c>
      <c r="J323" s="58">
        <f t="shared" si="256"/>
        <v>0</v>
      </c>
      <c r="K323" s="58">
        <f t="shared" si="257"/>
        <v>0</v>
      </c>
      <c r="L323" s="57">
        <f>IF(ISERROR(VLOOKUP(C323,[2]TD!$4:$65536,6,0)),0,VLOOKUP(C323,[2]TD!$4:$65536,6,0))</f>
        <v>0</v>
      </c>
      <c r="M323" s="57">
        <f>IF(ISERROR(VLOOKUP(C323,[2]TD!$4:$65536,7,0)),0,VLOOKUP(C323,[2]TD!$4:$65536,7,0))</f>
        <v>0</v>
      </c>
      <c r="N323" s="70"/>
      <c r="O323" s="70" t="str">
        <f>IF(ISERROR(VLOOKUP(N323,[2]POA!$A$2:$C$25,3,0)),"",VLOOKUP(N323,[2]POA!$A$2:$C$25,3,0))</f>
        <v/>
      </c>
      <c r="P323" s="61"/>
      <c r="Q323" s="61" t="str">
        <f>IF(ISERROR(VLOOKUP(P323,[2]POA!$A$2:$F$25,4,0)),"",VLOOKUP(P323,[2]POA!$A$2:$F$25,4,0))</f>
        <v/>
      </c>
      <c r="R323" s="62" t="str">
        <f>IF(ISERROR(VLOOKUP(N323,[2]POA!$A$2:$C$25,2,0)),"",VLOOKUP(N323,[2]POA!$A$2:$C$25,2,0))</f>
        <v/>
      </c>
      <c r="S323" s="63" t="s">
        <v>54</v>
      </c>
      <c r="T323" s="64" t="str">
        <f t="shared" si="253"/>
        <v/>
      </c>
      <c r="U323" s="63"/>
      <c r="V323" s="64" t="str">
        <f>IF(OR(U320=0,N323="",R323=""),"",IF(U320&gt;=(0.5*R323),"HABIL","NO HABIL"))</f>
        <v/>
      </c>
      <c r="W323" s="64"/>
      <c r="X323" s="63"/>
      <c r="Y323" s="64" t="str">
        <f>IF(OR(X320=0,N323="",R323=""),"",IF(X320&gt;=$Y$9,"HABIL","NO HABIL"))</f>
        <v/>
      </c>
      <c r="Z323" s="65"/>
      <c r="AA323" s="64" t="str">
        <f>IF(OR(Z320=0,N323="",R323=""),"",IF(Z320&lt;=$AA$9,"HABIL","NO HABIL"))</f>
        <v/>
      </c>
      <c r="AB323" s="61">
        <f>IF(ISERROR(VLOOKUP(P323,[3]POA!$A$2:$F$25,5,0)),"",VLOOKUP(P323,[3]POA!$A$2:$F$25,5,0))</f>
        <v>0</v>
      </c>
      <c r="AC323" s="61"/>
      <c r="AD323" s="64" t="str">
        <f>IF(OR(AC320=0,N323="",R323=""),"",IF(AC320&gt;=$AD$9,"HABIL","NO HABIL"))</f>
        <v/>
      </c>
      <c r="AE323" s="64" t="str">
        <f t="shared" si="254"/>
        <v/>
      </c>
      <c r="AF323" s="66">
        <f t="shared" si="255"/>
        <v>0</v>
      </c>
      <c r="AG323" s="67" t="str">
        <f t="shared" si="258"/>
        <v>MIPYME</v>
      </c>
      <c r="AH323" s="68"/>
      <c r="AI323" s="64" t="str">
        <f>IF(OR(AH320=0,N323="",R323=""),"",IF(AH320&gt;=$AI$9,"HABIL","NO HABIL"))</f>
        <v/>
      </c>
      <c r="AJ323" s="68"/>
      <c r="AK323" s="64" t="str">
        <f>IF(OR(AJ320=0,N323="",R323=""),"",IF(AJ320&gt;=$AK$9,"HABIL","NO HABIL"))</f>
        <v/>
      </c>
      <c r="AL323" s="71" t="str">
        <f t="shared" si="259"/>
        <v/>
      </c>
    </row>
    <row r="324" spans="2:38" ht="18" hidden="1" customHeight="1" x14ac:dyDescent="0.25">
      <c r="B324" s="54"/>
      <c r="C324" s="56" t="s">
        <v>55</v>
      </c>
      <c r="D324" s="56"/>
      <c r="E324" s="57">
        <f>IF(ISERROR(VLOOKUP(C324,[2]TD!$4:$65536,2,0)),0,VLOOKUP(C324,[2]TD!$4:$65536,2,0))</f>
        <v>0</v>
      </c>
      <c r="F324" s="57">
        <f>IF(ISERROR(VLOOKUP(C324,[2]TD!$4:$65536,3,0)),0,VLOOKUP(C324,[2]TD!$4:$65536,3,0))</f>
        <v>0</v>
      </c>
      <c r="G324" s="57">
        <f>IF(ISERROR(VLOOKUP(C324,[2]TD!$4:$65536,4,0)),0,VLOOKUP(C324,[2]TD!$4:$65536,4,0))</f>
        <v>0</v>
      </c>
      <c r="H324" s="57">
        <f>IF(ISERROR(VLOOKUP(C324,[2]TD!$4:$65536,5,0)),0,VLOOKUP(C324,[2]TD!$4:$65536,5,0))</f>
        <v>0</v>
      </c>
      <c r="I324" s="57">
        <f t="shared" si="256"/>
        <v>0</v>
      </c>
      <c r="J324" s="57">
        <f t="shared" si="256"/>
        <v>0</v>
      </c>
      <c r="K324" s="57">
        <f t="shared" si="257"/>
        <v>0</v>
      </c>
      <c r="L324" s="57">
        <f>IF(ISERROR(VLOOKUP(C324,[2]TD!$4:$65536,6,0)),0,VLOOKUP(C324,[2]TD!$4:$65536,6,0))</f>
        <v>0</v>
      </c>
      <c r="M324" s="57">
        <f>IF(ISERROR(VLOOKUP(C324,[2]TD!$4:$65536,7,0)),0,VLOOKUP(C324,[2]TD!$4:$65536,7,0))</f>
        <v>0</v>
      </c>
      <c r="N324" s="70"/>
      <c r="O324" s="70" t="str">
        <f>IF(ISERROR(VLOOKUP(N324,[2]POA!$A$2:$C$25,3,0)),"",VLOOKUP(N324,[2]POA!$A$2:$C$25,3,0))</f>
        <v/>
      </c>
      <c r="P324" s="61"/>
      <c r="Q324" s="61" t="str">
        <f>IF(ISERROR(VLOOKUP(P324,[2]POA!$A$2:$F$25,4,0)),"",VLOOKUP(P324,[2]POA!$A$2:$F$25,4,0))</f>
        <v/>
      </c>
      <c r="R324" s="62" t="str">
        <f>IF(ISERROR(VLOOKUP(N324,[2]POA!$A$2:$C$25,2,0)),"",VLOOKUP(N324,[2]POA!$A$2:$C$25,2,0))</f>
        <v/>
      </c>
      <c r="S324" s="63"/>
      <c r="T324" s="64" t="str">
        <f t="shared" si="253"/>
        <v/>
      </c>
      <c r="U324" s="63"/>
      <c r="V324" s="64" t="str">
        <f>IF(OR(U320=0,N324="",R324=""),"",IF(U320&gt;=(0.5*R324),"HABIL","NO HABIL"))</f>
        <v/>
      </c>
      <c r="W324" s="64"/>
      <c r="X324" s="63"/>
      <c r="Y324" s="64" t="str">
        <f>IF(OR(X320=0,N324="",R324=""),"",IF(X320&gt;=$Y$9,"HABIL","NO HABIL"))</f>
        <v/>
      </c>
      <c r="Z324" s="65"/>
      <c r="AA324" s="64" t="str">
        <f>IF(OR(Z320=0,N324="",R324=""),"",IF(Z320&lt;=$AA$9,"HABIL","NO HABIL"))</f>
        <v/>
      </c>
      <c r="AB324" s="61">
        <f>IF(ISERROR(VLOOKUP(P324,[3]POA!$A$2:$F$25,5,0)),"",VLOOKUP(P324,[3]POA!$A$2:$F$25,5,0))</f>
        <v>0</v>
      </c>
      <c r="AC324" s="61"/>
      <c r="AD324" s="64" t="str">
        <f>IF(OR(AC320=0,N324="",R324=""),"",IF(AC320&gt;=$AD$9,"HABIL","NO HABIL"))</f>
        <v/>
      </c>
      <c r="AE324" s="64" t="str">
        <f t="shared" si="254"/>
        <v/>
      </c>
      <c r="AF324" s="66">
        <f t="shared" si="255"/>
        <v>0</v>
      </c>
      <c r="AG324" s="67" t="str">
        <f t="shared" si="258"/>
        <v>MIPYME</v>
      </c>
      <c r="AH324" s="68"/>
      <c r="AI324" s="64" t="str">
        <f>IF(OR(AH320=0,N324="",R324=""),"",IF(AH320&gt;=$AI$9,"HABIL","NO HABIL"))</f>
        <v/>
      </c>
      <c r="AJ324" s="68"/>
      <c r="AK324" s="64" t="str">
        <f>IF(OR(AJ320=0,N324="",R324=""),"",IF(AJ320&gt;=$AK$9,"HABIL","NO HABIL"))</f>
        <v/>
      </c>
      <c r="AL324" s="71" t="str">
        <f t="shared" si="259"/>
        <v/>
      </c>
    </row>
    <row r="325" spans="2:38" ht="18" hidden="1" customHeight="1" x14ac:dyDescent="0.25">
      <c r="B325" s="54" t="str">
        <f t="shared" ref="B325:B330" si="260">IF(C325="","",B324+0.1)</f>
        <v/>
      </c>
      <c r="C325" s="56"/>
      <c r="D325" s="56"/>
      <c r="E325" s="57">
        <f>IF(ISERROR(VLOOKUP(C325,[2]TD!$4:$65536,2,0)),0,VLOOKUP(C325,[2]TD!$4:$65536,2,0))</f>
        <v>0</v>
      </c>
      <c r="F325" s="57">
        <f>IF(ISERROR(VLOOKUP(C325,[2]TD!$4:$65536,3,0)),0,VLOOKUP(C325,[2]TD!$4:$65536,3,0))</f>
        <v>0</v>
      </c>
      <c r="G325" s="57">
        <f>IF(ISERROR(VLOOKUP(C325,[2]TD!$4:$65536,4,0)),0,VLOOKUP(C325,[2]TD!$4:$65536,4,0))</f>
        <v>0</v>
      </c>
      <c r="H325" s="57">
        <f>IF(ISERROR(VLOOKUP(C325,[2]TD!$4:$65536,5,0)),0,VLOOKUP(C325,[2]TD!$4:$65536,5,0))</f>
        <v>0</v>
      </c>
      <c r="I325" s="57">
        <f t="shared" si="256"/>
        <v>0</v>
      </c>
      <c r="J325" s="57">
        <f t="shared" si="256"/>
        <v>0</v>
      </c>
      <c r="K325" s="57">
        <f t="shared" si="257"/>
        <v>0</v>
      </c>
      <c r="L325" s="57">
        <f>IF(ISERROR(VLOOKUP(C325,[2]TD!$4:$65536,6,0)),0,VLOOKUP(C325,[2]TD!$4:$65536,6,0))</f>
        <v>0</v>
      </c>
      <c r="M325" s="57">
        <f>IF(ISERROR(VLOOKUP(C325,[2]TD!$4:$65536,7,0)),0,VLOOKUP(C325,[2]TD!$4:$65536,7,0))</f>
        <v>0</v>
      </c>
      <c r="N325" s="70"/>
      <c r="O325" s="70" t="str">
        <f>IF(ISERROR(VLOOKUP(N325,[2]POA!$A$2:$C$25,3,0)),"",VLOOKUP(N325,[2]POA!$A$2:$C$25,3,0))</f>
        <v/>
      </c>
      <c r="P325" s="61"/>
      <c r="Q325" s="61" t="str">
        <f>IF(ISERROR(VLOOKUP(P325,[2]POA!$A$2:$F$25,4,0)),"",VLOOKUP(P325,[2]POA!$A$2:$F$25,4,0))</f>
        <v/>
      </c>
      <c r="R325" s="62" t="str">
        <f>IF(ISERROR(VLOOKUP(N325,[2]POA!$A$2:$C$25,2,0)),"",VLOOKUP(N325,[2]POA!$A$2:$C$25,2,0))</f>
        <v/>
      </c>
      <c r="S325" s="63"/>
      <c r="T325" s="64" t="str">
        <f t="shared" si="253"/>
        <v/>
      </c>
      <c r="U325" s="63"/>
      <c r="V325" s="64" t="str">
        <f>IF(OR(U320=0,N325="",R325=""),"",IF(U320&gt;=(0.5*R325),"HABIL","NO HABIL"))</f>
        <v/>
      </c>
      <c r="W325" s="64"/>
      <c r="X325" s="63"/>
      <c r="Y325" s="64" t="str">
        <f>IF(OR(X320=0,N325="",R325=""),"",IF(X320&gt;=$Y$9,"HABIL","NO HABIL"))</f>
        <v/>
      </c>
      <c r="Z325" s="65"/>
      <c r="AA325" s="64" t="str">
        <f>IF(OR(Z320=0,N325="",R325=""),"",IF(Z320&lt;=$AA$9,"HABIL","NO HABIL"))</f>
        <v/>
      </c>
      <c r="AB325" s="61">
        <f>IF(ISERROR(VLOOKUP(P325,[3]POA!$A$2:$F$25,5,0)),"",VLOOKUP(P325,[3]POA!$A$2:$F$25,5,0))</f>
        <v>0</v>
      </c>
      <c r="AC325" s="61"/>
      <c r="AD325" s="64" t="str">
        <f>IF(OR(AC320=0,N325="",R325=""),"",IF(AC320&gt;=$AD$9,"HABIL","NO HABIL"))</f>
        <v/>
      </c>
      <c r="AE325" s="64" t="str">
        <f t="shared" si="254"/>
        <v/>
      </c>
      <c r="AF325" s="66">
        <f t="shared" si="255"/>
        <v>0</v>
      </c>
      <c r="AG325" s="67" t="str">
        <f t="shared" si="258"/>
        <v>MIPYME</v>
      </c>
      <c r="AH325" s="68"/>
      <c r="AI325" s="64" t="str">
        <f>IF(OR(AH320=0,N325="",R325=""),"",IF(AH320&gt;=$AI$9,"HABIL","NO HABIL"))</f>
        <v/>
      </c>
      <c r="AJ325" s="68"/>
      <c r="AK325" s="64" t="str">
        <f>IF(OR(AJ320=0,N325="",R325=""),"",IF(AJ320&gt;=$AK$9,"HABIL","NO HABIL"))</f>
        <v/>
      </c>
      <c r="AL325" s="72" t="str">
        <f t="shared" si="259"/>
        <v/>
      </c>
    </row>
    <row r="326" spans="2:38" ht="18" hidden="1" customHeight="1" x14ac:dyDescent="0.25">
      <c r="B326" s="54" t="str">
        <f t="shared" si="260"/>
        <v/>
      </c>
      <c r="C326" s="56"/>
      <c r="D326" s="56"/>
      <c r="E326" s="57">
        <f>IF(ISERROR(VLOOKUP(C326,[2]TD!$4:$65536,2,0)),0,VLOOKUP(C326,[2]TD!$4:$65536,2,0))</f>
        <v>0</v>
      </c>
      <c r="F326" s="57">
        <f>IF(ISERROR(VLOOKUP(C326,[2]TD!$4:$65536,3,0)),0,VLOOKUP(C326,[2]TD!$4:$65536,3,0))</f>
        <v>0</v>
      </c>
      <c r="G326" s="57">
        <f>IF(ISERROR(VLOOKUP(C326,[2]TD!$4:$65536,4,0)),0,VLOOKUP(C326,[2]TD!$4:$65536,4,0))</f>
        <v>0</v>
      </c>
      <c r="H326" s="57">
        <f>IF(ISERROR(VLOOKUP(C326,[2]TD!$4:$65536,5,0)),0,VLOOKUP(C326,[2]TD!$4:$65536,5,0))</f>
        <v>0</v>
      </c>
      <c r="I326" s="57">
        <f t="shared" si="256"/>
        <v>0</v>
      </c>
      <c r="J326" s="57">
        <f t="shared" si="256"/>
        <v>0</v>
      </c>
      <c r="K326" s="57">
        <f t="shared" si="257"/>
        <v>0</v>
      </c>
      <c r="L326" s="57">
        <f>IF(ISERROR(VLOOKUP(C326,[2]TD!$4:$65536,6,0)),0,VLOOKUP(C326,[2]TD!$4:$65536,6,0))</f>
        <v>0</v>
      </c>
      <c r="M326" s="57">
        <f>IF(ISERROR(VLOOKUP(C326,[2]TD!$4:$65536,7,0)),0,VLOOKUP(C326,[2]TD!$4:$65536,7,0))</f>
        <v>0</v>
      </c>
      <c r="N326" s="70"/>
      <c r="O326" s="70" t="str">
        <f>IF(ISERROR(VLOOKUP(N326,[2]POA!$A$2:$C$25,3,0)),"",VLOOKUP(N326,[2]POA!$A$2:$C$25,3,0))</f>
        <v/>
      </c>
      <c r="P326" s="61"/>
      <c r="Q326" s="61" t="str">
        <f>IF(ISERROR(VLOOKUP(P326,[2]POA!$A$2:$F$25,4,0)),"",VLOOKUP(P326,[2]POA!$A$2:$F$25,4,0))</f>
        <v/>
      </c>
      <c r="R326" s="62" t="str">
        <f>IF(ISERROR(VLOOKUP(N326,[2]POA!$A$2:$C$25,2,0)),"",VLOOKUP(N326,[2]POA!$A$2:$C$25,2,0))</f>
        <v/>
      </c>
      <c r="S326" s="63"/>
      <c r="T326" s="64" t="str">
        <f t="shared" si="253"/>
        <v/>
      </c>
      <c r="U326" s="63"/>
      <c r="V326" s="64" t="str">
        <f>IF(OR(U320=0,N326="",R326=""),"",IF(U320&gt;=(0.5*R326),"HABIL","NO HABIL"))</f>
        <v/>
      </c>
      <c r="W326" s="64"/>
      <c r="X326" s="63"/>
      <c r="Y326" s="64" t="str">
        <f>IF(OR(X320=0,N326="",R326=""),"",IF(X320&gt;=$Y$9,"HABIL","NO HABIL"))</f>
        <v/>
      </c>
      <c r="Z326" s="65"/>
      <c r="AA326" s="64" t="str">
        <f>IF(OR(Z320=0,N326="",R326=""),"",IF(Z320&lt;=$AA$9,"HABIL","NO HABIL"))</f>
        <v/>
      </c>
      <c r="AB326" s="61">
        <f>IF(ISERROR(VLOOKUP(P326,[3]POA!$A$2:$F$25,5,0)),"",VLOOKUP(P326,[3]POA!$A$2:$F$25,5,0))</f>
        <v>0</v>
      </c>
      <c r="AC326" s="61"/>
      <c r="AD326" s="64" t="str">
        <f>IF(OR(AC320=0,N326="",R326=""),"",IF(AC320&gt;=$AD$9,"HABIL","NO HABIL"))</f>
        <v/>
      </c>
      <c r="AE326" s="64" t="str">
        <f t="shared" si="254"/>
        <v/>
      </c>
      <c r="AF326" s="66">
        <f t="shared" si="255"/>
        <v>0</v>
      </c>
      <c r="AG326" s="67" t="str">
        <f t="shared" si="258"/>
        <v>MIPYME</v>
      </c>
      <c r="AH326" s="68"/>
      <c r="AI326" s="64" t="str">
        <f>IF(OR(AH320=0,N326="",R326=""),"",IF(AH320&gt;=$AI$9,"HABIL","NO HABIL"))</f>
        <v/>
      </c>
      <c r="AJ326" s="68"/>
      <c r="AK326" s="64" t="str">
        <f>IF(OR(AJ320=0,N326="",R326=""),"",IF(AJ320&gt;=$AK$9,"HABIL","NO HABIL"))</f>
        <v/>
      </c>
      <c r="AL326" s="71" t="str">
        <f t="shared" si="259"/>
        <v/>
      </c>
    </row>
    <row r="327" spans="2:38" ht="18" hidden="1" customHeight="1" x14ac:dyDescent="0.25">
      <c r="B327" s="54" t="str">
        <f t="shared" si="260"/>
        <v/>
      </c>
      <c r="C327" s="56"/>
      <c r="D327" s="56"/>
      <c r="E327" s="57">
        <f>IF(ISERROR(VLOOKUP(C327,[2]TD!$4:$65536,2,0)),0,VLOOKUP(C327,[2]TD!$4:$65536,2,0))</f>
        <v>0</v>
      </c>
      <c r="F327" s="57">
        <f>IF(ISERROR(VLOOKUP(C327,[2]TD!$4:$65536,3,0)),0,VLOOKUP(C327,[2]TD!$4:$65536,3,0))</f>
        <v>0</v>
      </c>
      <c r="G327" s="57">
        <f>IF(ISERROR(VLOOKUP(C327,[2]TD!$4:$65536,4,0)),0,VLOOKUP(C327,[2]TD!$4:$65536,4,0))</f>
        <v>0</v>
      </c>
      <c r="H327" s="57">
        <f>IF(ISERROR(VLOOKUP(C327,[2]TD!$4:$65536,5,0)),0,VLOOKUP(C327,[2]TD!$4:$65536,5,0))</f>
        <v>0</v>
      </c>
      <c r="I327" s="57">
        <f t="shared" si="256"/>
        <v>0</v>
      </c>
      <c r="J327" s="57">
        <f t="shared" si="256"/>
        <v>0</v>
      </c>
      <c r="K327" s="57">
        <f t="shared" si="257"/>
        <v>0</v>
      </c>
      <c r="L327" s="57">
        <f>IF(ISERROR(VLOOKUP(C327,[2]TD!$4:$65536,6,0)),0,VLOOKUP(C327,[2]TD!$4:$65536,6,0))</f>
        <v>0</v>
      </c>
      <c r="M327" s="57">
        <f>IF(ISERROR(VLOOKUP(C327,[2]TD!$4:$65536,7,0)),0,VLOOKUP(C327,[2]TD!$4:$65536,7,0))</f>
        <v>0</v>
      </c>
      <c r="N327" s="70"/>
      <c r="O327" s="70" t="str">
        <f>IF(ISERROR(VLOOKUP(N327,[2]POA!$A$2:$C$25,3,0)),"",VLOOKUP(N327,[2]POA!$A$2:$C$25,3,0))</f>
        <v/>
      </c>
      <c r="P327" s="61"/>
      <c r="Q327" s="61" t="str">
        <f>IF(ISERROR(VLOOKUP(P327,[2]POA!$A$2:$F$25,4,0)),"",VLOOKUP(P327,[2]POA!$A$2:$F$25,4,0))</f>
        <v/>
      </c>
      <c r="R327" s="62" t="str">
        <f>IF(ISERROR(VLOOKUP(N327,[2]POA!$A$2:$C$25,2,0)),"",VLOOKUP(N327,[2]POA!$A$2:$C$25,2,0))</f>
        <v/>
      </c>
      <c r="S327" s="63"/>
      <c r="T327" s="64" t="str">
        <f t="shared" si="253"/>
        <v/>
      </c>
      <c r="U327" s="63"/>
      <c r="V327" s="64" t="str">
        <f>IF(OR(U320=0,N327="",R327=""),"",IF(U320&gt;=(0.5*R327),"HABIL","NO HABIL"))</f>
        <v/>
      </c>
      <c r="W327" s="64"/>
      <c r="X327" s="63"/>
      <c r="Y327" s="64" t="str">
        <f>IF(OR(X320=0,N327="",R327=""),"",IF(X320&gt;=$Y$9,"HABIL","NO HABIL"))</f>
        <v/>
      </c>
      <c r="Z327" s="65"/>
      <c r="AA327" s="64" t="str">
        <f>IF(OR(Z320=0,N327="",R327=""),"",IF(Z320&lt;=$AA$9,"HABIL","NO HABIL"))</f>
        <v/>
      </c>
      <c r="AB327" s="61">
        <f>IF(ISERROR(VLOOKUP(P327,[3]POA!$A$2:$F$25,5,0)),"",VLOOKUP(P327,[3]POA!$A$2:$F$25,5,0))</f>
        <v>0</v>
      </c>
      <c r="AC327" s="61"/>
      <c r="AD327" s="64" t="str">
        <f>IF(OR(AC320=0,N327="",R327=""),"",IF(AC320&gt;=$AD$9,"HABIL","NO HABIL"))</f>
        <v/>
      </c>
      <c r="AE327" s="64" t="str">
        <f t="shared" si="254"/>
        <v/>
      </c>
      <c r="AF327" s="66">
        <f t="shared" si="255"/>
        <v>0</v>
      </c>
      <c r="AG327" s="67" t="str">
        <f t="shared" si="258"/>
        <v>MIPYME</v>
      </c>
      <c r="AH327" s="68"/>
      <c r="AI327" s="64" t="str">
        <f>IF(OR(AH320=0,N327="",R327=""),"",IF(AH320&gt;=$AI$9,"HABIL","NO HABIL"))</f>
        <v/>
      </c>
      <c r="AJ327" s="68"/>
      <c r="AK327" s="64" t="str">
        <f>IF(OR(AJ320=0,N327="",R327=""),"",IF(AJ320&gt;=$AK$9,"HABIL","NO HABIL"))</f>
        <v/>
      </c>
      <c r="AL327" s="71" t="str">
        <f t="shared" si="259"/>
        <v/>
      </c>
    </row>
    <row r="328" spans="2:38" ht="18" hidden="1" customHeight="1" x14ac:dyDescent="0.25">
      <c r="B328" s="54" t="str">
        <f t="shared" si="260"/>
        <v/>
      </c>
      <c r="C328" s="56"/>
      <c r="D328" s="56"/>
      <c r="E328" s="57">
        <f>IF(ISERROR(VLOOKUP(C328,[2]TD!$4:$65536,2,0)),0,VLOOKUP(C328,[2]TD!$4:$65536,2,0))</f>
        <v>0</v>
      </c>
      <c r="F328" s="57">
        <f>IF(ISERROR(VLOOKUP(C328,[2]TD!$4:$65536,3,0)),0,VLOOKUP(C328,[2]TD!$4:$65536,3,0))</f>
        <v>0</v>
      </c>
      <c r="G328" s="57">
        <f>IF(ISERROR(VLOOKUP(C328,[2]TD!$4:$65536,4,0)),0,VLOOKUP(C328,[2]TD!$4:$65536,4,0))</f>
        <v>0</v>
      </c>
      <c r="H328" s="57">
        <f>IF(ISERROR(VLOOKUP(C328,[2]TD!$4:$65536,5,0)),0,VLOOKUP(C328,[2]TD!$4:$65536,5,0))</f>
        <v>0</v>
      </c>
      <c r="I328" s="57">
        <f t="shared" si="256"/>
        <v>0</v>
      </c>
      <c r="J328" s="57">
        <f t="shared" si="256"/>
        <v>0</v>
      </c>
      <c r="K328" s="57">
        <f t="shared" si="257"/>
        <v>0</v>
      </c>
      <c r="L328" s="57">
        <f>IF(ISERROR(VLOOKUP(C328,[2]TD!$4:$65536,6,0)),0,VLOOKUP(C328,[2]TD!$4:$65536,6,0))</f>
        <v>0</v>
      </c>
      <c r="M328" s="57">
        <f>IF(ISERROR(VLOOKUP(C328,[2]TD!$4:$65536,7,0)),0,VLOOKUP(C328,[2]TD!$4:$65536,7,0))</f>
        <v>0</v>
      </c>
      <c r="N328" s="70"/>
      <c r="O328" s="70" t="str">
        <f>IF(ISERROR(VLOOKUP(N328,[2]POA!$A$2:$C$25,3,0)),"",VLOOKUP(N328,[2]POA!$A$2:$C$25,3,0))</f>
        <v/>
      </c>
      <c r="P328" s="61"/>
      <c r="Q328" s="61" t="str">
        <f>IF(ISERROR(VLOOKUP(P328,[2]POA!$A$2:$F$25,4,0)),"",VLOOKUP(P328,[2]POA!$A$2:$F$25,4,0))</f>
        <v/>
      </c>
      <c r="R328" s="62" t="str">
        <f>IF(ISERROR(VLOOKUP(N328,[2]POA!$A$2:$C$25,2,0)),"",VLOOKUP(N328,[2]POA!$A$2:$C$25,2,0))</f>
        <v/>
      </c>
      <c r="S328" s="63"/>
      <c r="T328" s="64" t="str">
        <f t="shared" si="253"/>
        <v/>
      </c>
      <c r="U328" s="63"/>
      <c r="V328" s="64" t="str">
        <f>IF(OR(U320=0,N328="",R328=""),"",IF(U320&gt;=(0.5*R328),"HABIL","NO HABIL"))</f>
        <v/>
      </c>
      <c r="W328" s="64"/>
      <c r="X328" s="63"/>
      <c r="Y328" s="64" t="str">
        <f>IF(OR(X320=0,N328="",R328=""),"",IF(X320&gt;=$Y$9,"HABIL","NO HABIL"))</f>
        <v/>
      </c>
      <c r="Z328" s="65"/>
      <c r="AA328" s="64" t="str">
        <f>IF(OR(Z320=0,N328="",R328=""),"",IF(Z320&lt;=$AA$9,"HABIL","NO HABIL"))</f>
        <v/>
      </c>
      <c r="AB328" s="61">
        <f>IF(ISERROR(VLOOKUP(P328,[3]POA!$A$2:$F$25,5,0)),"",VLOOKUP(P328,[3]POA!$A$2:$F$25,5,0))</f>
        <v>0</v>
      </c>
      <c r="AC328" s="61"/>
      <c r="AD328" s="64" t="str">
        <f>IF(OR(AC320=0,N328="",R328=""),"",IF(AC320&gt;=$AD$9,"HABIL","NO HABIL"))</f>
        <v/>
      </c>
      <c r="AE328" s="64" t="str">
        <f t="shared" si="254"/>
        <v/>
      </c>
      <c r="AF328" s="66">
        <f t="shared" si="255"/>
        <v>0</v>
      </c>
      <c r="AG328" s="67" t="str">
        <f t="shared" si="258"/>
        <v>MIPYME</v>
      </c>
      <c r="AH328" s="68"/>
      <c r="AI328" s="64" t="str">
        <f>IF(OR(AH320=0,N328="",R328=""),"",IF(AH320&gt;=$AI$9,"HABIL","NO HABIL"))</f>
        <v/>
      </c>
      <c r="AJ328" s="68"/>
      <c r="AK328" s="64" t="str">
        <f>IF(OR(AJ320=0,N328="",R328=""),"",IF(AJ320&gt;=$AK$9,"HABIL","NO HABIL"))</f>
        <v/>
      </c>
      <c r="AL328" s="72" t="str">
        <f t="shared" si="259"/>
        <v/>
      </c>
    </row>
    <row r="329" spans="2:38" ht="18" hidden="1" customHeight="1" x14ac:dyDescent="0.25">
      <c r="B329" s="54" t="str">
        <f t="shared" si="260"/>
        <v/>
      </c>
      <c r="C329" s="56"/>
      <c r="D329" s="56"/>
      <c r="E329" s="57">
        <f>IF(ISERROR(VLOOKUP(C329,[2]TD!$4:$65536,2,0)),0,VLOOKUP(C329,[2]TD!$4:$65536,2,0))</f>
        <v>0</v>
      </c>
      <c r="F329" s="57">
        <f>IF(ISERROR(VLOOKUP(C329,[2]TD!$4:$65536,3,0)),0,VLOOKUP(C329,[2]TD!$4:$65536,3,0))</f>
        <v>0</v>
      </c>
      <c r="G329" s="57">
        <f>IF(ISERROR(VLOOKUP(C329,[2]TD!$4:$65536,4,0)),0,VLOOKUP(C329,[2]TD!$4:$65536,4,0))</f>
        <v>0</v>
      </c>
      <c r="H329" s="57">
        <f>IF(ISERROR(VLOOKUP(C329,[2]TD!$4:$65536,5,0)),0,VLOOKUP(C329,[2]TD!$4:$65536,5,0))</f>
        <v>0</v>
      </c>
      <c r="I329" s="57">
        <f t="shared" si="256"/>
        <v>0</v>
      </c>
      <c r="J329" s="57">
        <f t="shared" si="256"/>
        <v>0</v>
      </c>
      <c r="K329" s="57">
        <f t="shared" si="257"/>
        <v>0</v>
      </c>
      <c r="L329" s="57">
        <f>IF(ISERROR(VLOOKUP(C329,[2]TD!$4:$65536,6,0)),0,VLOOKUP(C329,[2]TD!$4:$65536,6,0))</f>
        <v>0</v>
      </c>
      <c r="M329" s="57">
        <f>IF(ISERROR(VLOOKUP(C329,[2]TD!$4:$65536,7,0)),0,VLOOKUP(C329,[2]TD!$4:$65536,7,0))</f>
        <v>0</v>
      </c>
      <c r="N329" s="70"/>
      <c r="O329" s="70" t="str">
        <f>IF(ISERROR(VLOOKUP(N329,[2]POA!$A$2:$C$25,3,0)),"",VLOOKUP(N329,[2]POA!$A$2:$C$25,3,0))</f>
        <v/>
      </c>
      <c r="P329" s="61"/>
      <c r="Q329" s="61" t="str">
        <f>IF(ISERROR(VLOOKUP(P329,[2]POA!$A$2:$F$25,4,0)),"",VLOOKUP(P329,[2]POA!$A$2:$F$25,4,0))</f>
        <v/>
      </c>
      <c r="R329" s="62" t="str">
        <f>IF(ISERROR(VLOOKUP(N329,[2]POA!$A$2:$C$25,2,0)),"",VLOOKUP(N329,[2]POA!$A$2:$C$25,2,0))</f>
        <v/>
      </c>
      <c r="S329" s="63"/>
      <c r="T329" s="64" t="str">
        <f t="shared" si="253"/>
        <v/>
      </c>
      <c r="U329" s="63"/>
      <c r="V329" s="64" t="str">
        <f>IF(OR(U320=0,N329="",R329=""),"",IF(U320&gt;=(0.5*R329),"HABIL","NO HABIL"))</f>
        <v/>
      </c>
      <c r="W329" s="64"/>
      <c r="X329" s="63"/>
      <c r="Y329" s="64" t="str">
        <f>IF(OR(X320=0,N329="",R329=""),"",IF(X320&gt;=$Y$9,"HABIL","NO HABIL"))</f>
        <v/>
      </c>
      <c r="Z329" s="65"/>
      <c r="AA329" s="64" t="str">
        <f>IF(OR(Z320=0,N329="",R329=""),"",IF(Z320&lt;=$AA$9,"HABIL","NO HABIL"))</f>
        <v/>
      </c>
      <c r="AB329" s="61">
        <f>IF(ISERROR(VLOOKUP(P329,[3]POA!$A$2:$F$25,5,0)),"",VLOOKUP(P329,[3]POA!$A$2:$F$25,5,0))</f>
        <v>0</v>
      </c>
      <c r="AC329" s="61"/>
      <c r="AD329" s="64" t="str">
        <f>IF(OR(AC320=0,N329="",R329=""),"",IF(AC320&gt;=$AD$9,"HABIL","NO HABIL"))</f>
        <v/>
      </c>
      <c r="AE329" s="64" t="str">
        <f t="shared" si="254"/>
        <v/>
      </c>
      <c r="AF329" s="66">
        <f t="shared" si="255"/>
        <v>0</v>
      </c>
      <c r="AG329" s="67" t="str">
        <f t="shared" si="258"/>
        <v>MIPYME</v>
      </c>
      <c r="AH329" s="68"/>
      <c r="AI329" s="64" t="str">
        <f>IF(OR(AH320=0,N329="",R329=""),"",IF(AH320&gt;=$AI$9,"HABIL","NO HABIL"))</f>
        <v/>
      </c>
      <c r="AJ329" s="68"/>
      <c r="AK329" s="64" t="str">
        <f>IF(OR(AJ320=0,N329="",R329=""),"",IF(AJ320&gt;=$AK$9,"HABIL","NO HABIL"))</f>
        <v/>
      </c>
      <c r="AL329" s="72" t="str">
        <f t="shared" si="259"/>
        <v/>
      </c>
    </row>
    <row r="330" spans="2:38" ht="18" hidden="1" customHeight="1" x14ac:dyDescent="0.25">
      <c r="B330" s="73" t="str">
        <f t="shared" si="260"/>
        <v/>
      </c>
      <c r="C330" s="74"/>
      <c r="D330" s="74"/>
      <c r="E330" s="75">
        <f>IF(ISERROR(VLOOKUP(C330,[2]TD!$4:$65536,2,0)),0,VLOOKUP(C330,[2]TD!$4:$65536,2,0))</f>
        <v>0</v>
      </c>
      <c r="F330" s="75">
        <f>IF(ISERROR(VLOOKUP(C330,[2]TD!$4:$65536,3,0)),0,VLOOKUP(C330,[2]TD!$4:$65536,3,0))</f>
        <v>0</v>
      </c>
      <c r="G330" s="75">
        <f>IF(ISERROR(VLOOKUP(C330,[2]TD!$4:$65536,4,0)),0,VLOOKUP(C330,[2]TD!$4:$65536,4,0))</f>
        <v>0</v>
      </c>
      <c r="H330" s="75">
        <f>IF(ISERROR(VLOOKUP(C330,[2]TD!$4:$65536,5,0)),0,VLOOKUP(C330,[2]TD!$4:$65536,5,0))</f>
        <v>0</v>
      </c>
      <c r="I330" s="75">
        <f t="shared" si="256"/>
        <v>0</v>
      </c>
      <c r="J330" s="75">
        <f t="shared" si="256"/>
        <v>0</v>
      </c>
      <c r="K330" s="75">
        <f t="shared" si="257"/>
        <v>0</v>
      </c>
      <c r="L330" s="75">
        <f>IF(ISERROR(VLOOKUP(C330,[2]TD!$4:$65536,6,0)),0,VLOOKUP(C330,[2]TD!$4:$65536,6,0))</f>
        <v>0</v>
      </c>
      <c r="M330" s="75">
        <f>IF(ISERROR(VLOOKUP(C330,[2]TD!$4:$65536,7,0)),0,VLOOKUP(C330,[2]TD!$4:$65536,7,0))</f>
        <v>0</v>
      </c>
      <c r="N330" s="76"/>
      <c r="O330" s="76" t="str">
        <f>IF(ISERROR(VLOOKUP(N330,[2]POA!$A$2:$C$25,3,0)),"",VLOOKUP(N330,[2]POA!$A$2:$C$25,3,0))</f>
        <v/>
      </c>
      <c r="P330" s="77"/>
      <c r="Q330" s="77" t="str">
        <f>IF(ISERROR(VLOOKUP(P330,[2]POA!$A$2:$F$25,4,0)),"",VLOOKUP(P330,[2]POA!$A$2:$F$25,4,0))</f>
        <v/>
      </c>
      <c r="R330" s="78" t="str">
        <f>IF(ISERROR(VLOOKUP(N330,[2]POA!$A$2:$C$25,2,0)),"",VLOOKUP(N330,[2]POA!$A$2:$C$25,2,0))</f>
        <v/>
      </c>
      <c r="S330" s="79"/>
      <c r="T330" s="64" t="str">
        <f t="shared" si="253"/>
        <v/>
      </c>
      <c r="U330" s="79"/>
      <c r="V330" s="80" t="str">
        <f>IF(OR(U320=0,N330="",R330=""),"",IF(U320&gt;=(0.5*R330),"HABIL","NO HABIL"))</f>
        <v/>
      </c>
      <c r="W330" s="80"/>
      <c r="X330" s="79"/>
      <c r="Y330" s="80" t="str">
        <f>IF(OR(X320=0,N330="",R330=""),"",IF(X320&gt;=$Y$9,"HABIL","NO HABIL"))</f>
        <v/>
      </c>
      <c r="Z330" s="81"/>
      <c r="AA330" s="80" t="str">
        <f>IF(OR(Z320=0,N330="",R330=""),"",IF(Z320&lt;=$AA$9,"HABIL","NO HABIL"))</f>
        <v/>
      </c>
      <c r="AB330" s="77">
        <f>IF(ISERROR(VLOOKUP(P330,[3]POA!$A$2:$F$25,5,0)),"",VLOOKUP(P330,[3]POA!$A$2:$F$25,5,0))</f>
        <v>0</v>
      </c>
      <c r="AC330" s="77"/>
      <c r="AD330" s="80" t="str">
        <f>IF(OR(AC320=0,N330="",R330=""),"",IF(AC320&gt;=$AD$9,"HABIL","NO HABIL"))</f>
        <v/>
      </c>
      <c r="AE330" s="80" t="str">
        <f t="shared" si="254"/>
        <v/>
      </c>
      <c r="AF330" s="82">
        <f t="shared" si="255"/>
        <v>0</v>
      </c>
      <c r="AG330" s="83" t="str">
        <f t="shared" si="258"/>
        <v>MIPYME</v>
      </c>
      <c r="AH330" s="84"/>
      <c r="AI330" s="80" t="str">
        <f>IF(OR(AH320=0,N330="",R330=""),"",IF(AH320&gt;=$AI$9,"HABIL","NO HABIL"))</f>
        <v/>
      </c>
      <c r="AJ330" s="84"/>
      <c r="AK330" s="80" t="str">
        <f>IF(OR(AJ320=0,N330="",R330=""),"",IF(AJ320&gt;=$AK$9,"HABIL","NO HABIL"))</f>
        <v/>
      </c>
      <c r="AL330" s="85" t="str">
        <f t="shared" si="259"/>
        <v/>
      </c>
    </row>
    <row r="331" spans="2:38" ht="18" hidden="1" customHeight="1" x14ac:dyDescent="0.25">
      <c r="B331" s="37">
        <v>30</v>
      </c>
      <c r="C331" s="38">
        <f>+C332</f>
        <v>0</v>
      </c>
      <c r="D331" s="39" t="str">
        <f>IF(SUM(D332:D341)=0,"",SUM(D332:D341))</f>
        <v/>
      </c>
      <c r="E331" s="40">
        <f>SUM(E332:E341)</f>
        <v>0</v>
      </c>
      <c r="F331" s="40">
        <f t="shared" ref="F331:M331" si="261">SUM(F332:F341)</f>
        <v>0</v>
      </c>
      <c r="G331" s="40">
        <f t="shared" si="261"/>
        <v>0</v>
      </c>
      <c r="H331" s="40">
        <f t="shared" si="261"/>
        <v>0</v>
      </c>
      <c r="I331" s="40">
        <f t="shared" si="261"/>
        <v>0</v>
      </c>
      <c r="J331" s="40">
        <f t="shared" si="261"/>
        <v>0</v>
      </c>
      <c r="K331" s="40">
        <f t="shared" si="261"/>
        <v>0</v>
      </c>
      <c r="L331" s="40">
        <f t="shared" si="261"/>
        <v>0</v>
      </c>
      <c r="M331" s="40">
        <f t="shared" si="261"/>
        <v>0</v>
      </c>
      <c r="N331" s="41">
        <v>1</v>
      </c>
      <c r="O331" s="42">
        <f>IF(ISERROR(VLOOKUP(N331,[2]POA!$A$2:$C$25,3,0)),"",VLOOKUP(N331,[2]POA!$A$2:$C$25,3,0))</f>
        <v>18</v>
      </c>
      <c r="P331" s="43" t="s">
        <v>54</v>
      </c>
      <c r="Q331" s="41">
        <f>+SUM(Q332:Q341)</f>
        <v>0</v>
      </c>
      <c r="R331" s="44">
        <f>IF(ISERROR(VLOOKUP(N331,[2]POA!$A$2:$C$25,2,0)),"",VLOOKUP(N331,[2]POA!$A$2:$C$25,2,0))</f>
        <v>151500000000</v>
      </c>
      <c r="S331" s="45">
        <f>SUM(I331)</f>
        <v>0</v>
      </c>
      <c r="T331" s="46" t="str">
        <f>IF(OR(S331=0,N331="",R331=""),"",IF(S331&gt;=(R331/O331),"HABIL","NO HABIL"))</f>
        <v/>
      </c>
      <c r="U331" s="47">
        <f>SUM(J331)</f>
        <v>0</v>
      </c>
      <c r="V331" s="48" t="str">
        <f>IF(OR(U331=0,N331="",R331=""),"",IF(U331&gt;=(0.1*R331),"HABIL","NO HABIL"))</f>
        <v/>
      </c>
      <c r="W331" s="48"/>
      <c r="X331" s="47">
        <f>IF(ISERROR(SUM(E331/G331)),0,SUM(E331/G331))</f>
        <v>0</v>
      </c>
      <c r="Y331" s="46" t="str">
        <f>IF(OR(X331=0,N331="",R331=""),"",IF(X331&gt;=$Y$9,"HABIL","NO HABIL"))</f>
        <v/>
      </c>
      <c r="Z331" s="49">
        <f>IF(ISERROR(SUM(H331/F331)),0,SUM(H331/F331))</f>
        <v>0</v>
      </c>
      <c r="AA331" s="46" t="str">
        <f>IF(OR(Z331=0,N331="",R331=""),"",IF(Z331&lt;=$AA$9,"HABIL","NO HABIL"))</f>
        <v/>
      </c>
      <c r="AB331" s="41">
        <f>+SUM(AB332:AB341)</f>
        <v>0</v>
      </c>
      <c r="AC331" s="49">
        <f>IF(ISERROR(SUM(L331/M331)),0,SUM(L331/M331))</f>
        <v>0</v>
      </c>
      <c r="AD331" s="46" t="str">
        <f>IF(OR(AC331=0,N331="",R331=""),"",IF(AC331&gt;=$AD$9,"HABIL","NO HABIL"))</f>
        <v/>
      </c>
      <c r="AE331" s="46" t="str">
        <f>IF(OR(T331="",V331="",Y331="",AA331="",AD331=""),"",IF(T331="NO HABIL","NO HABIL",IF(V331="NO HABIL","NO HABIL",IF(Y331="NO HABIL","NO HABIL",IF(AA331="NO HABIL","NO HABIL",IF(AD331="NO HABIL","NO HABIL",IF(AD331="NO HABIL","NO HABIL","HABIL")))))))</f>
        <v/>
      </c>
      <c r="AF331" s="50"/>
      <c r="AG331" s="51"/>
      <c r="AH331" s="49">
        <f>IF(ISERROR(SUM(L331/K331)),0,SUM(L331/K331))</f>
        <v>0</v>
      </c>
      <c r="AI331" s="46" t="str">
        <f>IF(OR(AH331=0,N331="",R331=""),"",IF(AH331&gt;=$AI$9,"HABIL","NO HABIL"))</f>
        <v/>
      </c>
      <c r="AJ331" s="49">
        <f>IF(ISERROR(SUM(L331/F331)),0,SUM(L331/F331))</f>
        <v>0</v>
      </c>
      <c r="AK331" s="46" t="str">
        <f>IF(OR(AJ331=0,N331="",R331=""),"",IF(AJ331&gt;=$AK$9,"HABIL","NO HABIL"))</f>
        <v/>
      </c>
      <c r="AL331" s="52" t="str">
        <f t="shared" si="259"/>
        <v/>
      </c>
    </row>
    <row r="332" spans="2:38" ht="18" hidden="1" customHeight="1" x14ac:dyDescent="0.25">
      <c r="B332" s="54" t="str">
        <f>IF(C332="","",B331+0.1)</f>
        <v/>
      </c>
      <c r="C332" s="55"/>
      <c r="D332" s="56"/>
      <c r="E332" s="57">
        <f>IF(ISERROR(VLOOKUP(C332,[2]TD!$4:$65536,2,0)),0,VLOOKUP(C332,[2]TD!$4:$65536,2,0))</f>
        <v>0</v>
      </c>
      <c r="F332" s="57">
        <f>IF(ISERROR(VLOOKUP(C332,[2]TD!$4:$65536,3,0)),0,VLOOKUP(C332,[2]TD!$4:$65536,3,0))</f>
        <v>0</v>
      </c>
      <c r="G332" s="57">
        <f>IF(ISERROR(VLOOKUP(C332,[2]TD!$4:$65536,4,0)),0,VLOOKUP(C332,[2]TD!$4:$65536,4,0))</f>
        <v>0</v>
      </c>
      <c r="H332" s="57">
        <f>IF(ISERROR(VLOOKUP(C332,[2]TD!$4:$65536,5,0)),0,VLOOKUP(C332,[2]TD!$4:$65536,5,0))</f>
        <v>0</v>
      </c>
      <c r="I332" s="57">
        <f>IF(ISERROR(E332-G332),"",E332-G332)</f>
        <v>0</v>
      </c>
      <c r="J332" s="58">
        <f>IF(ISERROR(F332-H332),"",F332-H332)</f>
        <v>0</v>
      </c>
      <c r="K332" s="58">
        <f>IF(ISERROR(F332-H332),"",F332-H332)</f>
        <v>0</v>
      </c>
      <c r="L332" s="57">
        <f>IF(ISERROR(VLOOKUP(C332,[2]TD!$4:$65536,6,0)),0,VLOOKUP(C332,[2]TD!$4:$65536,6,0))</f>
        <v>0</v>
      </c>
      <c r="M332" s="57">
        <f>IF(ISERROR(VLOOKUP(C332,[2]TD!$4:$65536,7,0)),0,VLOOKUP(C332,[2]TD!$4:$65536,7,0))</f>
        <v>0</v>
      </c>
      <c r="N332" s="59"/>
      <c r="O332" s="60" t="str">
        <f>IF(ISERROR(VLOOKUP(N332,[2]POA!$A$2:$C$25,3,0)),"",VLOOKUP(N332,[2]POA!$A$2:$C$25,3,0))</f>
        <v/>
      </c>
      <c r="P332" s="61" t="s">
        <v>54</v>
      </c>
      <c r="Q332" s="61" t="str">
        <f>IF(ISERROR(VLOOKUP(P332,[2]POA!$A$2:$F$25,4,0)),"",VLOOKUP(P332,[2]POA!$A$2:$F$25,4,0))</f>
        <v/>
      </c>
      <c r="R332" s="62" t="str">
        <f>IF(ISERROR(VLOOKUP(N332,[2]POA!$A$2:$C$25,2,0)),"",VLOOKUP(N332,[2]POA!$A$2:$C$25,2,0))</f>
        <v/>
      </c>
      <c r="S332" s="63"/>
      <c r="T332" s="64" t="str">
        <f t="shared" ref="T332:T341" si="262">IF(OR(S331=0,N332="",R332=""),"",IF(S331&gt;=(0.1*R332),"HABIL","NO HABIL"))</f>
        <v/>
      </c>
      <c r="U332" s="63"/>
      <c r="V332" s="64" t="str">
        <f>IF(OR(U331=0,N332="",R332=""),"",IF(U331&gt;=(0.5*R332),"HABIL","NO HABIL"))</f>
        <v/>
      </c>
      <c r="W332" s="64"/>
      <c r="X332" s="63"/>
      <c r="Y332" s="64" t="str">
        <f>IF(OR(X331=0,N332="",R332=""),"",IF(X331&gt;=$Y$9,"HABIL","NO HABIL"))</f>
        <v/>
      </c>
      <c r="Z332" s="65"/>
      <c r="AA332" s="64" t="str">
        <f>IF(OR(Z331=0,N332="",R332=""),"",IF(Z331&lt;=$AA$9,"HABIL","NO HABIL"))</f>
        <v/>
      </c>
      <c r="AB332" s="61" t="str">
        <f>IF(ISERROR(VLOOKUP(P332,[3]POA!$A$2:$F$25,5,0)),"",VLOOKUP(P332,[3]POA!$A$2:$F$25,5,0))</f>
        <v/>
      </c>
      <c r="AC332" s="61"/>
      <c r="AD332" s="64" t="str">
        <f>IF(OR(AC331=0,N332="",R332=""),"",IF(AC331&gt;=$AD$9,"HABIL","NO HABIL"))</f>
        <v/>
      </c>
      <c r="AE332" s="64" t="str">
        <f t="shared" ref="AE332:AE341" si="263">IF(OR(T332="",V332="",Y332="",AA332="",AD332=""),"",IF(T332="NO HABIL","NO HABIL",IF(V332="NO HABIL","NO HABIL",IF(Y332="NO HABIL","NO HABIL",IF(AA332="NO HABIL","NO HABIL",IF(AD332="NO HABIL","NO HABIL",IF(AD332="NO HABIL","NO HABIL","HABIL")))))))</f>
        <v/>
      </c>
      <c r="AF332" s="66">
        <f t="shared" ref="AF332:AF341" si="264">IF(ISERROR(F332/$AG$9),"",F332/$AG$9)</f>
        <v>0</v>
      </c>
      <c r="AG332" s="67" t="str">
        <f>+IF(AF332&lt;$AG$10,"MIPYME","NO CUMPLE")</f>
        <v>MIPYME</v>
      </c>
      <c r="AH332" s="68"/>
      <c r="AI332" s="64" t="str">
        <f>IF(OR(AH331=0,N332="",R332=""),"",IF(AH331&gt;=$AI$9,"HABIL","NO HABIL"))</f>
        <v/>
      </c>
      <c r="AJ332" s="68"/>
      <c r="AK332" s="64" t="str">
        <f>IF(OR(AJ331=0,N332="",R332=""),"",IF(AJ331&gt;=$AK$9,"HABIL","NO HABIL"))</f>
        <v/>
      </c>
      <c r="AL332" s="69" t="str">
        <f>IF(OR(AI332="",AK332=""),"",IF(AI332="NO HABIL","NO HABIL",IF(AK332="NO HABIL","NO HABIL",IF(AK332="NO HABIL","NO HABIL","HABIL"))))</f>
        <v/>
      </c>
    </row>
    <row r="333" spans="2:38" ht="18" hidden="1" customHeight="1" x14ac:dyDescent="0.25">
      <c r="B333" s="54" t="str">
        <f>IF(C333="","",B332+0.1)</f>
        <v/>
      </c>
      <c r="C333" s="56"/>
      <c r="D333" s="56"/>
      <c r="E333" s="57">
        <f>IF(ISERROR(VLOOKUP(C333,[2]TD!$4:$65536,2,0)),0,VLOOKUP(C333,[2]TD!$4:$65536,2,0))</f>
        <v>0</v>
      </c>
      <c r="F333" s="57">
        <f>IF(ISERROR(VLOOKUP(C333,[2]TD!$4:$65536,3,0)),0,VLOOKUP(C333,[2]TD!$4:$65536,3,0))</f>
        <v>0</v>
      </c>
      <c r="G333" s="57">
        <f>IF(ISERROR(VLOOKUP(C333,[2]TD!$4:$65536,4,0)),0,VLOOKUP(C333,[2]TD!$4:$65536,4,0))</f>
        <v>0</v>
      </c>
      <c r="H333" s="57">
        <f>IF(ISERROR(VLOOKUP(C333,[2]TD!$4:$65536,5,0)),0,VLOOKUP(C333,[2]TD!$4:$65536,5,0))</f>
        <v>0</v>
      </c>
      <c r="I333" s="57">
        <f t="shared" ref="I333:J341" si="265">IF(ISERROR(E333-G333),"",E333-G333)</f>
        <v>0</v>
      </c>
      <c r="J333" s="58">
        <f t="shared" si="265"/>
        <v>0</v>
      </c>
      <c r="K333" s="58">
        <f t="shared" ref="K333:K341" si="266">IF(ISERROR(F333-H333),"",F333-H333)</f>
        <v>0</v>
      </c>
      <c r="L333" s="57">
        <f>IF(ISERROR(VLOOKUP(C333,[2]TD!$4:$65536,6,0)),0,VLOOKUP(C333,[2]TD!$4:$65536,6,0))</f>
        <v>0</v>
      </c>
      <c r="M333" s="57">
        <f>IF(ISERROR(VLOOKUP(C333,[2]TD!$4:$65536,7,0)),0,VLOOKUP(C333,[2]TD!$4:$65536,7,0))</f>
        <v>0</v>
      </c>
      <c r="N333" s="70"/>
      <c r="O333" s="70" t="str">
        <f>IF(ISERROR(VLOOKUP(N333,[2]POA!$A$2:$C$25,3,0)),"",VLOOKUP(N333,[2]POA!$A$2:$C$25,3,0))</f>
        <v/>
      </c>
      <c r="P333" s="61" t="s">
        <v>54</v>
      </c>
      <c r="Q333" s="61" t="str">
        <f>IF(ISERROR(VLOOKUP(P333,[2]POA!$A$2:$F$25,4,0)),"",VLOOKUP(P333,[2]POA!$A$2:$F$25,4,0))</f>
        <v/>
      </c>
      <c r="R333" s="62" t="str">
        <f>IF(ISERROR(VLOOKUP(N333,[2]POA!$A$2:$C$25,2,0)),"",VLOOKUP(N333,[2]POA!$A$2:$C$25,2,0))</f>
        <v/>
      </c>
      <c r="S333" s="63" t="s">
        <v>54</v>
      </c>
      <c r="T333" s="64" t="str">
        <f t="shared" si="262"/>
        <v/>
      </c>
      <c r="U333" s="63"/>
      <c r="V333" s="64" t="str">
        <f>IF(OR(U331=0,N333="",R333=""),"",IF(U331&gt;=(0.5*R333),"HABIL","NO HABIL"))</f>
        <v/>
      </c>
      <c r="W333" s="64"/>
      <c r="X333" s="63"/>
      <c r="Y333" s="64" t="str">
        <f>IF(OR(X331=0,N333="",R333=""),"",IF(X331&gt;=$Y$9,"HABIL","NO HABIL"))</f>
        <v/>
      </c>
      <c r="Z333" s="65"/>
      <c r="AA333" s="64" t="str">
        <f>IF(OR(Z331=0,N333="",R333=""),"",IF(Z331&lt;=$AA$9,"HABIL","NO HABIL"))</f>
        <v/>
      </c>
      <c r="AB333" s="61" t="str">
        <f>IF(ISERROR(VLOOKUP(P333,[3]POA!$A$2:$F$25,5,0)),"",VLOOKUP(P333,[3]POA!$A$2:$F$25,5,0))</f>
        <v/>
      </c>
      <c r="AC333" s="61"/>
      <c r="AD333" s="64" t="str">
        <f>IF(OR(AC331=0,N333="",R333=""),"",IF(AC331&gt;=$AD$9,"HABIL","NO HABIL"))</f>
        <v/>
      </c>
      <c r="AE333" s="64" t="str">
        <f t="shared" si="263"/>
        <v/>
      </c>
      <c r="AF333" s="66">
        <f t="shared" si="264"/>
        <v>0</v>
      </c>
      <c r="AG333" s="67" t="str">
        <f t="shared" ref="AG333:AG341" si="267">+IF(AF333&lt;$AG$10,"MIPYME","NO CUMPLE")</f>
        <v>MIPYME</v>
      </c>
      <c r="AH333" s="68"/>
      <c r="AI333" s="64" t="str">
        <f>IF(OR(AH331=0,N333="",R333=""),"",IF(AH331&gt;=$AI$9,"HABIL","NO HABIL"))</f>
        <v/>
      </c>
      <c r="AJ333" s="68"/>
      <c r="AK333" s="64" t="str">
        <f>IF(OR(AJ331=0,N333="",R333=""),"",IF(AJ331&gt;=$AK$9,"HABIL","NO HABIL"))</f>
        <v/>
      </c>
      <c r="AL333" s="71" t="str">
        <f t="shared" ref="AL333:AL342" si="268">IF(OR(AI333="",AK333=""),"",IF(AI333="NO HABIL","NO HABIL",IF(AK333="NO HABIL","NO HABIL",IF(AK333="NO HABIL","NO HABIL","HABIL"))))</f>
        <v/>
      </c>
    </row>
    <row r="334" spans="2:38" ht="18" hidden="1" customHeight="1" x14ac:dyDescent="0.25">
      <c r="B334" s="54" t="str">
        <f>IF(C334="","",B333+0.1)</f>
        <v/>
      </c>
      <c r="C334" s="56"/>
      <c r="D334" s="56"/>
      <c r="E334" s="57">
        <f>IF(ISERROR(VLOOKUP(C334,[2]TD!$4:$65536,2,0)),0,VLOOKUP(C334,[2]TD!$4:$65536,2,0))</f>
        <v>0</v>
      </c>
      <c r="F334" s="57">
        <f>IF(ISERROR(VLOOKUP(C334,[2]TD!$4:$65536,3,0)),0,VLOOKUP(C334,[2]TD!$4:$65536,3,0))</f>
        <v>0</v>
      </c>
      <c r="G334" s="57">
        <f>IF(ISERROR(VLOOKUP(C334,[2]TD!$4:$65536,4,0)),0,VLOOKUP(C334,[2]TD!$4:$65536,4,0))</f>
        <v>0</v>
      </c>
      <c r="H334" s="57">
        <f>IF(ISERROR(VLOOKUP(C334,[2]TD!$4:$65536,5,0)),0,VLOOKUP(C334,[2]TD!$4:$65536,5,0))</f>
        <v>0</v>
      </c>
      <c r="I334" s="57">
        <f t="shared" si="265"/>
        <v>0</v>
      </c>
      <c r="J334" s="58">
        <f t="shared" si="265"/>
        <v>0</v>
      </c>
      <c r="K334" s="58">
        <f t="shared" si="266"/>
        <v>0</v>
      </c>
      <c r="L334" s="57">
        <f>IF(ISERROR(VLOOKUP(C334,[2]TD!$4:$65536,6,0)),0,VLOOKUP(C334,[2]TD!$4:$65536,6,0))</f>
        <v>0</v>
      </c>
      <c r="M334" s="57">
        <f>IF(ISERROR(VLOOKUP(C334,[2]TD!$4:$65536,7,0)),0,VLOOKUP(C334,[2]TD!$4:$65536,7,0))</f>
        <v>0</v>
      </c>
      <c r="N334" s="70"/>
      <c r="O334" s="70" t="str">
        <f>IF(ISERROR(VLOOKUP(N334,[2]POA!$A$2:$C$25,3,0)),"",VLOOKUP(N334,[2]POA!$A$2:$C$25,3,0))</f>
        <v/>
      </c>
      <c r="P334" s="61"/>
      <c r="Q334" s="61" t="str">
        <f>IF(ISERROR(VLOOKUP(P334,[2]POA!$A$2:$F$25,4,0)),"",VLOOKUP(P334,[2]POA!$A$2:$F$25,4,0))</f>
        <v/>
      </c>
      <c r="R334" s="62" t="str">
        <f>IF(ISERROR(VLOOKUP(N334,[2]POA!$A$2:$C$25,2,0)),"",VLOOKUP(N334,[2]POA!$A$2:$C$25,2,0))</f>
        <v/>
      </c>
      <c r="S334" s="63" t="s">
        <v>54</v>
      </c>
      <c r="T334" s="64" t="str">
        <f t="shared" si="262"/>
        <v/>
      </c>
      <c r="U334" s="63"/>
      <c r="V334" s="64" t="str">
        <f>IF(OR(U331=0,N334="",R334=""),"",IF(U331&gt;=(0.5*R334),"HABIL","NO HABIL"))</f>
        <v/>
      </c>
      <c r="W334" s="64"/>
      <c r="X334" s="63"/>
      <c r="Y334" s="64" t="str">
        <f>IF(OR(X331=0,N334="",R334=""),"",IF(X331&gt;=$Y$9,"HABIL","NO HABIL"))</f>
        <v/>
      </c>
      <c r="Z334" s="65"/>
      <c r="AA334" s="64" t="str">
        <f>IF(OR(Z331=0,N334="",R334=""),"",IF(Z331&lt;=$AA$9,"HABIL","NO HABIL"))</f>
        <v/>
      </c>
      <c r="AB334" s="61">
        <f>IF(ISERROR(VLOOKUP(P334,[3]POA!$A$2:$F$25,5,0)),"",VLOOKUP(P334,[3]POA!$A$2:$F$25,5,0))</f>
        <v>0</v>
      </c>
      <c r="AC334" s="61"/>
      <c r="AD334" s="64" t="str">
        <f>IF(OR(AC331=0,N334="",R334=""),"",IF(AC331&gt;=$AD$9,"HABIL","NO HABIL"))</f>
        <v/>
      </c>
      <c r="AE334" s="64" t="str">
        <f t="shared" si="263"/>
        <v/>
      </c>
      <c r="AF334" s="66">
        <f t="shared" si="264"/>
        <v>0</v>
      </c>
      <c r="AG334" s="67" t="str">
        <f t="shared" si="267"/>
        <v>MIPYME</v>
      </c>
      <c r="AH334" s="68"/>
      <c r="AI334" s="64" t="str">
        <f>IF(OR(AH331=0,N334="",R334=""),"",IF(AH331&gt;=$AI$9,"HABIL","NO HABIL"))</f>
        <v/>
      </c>
      <c r="AJ334" s="68"/>
      <c r="AK334" s="64" t="str">
        <f>IF(OR(AJ331=0,N334="",R334=""),"",IF(AJ331&gt;=$AK$9,"HABIL","NO HABIL"))</f>
        <v/>
      </c>
      <c r="AL334" s="71" t="str">
        <f t="shared" si="268"/>
        <v/>
      </c>
    </row>
    <row r="335" spans="2:38" ht="18" hidden="1" customHeight="1" x14ac:dyDescent="0.25">
      <c r="B335" s="54"/>
      <c r="C335" s="56" t="s">
        <v>55</v>
      </c>
      <c r="D335" s="56"/>
      <c r="E335" s="57">
        <f>IF(ISERROR(VLOOKUP(C335,[2]TD!$4:$65536,2,0)),0,VLOOKUP(C335,[2]TD!$4:$65536,2,0))</f>
        <v>0</v>
      </c>
      <c r="F335" s="57">
        <f>IF(ISERROR(VLOOKUP(C335,[2]TD!$4:$65536,3,0)),0,VLOOKUP(C335,[2]TD!$4:$65536,3,0))</f>
        <v>0</v>
      </c>
      <c r="G335" s="57">
        <f>IF(ISERROR(VLOOKUP(C335,[2]TD!$4:$65536,4,0)),0,VLOOKUP(C335,[2]TD!$4:$65536,4,0))</f>
        <v>0</v>
      </c>
      <c r="H335" s="57">
        <f>IF(ISERROR(VLOOKUP(C335,[2]TD!$4:$65536,5,0)),0,VLOOKUP(C335,[2]TD!$4:$65536,5,0))</f>
        <v>0</v>
      </c>
      <c r="I335" s="57">
        <f t="shared" si="265"/>
        <v>0</v>
      </c>
      <c r="J335" s="57">
        <f t="shared" si="265"/>
        <v>0</v>
      </c>
      <c r="K335" s="57">
        <f t="shared" si="266"/>
        <v>0</v>
      </c>
      <c r="L335" s="57">
        <f>IF(ISERROR(VLOOKUP(C335,[2]TD!$4:$65536,6,0)),0,VLOOKUP(C335,[2]TD!$4:$65536,6,0))</f>
        <v>0</v>
      </c>
      <c r="M335" s="57">
        <f>IF(ISERROR(VLOOKUP(C335,[2]TD!$4:$65536,7,0)),0,VLOOKUP(C335,[2]TD!$4:$65536,7,0))</f>
        <v>0</v>
      </c>
      <c r="N335" s="70"/>
      <c r="O335" s="70" t="str">
        <f>IF(ISERROR(VLOOKUP(N335,[2]POA!$A$2:$C$25,3,0)),"",VLOOKUP(N335,[2]POA!$A$2:$C$25,3,0))</f>
        <v/>
      </c>
      <c r="P335" s="61"/>
      <c r="Q335" s="61" t="str">
        <f>IF(ISERROR(VLOOKUP(P335,[2]POA!$A$2:$F$25,4,0)),"",VLOOKUP(P335,[2]POA!$A$2:$F$25,4,0))</f>
        <v/>
      </c>
      <c r="R335" s="62" t="str">
        <f>IF(ISERROR(VLOOKUP(N335,[2]POA!$A$2:$C$25,2,0)),"",VLOOKUP(N335,[2]POA!$A$2:$C$25,2,0))</f>
        <v/>
      </c>
      <c r="S335" s="63"/>
      <c r="T335" s="64" t="str">
        <f t="shared" si="262"/>
        <v/>
      </c>
      <c r="U335" s="63"/>
      <c r="V335" s="64" t="str">
        <f>IF(OR(U331=0,N335="",R335=""),"",IF(U331&gt;=(0.5*R335),"HABIL","NO HABIL"))</f>
        <v/>
      </c>
      <c r="W335" s="64"/>
      <c r="X335" s="63"/>
      <c r="Y335" s="64" t="str">
        <f>IF(OR(X331=0,N335="",R335=""),"",IF(X331&gt;=$Y$9,"HABIL","NO HABIL"))</f>
        <v/>
      </c>
      <c r="Z335" s="65"/>
      <c r="AA335" s="64" t="str">
        <f>IF(OR(Z331=0,N335="",R335=""),"",IF(Z331&lt;=$AA$9,"HABIL","NO HABIL"))</f>
        <v/>
      </c>
      <c r="AB335" s="61">
        <f>IF(ISERROR(VLOOKUP(P335,[3]POA!$A$2:$F$25,5,0)),"",VLOOKUP(P335,[3]POA!$A$2:$F$25,5,0))</f>
        <v>0</v>
      </c>
      <c r="AC335" s="61"/>
      <c r="AD335" s="64" t="str">
        <f>IF(OR(AC331=0,N335="",R335=""),"",IF(AC331&gt;=$AD$9,"HABIL","NO HABIL"))</f>
        <v/>
      </c>
      <c r="AE335" s="64" t="str">
        <f t="shared" si="263"/>
        <v/>
      </c>
      <c r="AF335" s="66">
        <f t="shared" si="264"/>
        <v>0</v>
      </c>
      <c r="AG335" s="67" t="str">
        <f t="shared" si="267"/>
        <v>MIPYME</v>
      </c>
      <c r="AH335" s="68"/>
      <c r="AI335" s="64" t="str">
        <f>IF(OR(AH331=0,N335="",R335=""),"",IF(AH331&gt;=$AI$9,"HABIL","NO HABIL"))</f>
        <v/>
      </c>
      <c r="AJ335" s="68"/>
      <c r="AK335" s="64" t="str">
        <f>IF(OR(AJ331=0,N335="",R335=""),"",IF(AJ331&gt;=$AK$9,"HABIL","NO HABIL"))</f>
        <v/>
      </c>
      <c r="AL335" s="71" t="str">
        <f t="shared" si="268"/>
        <v/>
      </c>
    </row>
    <row r="336" spans="2:38" ht="18" hidden="1" customHeight="1" x14ac:dyDescent="0.25">
      <c r="B336" s="54" t="str">
        <f t="shared" ref="B336:B341" si="269">IF(C336="","",B335+0.1)</f>
        <v/>
      </c>
      <c r="C336" s="56"/>
      <c r="D336" s="56"/>
      <c r="E336" s="57">
        <f>IF(ISERROR(VLOOKUP(C336,[2]TD!$4:$65536,2,0)),0,VLOOKUP(C336,[2]TD!$4:$65536,2,0))</f>
        <v>0</v>
      </c>
      <c r="F336" s="57">
        <f>IF(ISERROR(VLOOKUP(C336,[2]TD!$4:$65536,3,0)),0,VLOOKUP(C336,[2]TD!$4:$65536,3,0))</f>
        <v>0</v>
      </c>
      <c r="G336" s="57">
        <f>IF(ISERROR(VLOOKUP(C336,[2]TD!$4:$65536,4,0)),0,VLOOKUP(C336,[2]TD!$4:$65536,4,0))</f>
        <v>0</v>
      </c>
      <c r="H336" s="57">
        <f>IF(ISERROR(VLOOKUP(C336,[2]TD!$4:$65536,5,0)),0,VLOOKUP(C336,[2]TD!$4:$65536,5,0))</f>
        <v>0</v>
      </c>
      <c r="I336" s="57">
        <f t="shared" si="265"/>
        <v>0</v>
      </c>
      <c r="J336" s="57">
        <f t="shared" si="265"/>
        <v>0</v>
      </c>
      <c r="K336" s="57">
        <f t="shared" si="266"/>
        <v>0</v>
      </c>
      <c r="L336" s="57">
        <f>IF(ISERROR(VLOOKUP(C336,[2]TD!$4:$65536,6,0)),0,VLOOKUP(C336,[2]TD!$4:$65536,6,0))</f>
        <v>0</v>
      </c>
      <c r="M336" s="57">
        <f>IF(ISERROR(VLOOKUP(C336,[2]TD!$4:$65536,7,0)),0,VLOOKUP(C336,[2]TD!$4:$65536,7,0))</f>
        <v>0</v>
      </c>
      <c r="N336" s="70"/>
      <c r="O336" s="70" t="str">
        <f>IF(ISERROR(VLOOKUP(N336,[2]POA!$A$2:$C$25,3,0)),"",VLOOKUP(N336,[2]POA!$A$2:$C$25,3,0))</f>
        <v/>
      </c>
      <c r="P336" s="61"/>
      <c r="Q336" s="61" t="str">
        <f>IF(ISERROR(VLOOKUP(P336,[2]POA!$A$2:$F$25,4,0)),"",VLOOKUP(P336,[2]POA!$A$2:$F$25,4,0))</f>
        <v/>
      </c>
      <c r="R336" s="62" t="str">
        <f>IF(ISERROR(VLOOKUP(N336,[2]POA!$A$2:$C$25,2,0)),"",VLOOKUP(N336,[2]POA!$A$2:$C$25,2,0))</f>
        <v/>
      </c>
      <c r="S336" s="63"/>
      <c r="T336" s="64" t="str">
        <f t="shared" si="262"/>
        <v/>
      </c>
      <c r="U336" s="63"/>
      <c r="V336" s="64" t="str">
        <f>IF(OR(U331=0,N336="",R336=""),"",IF(U331&gt;=(0.5*R336),"HABIL","NO HABIL"))</f>
        <v/>
      </c>
      <c r="W336" s="64"/>
      <c r="X336" s="63"/>
      <c r="Y336" s="64" t="str">
        <f>IF(OR(X331=0,N336="",R336=""),"",IF(X331&gt;=$Y$9,"HABIL","NO HABIL"))</f>
        <v/>
      </c>
      <c r="Z336" s="65"/>
      <c r="AA336" s="64" t="str">
        <f>IF(OR(Z331=0,N336="",R336=""),"",IF(Z331&lt;=$AA$9,"HABIL","NO HABIL"))</f>
        <v/>
      </c>
      <c r="AB336" s="61">
        <f>IF(ISERROR(VLOOKUP(P336,[3]POA!$A$2:$F$25,5,0)),"",VLOOKUP(P336,[3]POA!$A$2:$F$25,5,0))</f>
        <v>0</v>
      </c>
      <c r="AC336" s="61"/>
      <c r="AD336" s="64" t="str">
        <f>IF(OR(AC331=0,N336="",R336=""),"",IF(AC331&gt;=$AD$9,"HABIL","NO HABIL"))</f>
        <v/>
      </c>
      <c r="AE336" s="64" t="str">
        <f t="shared" si="263"/>
        <v/>
      </c>
      <c r="AF336" s="66">
        <f t="shared" si="264"/>
        <v>0</v>
      </c>
      <c r="AG336" s="67" t="str">
        <f t="shared" si="267"/>
        <v>MIPYME</v>
      </c>
      <c r="AH336" s="68"/>
      <c r="AI336" s="64" t="str">
        <f>IF(OR(AH331=0,N336="",R336=""),"",IF(AH331&gt;=$AI$9,"HABIL","NO HABIL"))</f>
        <v/>
      </c>
      <c r="AJ336" s="68"/>
      <c r="AK336" s="64" t="str">
        <f>IF(OR(AJ331=0,N336="",R336=""),"",IF(AJ331&gt;=$AK$9,"HABIL","NO HABIL"))</f>
        <v/>
      </c>
      <c r="AL336" s="72" t="str">
        <f t="shared" si="268"/>
        <v/>
      </c>
    </row>
    <row r="337" spans="2:38" ht="18" hidden="1" customHeight="1" x14ac:dyDescent="0.25">
      <c r="B337" s="54" t="str">
        <f t="shared" si="269"/>
        <v/>
      </c>
      <c r="C337" s="56"/>
      <c r="D337" s="56"/>
      <c r="E337" s="57">
        <f>IF(ISERROR(VLOOKUP(C337,[2]TD!$4:$65536,2,0)),0,VLOOKUP(C337,[2]TD!$4:$65536,2,0))</f>
        <v>0</v>
      </c>
      <c r="F337" s="57">
        <f>IF(ISERROR(VLOOKUP(C337,[2]TD!$4:$65536,3,0)),0,VLOOKUP(C337,[2]TD!$4:$65536,3,0))</f>
        <v>0</v>
      </c>
      <c r="G337" s="57">
        <f>IF(ISERROR(VLOOKUP(C337,[2]TD!$4:$65536,4,0)),0,VLOOKUP(C337,[2]TD!$4:$65536,4,0))</f>
        <v>0</v>
      </c>
      <c r="H337" s="57">
        <f>IF(ISERROR(VLOOKUP(C337,[2]TD!$4:$65536,5,0)),0,VLOOKUP(C337,[2]TD!$4:$65536,5,0))</f>
        <v>0</v>
      </c>
      <c r="I337" s="57">
        <f t="shared" si="265"/>
        <v>0</v>
      </c>
      <c r="J337" s="57">
        <f t="shared" si="265"/>
        <v>0</v>
      </c>
      <c r="K337" s="57">
        <f t="shared" si="266"/>
        <v>0</v>
      </c>
      <c r="L337" s="57">
        <f>IF(ISERROR(VLOOKUP(C337,[2]TD!$4:$65536,6,0)),0,VLOOKUP(C337,[2]TD!$4:$65536,6,0))</f>
        <v>0</v>
      </c>
      <c r="M337" s="57">
        <f>IF(ISERROR(VLOOKUP(C337,[2]TD!$4:$65536,7,0)),0,VLOOKUP(C337,[2]TD!$4:$65536,7,0))</f>
        <v>0</v>
      </c>
      <c r="N337" s="70"/>
      <c r="O337" s="70" t="str">
        <f>IF(ISERROR(VLOOKUP(N337,[2]POA!$A$2:$C$25,3,0)),"",VLOOKUP(N337,[2]POA!$A$2:$C$25,3,0))</f>
        <v/>
      </c>
      <c r="P337" s="61"/>
      <c r="Q337" s="61" t="str">
        <f>IF(ISERROR(VLOOKUP(P337,[2]POA!$A$2:$F$25,4,0)),"",VLOOKUP(P337,[2]POA!$A$2:$F$25,4,0))</f>
        <v/>
      </c>
      <c r="R337" s="62" t="str">
        <f>IF(ISERROR(VLOOKUP(N337,[2]POA!$A$2:$C$25,2,0)),"",VLOOKUP(N337,[2]POA!$A$2:$C$25,2,0))</f>
        <v/>
      </c>
      <c r="S337" s="63"/>
      <c r="T337" s="64" t="str">
        <f t="shared" si="262"/>
        <v/>
      </c>
      <c r="U337" s="63"/>
      <c r="V337" s="64" t="str">
        <f>IF(OR(U331=0,N337="",R337=""),"",IF(U331&gt;=(0.5*R337),"HABIL","NO HABIL"))</f>
        <v/>
      </c>
      <c r="W337" s="64"/>
      <c r="X337" s="63"/>
      <c r="Y337" s="64" t="str">
        <f>IF(OR(X331=0,N337="",R337=""),"",IF(X331&gt;=$Y$9,"HABIL","NO HABIL"))</f>
        <v/>
      </c>
      <c r="Z337" s="65"/>
      <c r="AA337" s="64" t="str">
        <f>IF(OR(Z331=0,N337="",R337=""),"",IF(Z331&lt;=$AA$9,"HABIL","NO HABIL"))</f>
        <v/>
      </c>
      <c r="AB337" s="61">
        <f>IF(ISERROR(VLOOKUP(P337,[3]POA!$A$2:$F$25,5,0)),"",VLOOKUP(P337,[3]POA!$A$2:$F$25,5,0))</f>
        <v>0</v>
      </c>
      <c r="AC337" s="61"/>
      <c r="AD337" s="64" t="str">
        <f>IF(OR(AC331=0,N337="",R337=""),"",IF(AC331&gt;=$AD$9,"HABIL","NO HABIL"))</f>
        <v/>
      </c>
      <c r="AE337" s="64" t="str">
        <f t="shared" si="263"/>
        <v/>
      </c>
      <c r="AF337" s="66">
        <f t="shared" si="264"/>
        <v>0</v>
      </c>
      <c r="AG337" s="67" t="str">
        <f t="shared" si="267"/>
        <v>MIPYME</v>
      </c>
      <c r="AH337" s="68"/>
      <c r="AI337" s="64" t="str">
        <f>IF(OR(AH331=0,N337="",R337=""),"",IF(AH331&gt;=$AI$9,"HABIL","NO HABIL"))</f>
        <v/>
      </c>
      <c r="AJ337" s="68"/>
      <c r="AK337" s="64" t="str">
        <f>IF(OR(AJ331=0,N337="",R337=""),"",IF(AJ331&gt;=$AK$9,"HABIL","NO HABIL"))</f>
        <v/>
      </c>
      <c r="AL337" s="71" t="str">
        <f t="shared" si="268"/>
        <v/>
      </c>
    </row>
    <row r="338" spans="2:38" ht="18" hidden="1" customHeight="1" x14ac:dyDescent="0.25">
      <c r="B338" s="54" t="str">
        <f t="shared" si="269"/>
        <v/>
      </c>
      <c r="C338" s="56"/>
      <c r="D338" s="56"/>
      <c r="E338" s="57">
        <f>IF(ISERROR(VLOOKUP(C338,[2]TD!$4:$65536,2,0)),0,VLOOKUP(C338,[2]TD!$4:$65536,2,0))</f>
        <v>0</v>
      </c>
      <c r="F338" s="57">
        <f>IF(ISERROR(VLOOKUP(C338,[2]TD!$4:$65536,3,0)),0,VLOOKUP(C338,[2]TD!$4:$65536,3,0))</f>
        <v>0</v>
      </c>
      <c r="G338" s="57">
        <f>IF(ISERROR(VLOOKUP(C338,[2]TD!$4:$65536,4,0)),0,VLOOKUP(C338,[2]TD!$4:$65536,4,0))</f>
        <v>0</v>
      </c>
      <c r="H338" s="57">
        <f>IF(ISERROR(VLOOKUP(C338,[2]TD!$4:$65536,5,0)),0,VLOOKUP(C338,[2]TD!$4:$65536,5,0))</f>
        <v>0</v>
      </c>
      <c r="I338" s="57">
        <f t="shared" si="265"/>
        <v>0</v>
      </c>
      <c r="J338" s="57">
        <f t="shared" si="265"/>
        <v>0</v>
      </c>
      <c r="K338" s="57">
        <f t="shared" si="266"/>
        <v>0</v>
      </c>
      <c r="L338" s="57">
        <f>IF(ISERROR(VLOOKUP(C338,[2]TD!$4:$65536,6,0)),0,VLOOKUP(C338,[2]TD!$4:$65536,6,0))</f>
        <v>0</v>
      </c>
      <c r="M338" s="57">
        <f>IF(ISERROR(VLOOKUP(C338,[2]TD!$4:$65536,7,0)),0,VLOOKUP(C338,[2]TD!$4:$65536,7,0))</f>
        <v>0</v>
      </c>
      <c r="N338" s="70"/>
      <c r="O338" s="70" t="str">
        <f>IF(ISERROR(VLOOKUP(N338,[2]POA!$A$2:$C$25,3,0)),"",VLOOKUP(N338,[2]POA!$A$2:$C$25,3,0))</f>
        <v/>
      </c>
      <c r="P338" s="61"/>
      <c r="Q338" s="61" t="str">
        <f>IF(ISERROR(VLOOKUP(P338,[2]POA!$A$2:$F$25,4,0)),"",VLOOKUP(P338,[2]POA!$A$2:$F$25,4,0))</f>
        <v/>
      </c>
      <c r="R338" s="62" t="str">
        <f>IF(ISERROR(VLOOKUP(N338,[2]POA!$A$2:$C$25,2,0)),"",VLOOKUP(N338,[2]POA!$A$2:$C$25,2,0))</f>
        <v/>
      </c>
      <c r="S338" s="63"/>
      <c r="T338" s="64" t="str">
        <f t="shared" si="262"/>
        <v/>
      </c>
      <c r="U338" s="63"/>
      <c r="V338" s="64" t="str">
        <f>IF(OR(U331=0,N338="",R338=""),"",IF(U331&gt;=(0.5*R338),"HABIL","NO HABIL"))</f>
        <v/>
      </c>
      <c r="W338" s="64"/>
      <c r="X338" s="63"/>
      <c r="Y338" s="64" t="str">
        <f>IF(OR(X331=0,N338="",R338=""),"",IF(X331&gt;=$Y$9,"HABIL","NO HABIL"))</f>
        <v/>
      </c>
      <c r="Z338" s="65"/>
      <c r="AA338" s="64" t="str">
        <f>IF(OR(Z331=0,N338="",R338=""),"",IF(Z331&lt;=$AA$9,"HABIL","NO HABIL"))</f>
        <v/>
      </c>
      <c r="AB338" s="61">
        <f>IF(ISERROR(VLOOKUP(P338,[3]POA!$A$2:$F$25,5,0)),"",VLOOKUP(P338,[3]POA!$A$2:$F$25,5,0))</f>
        <v>0</v>
      </c>
      <c r="AC338" s="61"/>
      <c r="AD338" s="64" t="str">
        <f>IF(OR(AC331=0,N338="",R338=""),"",IF(AC331&gt;=$AD$9,"HABIL","NO HABIL"))</f>
        <v/>
      </c>
      <c r="AE338" s="64" t="str">
        <f t="shared" si="263"/>
        <v/>
      </c>
      <c r="AF338" s="66">
        <f t="shared" si="264"/>
        <v>0</v>
      </c>
      <c r="AG338" s="67" t="str">
        <f t="shared" si="267"/>
        <v>MIPYME</v>
      </c>
      <c r="AH338" s="68"/>
      <c r="AI338" s="64" t="str">
        <f>IF(OR(AH331=0,N338="",R338=""),"",IF(AH331&gt;=$AI$9,"HABIL","NO HABIL"))</f>
        <v/>
      </c>
      <c r="AJ338" s="68"/>
      <c r="AK338" s="64" t="str">
        <f>IF(OR(AJ331=0,N338="",R338=""),"",IF(AJ331&gt;=$AK$9,"HABIL","NO HABIL"))</f>
        <v/>
      </c>
      <c r="AL338" s="71" t="str">
        <f t="shared" si="268"/>
        <v/>
      </c>
    </row>
    <row r="339" spans="2:38" ht="18" hidden="1" customHeight="1" x14ac:dyDescent="0.25">
      <c r="B339" s="54" t="str">
        <f t="shared" si="269"/>
        <v/>
      </c>
      <c r="C339" s="56"/>
      <c r="D339" s="56"/>
      <c r="E339" s="57">
        <f>IF(ISERROR(VLOOKUP(C339,[2]TD!$4:$65536,2,0)),0,VLOOKUP(C339,[2]TD!$4:$65536,2,0))</f>
        <v>0</v>
      </c>
      <c r="F339" s="57">
        <f>IF(ISERROR(VLOOKUP(C339,[2]TD!$4:$65536,3,0)),0,VLOOKUP(C339,[2]TD!$4:$65536,3,0))</f>
        <v>0</v>
      </c>
      <c r="G339" s="57">
        <f>IF(ISERROR(VLOOKUP(C339,[2]TD!$4:$65536,4,0)),0,VLOOKUP(C339,[2]TD!$4:$65536,4,0))</f>
        <v>0</v>
      </c>
      <c r="H339" s="57">
        <f>IF(ISERROR(VLOOKUP(C339,[2]TD!$4:$65536,5,0)),0,VLOOKUP(C339,[2]TD!$4:$65536,5,0))</f>
        <v>0</v>
      </c>
      <c r="I339" s="57">
        <f t="shared" si="265"/>
        <v>0</v>
      </c>
      <c r="J339" s="57">
        <f t="shared" si="265"/>
        <v>0</v>
      </c>
      <c r="K339" s="57">
        <f t="shared" si="266"/>
        <v>0</v>
      </c>
      <c r="L339" s="57">
        <f>IF(ISERROR(VLOOKUP(C339,[2]TD!$4:$65536,6,0)),0,VLOOKUP(C339,[2]TD!$4:$65536,6,0))</f>
        <v>0</v>
      </c>
      <c r="M339" s="57">
        <f>IF(ISERROR(VLOOKUP(C339,[2]TD!$4:$65536,7,0)),0,VLOOKUP(C339,[2]TD!$4:$65536,7,0))</f>
        <v>0</v>
      </c>
      <c r="N339" s="70"/>
      <c r="O339" s="70" t="str">
        <f>IF(ISERROR(VLOOKUP(N339,[2]POA!$A$2:$C$25,3,0)),"",VLOOKUP(N339,[2]POA!$A$2:$C$25,3,0))</f>
        <v/>
      </c>
      <c r="P339" s="61"/>
      <c r="Q339" s="61" t="str">
        <f>IF(ISERROR(VLOOKUP(P339,[2]POA!$A$2:$F$25,4,0)),"",VLOOKUP(P339,[2]POA!$A$2:$F$25,4,0))</f>
        <v/>
      </c>
      <c r="R339" s="62" t="str">
        <f>IF(ISERROR(VLOOKUP(N339,[2]POA!$A$2:$C$25,2,0)),"",VLOOKUP(N339,[2]POA!$A$2:$C$25,2,0))</f>
        <v/>
      </c>
      <c r="S339" s="63"/>
      <c r="T339" s="64" t="str">
        <f t="shared" si="262"/>
        <v/>
      </c>
      <c r="U339" s="63"/>
      <c r="V339" s="64" t="str">
        <f>IF(OR(U331=0,N339="",R339=""),"",IF(U331&gt;=(0.5*R339),"HABIL","NO HABIL"))</f>
        <v/>
      </c>
      <c r="W339" s="64"/>
      <c r="X339" s="63"/>
      <c r="Y339" s="64" t="str">
        <f>IF(OR(X331=0,N339="",R339=""),"",IF(X331&gt;=$Y$9,"HABIL","NO HABIL"))</f>
        <v/>
      </c>
      <c r="Z339" s="65"/>
      <c r="AA339" s="64" t="str">
        <f>IF(OR(Z331=0,N339="",R339=""),"",IF(Z331&lt;=$AA$9,"HABIL","NO HABIL"))</f>
        <v/>
      </c>
      <c r="AB339" s="61">
        <f>IF(ISERROR(VLOOKUP(P339,[3]POA!$A$2:$F$25,5,0)),"",VLOOKUP(P339,[3]POA!$A$2:$F$25,5,0))</f>
        <v>0</v>
      </c>
      <c r="AC339" s="61"/>
      <c r="AD339" s="64" t="str">
        <f>IF(OR(AC331=0,N339="",R339=""),"",IF(AC331&gt;=$AD$9,"HABIL","NO HABIL"))</f>
        <v/>
      </c>
      <c r="AE339" s="64" t="str">
        <f t="shared" si="263"/>
        <v/>
      </c>
      <c r="AF339" s="66">
        <f t="shared" si="264"/>
        <v>0</v>
      </c>
      <c r="AG339" s="67" t="str">
        <f t="shared" si="267"/>
        <v>MIPYME</v>
      </c>
      <c r="AH339" s="68"/>
      <c r="AI339" s="64" t="str">
        <f>IF(OR(AH331=0,N339="",R339=""),"",IF(AH331&gt;=$AI$9,"HABIL","NO HABIL"))</f>
        <v/>
      </c>
      <c r="AJ339" s="68"/>
      <c r="AK339" s="64" t="str">
        <f>IF(OR(AJ331=0,N339="",R339=""),"",IF(AJ331&gt;=$AK$9,"HABIL","NO HABIL"))</f>
        <v/>
      </c>
      <c r="AL339" s="72" t="str">
        <f t="shared" si="268"/>
        <v/>
      </c>
    </row>
    <row r="340" spans="2:38" ht="18" hidden="1" customHeight="1" x14ac:dyDescent="0.25">
      <c r="B340" s="54" t="str">
        <f t="shared" si="269"/>
        <v/>
      </c>
      <c r="C340" s="56"/>
      <c r="D340" s="56"/>
      <c r="E340" s="57">
        <f>IF(ISERROR(VLOOKUP(C340,[2]TD!$4:$65536,2,0)),0,VLOOKUP(C340,[2]TD!$4:$65536,2,0))</f>
        <v>0</v>
      </c>
      <c r="F340" s="57">
        <f>IF(ISERROR(VLOOKUP(C340,[2]TD!$4:$65536,3,0)),0,VLOOKUP(C340,[2]TD!$4:$65536,3,0))</f>
        <v>0</v>
      </c>
      <c r="G340" s="57">
        <f>IF(ISERROR(VLOOKUP(C340,[2]TD!$4:$65536,4,0)),0,VLOOKUP(C340,[2]TD!$4:$65536,4,0))</f>
        <v>0</v>
      </c>
      <c r="H340" s="57">
        <f>IF(ISERROR(VLOOKUP(C340,[2]TD!$4:$65536,5,0)),0,VLOOKUP(C340,[2]TD!$4:$65536,5,0))</f>
        <v>0</v>
      </c>
      <c r="I340" s="57">
        <f t="shared" si="265"/>
        <v>0</v>
      </c>
      <c r="J340" s="57">
        <f t="shared" si="265"/>
        <v>0</v>
      </c>
      <c r="K340" s="57">
        <f t="shared" si="266"/>
        <v>0</v>
      </c>
      <c r="L340" s="57">
        <f>IF(ISERROR(VLOOKUP(C340,[2]TD!$4:$65536,6,0)),0,VLOOKUP(C340,[2]TD!$4:$65536,6,0))</f>
        <v>0</v>
      </c>
      <c r="M340" s="57">
        <f>IF(ISERROR(VLOOKUP(C340,[2]TD!$4:$65536,7,0)),0,VLOOKUP(C340,[2]TD!$4:$65536,7,0))</f>
        <v>0</v>
      </c>
      <c r="N340" s="70"/>
      <c r="O340" s="70" t="str">
        <f>IF(ISERROR(VLOOKUP(N340,[2]POA!$A$2:$C$25,3,0)),"",VLOOKUP(N340,[2]POA!$A$2:$C$25,3,0))</f>
        <v/>
      </c>
      <c r="P340" s="61"/>
      <c r="Q340" s="61" t="str">
        <f>IF(ISERROR(VLOOKUP(P340,[2]POA!$A$2:$F$25,4,0)),"",VLOOKUP(P340,[2]POA!$A$2:$F$25,4,0))</f>
        <v/>
      </c>
      <c r="R340" s="62" t="str">
        <f>IF(ISERROR(VLOOKUP(N340,[2]POA!$A$2:$C$25,2,0)),"",VLOOKUP(N340,[2]POA!$A$2:$C$25,2,0))</f>
        <v/>
      </c>
      <c r="S340" s="63"/>
      <c r="T340" s="64" t="str">
        <f t="shared" si="262"/>
        <v/>
      </c>
      <c r="U340" s="63"/>
      <c r="V340" s="64" t="str">
        <f>IF(OR(U331=0,N340="",R340=""),"",IF(U331&gt;=(0.5*R340),"HABIL","NO HABIL"))</f>
        <v/>
      </c>
      <c r="W340" s="64"/>
      <c r="X340" s="63"/>
      <c r="Y340" s="64" t="str">
        <f>IF(OR(X331=0,N340="",R340=""),"",IF(X331&gt;=$Y$9,"HABIL","NO HABIL"))</f>
        <v/>
      </c>
      <c r="Z340" s="65"/>
      <c r="AA340" s="64" t="str">
        <f>IF(OR(Z331=0,N340="",R340=""),"",IF(Z331&lt;=$AA$9,"HABIL","NO HABIL"))</f>
        <v/>
      </c>
      <c r="AB340" s="61">
        <f>IF(ISERROR(VLOOKUP(P340,[3]POA!$A$2:$F$25,5,0)),"",VLOOKUP(P340,[3]POA!$A$2:$F$25,5,0))</f>
        <v>0</v>
      </c>
      <c r="AC340" s="61"/>
      <c r="AD340" s="64" t="str">
        <f>IF(OR(AC331=0,N340="",R340=""),"",IF(AC331&gt;=$AD$9,"HABIL","NO HABIL"))</f>
        <v/>
      </c>
      <c r="AE340" s="64" t="str">
        <f t="shared" si="263"/>
        <v/>
      </c>
      <c r="AF340" s="66">
        <f t="shared" si="264"/>
        <v>0</v>
      </c>
      <c r="AG340" s="67" t="str">
        <f t="shared" si="267"/>
        <v>MIPYME</v>
      </c>
      <c r="AH340" s="68"/>
      <c r="AI340" s="64" t="str">
        <f>IF(OR(AH331=0,N340="",R340=""),"",IF(AH331&gt;=$AI$9,"HABIL","NO HABIL"))</f>
        <v/>
      </c>
      <c r="AJ340" s="68"/>
      <c r="AK340" s="64" t="str">
        <f>IF(OR(AJ331=0,N340="",R340=""),"",IF(AJ331&gt;=$AK$9,"HABIL","NO HABIL"))</f>
        <v/>
      </c>
      <c r="AL340" s="72" t="str">
        <f t="shared" si="268"/>
        <v/>
      </c>
    </row>
    <row r="341" spans="2:38" ht="18" hidden="1" customHeight="1" x14ac:dyDescent="0.25">
      <c r="B341" s="73" t="str">
        <f t="shared" si="269"/>
        <v/>
      </c>
      <c r="C341" s="74"/>
      <c r="D341" s="74"/>
      <c r="E341" s="75">
        <f>IF(ISERROR(VLOOKUP(C341,[2]TD!$4:$65536,2,0)),0,VLOOKUP(C341,[2]TD!$4:$65536,2,0))</f>
        <v>0</v>
      </c>
      <c r="F341" s="75">
        <f>IF(ISERROR(VLOOKUP(C341,[2]TD!$4:$65536,3,0)),0,VLOOKUP(C341,[2]TD!$4:$65536,3,0))</f>
        <v>0</v>
      </c>
      <c r="G341" s="75">
        <f>IF(ISERROR(VLOOKUP(C341,[2]TD!$4:$65536,4,0)),0,VLOOKUP(C341,[2]TD!$4:$65536,4,0))</f>
        <v>0</v>
      </c>
      <c r="H341" s="75">
        <f>IF(ISERROR(VLOOKUP(C341,[2]TD!$4:$65536,5,0)),0,VLOOKUP(C341,[2]TD!$4:$65536,5,0))</f>
        <v>0</v>
      </c>
      <c r="I341" s="75">
        <f t="shared" si="265"/>
        <v>0</v>
      </c>
      <c r="J341" s="75">
        <f t="shared" si="265"/>
        <v>0</v>
      </c>
      <c r="K341" s="75">
        <f t="shared" si="266"/>
        <v>0</v>
      </c>
      <c r="L341" s="75">
        <f>IF(ISERROR(VLOOKUP(C341,[2]TD!$4:$65536,6,0)),0,VLOOKUP(C341,[2]TD!$4:$65536,6,0))</f>
        <v>0</v>
      </c>
      <c r="M341" s="75">
        <f>IF(ISERROR(VLOOKUP(C341,[2]TD!$4:$65536,7,0)),0,VLOOKUP(C341,[2]TD!$4:$65536,7,0))</f>
        <v>0</v>
      </c>
      <c r="N341" s="76"/>
      <c r="O341" s="76" t="str">
        <f>IF(ISERROR(VLOOKUP(N341,[2]POA!$A$2:$C$25,3,0)),"",VLOOKUP(N341,[2]POA!$A$2:$C$25,3,0))</f>
        <v/>
      </c>
      <c r="P341" s="77"/>
      <c r="Q341" s="77" t="str">
        <f>IF(ISERROR(VLOOKUP(P341,[2]POA!$A$2:$F$25,4,0)),"",VLOOKUP(P341,[2]POA!$A$2:$F$25,4,0))</f>
        <v/>
      </c>
      <c r="R341" s="78" t="str">
        <f>IF(ISERROR(VLOOKUP(N341,[2]POA!$A$2:$C$25,2,0)),"",VLOOKUP(N341,[2]POA!$A$2:$C$25,2,0))</f>
        <v/>
      </c>
      <c r="S341" s="79"/>
      <c r="T341" s="64" t="str">
        <f t="shared" si="262"/>
        <v/>
      </c>
      <c r="U341" s="79"/>
      <c r="V341" s="80" t="str">
        <f>IF(OR(U331=0,N341="",R341=""),"",IF(U331&gt;=(0.5*R341),"HABIL","NO HABIL"))</f>
        <v/>
      </c>
      <c r="W341" s="80"/>
      <c r="X341" s="79"/>
      <c r="Y341" s="80" t="str">
        <f>IF(OR(X331=0,N341="",R341=""),"",IF(X331&gt;=$Y$9,"HABIL","NO HABIL"))</f>
        <v/>
      </c>
      <c r="Z341" s="81"/>
      <c r="AA341" s="80" t="str">
        <f>IF(OR(Z331=0,N341="",R341=""),"",IF(Z331&lt;=$AA$9,"HABIL","NO HABIL"))</f>
        <v/>
      </c>
      <c r="AB341" s="77">
        <f>IF(ISERROR(VLOOKUP(P341,[3]POA!$A$2:$F$25,5,0)),"",VLOOKUP(P341,[3]POA!$A$2:$F$25,5,0))</f>
        <v>0</v>
      </c>
      <c r="AC341" s="77"/>
      <c r="AD341" s="80" t="str">
        <f>IF(OR(AC331=0,N341="",R341=""),"",IF(AC331&gt;=$AD$9,"HABIL","NO HABIL"))</f>
        <v/>
      </c>
      <c r="AE341" s="80" t="str">
        <f t="shared" si="263"/>
        <v/>
      </c>
      <c r="AF341" s="82">
        <f t="shared" si="264"/>
        <v>0</v>
      </c>
      <c r="AG341" s="83" t="str">
        <f t="shared" si="267"/>
        <v>MIPYME</v>
      </c>
      <c r="AH341" s="84"/>
      <c r="AI341" s="80" t="str">
        <f>IF(OR(AH331=0,N341="",R341=""),"",IF(AH331&gt;=$AI$9,"HABIL","NO HABIL"))</f>
        <v/>
      </c>
      <c r="AJ341" s="84"/>
      <c r="AK341" s="80" t="str">
        <f>IF(OR(AJ331=0,N341="",R341=""),"",IF(AJ331&gt;=$AK$9,"HABIL","NO HABIL"))</f>
        <v/>
      </c>
      <c r="AL341" s="85" t="str">
        <f t="shared" si="268"/>
        <v/>
      </c>
    </row>
    <row r="342" spans="2:38" ht="18" hidden="1" customHeight="1" x14ac:dyDescent="0.25">
      <c r="B342" s="37">
        <v>31</v>
      </c>
      <c r="C342" s="38">
        <f>+C343</f>
        <v>0</v>
      </c>
      <c r="D342" s="39" t="str">
        <f>IF(SUM(D343:D352)=0,"",SUM(D343:D352))</f>
        <v/>
      </c>
      <c r="E342" s="40">
        <f>SUM(E343:E352)</f>
        <v>0</v>
      </c>
      <c r="F342" s="40">
        <f t="shared" ref="F342:M342" si="270">SUM(F343:F352)</f>
        <v>0</v>
      </c>
      <c r="G342" s="40">
        <f t="shared" si="270"/>
        <v>0</v>
      </c>
      <c r="H342" s="40">
        <f t="shared" si="270"/>
        <v>0</v>
      </c>
      <c r="I342" s="40">
        <f t="shared" si="270"/>
        <v>0</v>
      </c>
      <c r="J342" s="40">
        <f t="shared" si="270"/>
        <v>0</v>
      </c>
      <c r="K342" s="40">
        <f t="shared" si="270"/>
        <v>0</v>
      </c>
      <c r="L342" s="40">
        <f t="shared" si="270"/>
        <v>0</v>
      </c>
      <c r="M342" s="40">
        <f t="shared" si="270"/>
        <v>0</v>
      </c>
      <c r="N342" s="41">
        <v>1</v>
      </c>
      <c r="O342" s="42">
        <f>IF(ISERROR(VLOOKUP(N342,[2]POA!$A$2:$C$25,3,0)),"",VLOOKUP(N342,[2]POA!$A$2:$C$25,3,0))</f>
        <v>18</v>
      </c>
      <c r="P342" s="43" t="s">
        <v>54</v>
      </c>
      <c r="Q342" s="41">
        <f>+SUM(Q343:Q352)</f>
        <v>0</v>
      </c>
      <c r="R342" s="44">
        <f>IF(ISERROR(VLOOKUP(N342,[2]POA!$A$2:$C$25,2,0)),"",VLOOKUP(N342,[2]POA!$A$2:$C$25,2,0))</f>
        <v>151500000000</v>
      </c>
      <c r="S342" s="45">
        <f>SUM(I342)</f>
        <v>0</v>
      </c>
      <c r="T342" s="46" t="str">
        <f>IF(OR(S342=0,N342="",R342=""),"",IF(S342&gt;=(R342/O342),"HABIL","NO HABIL"))</f>
        <v/>
      </c>
      <c r="U342" s="47">
        <f>SUM(J342)</f>
        <v>0</v>
      </c>
      <c r="V342" s="48" t="str">
        <f>IF(OR(U342=0,N342="",R342=""),"",IF(U342&gt;=(0.1*R342),"HABIL","NO HABIL"))</f>
        <v/>
      </c>
      <c r="W342" s="48"/>
      <c r="X342" s="47">
        <f>IF(ISERROR(SUM(E342/G342)),0,SUM(E342/G342))</f>
        <v>0</v>
      </c>
      <c r="Y342" s="46" t="str">
        <f>IF(OR(X342=0,N342="",R342=""),"",IF(X342&gt;=$Y$9,"HABIL","NO HABIL"))</f>
        <v/>
      </c>
      <c r="Z342" s="49">
        <f>IF(ISERROR(SUM(H342/F342)),0,SUM(H342/F342))</f>
        <v>0</v>
      </c>
      <c r="AA342" s="46" t="str">
        <f>IF(OR(Z342=0,N342="",R342=""),"",IF(Z342&lt;=$AA$9,"HABIL","NO HABIL"))</f>
        <v/>
      </c>
      <c r="AB342" s="41">
        <f>+SUM(AB343:AB352)</f>
        <v>0</v>
      </c>
      <c r="AC342" s="49">
        <f>IF(ISERROR(SUM(L342/M342)),0,SUM(L342/M342))</f>
        <v>0</v>
      </c>
      <c r="AD342" s="46" t="str">
        <f>IF(OR(AC342=0,N342="",R342=""),"",IF(AC342&gt;=$AD$9,"HABIL","NO HABIL"))</f>
        <v/>
      </c>
      <c r="AE342" s="46" t="str">
        <f>IF(OR(T342="",V342="",Y342="",AA342="",AD342=""),"",IF(T342="NO HABIL","NO HABIL",IF(V342="NO HABIL","NO HABIL",IF(Y342="NO HABIL","NO HABIL",IF(AA342="NO HABIL","NO HABIL",IF(AD342="NO HABIL","NO HABIL",IF(AD342="NO HABIL","NO HABIL","HABIL")))))))</f>
        <v/>
      </c>
      <c r="AF342" s="50"/>
      <c r="AG342" s="51"/>
      <c r="AH342" s="49">
        <f>IF(ISERROR(SUM(L342/K342)),0,SUM(L342/K342))</f>
        <v>0</v>
      </c>
      <c r="AI342" s="46" t="str">
        <f>IF(OR(AH342=0,N342="",R342=""),"",IF(AH342&gt;=$AI$9,"HABIL","NO HABIL"))</f>
        <v/>
      </c>
      <c r="AJ342" s="49">
        <f>IF(ISERROR(SUM(L342/F342)),0,SUM(L342/F342))</f>
        <v>0</v>
      </c>
      <c r="AK342" s="46" t="str">
        <f>IF(OR(AJ342=0,N342="",R342=""),"",IF(AJ342&gt;=$AK$9,"HABIL","NO HABIL"))</f>
        <v/>
      </c>
      <c r="AL342" s="52" t="str">
        <f t="shared" si="268"/>
        <v/>
      </c>
    </row>
    <row r="343" spans="2:38" ht="18" hidden="1" customHeight="1" x14ac:dyDescent="0.25">
      <c r="B343" s="54" t="str">
        <f>IF(C343="","",B342+0.1)</f>
        <v/>
      </c>
      <c r="C343" s="55"/>
      <c r="D343" s="56"/>
      <c r="E343" s="57">
        <f>IF(ISERROR(VLOOKUP(C343,[2]TD!$4:$65536,2,0)),0,VLOOKUP(C343,[2]TD!$4:$65536,2,0))</f>
        <v>0</v>
      </c>
      <c r="F343" s="57">
        <f>IF(ISERROR(VLOOKUP(C343,[2]TD!$4:$65536,3,0)),0,VLOOKUP(C343,[2]TD!$4:$65536,3,0))</f>
        <v>0</v>
      </c>
      <c r="G343" s="57">
        <f>IF(ISERROR(VLOOKUP(C343,[2]TD!$4:$65536,4,0)),0,VLOOKUP(C343,[2]TD!$4:$65536,4,0))</f>
        <v>0</v>
      </c>
      <c r="H343" s="57">
        <f>IF(ISERROR(VLOOKUP(C343,[2]TD!$4:$65536,5,0)),0,VLOOKUP(C343,[2]TD!$4:$65536,5,0))</f>
        <v>0</v>
      </c>
      <c r="I343" s="57">
        <f>IF(ISERROR(E343-G343),"",E343-G343)</f>
        <v>0</v>
      </c>
      <c r="J343" s="58">
        <f>IF(ISERROR(F343-H343),"",F343-H343)</f>
        <v>0</v>
      </c>
      <c r="K343" s="58">
        <f>IF(ISERROR(F343-H343),"",F343-H343)</f>
        <v>0</v>
      </c>
      <c r="L343" s="57">
        <f>IF(ISERROR(VLOOKUP(C343,[2]TD!$4:$65536,6,0)),0,VLOOKUP(C343,[2]TD!$4:$65536,6,0))</f>
        <v>0</v>
      </c>
      <c r="M343" s="57">
        <f>IF(ISERROR(VLOOKUP(C343,[2]TD!$4:$65536,7,0)),0,VLOOKUP(C343,[2]TD!$4:$65536,7,0))</f>
        <v>0</v>
      </c>
      <c r="N343" s="59"/>
      <c r="O343" s="60" t="str">
        <f>IF(ISERROR(VLOOKUP(N343,[2]POA!$A$2:$C$25,3,0)),"",VLOOKUP(N343,[2]POA!$A$2:$C$25,3,0))</f>
        <v/>
      </c>
      <c r="P343" s="61" t="s">
        <v>54</v>
      </c>
      <c r="Q343" s="61" t="str">
        <f>IF(ISERROR(VLOOKUP(P343,[2]POA!$A$2:$F$25,4,0)),"",VLOOKUP(P343,[2]POA!$A$2:$F$25,4,0))</f>
        <v/>
      </c>
      <c r="R343" s="62" t="str">
        <f>IF(ISERROR(VLOOKUP(N343,[2]POA!$A$2:$C$25,2,0)),"",VLOOKUP(N343,[2]POA!$A$2:$C$25,2,0))</f>
        <v/>
      </c>
      <c r="S343" s="63"/>
      <c r="T343" s="64" t="str">
        <f t="shared" ref="T343:T352" si="271">IF(OR(S342=0,N343="",R343=""),"",IF(S342&gt;=(0.1*R343),"HABIL","NO HABIL"))</f>
        <v/>
      </c>
      <c r="U343" s="63"/>
      <c r="V343" s="64" t="str">
        <f>IF(OR(U342=0,N343="",R343=""),"",IF(U342&gt;=(0.5*R343),"HABIL","NO HABIL"))</f>
        <v/>
      </c>
      <c r="W343" s="64"/>
      <c r="X343" s="63"/>
      <c r="Y343" s="64" t="str">
        <f>IF(OR(X342=0,N343="",R343=""),"",IF(X342&gt;=$Y$9,"HABIL","NO HABIL"))</f>
        <v/>
      </c>
      <c r="Z343" s="65"/>
      <c r="AA343" s="64" t="str">
        <f>IF(OR(Z342=0,N343="",R343=""),"",IF(Z342&lt;=$AA$9,"HABIL","NO HABIL"))</f>
        <v/>
      </c>
      <c r="AB343" s="61" t="str">
        <f>IF(ISERROR(VLOOKUP(P343,[3]POA!$A$2:$F$25,5,0)),"",VLOOKUP(P343,[3]POA!$A$2:$F$25,5,0))</f>
        <v/>
      </c>
      <c r="AC343" s="61"/>
      <c r="AD343" s="64" t="str">
        <f>IF(OR(AC342=0,N343="",R343=""),"",IF(AC342&gt;=$AD$9,"HABIL","NO HABIL"))</f>
        <v/>
      </c>
      <c r="AE343" s="64" t="str">
        <f t="shared" ref="AE343:AE352" si="272">IF(OR(T343="",V343="",Y343="",AA343="",AD343=""),"",IF(T343="NO HABIL","NO HABIL",IF(V343="NO HABIL","NO HABIL",IF(Y343="NO HABIL","NO HABIL",IF(AA343="NO HABIL","NO HABIL",IF(AD343="NO HABIL","NO HABIL",IF(AD343="NO HABIL","NO HABIL","HABIL")))))))</f>
        <v/>
      </c>
      <c r="AF343" s="66">
        <f t="shared" ref="AF343:AF352" si="273">IF(ISERROR(F343/$AG$9),"",F343/$AG$9)</f>
        <v>0</v>
      </c>
      <c r="AG343" s="67" t="str">
        <f>+IF(AF343&lt;$AG$10,"MIPYME","NO CUMPLE")</f>
        <v>MIPYME</v>
      </c>
      <c r="AH343" s="68"/>
      <c r="AI343" s="64" t="str">
        <f>IF(OR(AH342=0,N343="",R343=""),"",IF(AH342&gt;=$AI$9,"HABIL","NO HABIL"))</f>
        <v/>
      </c>
      <c r="AJ343" s="68"/>
      <c r="AK343" s="64" t="str">
        <f>IF(OR(AJ342=0,N343="",R343=""),"",IF(AJ342&gt;=$AK$9,"HABIL","NO HABIL"))</f>
        <v/>
      </c>
      <c r="AL343" s="69" t="str">
        <f>IF(OR(AI343="",AK343=""),"",IF(AI343="NO HABIL","NO HABIL",IF(AK343="NO HABIL","NO HABIL",IF(AK343="NO HABIL","NO HABIL","HABIL"))))</f>
        <v/>
      </c>
    </row>
    <row r="344" spans="2:38" ht="18" hidden="1" customHeight="1" x14ac:dyDescent="0.25">
      <c r="B344" s="54" t="str">
        <f>IF(C344="","",B343+0.1)</f>
        <v/>
      </c>
      <c r="C344" s="56"/>
      <c r="D344" s="56"/>
      <c r="E344" s="57">
        <f>IF(ISERROR(VLOOKUP(C344,[2]TD!$4:$65536,2,0)),0,VLOOKUP(C344,[2]TD!$4:$65536,2,0))</f>
        <v>0</v>
      </c>
      <c r="F344" s="57">
        <f>IF(ISERROR(VLOOKUP(C344,[2]TD!$4:$65536,3,0)),0,VLOOKUP(C344,[2]TD!$4:$65536,3,0))</f>
        <v>0</v>
      </c>
      <c r="G344" s="57">
        <f>IF(ISERROR(VLOOKUP(C344,[2]TD!$4:$65536,4,0)),0,VLOOKUP(C344,[2]TD!$4:$65536,4,0))</f>
        <v>0</v>
      </c>
      <c r="H344" s="57">
        <f>IF(ISERROR(VLOOKUP(C344,[2]TD!$4:$65536,5,0)),0,VLOOKUP(C344,[2]TD!$4:$65536,5,0))</f>
        <v>0</v>
      </c>
      <c r="I344" s="57">
        <f t="shared" ref="I344:J352" si="274">IF(ISERROR(E344-G344),"",E344-G344)</f>
        <v>0</v>
      </c>
      <c r="J344" s="58">
        <f t="shared" si="274"/>
        <v>0</v>
      </c>
      <c r="K344" s="58">
        <f t="shared" ref="K344:K352" si="275">IF(ISERROR(F344-H344),"",F344-H344)</f>
        <v>0</v>
      </c>
      <c r="L344" s="57">
        <f>IF(ISERROR(VLOOKUP(C344,[2]TD!$4:$65536,6,0)),0,VLOOKUP(C344,[2]TD!$4:$65536,6,0))</f>
        <v>0</v>
      </c>
      <c r="M344" s="57">
        <f>IF(ISERROR(VLOOKUP(C344,[2]TD!$4:$65536,7,0)),0,VLOOKUP(C344,[2]TD!$4:$65536,7,0))</f>
        <v>0</v>
      </c>
      <c r="N344" s="70"/>
      <c r="O344" s="70" t="str">
        <f>IF(ISERROR(VLOOKUP(N344,[2]POA!$A$2:$C$25,3,0)),"",VLOOKUP(N344,[2]POA!$A$2:$C$25,3,0))</f>
        <v/>
      </c>
      <c r="P344" s="61" t="s">
        <v>54</v>
      </c>
      <c r="Q344" s="61" t="str">
        <f>IF(ISERROR(VLOOKUP(P344,[2]POA!$A$2:$F$25,4,0)),"",VLOOKUP(P344,[2]POA!$A$2:$F$25,4,0))</f>
        <v/>
      </c>
      <c r="R344" s="62" t="str">
        <f>IF(ISERROR(VLOOKUP(N344,[2]POA!$A$2:$C$25,2,0)),"",VLOOKUP(N344,[2]POA!$A$2:$C$25,2,0))</f>
        <v/>
      </c>
      <c r="S344" s="63" t="s">
        <v>54</v>
      </c>
      <c r="T344" s="64" t="str">
        <f t="shared" si="271"/>
        <v/>
      </c>
      <c r="U344" s="63"/>
      <c r="V344" s="64" t="str">
        <f>IF(OR(U342=0,N344="",R344=""),"",IF(U342&gt;=(0.5*R344),"HABIL","NO HABIL"))</f>
        <v/>
      </c>
      <c r="W344" s="64"/>
      <c r="X344" s="63"/>
      <c r="Y344" s="64" t="str">
        <f>IF(OR(X342=0,N344="",R344=""),"",IF(X342&gt;=$Y$9,"HABIL","NO HABIL"))</f>
        <v/>
      </c>
      <c r="Z344" s="65"/>
      <c r="AA344" s="64" t="str">
        <f>IF(OR(Z342=0,N344="",R344=""),"",IF(Z342&lt;=$AA$9,"HABIL","NO HABIL"))</f>
        <v/>
      </c>
      <c r="AB344" s="61" t="str">
        <f>IF(ISERROR(VLOOKUP(P344,[3]POA!$A$2:$F$25,5,0)),"",VLOOKUP(P344,[3]POA!$A$2:$F$25,5,0))</f>
        <v/>
      </c>
      <c r="AC344" s="61"/>
      <c r="AD344" s="64" t="str">
        <f>IF(OR(AC342=0,N344="",R344=""),"",IF(AC342&gt;=$AD$9,"HABIL","NO HABIL"))</f>
        <v/>
      </c>
      <c r="AE344" s="64" t="str">
        <f t="shared" si="272"/>
        <v/>
      </c>
      <c r="AF344" s="66">
        <f t="shared" si="273"/>
        <v>0</v>
      </c>
      <c r="AG344" s="67" t="str">
        <f t="shared" ref="AG344:AG352" si="276">+IF(AF344&lt;$AG$10,"MIPYME","NO CUMPLE")</f>
        <v>MIPYME</v>
      </c>
      <c r="AH344" s="68"/>
      <c r="AI344" s="64" t="str">
        <f>IF(OR(AH342=0,N344="",R344=""),"",IF(AH342&gt;=$AI$9,"HABIL","NO HABIL"))</f>
        <v/>
      </c>
      <c r="AJ344" s="68"/>
      <c r="AK344" s="64" t="str">
        <f>IF(OR(AJ342=0,N344="",R344=""),"",IF(AJ342&gt;=$AK$9,"HABIL","NO HABIL"))</f>
        <v/>
      </c>
      <c r="AL344" s="71" t="str">
        <f t="shared" ref="AL344:AL353" si="277">IF(OR(AI344="",AK344=""),"",IF(AI344="NO HABIL","NO HABIL",IF(AK344="NO HABIL","NO HABIL",IF(AK344="NO HABIL","NO HABIL","HABIL"))))</f>
        <v/>
      </c>
    </row>
    <row r="345" spans="2:38" ht="18" hidden="1" customHeight="1" x14ac:dyDescent="0.25">
      <c r="B345" s="54" t="str">
        <f>IF(C345="","",B344+0.1)</f>
        <v/>
      </c>
      <c r="C345" s="56"/>
      <c r="D345" s="56"/>
      <c r="E345" s="57">
        <f>IF(ISERROR(VLOOKUP(C345,[2]TD!$4:$65536,2,0)),0,VLOOKUP(C345,[2]TD!$4:$65536,2,0))</f>
        <v>0</v>
      </c>
      <c r="F345" s="57">
        <f>IF(ISERROR(VLOOKUP(C345,[2]TD!$4:$65536,3,0)),0,VLOOKUP(C345,[2]TD!$4:$65536,3,0))</f>
        <v>0</v>
      </c>
      <c r="G345" s="57">
        <f>IF(ISERROR(VLOOKUP(C345,[2]TD!$4:$65536,4,0)),0,VLOOKUP(C345,[2]TD!$4:$65536,4,0))</f>
        <v>0</v>
      </c>
      <c r="H345" s="57">
        <f>IF(ISERROR(VLOOKUP(C345,[2]TD!$4:$65536,5,0)),0,VLOOKUP(C345,[2]TD!$4:$65536,5,0))</f>
        <v>0</v>
      </c>
      <c r="I345" s="57">
        <f t="shared" si="274"/>
        <v>0</v>
      </c>
      <c r="J345" s="58">
        <f t="shared" si="274"/>
        <v>0</v>
      </c>
      <c r="K345" s="58">
        <f t="shared" si="275"/>
        <v>0</v>
      </c>
      <c r="L345" s="57">
        <f>IF(ISERROR(VLOOKUP(C345,[2]TD!$4:$65536,6,0)),0,VLOOKUP(C345,[2]TD!$4:$65536,6,0))</f>
        <v>0</v>
      </c>
      <c r="M345" s="57">
        <f>IF(ISERROR(VLOOKUP(C345,[2]TD!$4:$65536,7,0)),0,VLOOKUP(C345,[2]TD!$4:$65536,7,0))</f>
        <v>0</v>
      </c>
      <c r="N345" s="70"/>
      <c r="O345" s="70" t="str">
        <f>IF(ISERROR(VLOOKUP(N345,[2]POA!$A$2:$C$25,3,0)),"",VLOOKUP(N345,[2]POA!$A$2:$C$25,3,0))</f>
        <v/>
      </c>
      <c r="P345" s="61"/>
      <c r="Q345" s="61" t="str">
        <f>IF(ISERROR(VLOOKUP(P345,[2]POA!$A$2:$F$25,4,0)),"",VLOOKUP(P345,[2]POA!$A$2:$F$25,4,0))</f>
        <v/>
      </c>
      <c r="R345" s="62" t="str">
        <f>IF(ISERROR(VLOOKUP(N345,[2]POA!$A$2:$C$25,2,0)),"",VLOOKUP(N345,[2]POA!$A$2:$C$25,2,0))</f>
        <v/>
      </c>
      <c r="S345" s="63" t="s">
        <v>54</v>
      </c>
      <c r="T345" s="64" t="str">
        <f t="shared" si="271"/>
        <v/>
      </c>
      <c r="U345" s="63"/>
      <c r="V345" s="64" t="str">
        <f>IF(OR(U342=0,N345="",R345=""),"",IF(U342&gt;=(0.5*R345),"HABIL","NO HABIL"))</f>
        <v/>
      </c>
      <c r="W345" s="64"/>
      <c r="X345" s="63"/>
      <c r="Y345" s="64" t="str">
        <f>IF(OR(X342=0,N345="",R345=""),"",IF(X342&gt;=$Y$9,"HABIL","NO HABIL"))</f>
        <v/>
      </c>
      <c r="Z345" s="65"/>
      <c r="AA345" s="64" t="str">
        <f>IF(OR(Z342=0,N345="",R345=""),"",IF(Z342&lt;=$AA$9,"HABIL","NO HABIL"))</f>
        <v/>
      </c>
      <c r="AB345" s="61">
        <f>IF(ISERROR(VLOOKUP(P345,[3]POA!$A$2:$F$25,5,0)),"",VLOOKUP(P345,[3]POA!$A$2:$F$25,5,0))</f>
        <v>0</v>
      </c>
      <c r="AC345" s="61"/>
      <c r="AD345" s="64" t="str">
        <f>IF(OR(AC342=0,N345="",R345=""),"",IF(AC342&gt;=$AD$9,"HABIL","NO HABIL"))</f>
        <v/>
      </c>
      <c r="AE345" s="64" t="str">
        <f t="shared" si="272"/>
        <v/>
      </c>
      <c r="AF345" s="66">
        <f t="shared" si="273"/>
        <v>0</v>
      </c>
      <c r="AG345" s="67" t="str">
        <f t="shared" si="276"/>
        <v>MIPYME</v>
      </c>
      <c r="AH345" s="68"/>
      <c r="AI345" s="64" t="str">
        <f>IF(OR(AH342=0,N345="",R345=""),"",IF(AH342&gt;=$AI$9,"HABIL","NO HABIL"))</f>
        <v/>
      </c>
      <c r="AJ345" s="68"/>
      <c r="AK345" s="64" t="str">
        <f>IF(OR(AJ342=0,N345="",R345=""),"",IF(AJ342&gt;=$AK$9,"HABIL","NO HABIL"))</f>
        <v/>
      </c>
      <c r="AL345" s="71" t="str">
        <f t="shared" si="277"/>
        <v/>
      </c>
    </row>
    <row r="346" spans="2:38" ht="18" hidden="1" customHeight="1" x14ac:dyDescent="0.25">
      <c r="B346" s="54"/>
      <c r="C346" s="56" t="s">
        <v>55</v>
      </c>
      <c r="D346" s="56"/>
      <c r="E346" s="57">
        <f>IF(ISERROR(VLOOKUP(C346,[2]TD!$4:$65536,2,0)),0,VLOOKUP(C346,[2]TD!$4:$65536,2,0))</f>
        <v>0</v>
      </c>
      <c r="F346" s="57">
        <f>IF(ISERROR(VLOOKUP(C346,[2]TD!$4:$65536,3,0)),0,VLOOKUP(C346,[2]TD!$4:$65536,3,0))</f>
        <v>0</v>
      </c>
      <c r="G346" s="57">
        <f>IF(ISERROR(VLOOKUP(C346,[2]TD!$4:$65536,4,0)),0,VLOOKUP(C346,[2]TD!$4:$65536,4,0))</f>
        <v>0</v>
      </c>
      <c r="H346" s="57">
        <f>IF(ISERROR(VLOOKUP(C346,[2]TD!$4:$65536,5,0)),0,VLOOKUP(C346,[2]TD!$4:$65536,5,0))</f>
        <v>0</v>
      </c>
      <c r="I346" s="57">
        <f t="shared" si="274"/>
        <v>0</v>
      </c>
      <c r="J346" s="57">
        <f t="shared" si="274"/>
        <v>0</v>
      </c>
      <c r="K346" s="57">
        <f t="shared" si="275"/>
        <v>0</v>
      </c>
      <c r="L346" s="57">
        <f>IF(ISERROR(VLOOKUP(C346,[2]TD!$4:$65536,6,0)),0,VLOOKUP(C346,[2]TD!$4:$65536,6,0))</f>
        <v>0</v>
      </c>
      <c r="M346" s="57">
        <f>IF(ISERROR(VLOOKUP(C346,[2]TD!$4:$65536,7,0)),0,VLOOKUP(C346,[2]TD!$4:$65536,7,0))</f>
        <v>0</v>
      </c>
      <c r="N346" s="70"/>
      <c r="O346" s="70" t="str">
        <f>IF(ISERROR(VLOOKUP(N346,[2]POA!$A$2:$C$25,3,0)),"",VLOOKUP(N346,[2]POA!$A$2:$C$25,3,0))</f>
        <v/>
      </c>
      <c r="P346" s="61"/>
      <c r="Q346" s="61" t="str">
        <f>IF(ISERROR(VLOOKUP(P346,[2]POA!$A$2:$F$25,4,0)),"",VLOOKUP(P346,[2]POA!$A$2:$F$25,4,0))</f>
        <v/>
      </c>
      <c r="R346" s="62" t="str">
        <f>IF(ISERROR(VLOOKUP(N346,[2]POA!$A$2:$C$25,2,0)),"",VLOOKUP(N346,[2]POA!$A$2:$C$25,2,0))</f>
        <v/>
      </c>
      <c r="S346" s="63"/>
      <c r="T346" s="64" t="str">
        <f t="shared" si="271"/>
        <v/>
      </c>
      <c r="U346" s="63"/>
      <c r="V346" s="64" t="str">
        <f>IF(OR(U342=0,N346="",R346=""),"",IF(U342&gt;=(0.5*R346),"HABIL","NO HABIL"))</f>
        <v/>
      </c>
      <c r="W346" s="64"/>
      <c r="X346" s="63"/>
      <c r="Y346" s="64" t="str">
        <f>IF(OR(X342=0,N346="",R346=""),"",IF(X342&gt;=$Y$9,"HABIL","NO HABIL"))</f>
        <v/>
      </c>
      <c r="Z346" s="65"/>
      <c r="AA346" s="64" t="str">
        <f>IF(OR(Z342=0,N346="",R346=""),"",IF(Z342&lt;=$AA$9,"HABIL","NO HABIL"))</f>
        <v/>
      </c>
      <c r="AB346" s="61">
        <f>IF(ISERROR(VLOOKUP(P346,[3]POA!$A$2:$F$25,5,0)),"",VLOOKUP(P346,[3]POA!$A$2:$F$25,5,0))</f>
        <v>0</v>
      </c>
      <c r="AC346" s="61"/>
      <c r="AD346" s="64" t="str">
        <f>IF(OR(AC342=0,N346="",R346=""),"",IF(AC342&gt;=$AD$9,"HABIL","NO HABIL"))</f>
        <v/>
      </c>
      <c r="AE346" s="64" t="str">
        <f t="shared" si="272"/>
        <v/>
      </c>
      <c r="AF346" s="66">
        <f t="shared" si="273"/>
        <v>0</v>
      </c>
      <c r="AG346" s="67" t="str">
        <f t="shared" si="276"/>
        <v>MIPYME</v>
      </c>
      <c r="AH346" s="68"/>
      <c r="AI346" s="64" t="str">
        <f>IF(OR(AH342=0,N346="",R346=""),"",IF(AH342&gt;=$AI$9,"HABIL","NO HABIL"))</f>
        <v/>
      </c>
      <c r="AJ346" s="68"/>
      <c r="AK346" s="64" t="str">
        <f>IF(OR(AJ342=0,N346="",R346=""),"",IF(AJ342&gt;=$AK$9,"HABIL","NO HABIL"))</f>
        <v/>
      </c>
      <c r="AL346" s="71" t="str">
        <f t="shared" si="277"/>
        <v/>
      </c>
    </row>
    <row r="347" spans="2:38" ht="18" hidden="1" customHeight="1" x14ac:dyDescent="0.25">
      <c r="B347" s="54" t="str">
        <f t="shared" ref="B347:B352" si="278">IF(C347="","",B346+0.1)</f>
        <v/>
      </c>
      <c r="C347" s="56"/>
      <c r="D347" s="56"/>
      <c r="E347" s="57">
        <f>IF(ISERROR(VLOOKUP(C347,[2]TD!$4:$65536,2,0)),0,VLOOKUP(C347,[2]TD!$4:$65536,2,0))</f>
        <v>0</v>
      </c>
      <c r="F347" s="57">
        <f>IF(ISERROR(VLOOKUP(C347,[2]TD!$4:$65536,3,0)),0,VLOOKUP(C347,[2]TD!$4:$65536,3,0))</f>
        <v>0</v>
      </c>
      <c r="G347" s="57">
        <f>IF(ISERROR(VLOOKUP(C347,[2]TD!$4:$65536,4,0)),0,VLOOKUP(C347,[2]TD!$4:$65536,4,0))</f>
        <v>0</v>
      </c>
      <c r="H347" s="57">
        <f>IF(ISERROR(VLOOKUP(C347,[2]TD!$4:$65536,5,0)),0,VLOOKUP(C347,[2]TD!$4:$65536,5,0))</f>
        <v>0</v>
      </c>
      <c r="I347" s="57">
        <f t="shared" si="274"/>
        <v>0</v>
      </c>
      <c r="J347" s="57">
        <f t="shared" si="274"/>
        <v>0</v>
      </c>
      <c r="K347" s="57">
        <f t="shared" si="275"/>
        <v>0</v>
      </c>
      <c r="L347" s="57">
        <f>IF(ISERROR(VLOOKUP(C347,[2]TD!$4:$65536,6,0)),0,VLOOKUP(C347,[2]TD!$4:$65536,6,0))</f>
        <v>0</v>
      </c>
      <c r="M347" s="57">
        <f>IF(ISERROR(VLOOKUP(C347,[2]TD!$4:$65536,7,0)),0,VLOOKUP(C347,[2]TD!$4:$65536,7,0))</f>
        <v>0</v>
      </c>
      <c r="N347" s="70"/>
      <c r="O347" s="70" t="str">
        <f>IF(ISERROR(VLOOKUP(N347,[2]POA!$A$2:$C$25,3,0)),"",VLOOKUP(N347,[2]POA!$A$2:$C$25,3,0))</f>
        <v/>
      </c>
      <c r="P347" s="61"/>
      <c r="Q347" s="61" t="str">
        <f>IF(ISERROR(VLOOKUP(P347,[2]POA!$A$2:$F$25,4,0)),"",VLOOKUP(P347,[2]POA!$A$2:$F$25,4,0))</f>
        <v/>
      </c>
      <c r="R347" s="62" t="str">
        <f>IF(ISERROR(VLOOKUP(N347,[2]POA!$A$2:$C$25,2,0)),"",VLOOKUP(N347,[2]POA!$A$2:$C$25,2,0))</f>
        <v/>
      </c>
      <c r="S347" s="63"/>
      <c r="T347" s="64" t="str">
        <f t="shared" si="271"/>
        <v/>
      </c>
      <c r="U347" s="63"/>
      <c r="V347" s="64" t="str">
        <f>IF(OR(U342=0,N347="",R347=""),"",IF(U342&gt;=(0.5*R347),"HABIL","NO HABIL"))</f>
        <v/>
      </c>
      <c r="W347" s="64"/>
      <c r="X347" s="63"/>
      <c r="Y347" s="64" t="str">
        <f>IF(OR(X342=0,N347="",R347=""),"",IF(X342&gt;=$Y$9,"HABIL","NO HABIL"))</f>
        <v/>
      </c>
      <c r="Z347" s="65"/>
      <c r="AA347" s="64" t="str">
        <f>IF(OR(Z342=0,N347="",R347=""),"",IF(Z342&lt;=$AA$9,"HABIL","NO HABIL"))</f>
        <v/>
      </c>
      <c r="AB347" s="61">
        <f>IF(ISERROR(VLOOKUP(P347,[3]POA!$A$2:$F$25,5,0)),"",VLOOKUP(P347,[3]POA!$A$2:$F$25,5,0))</f>
        <v>0</v>
      </c>
      <c r="AC347" s="61"/>
      <c r="AD347" s="64" t="str">
        <f>IF(OR(AC342=0,N347="",R347=""),"",IF(AC342&gt;=$AD$9,"HABIL","NO HABIL"))</f>
        <v/>
      </c>
      <c r="AE347" s="64" t="str">
        <f t="shared" si="272"/>
        <v/>
      </c>
      <c r="AF347" s="66">
        <f t="shared" si="273"/>
        <v>0</v>
      </c>
      <c r="AG347" s="67" t="str">
        <f t="shared" si="276"/>
        <v>MIPYME</v>
      </c>
      <c r="AH347" s="68"/>
      <c r="AI347" s="64" t="str">
        <f>IF(OR(AH342=0,N347="",R347=""),"",IF(AH342&gt;=$AI$9,"HABIL","NO HABIL"))</f>
        <v/>
      </c>
      <c r="AJ347" s="68"/>
      <c r="AK347" s="64" t="str">
        <f>IF(OR(AJ342=0,N347="",R347=""),"",IF(AJ342&gt;=$AK$9,"HABIL","NO HABIL"))</f>
        <v/>
      </c>
      <c r="AL347" s="72" t="str">
        <f t="shared" si="277"/>
        <v/>
      </c>
    </row>
    <row r="348" spans="2:38" ht="18" hidden="1" customHeight="1" x14ac:dyDescent="0.25">
      <c r="B348" s="54" t="str">
        <f t="shared" si="278"/>
        <v/>
      </c>
      <c r="C348" s="56"/>
      <c r="D348" s="56"/>
      <c r="E348" s="57">
        <f>IF(ISERROR(VLOOKUP(C348,[2]TD!$4:$65536,2,0)),0,VLOOKUP(C348,[2]TD!$4:$65536,2,0))</f>
        <v>0</v>
      </c>
      <c r="F348" s="57">
        <f>IF(ISERROR(VLOOKUP(C348,[2]TD!$4:$65536,3,0)),0,VLOOKUP(C348,[2]TD!$4:$65536,3,0))</f>
        <v>0</v>
      </c>
      <c r="G348" s="57">
        <f>IF(ISERROR(VLOOKUP(C348,[2]TD!$4:$65536,4,0)),0,VLOOKUP(C348,[2]TD!$4:$65536,4,0))</f>
        <v>0</v>
      </c>
      <c r="H348" s="57">
        <f>IF(ISERROR(VLOOKUP(C348,[2]TD!$4:$65536,5,0)),0,VLOOKUP(C348,[2]TD!$4:$65536,5,0))</f>
        <v>0</v>
      </c>
      <c r="I348" s="57">
        <f t="shared" si="274"/>
        <v>0</v>
      </c>
      <c r="J348" s="57">
        <f t="shared" si="274"/>
        <v>0</v>
      </c>
      <c r="K348" s="57">
        <f t="shared" si="275"/>
        <v>0</v>
      </c>
      <c r="L348" s="57">
        <f>IF(ISERROR(VLOOKUP(C348,[2]TD!$4:$65536,6,0)),0,VLOOKUP(C348,[2]TD!$4:$65536,6,0))</f>
        <v>0</v>
      </c>
      <c r="M348" s="57">
        <f>IF(ISERROR(VLOOKUP(C348,[2]TD!$4:$65536,7,0)),0,VLOOKUP(C348,[2]TD!$4:$65536,7,0))</f>
        <v>0</v>
      </c>
      <c r="N348" s="70"/>
      <c r="O348" s="70" t="str">
        <f>IF(ISERROR(VLOOKUP(N348,[2]POA!$A$2:$C$25,3,0)),"",VLOOKUP(N348,[2]POA!$A$2:$C$25,3,0))</f>
        <v/>
      </c>
      <c r="P348" s="61"/>
      <c r="Q348" s="61" t="str">
        <f>IF(ISERROR(VLOOKUP(P348,[2]POA!$A$2:$F$25,4,0)),"",VLOOKUP(P348,[2]POA!$A$2:$F$25,4,0))</f>
        <v/>
      </c>
      <c r="R348" s="62" t="str">
        <f>IF(ISERROR(VLOOKUP(N348,[2]POA!$A$2:$C$25,2,0)),"",VLOOKUP(N348,[2]POA!$A$2:$C$25,2,0))</f>
        <v/>
      </c>
      <c r="S348" s="63"/>
      <c r="T348" s="64" t="str">
        <f t="shared" si="271"/>
        <v/>
      </c>
      <c r="U348" s="63"/>
      <c r="V348" s="64" t="str">
        <f>IF(OR(U342=0,N348="",R348=""),"",IF(U342&gt;=(0.5*R348),"HABIL","NO HABIL"))</f>
        <v/>
      </c>
      <c r="W348" s="64"/>
      <c r="X348" s="63"/>
      <c r="Y348" s="64" t="str">
        <f>IF(OR(X342=0,N348="",R348=""),"",IF(X342&gt;=$Y$9,"HABIL","NO HABIL"))</f>
        <v/>
      </c>
      <c r="Z348" s="65"/>
      <c r="AA348" s="64" t="str">
        <f>IF(OR(Z342=0,N348="",R348=""),"",IF(Z342&lt;=$AA$9,"HABIL","NO HABIL"))</f>
        <v/>
      </c>
      <c r="AB348" s="61">
        <f>IF(ISERROR(VLOOKUP(P348,[3]POA!$A$2:$F$25,5,0)),"",VLOOKUP(P348,[3]POA!$A$2:$F$25,5,0))</f>
        <v>0</v>
      </c>
      <c r="AC348" s="61"/>
      <c r="AD348" s="64" t="str">
        <f>IF(OR(AC342=0,N348="",R348=""),"",IF(AC342&gt;=$AD$9,"HABIL","NO HABIL"))</f>
        <v/>
      </c>
      <c r="AE348" s="64" t="str">
        <f t="shared" si="272"/>
        <v/>
      </c>
      <c r="AF348" s="66">
        <f t="shared" si="273"/>
        <v>0</v>
      </c>
      <c r="AG348" s="67" t="str">
        <f t="shared" si="276"/>
        <v>MIPYME</v>
      </c>
      <c r="AH348" s="68"/>
      <c r="AI348" s="64" t="str">
        <f>IF(OR(AH342=0,N348="",R348=""),"",IF(AH342&gt;=$AI$9,"HABIL","NO HABIL"))</f>
        <v/>
      </c>
      <c r="AJ348" s="68"/>
      <c r="AK348" s="64" t="str">
        <f>IF(OR(AJ342=0,N348="",R348=""),"",IF(AJ342&gt;=$AK$9,"HABIL","NO HABIL"))</f>
        <v/>
      </c>
      <c r="AL348" s="71" t="str">
        <f t="shared" si="277"/>
        <v/>
      </c>
    </row>
    <row r="349" spans="2:38" ht="18" hidden="1" customHeight="1" x14ac:dyDescent="0.25">
      <c r="B349" s="54" t="str">
        <f t="shared" si="278"/>
        <v/>
      </c>
      <c r="C349" s="56"/>
      <c r="D349" s="56"/>
      <c r="E349" s="57">
        <f>IF(ISERROR(VLOOKUP(C349,[2]TD!$4:$65536,2,0)),0,VLOOKUP(C349,[2]TD!$4:$65536,2,0))</f>
        <v>0</v>
      </c>
      <c r="F349" s="57">
        <f>IF(ISERROR(VLOOKUP(C349,[2]TD!$4:$65536,3,0)),0,VLOOKUP(C349,[2]TD!$4:$65536,3,0))</f>
        <v>0</v>
      </c>
      <c r="G349" s="57">
        <f>IF(ISERROR(VLOOKUP(C349,[2]TD!$4:$65536,4,0)),0,VLOOKUP(C349,[2]TD!$4:$65536,4,0))</f>
        <v>0</v>
      </c>
      <c r="H349" s="57">
        <f>IF(ISERROR(VLOOKUP(C349,[2]TD!$4:$65536,5,0)),0,VLOOKUP(C349,[2]TD!$4:$65536,5,0))</f>
        <v>0</v>
      </c>
      <c r="I349" s="57">
        <f t="shared" si="274"/>
        <v>0</v>
      </c>
      <c r="J349" s="57">
        <f t="shared" si="274"/>
        <v>0</v>
      </c>
      <c r="K349" s="57">
        <f t="shared" si="275"/>
        <v>0</v>
      </c>
      <c r="L349" s="57">
        <f>IF(ISERROR(VLOOKUP(C349,[2]TD!$4:$65536,6,0)),0,VLOOKUP(C349,[2]TD!$4:$65536,6,0))</f>
        <v>0</v>
      </c>
      <c r="M349" s="57">
        <f>IF(ISERROR(VLOOKUP(C349,[2]TD!$4:$65536,7,0)),0,VLOOKUP(C349,[2]TD!$4:$65536,7,0))</f>
        <v>0</v>
      </c>
      <c r="N349" s="70"/>
      <c r="O349" s="70" t="str">
        <f>IF(ISERROR(VLOOKUP(N349,[2]POA!$A$2:$C$25,3,0)),"",VLOOKUP(N349,[2]POA!$A$2:$C$25,3,0))</f>
        <v/>
      </c>
      <c r="P349" s="61"/>
      <c r="Q349" s="61" t="str">
        <f>IF(ISERROR(VLOOKUP(P349,[2]POA!$A$2:$F$25,4,0)),"",VLOOKUP(P349,[2]POA!$A$2:$F$25,4,0))</f>
        <v/>
      </c>
      <c r="R349" s="62" t="str">
        <f>IF(ISERROR(VLOOKUP(N349,[2]POA!$A$2:$C$25,2,0)),"",VLOOKUP(N349,[2]POA!$A$2:$C$25,2,0))</f>
        <v/>
      </c>
      <c r="S349" s="63"/>
      <c r="T349" s="64" t="str">
        <f t="shared" si="271"/>
        <v/>
      </c>
      <c r="U349" s="63"/>
      <c r="V349" s="64" t="str">
        <f>IF(OR(U342=0,N349="",R349=""),"",IF(U342&gt;=(0.5*R349),"HABIL","NO HABIL"))</f>
        <v/>
      </c>
      <c r="W349" s="64"/>
      <c r="X349" s="63"/>
      <c r="Y349" s="64" t="str">
        <f>IF(OR(X342=0,N349="",R349=""),"",IF(X342&gt;=$Y$9,"HABIL","NO HABIL"))</f>
        <v/>
      </c>
      <c r="Z349" s="65"/>
      <c r="AA349" s="64" t="str">
        <f>IF(OR(Z342=0,N349="",R349=""),"",IF(Z342&lt;=$AA$9,"HABIL","NO HABIL"))</f>
        <v/>
      </c>
      <c r="AB349" s="61">
        <f>IF(ISERROR(VLOOKUP(P349,[3]POA!$A$2:$F$25,5,0)),"",VLOOKUP(P349,[3]POA!$A$2:$F$25,5,0))</f>
        <v>0</v>
      </c>
      <c r="AC349" s="61"/>
      <c r="AD349" s="64" t="str">
        <f>IF(OR(AC342=0,N349="",R349=""),"",IF(AC342&gt;=$AD$9,"HABIL","NO HABIL"))</f>
        <v/>
      </c>
      <c r="AE349" s="64" t="str">
        <f t="shared" si="272"/>
        <v/>
      </c>
      <c r="AF349" s="66">
        <f t="shared" si="273"/>
        <v>0</v>
      </c>
      <c r="AG349" s="67" t="str">
        <f t="shared" si="276"/>
        <v>MIPYME</v>
      </c>
      <c r="AH349" s="68"/>
      <c r="AI349" s="64" t="str">
        <f>IF(OR(AH342=0,N349="",R349=""),"",IF(AH342&gt;=$AI$9,"HABIL","NO HABIL"))</f>
        <v/>
      </c>
      <c r="AJ349" s="68"/>
      <c r="AK349" s="64" t="str">
        <f>IF(OR(AJ342=0,N349="",R349=""),"",IF(AJ342&gt;=$AK$9,"HABIL","NO HABIL"))</f>
        <v/>
      </c>
      <c r="AL349" s="71" t="str">
        <f t="shared" si="277"/>
        <v/>
      </c>
    </row>
    <row r="350" spans="2:38" ht="18" hidden="1" customHeight="1" x14ac:dyDescent="0.25">
      <c r="B350" s="54" t="str">
        <f t="shared" si="278"/>
        <v/>
      </c>
      <c r="C350" s="56"/>
      <c r="D350" s="56"/>
      <c r="E350" s="57">
        <f>IF(ISERROR(VLOOKUP(C350,[2]TD!$4:$65536,2,0)),0,VLOOKUP(C350,[2]TD!$4:$65536,2,0))</f>
        <v>0</v>
      </c>
      <c r="F350" s="57">
        <f>IF(ISERROR(VLOOKUP(C350,[2]TD!$4:$65536,3,0)),0,VLOOKUP(C350,[2]TD!$4:$65536,3,0))</f>
        <v>0</v>
      </c>
      <c r="G350" s="57">
        <f>IF(ISERROR(VLOOKUP(C350,[2]TD!$4:$65536,4,0)),0,VLOOKUP(C350,[2]TD!$4:$65536,4,0))</f>
        <v>0</v>
      </c>
      <c r="H350" s="57">
        <f>IF(ISERROR(VLOOKUP(C350,[2]TD!$4:$65536,5,0)),0,VLOOKUP(C350,[2]TD!$4:$65536,5,0))</f>
        <v>0</v>
      </c>
      <c r="I350" s="57">
        <f t="shared" si="274"/>
        <v>0</v>
      </c>
      <c r="J350" s="57">
        <f t="shared" si="274"/>
        <v>0</v>
      </c>
      <c r="K350" s="57">
        <f t="shared" si="275"/>
        <v>0</v>
      </c>
      <c r="L350" s="57">
        <f>IF(ISERROR(VLOOKUP(C350,[2]TD!$4:$65536,6,0)),0,VLOOKUP(C350,[2]TD!$4:$65536,6,0))</f>
        <v>0</v>
      </c>
      <c r="M350" s="57">
        <f>IF(ISERROR(VLOOKUP(C350,[2]TD!$4:$65536,7,0)),0,VLOOKUP(C350,[2]TD!$4:$65536,7,0))</f>
        <v>0</v>
      </c>
      <c r="N350" s="70"/>
      <c r="O350" s="70" t="str">
        <f>IF(ISERROR(VLOOKUP(N350,[2]POA!$A$2:$C$25,3,0)),"",VLOOKUP(N350,[2]POA!$A$2:$C$25,3,0))</f>
        <v/>
      </c>
      <c r="P350" s="61"/>
      <c r="Q350" s="61" t="str">
        <f>IF(ISERROR(VLOOKUP(P350,[2]POA!$A$2:$F$25,4,0)),"",VLOOKUP(P350,[2]POA!$A$2:$F$25,4,0))</f>
        <v/>
      </c>
      <c r="R350" s="62" t="str">
        <f>IF(ISERROR(VLOOKUP(N350,[2]POA!$A$2:$C$25,2,0)),"",VLOOKUP(N350,[2]POA!$A$2:$C$25,2,0))</f>
        <v/>
      </c>
      <c r="S350" s="63"/>
      <c r="T350" s="64" t="str">
        <f t="shared" si="271"/>
        <v/>
      </c>
      <c r="U350" s="63"/>
      <c r="V350" s="64" t="str">
        <f>IF(OR(U342=0,N350="",R350=""),"",IF(U342&gt;=(0.5*R350),"HABIL","NO HABIL"))</f>
        <v/>
      </c>
      <c r="W350" s="64"/>
      <c r="X350" s="63"/>
      <c r="Y350" s="64" t="str">
        <f>IF(OR(X342=0,N350="",R350=""),"",IF(X342&gt;=$Y$9,"HABIL","NO HABIL"))</f>
        <v/>
      </c>
      <c r="Z350" s="65"/>
      <c r="AA350" s="64" t="str">
        <f>IF(OR(Z342=0,N350="",R350=""),"",IF(Z342&lt;=$AA$9,"HABIL","NO HABIL"))</f>
        <v/>
      </c>
      <c r="AB350" s="61">
        <f>IF(ISERROR(VLOOKUP(P350,[3]POA!$A$2:$F$25,5,0)),"",VLOOKUP(P350,[3]POA!$A$2:$F$25,5,0))</f>
        <v>0</v>
      </c>
      <c r="AC350" s="61"/>
      <c r="AD350" s="64" t="str">
        <f>IF(OR(AC342=0,N350="",R350=""),"",IF(AC342&gt;=$AD$9,"HABIL","NO HABIL"))</f>
        <v/>
      </c>
      <c r="AE350" s="64" t="str">
        <f t="shared" si="272"/>
        <v/>
      </c>
      <c r="AF350" s="66">
        <f t="shared" si="273"/>
        <v>0</v>
      </c>
      <c r="AG350" s="67" t="str">
        <f t="shared" si="276"/>
        <v>MIPYME</v>
      </c>
      <c r="AH350" s="68"/>
      <c r="AI350" s="64" t="str">
        <f>IF(OR(AH342=0,N350="",R350=""),"",IF(AH342&gt;=$AI$9,"HABIL","NO HABIL"))</f>
        <v/>
      </c>
      <c r="AJ350" s="68"/>
      <c r="AK350" s="64" t="str">
        <f>IF(OR(AJ342=0,N350="",R350=""),"",IF(AJ342&gt;=$AK$9,"HABIL","NO HABIL"))</f>
        <v/>
      </c>
      <c r="AL350" s="72" t="str">
        <f t="shared" si="277"/>
        <v/>
      </c>
    </row>
    <row r="351" spans="2:38" ht="18" hidden="1" customHeight="1" x14ac:dyDescent="0.25">
      <c r="B351" s="54" t="str">
        <f t="shared" si="278"/>
        <v/>
      </c>
      <c r="C351" s="56"/>
      <c r="D351" s="56"/>
      <c r="E351" s="57">
        <f>IF(ISERROR(VLOOKUP(C351,[2]TD!$4:$65536,2,0)),0,VLOOKUP(C351,[2]TD!$4:$65536,2,0))</f>
        <v>0</v>
      </c>
      <c r="F351" s="57">
        <f>IF(ISERROR(VLOOKUP(C351,[2]TD!$4:$65536,3,0)),0,VLOOKUP(C351,[2]TD!$4:$65536,3,0))</f>
        <v>0</v>
      </c>
      <c r="G351" s="57">
        <f>IF(ISERROR(VLOOKUP(C351,[2]TD!$4:$65536,4,0)),0,VLOOKUP(C351,[2]TD!$4:$65536,4,0))</f>
        <v>0</v>
      </c>
      <c r="H351" s="57">
        <f>IF(ISERROR(VLOOKUP(C351,[2]TD!$4:$65536,5,0)),0,VLOOKUP(C351,[2]TD!$4:$65536,5,0))</f>
        <v>0</v>
      </c>
      <c r="I351" s="57">
        <f t="shared" si="274"/>
        <v>0</v>
      </c>
      <c r="J351" s="57">
        <f t="shared" si="274"/>
        <v>0</v>
      </c>
      <c r="K351" s="57">
        <f t="shared" si="275"/>
        <v>0</v>
      </c>
      <c r="L351" s="57">
        <f>IF(ISERROR(VLOOKUP(C351,[2]TD!$4:$65536,6,0)),0,VLOOKUP(C351,[2]TD!$4:$65536,6,0))</f>
        <v>0</v>
      </c>
      <c r="M351" s="57">
        <f>IF(ISERROR(VLOOKUP(C351,[2]TD!$4:$65536,7,0)),0,VLOOKUP(C351,[2]TD!$4:$65536,7,0))</f>
        <v>0</v>
      </c>
      <c r="N351" s="70"/>
      <c r="O351" s="70" t="str">
        <f>IF(ISERROR(VLOOKUP(N351,[2]POA!$A$2:$C$25,3,0)),"",VLOOKUP(N351,[2]POA!$A$2:$C$25,3,0))</f>
        <v/>
      </c>
      <c r="P351" s="61"/>
      <c r="Q351" s="61" t="str">
        <f>IF(ISERROR(VLOOKUP(P351,[2]POA!$A$2:$F$25,4,0)),"",VLOOKUP(P351,[2]POA!$A$2:$F$25,4,0))</f>
        <v/>
      </c>
      <c r="R351" s="62" t="str">
        <f>IF(ISERROR(VLOOKUP(N351,[2]POA!$A$2:$C$25,2,0)),"",VLOOKUP(N351,[2]POA!$A$2:$C$25,2,0))</f>
        <v/>
      </c>
      <c r="S351" s="63"/>
      <c r="T351" s="64" t="str">
        <f t="shared" si="271"/>
        <v/>
      </c>
      <c r="U351" s="63"/>
      <c r="V351" s="64" t="str">
        <f>IF(OR(U342=0,N351="",R351=""),"",IF(U342&gt;=(0.5*R351),"HABIL","NO HABIL"))</f>
        <v/>
      </c>
      <c r="W351" s="64"/>
      <c r="X351" s="63"/>
      <c r="Y351" s="64" t="str">
        <f>IF(OR(X342=0,N351="",R351=""),"",IF(X342&gt;=$Y$9,"HABIL","NO HABIL"))</f>
        <v/>
      </c>
      <c r="Z351" s="65"/>
      <c r="AA351" s="64" t="str">
        <f>IF(OR(Z342=0,N351="",R351=""),"",IF(Z342&lt;=$AA$9,"HABIL","NO HABIL"))</f>
        <v/>
      </c>
      <c r="AB351" s="61">
        <f>IF(ISERROR(VLOOKUP(P351,[3]POA!$A$2:$F$25,5,0)),"",VLOOKUP(P351,[3]POA!$A$2:$F$25,5,0))</f>
        <v>0</v>
      </c>
      <c r="AC351" s="61"/>
      <c r="AD351" s="64" t="str">
        <f>IF(OR(AC342=0,N351="",R351=""),"",IF(AC342&gt;=$AD$9,"HABIL","NO HABIL"))</f>
        <v/>
      </c>
      <c r="AE351" s="64" t="str">
        <f t="shared" si="272"/>
        <v/>
      </c>
      <c r="AF351" s="66">
        <f t="shared" si="273"/>
        <v>0</v>
      </c>
      <c r="AG351" s="67" t="str">
        <f t="shared" si="276"/>
        <v>MIPYME</v>
      </c>
      <c r="AH351" s="68"/>
      <c r="AI351" s="64" t="str">
        <f>IF(OR(AH342=0,N351="",R351=""),"",IF(AH342&gt;=$AI$9,"HABIL","NO HABIL"))</f>
        <v/>
      </c>
      <c r="AJ351" s="68"/>
      <c r="AK351" s="64" t="str">
        <f>IF(OR(AJ342=0,N351="",R351=""),"",IF(AJ342&gt;=$AK$9,"HABIL","NO HABIL"))</f>
        <v/>
      </c>
      <c r="AL351" s="72" t="str">
        <f t="shared" si="277"/>
        <v/>
      </c>
    </row>
    <row r="352" spans="2:38" ht="18" hidden="1" customHeight="1" x14ac:dyDescent="0.25">
      <c r="B352" s="73" t="str">
        <f t="shared" si="278"/>
        <v/>
      </c>
      <c r="C352" s="74"/>
      <c r="D352" s="74"/>
      <c r="E352" s="75">
        <f>IF(ISERROR(VLOOKUP(C352,[2]TD!$4:$65536,2,0)),0,VLOOKUP(C352,[2]TD!$4:$65536,2,0))</f>
        <v>0</v>
      </c>
      <c r="F352" s="75">
        <f>IF(ISERROR(VLOOKUP(C352,[2]TD!$4:$65536,3,0)),0,VLOOKUP(C352,[2]TD!$4:$65536,3,0))</f>
        <v>0</v>
      </c>
      <c r="G352" s="75">
        <f>IF(ISERROR(VLOOKUP(C352,[2]TD!$4:$65536,4,0)),0,VLOOKUP(C352,[2]TD!$4:$65536,4,0))</f>
        <v>0</v>
      </c>
      <c r="H352" s="75">
        <f>IF(ISERROR(VLOOKUP(C352,[2]TD!$4:$65536,5,0)),0,VLOOKUP(C352,[2]TD!$4:$65536,5,0))</f>
        <v>0</v>
      </c>
      <c r="I352" s="75">
        <f t="shared" si="274"/>
        <v>0</v>
      </c>
      <c r="J352" s="75">
        <f t="shared" si="274"/>
        <v>0</v>
      </c>
      <c r="K352" s="75">
        <f t="shared" si="275"/>
        <v>0</v>
      </c>
      <c r="L352" s="75">
        <f>IF(ISERROR(VLOOKUP(C352,[2]TD!$4:$65536,6,0)),0,VLOOKUP(C352,[2]TD!$4:$65536,6,0))</f>
        <v>0</v>
      </c>
      <c r="M352" s="75">
        <f>IF(ISERROR(VLOOKUP(C352,[2]TD!$4:$65536,7,0)),0,VLOOKUP(C352,[2]TD!$4:$65536,7,0))</f>
        <v>0</v>
      </c>
      <c r="N352" s="76"/>
      <c r="O352" s="76" t="str">
        <f>IF(ISERROR(VLOOKUP(N352,[2]POA!$A$2:$C$25,3,0)),"",VLOOKUP(N352,[2]POA!$A$2:$C$25,3,0))</f>
        <v/>
      </c>
      <c r="P352" s="77"/>
      <c r="Q352" s="77" t="str">
        <f>IF(ISERROR(VLOOKUP(P352,[2]POA!$A$2:$F$25,4,0)),"",VLOOKUP(P352,[2]POA!$A$2:$F$25,4,0))</f>
        <v/>
      </c>
      <c r="R352" s="78" t="str">
        <f>IF(ISERROR(VLOOKUP(N352,[2]POA!$A$2:$C$25,2,0)),"",VLOOKUP(N352,[2]POA!$A$2:$C$25,2,0))</f>
        <v/>
      </c>
      <c r="S352" s="79"/>
      <c r="T352" s="64" t="str">
        <f t="shared" si="271"/>
        <v/>
      </c>
      <c r="U352" s="79"/>
      <c r="V352" s="80" t="str">
        <f>IF(OR(U342=0,N352="",R352=""),"",IF(U342&gt;=(0.5*R352),"HABIL","NO HABIL"))</f>
        <v/>
      </c>
      <c r="W352" s="80"/>
      <c r="X352" s="79"/>
      <c r="Y352" s="80" t="str">
        <f>IF(OR(X342=0,N352="",R352=""),"",IF(X342&gt;=$Y$9,"HABIL","NO HABIL"))</f>
        <v/>
      </c>
      <c r="Z352" s="81"/>
      <c r="AA352" s="80" t="str">
        <f>IF(OR(Z342=0,N352="",R352=""),"",IF(Z342&lt;=$AA$9,"HABIL","NO HABIL"))</f>
        <v/>
      </c>
      <c r="AB352" s="77">
        <f>IF(ISERROR(VLOOKUP(P352,[3]POA!$A$2:$F$25,5,0)),"",VLOOKUP(P352,[3]POA!$A$2:$F$25,5,0))</f>
        <v>0</v>
      </c>
      <c r="AC352" s="77"/>
      <c r="AD352" s="80" t="str">
        <f>IF(OR(AC342=0,N352="",R352=""),"",IF(AC342&gt;=$AD$9,"HABIL","NO HABIL"))</f>
        <v/>
      </c>
      <c r="AE352" s="80" t="str">
        <f t="shared" si="272"/>
        <v/>
      </c>
      <c r="AF352" s="82">
        <f t="shared" si="273"/>
        <v>0</v>
      </c>
      <c r="AG352" s="83" t="str">
        <f t="shared" si="276"/>
        <v>MIPYME</v>
      </c>
      <c r="AH352" s="84"/>
      <c r="AI352" s="80" t="str">
        <f>IF(OR(AH342=0,N352="",R352=""),"",IF(AH342&gt;=$AI$9,"HABIL","NO HABIL"))</f>
        <v/>
      </c>
      <c r="AJ352" s="84"/>
      <c r="AK352" s="80" t="str">
        <f>IF(OR(AJ342=0,N352="",R352=""),"",IF(AJ342&gt;=$AK$9,"HABIL","NO HABIL"))</f>
        <v/>
      </c>
      <c r="AL352" s="85" t="str">
        <f t="shared" si="277"/>
        <v/>
      </c>
    </row>
    <row r="353" spans="2:38" ht="18" hidden="1" customHeight="1" x14ac:dyDescent="0.25">
      <c r="B353" s="37">
        <v>32</v>
      </c>
      <c r="C353" s="38">
        <f>+C354</f>
        <v>0</v>
      </c>
      <c r="D353" s="39" t="str">
        <f>IF(SUM(D354:D363)=0,"",SUM(D354:D363))</f>
        <v/>
      </c>
      <c r="E353" s="40">
        <f>SUM(E354:E363)</f>
        <v>0</v>
      </c>
      <c r="F353" s="40">
        <f t="shared" ref="F353:M353" si="279">SUM(F354:F363)</f>
        <v>0</v>
      </c>
      <c r="G353" s="40">
        <f t="shared" si="279"/>
        <v>0</v>
      </c>
      <c r="H353" s="40">
        <f t="shared" si="279"/>
        <v>0</v>
      </c>
      <c r="I353" s="40">
        <f t="shared" si="279"/>
        <v>0</v>
      </c>
      <c r="J353" s="40">
        <f t="shared" si="279"/>
        <v>0</v>
      </c>
      <c r="K353" s="40">
        <f t="shared" si="279"/>
        <v>0</v>
      </c>
      <c r="L353" s="40">
        <f t="shared" si="279"/>
        <v>0</v>
      </c>
      <c r="M353" s="40">
        <f t="shared" si="279"/>
        <v>0</v>
      </c>
      <c r="N353" s="41">
        <v>1</v>
      </c>
      <c r="O353" s="42">
        <f>IF(ISERROR(VLOOKUP(N353,[2]POA!$A$2:$C$25,3,0)),"",VLOOKUP(N353,[2]POA!$A$2:$C$25,3,0))</f>
        <v>18</v>
      </c>
      <c r="P353" s="43" t="s">
        <v>54</v>
      </c>
      <c r="Q353" s="41">
        <f>+SUM(Q354:Q363)</f>
        <v>0</v>
      </c>
      <c r="R353" s="44">
        <f>IF(ISERROR(VLOOKUP(N353,[2]POA!$A$2:$C$25,2,0)),"",VLOOKUP(N353,[2]POA!$A$2:$C$25,2,0))</f>
        <v>151500000000</v>
      </c>
      <c r="S353" s="45">
        <f>SUM(I353)</f>
        <v>0</v>
      </c>
      <c r="T353" s="46" t="str">
        <f>IF(OR(S353=0,N353="",R353=""),"",IF(S353&gt;=(R353/O353),"HABIL","NO HABIL"))</f>
        <v/>
      </c>
      <c r="U353" s="47">
        <f>SUM(J353)</f>
        <v>0</v>
      </c>
      <c r="V353" s="48" t="str">
        <f>IF(OR(U353=0,N353="",R353=""),"",IF(U353&gt;=(0.1*R353),"HABIL","NO HABIL"))</f>
        <v/>
      </c>
      <c r="W353" s="48"/>
      <c r="X353" s="47">
        <f>IF(ISERROR(SUM(E353/G353)),0,SUM(E353/G353))</f>
        <v>0</v>
      </c>
      <c r="Y353" s="46" t="str">
        <f>IF(OR(X353=0,N353="",R353=""),"",IF(X353&gt;=$Y$9,"HABIL","NO HABIL"))</f>
        <v/>
      </c>
      <c r="Z353" s="49">
        <f>IF(ISERROR(SUM(H353/F353)),0,SUM(H353/F353))</f>
        <v>0</v>
      </c>
      <c r="AA353" s="46" t="str">
        <f>IF(OR(Z353=0,N353="",R353=""),"",IF(Z353&lt;=$AA$9,"HABIL","NO HABIL"))</f>
        <v/>
      </c>
      <c r="AB353" s="41">
        <f>+SUM(AB354:AB363)</f>
        <v>0</v>
      </c>
      <c r="AC353" s="49">
        <f>IF(ISERROR(SUM(L353/M353)),0,SUM(L353/M353))</f>
        <v>0</v>
      </c>
      <c r="AD353" s="46" t="str">
        <f>IF(OR(AC353=0,N353="",R353=""),"",IF(AC353&gt;=$AD$9,"HABIL","NO HABIL"))</f>
        <v/>
      </c>
      <c r="AE353" s="46" t="str">
        <f>IF(OR(T353="",V353="",Y353="",AA353="",AD353=""),"",IF(T353="NO HABIL","NO HABIL",IF(V353="NO HABIL","NO HABIL",IF(Y353="NO HABIL","NO HABIL",IF(AA353="NO HABIL","NO HABIL",IF(AD353="NO HABIL","NO HABIL",IF(AD353="NO HABIL","NO HABIL","HABIL")))))))</f>
        <v/>
      </c>
      <c r="AF353" s="50"/>
      <c r="AG353" s="51"/>
      <c r="AH353" s="49">
        <f>IF(ISERROR(SUM(L353/K353)),0,SUM(L353/K353))</f>
        <v>0</v>
      </c>
      <c r="AI353" s="46" t="str">
        <f>IF(OR(AH353=0,N353="",R353=""),"",IF(AH353&gt;=$AI$9,"HABIL","NO HABIL"))</f>
        <v/>
      </c>
      <c r="AJ353" s="49">
        <f>IF(ISERROR(SUM(L353/F353)),0,SUM(L353/F353))</f>
        <v>0</v>
      </c>
      <c r="AK353" s="46" t="str">
        <f>IF(OR(AJ353=0,N353="",R353=""),"",IF(AJ353&gt;=$AK$9,"HABIL","NO HABIL"))</f>
        <v/>
      </c>
      <c r="AL353" s="52" t="str">
        <f t="shared" si="277"/>
        <v/>
      </c>
    </row>
    <row r="354" spans="2:38" ht="18" hidden="1" customHeight="1" x14ac:dyDescent="0.25">
      <c r="B354" s="54" t="str">
        <f>IF(C354="","",B353+0.1)</f>
        <v/>
      </c>
      <c r="C354" s="55"/>
      <c r="D354" s="56"/>
      <c r="E354" s="57">
        <f>IF(ISERROR(VLOOKUP(C354,[2]TD!$4:$65536,2,0)),0,VLOOKUP(C354,[2]TD!$4:$65536,2,0))</f>
        <v>0</v>
      </c>
      <c r="F354" s="57">
        <f>IF(ISERROR(VLOOKUP(C354,[2]TD!$4:$65536,3,0)),0,VLOOKUP(C354,[2]TD!$4:$65536,3,0))</f>
        <v>0</v>
      </c>
      <c r="G354" s="57">
        <f>IF(ISERROR(VLOOKUP(C354,[2]TD!$4:$65536,4,0)),0,VLOOKUP(C354,[2]TD!$4:$65536,4,0))</f>
        <v>0</v>
      </c>
      <c r="H354" s="57">
        <f>IF(ISERROR(VLOOKUP(C354,[2]TD!$4:$65536,5,0)),0,VLOOKUP(C354,[2]TD!$4:$65536,5,0))</f>
        <v>0</v>
      </c>
      <c r="I354" s="57">
        <f>IF(ISERROR(E354-G354),"",E354-G354)</f>
        <v>0</v>
      </c>
      <c r="J354" s="58">
        <f>IF(ISERROR(F354-H354),"",F354-H354)</f>
        <v>0</v>
      </c>
      <c r="K354" s="58">
        <f>IF(ISERROR(F354-H354),"",F354-H354)</f>
        <v>0</v>
      </c>
      <c r="L354" s="57">
        <f>IF(ISERROR(VLOOKUP(C354,[2]TD!$4:$65536,6,0)),0,VLOOKUP(C354,[2]TD!$4:$65536,6,0))</f>
        <v>0</v>
      </c>
      <c r="M354" s="57">
        <f>IF(ISERROR(VLOOKUP(C354,[2]TD!$4:$65536,7,0)),0,VLOOKUP(C354,[2]TD!$4:$65536,7,0))</f>
        <v>0</v>
      </c>
      <c r="N354" s="59"/>
      <c r="O354" s="60" t="str">
        <f>IF(ISERROR(VLOOKUP(N354,[2]POA!$A$2:$C$25,3,0)),"",VLOOKUP(N354,[2]POA!$A$2:$C$25,3,0))</f>
        <v/>
      </c>
      <c r="P354" s="61" t="s">
        <v>54</v>
      </c>
      <c r="Q354" s="61" t="str">
        <f>IF(ISERROR(VLOOKUP(P354,[2]POA!$A$2:$F$25,4,0)),"",VLOOKUP(P354,[2]POA!$A$2:$F$25,4,0))</f>
        <v/>
      </c>
      <c r="R354" s="62" t="str">
        <f>IF(ISERROR(VLOOKUP(N354,[2]POA!$A$2:$C$25,2,0)),"",VLOOKUP(N354,[2]POA!$A$2:$C$25,2,0))</f>
        <v/>
      </c>
      <c r="S354" s="63"/>
      <c r="T354" s="64" t="str">
        <f t="shared" ref="T354:T363" si="280">IF(OR(S353=0,N354="",R354=""),"",IF(S353&gt;=(0.1*R354),"HABIL","NO HABIL"))</f>
        <v/>
      </c>
      <c r="U354" s="63"/>
      <c r="V354" s="64" t="str">
        <f>IF(OR(U353=0,N354="",R354=""),"",IF(U353&gt;=(0.5*R354),"HABIL","NO HABIL"))</f>
        <v/>
      </c>
      <c r="W354" s="64"/>
      <c r="X354" s="63"/>
      <c r="Y354" s="64" t="str">
        <f>IF(OR(X353=0,N354="",R354=""),"",IF(X353&gt;=$Y$9,"HABIL","NO HABIL"))</f>
        <v/>
      </c>
      <c r="Z354" s="65"/>
      <c r="AA354" s="64" t="str">
        <f>IF(OR(Z353=0,N354="",R354=""),"",IF(Z353&lt;=$AA$9,"HABIL","NO HABIL"))</f>
        <v/>
      </c>
      <c r="AB354" s="61" t="str">
        <f>IF(ISERROR(VLOOKUP(P354,[3]POA!$A$2:$F$25,5,0)),"",VLOOKUP(P354,[3]POA!$A$2:$F$25,5,0))</f>
        <v/>
      </c>
      <c r="AC354" s="61"/>
      <c r="AD354" s="64" t="str">
        <f>IF(OR(AC353=0,N354="",R354=""),"",IF(AC353&gt;=$AD$9,"HABIL","NO HABIL"))</f>
        <v/>
      </c>
      <c r="AE354" s="64" t="str">
        <f t="shared" ref="AE354:AE363" si="281">IF(OR(T354="",V354="",Y354="",AA354="",AD354=""),"",IF(T354="NO HABIL","NO HABIL",IF(V354="NO HABIL","NO HABIL",IF(Y354="NO HABIL","NO HABIL",IF(AA354="NO HABIL","NO HABIL",IF(AD354="NO HABIL","NO HABIL",IF(AD354="NO HABIL","NO HABIL","HABIL")))))))</f>
        <v/>
      </c>
      <c r="AF354" s="66">
        <f t="shared" ref="AF354:AF363" si="282">IF(ISERROR(F354/$AG$9),"",F354/$AG$9)</f>
        <v>0</v>
      </c>
      <c r="AG354" s="67" t="str">
        <f>+IF(AF354&lt;$AG$10,"MIPYME","NO CUMPLE")</f>
        <v>MIPYME</v>
      </c>
      <c r="AH354" s="68"/>
      <c r="AI354" s="64" t="str">
        <f>IF(OR(AH353=0,N354="",R354=""),"",IF(AH353&gt;=$AI$9,"HABIL","NO HABIL"))</f>
        <v/>
      </c>
      <c r="AJ354" s="68"/>
      <c r="AK354" s="64" t="str">
        <f>IF(OR(AJ353=0,N354="",R354=""),"",IF(AJ353&gt;=$AK$9,"HABIL","NO HABIL"))</f>
        <v/>
      </c>
      <c r="AL354" s="69" t="str">
        <f>IF(OR(AI354="",AK354=""),"",IF(AI354="NO HABIL","NO HABIL",IF(AK354="NO HABIL","NO HABIL",IF(AK354="NO HABIL","NO HABIL","HABIL"))))</f>
        <v/>
      </c>
    </row>
    <row r="355" spans="2:38" ht="18" hidden="1" customHeight="1" x14ac:dyDescent="0.25">
      <c r="B355" s="54" t="str">
        <f>IF(C355="","",B354+0.1)</f>
        <v/>
      </c>
      <c r="C355" s="56"/>
      <c r="D355" s="56"/>
      <c r="E355" s="57">
        <f>IF(ISERROR(VLOOKUP(C355,[2]TD!$4:$65536,2,0)),0,VLOOKUP(C355,[2]TD!$4:$65536,2,0))</f>
        <v>0</v>
      </c>
      <c r="F355" s="57">
        <f>IF(ISERROR(VLOOKUP(C355,[2]TD!$4:$65536,3,0)),0,VLOOKUP(C355,[2]TD!$4:$65536,3,0))</f>
        <v>0</v>
      </c>
      <c r="G355" s="57">
        <f>IF(ISERROR(VLOOKUP(C355,[2]TD!$4:$65536,4,0)),0,VLOOKUP(C355,[2]TD!$4:$65536,4,0))</f>
        <v>0</v>
      </c>
      <c r="H355" s="57">
        <f>IF(ISERROR(VLOOKUP(C355,[2]TD!$4:$65536,5,0)),0,VLOOKUP(C355,[2]TD!$4:$65536,5,0))</f>
        <v>0</v>
      </c>
      <c r="I355" s="57">
        <f t="shared" ref="I355:J363" si="283">IF(ISERROR(E355-G355),"",E355-G355)</f>
        <v>0</v>
      </c>
      <c r="J355" s="58">
        <f t="shared" si="283"/>
        <v>0</v>
      </c>
      <c r="K355" s="58">
        <f t="shared" ref="K355:K363" si="284">IF(ISERROR(F355-H355),"",F355-H355)</f>
        <v>0</v>
      </c>
      <c r="L355" s="57">
        <f>IF(ISERROR(VLOOKUP(C355,[2]TD!$4:$65536,6,0)),0,VLOOKUP(C355,[2]TD!$4:$65536,6,0))</f>
        <v>0</v>
      </c>
      <c r="M355" s="57">
        <f>IF(ISERROR(VLOOKUP(C355,[2]TD!$4:$65536,7,0)),0,VLOOKUP(C355,[2]TD!$4:$65536,7,0))</f>
        <v>0</v>
      </c>
      <c r="N355" s="70"/>
      <c r="O355" s="70" t="str">
        <f>IF(ISERROR(VLOOKUP(N355,[2]POA!$A$2:$C$25,3,0)),"",VLOOKUP(N355,[2]POA!$A$2:$C$25,3,0))</f>
        <v/>
      </c>
      <c r="P355" s="61" t="s">
        <v>54</v>
      </c>
      <c r="Q355" s="61" t="str">
        <f>IF(ISERROR(VLOOKUP(P355,[2]POA!$A$2:$F$25,4,0)),"",VLOOKUP(P355,[2]POA!$A$2:$F$25,4,0))</f>
        <v/>
      </c>
      <c r="R355" s="62" t="str">
        <f>IF(ISERROR(VLOOKUP(N355,[2]POA!$A$2:$C$25,2,0)),"",VLOOKUP(N355,[2]POA!$A$2:$C$25,2,0))</f>
        <v/>
      </c>
      <c r="S355" s="63" t="s">
        <v>54</v>
      </c>
      <c r="T355" s="64" t="str">
        <f t="shared" si="280"/>
        <v/>
      </c>
      <c r="U355" s="63"/>
      <c r="V355" s="64" t="str">
        <f>IF(OR(U353=0,N355="",R355=""),"",IF(U353&gt;=(0.5*R355),"HABIL","NO HABIL"))</f>
        <v/>
      </c>
      <c r="W355" s="64"/>
      <c r="X355" s="63"/>
      <c r="Y355" s="64" t="str">
        <f>IF(OR(X353=0,N355="",R355=""),"",IF(X353&gt;=$Y$9,"HABIL","NO HABIL"))</f>
        <v/>
      </c>
      <c r="Z355" s="65"/>
      <c r="AA355" s="64" t="str">
        <f>IF(OR(Z353=0,N355="",R355=""),"",IF(Z353&lt;=$AA$9,"HABIL","NO HABIL"))</f>
        <v/>
      </c>
      <c r="AB355" s="61" t="str">
        <f>IF(ISERROR(VLOOKUP(P355,[3]POA!$A$2:$F$25,5,0)),"",VLOOKUP(P355,[3]POA!$A$2:$F$25,5,0))</f>
        <v/>
      </c>
      <c r="AC355" s="61"/>
      <c r="AD355" s="64" t="str">
        <f>IF(OR(AC353=0,N355="",R355=""),"",IF(AC353&gt;=$AD$9,"HABIL","NO HABIL"))</f>
        <v/>
      </c>
      <c r="AE355" s="64" t="str">
        <f t="shared" si="281"/>
        <v/>
      </c>
      <c r="AF355" s="66">
        <f t="shared" si="282"/>
        <v>0</v>
      </c>
      <c r="AG355" s="67" t="str">
        <f t="shared" ref="AG355:AG363" si="285">+IF(AF355&lt;$AG$10,"MIPYME","NO CUMPLE")</f>
        <v>MIPYME</v>
      </c>
      <c r="AH355" s="68"/>
      <c r="AI355" s="64" t="str">
        <f>IF(OR(AH353=0,N355="",R355=""),"",IF(AH353&gt;=$AI$9,"HABIL","NO HABIL"))</f>
        <v/>
      </c>
      <c r="AJ355" s="68"/>
      <c r="AK355" s="64" t="str">
        <f>IF(OR(AJ353=0,N355="",R355=""),"",IF(AJ353&gt;=$AK$9,"HABIL","NO HABIL"))</f>
        <v/>
      </c>
      <c r="AL355" s="71" t="str">
        <f t="shared" ref="AL355:AL364" si="286">IF(OR(AI355="",AK355=""),"",IF(AI355="NO HABIL","NO HABIL",IF(AK355="NO HABIL","NO HABIL",IF(AK355="NO HABIL","NO HABIL","HABIL"))))</f>
        <v/>
      </c>
    </row>
    <row r="356" spans="2:38" ht="18" hidden="1" customHeight="1" x14ac:dyDescent="0.25">
      <c r="B356" s="54" t="str">
        <f>IF(C356="","",B355+0.1)</f>
        <v/>
      </c>
      <c r="C356" s="56"/>
      <c r="D356" s="56"/>
      <c r="E356" s="57">
        <f>IF(ISERROR(VLOOKUP(C356,[2]TD!$4:$65536,2,0)),0,VLOOKUP(C356,[2]TD!$4:$65536,2,0))</f>
        <v>0</v>
      </c>
      <c r="F356" s="57">
        <f>IF(ISERROR(VLOOKUP(C356,[2]TD!$4:$65536,3,0)),0,VLOOKUP(C356,[2]TD!$4:$65536,3,0))</f>
        <v>0</v>
      </c>
      <c r="G356" s="57">
        <f>IF(ISERROR(VLOOKUP(C356,[2]TD!$4:$65536,4,0)),0,VLOOKUP(C356,[2]TD!$4:$65536,4,0))</f>
        <v>0</v>
      </c>
      <c r="H356" s="57">
        <f>IF(ISERROR(VLOOKUP(C356,[2]TD!$4:$65536,5,0)),0,VLOOKUP(C356,[2]TD!$4:$65536,5,0))</f>
        <v>0</v>
      </c>
      <c r="I356" s="57">
        <f t="shared" si="283"/>
        <v>0</v>
      </c>
      <c r="J356" s="58">
        <f t="shared" si="283"/>
        <v>0</v>
      </c>
      <c r="K356" s="58">
        <f t="shared" si="284"/>
        <v>0</v>
      </c>
      <c r="L356" s="57">
        <f>IF(ISERROR(VLOOKUP(C356,[2]TD!$4:$65536,6,0)),0,VLOOKUP(C356,[2]TD!$4:$65536,6,0))</f>
        <v>0</v>
      </c>
      <c r="M356" s="57">
        <f>IF(ISERROR(VLOOKUP(C356,[2]TD!$4:$65536,7,0)),0,VLOOKUP(C356,[2]TD!$4:$65536,7,0))</f>
        <v>0</v>
      </c>
      <c r="N356" s="70"/>
      <c r="O356" s="70" t="str">
        <f>IF(ISERROR(VLOOKUP(N356,[2]POA!$A$2:$C$25,3,0)),"",VLOOKUP(N356,[2]POA!$A$2:$C$25,3,0))</f>
        <v/>
      </c>
      <c r="P356" s="61"/>
      <c r="Q356" s="61" t="str">
        <f>IF(ISERROR(VLOOKUP(P356,[2]POA!$A$2:$F$25,4,0)),"",VLOOKUP(P356,[2]POA!$A$2:$F$25,4,0))</f>
        <v/>
      </c>
      <c r="R356" s="62" t="str">
        <f>IF(ISERROR(VLOOKUP(N356,[2]POA!$A$2:$C$25,2,0)),"",VLOOKUP(N356,[2]POA!$A$2:$C$25,2,0))</f>
        <v/>
      </c>
      <c r="S356" s="63" t="s">
        <v>54</v>
      </c>
      <c r="T356" s="64" t="str">
        <f t="shared" si="280"/>
        <v/>
      </c>
      <c r="U356" s="63"/>
      <c r="V356" s="64" t="str">
        <f>IF(OR(U353=0,N356="",R356=""),"",IF(U353&gt;=(0.5*R356),"HABIL","NO HABIL"))</f>
        <v/>
      </c>
      <c r="W356" s="64"/>
      <c r="X356" s="63"/>
      <c r="Y356" s="64" t="str">
        <f>IF(OR(X353=0,N356="",R356=""),"",IF(X353&gt;=$Y$9,"HABIL","NO HABIL"))</f>
        <v/>
      </c>
      <c r="Z356" s="65"/>
      <c r="AA356" s="64" t="str">
        <f>IF(OR(Z353=0,N356="",R356=""),"",IF(Z353&lt;=$AA$9,"HABIL","NO HABIL"))</f>
        <v/>
      </c>
      <c r="AB356" s="61">
        <f>IF(ISERROR(VLOOKUP(P356,[3]POA!$A$2:$F$25,5,0)),"",VLOOKUP(P356,[3]POA!$A$2:$F$25,5,0))</f>
        <v>0</v>
      </c>
      <c r="AC356" s="61"/>
      <c r="AD356" s="64" t="str">
        <f>IF(OR(AC353=0,N356="",R356=""),"",IF(AC353&gt;=$AD$9,"HABIL","NO HABIL"))</f>
        <v/>
      </c>
      <c r="AE356" s="64" t="str">
        <f t="shared" si="281"/>
        <v/>
      </c>
      <c r="AF356" s="66">
        <f t="shared" si="282"/>
        <v>0</v>
      </c>
      <c r="AG356" s="67" t="str">
        <f t="shared" si="285"/>
        <v>MIPYME</v>
      </c>
      <c r="AH356" s="68"/>
      <c r="AI356" s="64" t="str">
        <f>IF(OR(AH353=0,N356="",R356=""),"",IF(AH353&gt;=$AI$9,"HABIL","NO HABIL"))</f>
        <v/>
      </c>
      <c r="AJ356" s="68"/>
      <c r="AK356" s="64" t="str">
        <f>IF(OR(AJ353=0,N356="",R356=""),"",IF(AJ353&gt;=$AK$9,"HABIL","NO HABIL"))</f>
        <v/>
      </c>
      <c r="AL356" s="71" t="str">
        <f t="shared" si="286"/>
        <v/>
      </c>
    </row>
    <row r="357" spans="2:38" ht="18" hidden="1" customHeight="1" x14ac:dyDescent="0.25">
      <c r="B357" s="54"/>
      <c r="C357" s="56" t="s">
        <v>55</v>
      </c>
      <c r="D357" s="56"/>
      <c r="E357" s="57">
        <f>IF(ISERROR(VLOOKUP(C357,[2]TD!$4:$65536,2,0)),0,VLOOKUP(C357,[2]TD!$4:$65536,2,0))</f>
        <v>0</v>
      </c>
      <c r="F357" s="57">
        <f>IF(ISERROR(VLOOKUP(C357,[2]TD!$4:$65536,3,0)),0,VLOOKUP(C357,[2]TD!$4:$65536,3,0))</f>
        <v>0</v>
      </c>
      <c r="G357" s="57">
        <f>IF(ISERROR(VLOOKUP(C357,[2]TD!$4:$65536,4,0)),0,VLOOKUP(C357,[2]TD!$4:$65536,4,0))</f>
        <v>0</v>
      </c>
      <c r="H357" s="57">
        <f>IF(ISERROR(VLOOKUP(C357,[2]TD!$4:$65536,5,0)),0,VLOOKUP(C357,[2]TD!$4:$65536,5,0))</f>
        <v>0</v>
      </c>
      <c r="I357" s="57">
        <f t="shared" si="283"/>
        <v>0</v>
      </c>
      <c r="J357" s="57">
        <f t="shared" si="283"/>
        <v>0</v>
      </c>
      <c r="K357" s="57">
        <f t="shared" si="284"/>
        <v>0</v>
      </c>
      <c r="L357" s="57">
        <f>IF(ISERROR(VLOOKUP(C357,[2]TD!$4:$65536,6,0)),0,VLOOKUP(C357,[2]TD!$4:$65536,6,0))</f>
        <v>0</v>
      </c>
      <c r="M357" s="57">
        <f>IF(ISERROR(VLOOKUP(C357,[2]TD!$4:$65536,7,0)),0,VLOOKUP(C357,[2]TD!$4:$65536,7,0))</f>
        <v>0</v>
      </c>
      <c r="N357" s="70"/>
      <c r="O357" s="70" t="str">
        <f>IF(ISERROR(VLOOKUP(N357,[2]POA!$A$2:$C$25,3,0)),"",VLOOKUP(N357,[2]POA!$A$2:$C$25,3,0))</f>
        <v/>
      </c>
      <c r="P357" s="61"/>
      <c r="Q357" s="61" t="str">
        <f>IF(ISERROR(VLOOKUP(P357,[2]POA!$A$2:$F$25,4,0)),"",VLOOKUP(P357,[2]POA!$A$2:$F$25,4,0))</f>
        <v/>
      </c>
      <c r="R357" s="62" t="str">
        <f>IF(ISERROR(VLOOKUP(N357,[2]POA!$A$2:$C$25,2,0)),"",VLOOKUP(N357,[2]POA!$A$2:$C$25,2,0))</f>
        <v/>
      </c>
      <c r="S357" s="63"/>
      <c r="T357" s="64" t="str">
        <f t="shared" si="280"/>
        <v/>
      </c>
      <c r="U357" s="63"/>
      <c r="V357" s="64" t="str">
        <f>IF(OR(U353=0,N357="",R357=""),"",IF(U353&gt;=(0.5*R357),"HABIL","NO HABIL"))</f>
        <v/>
      </c>
      <c r="W357" s="64"/>
      <c r="X357" s="63"/>
      <c r="Y357" s="64" t="str">
        <f>IF(OR(X353=0,N357="",R357=""),"",IF(X353&gt;=$Y$9,"HABIL","NO HABIL"))</f>
        <v/>
      </c>
      <c r="Z357" s="65"/>
      <c r="AA357" s="64" t="str">
        <f>IF(OR(Z353=0,N357="",R357=""),"",IF(Z353&lt;=$AA$9,"HABIL","NO HABIL"))</f>
        <v/>
      </c>
      <c r="AB357" s="61">
        <f>IF(ISERROR(VLOOKUP(P357,[3]POA!$A$2:$F$25,5,0)),"",VLOOKUP(P357,[3]POA!$A$2:$F$25,5,0))</f>
        <v>0</v>
      </c>
      <c r="AC357" s="61"/>
      <c r="AD357" s="64" t="str">
        <f>IF(OR(AC353=0,N357="",R357=""),"",IF(AC353&gt;=$AD$9,"HABIL","NO HABIL"))</f>
        <v/>
      </c>
      <c r="AE357" s="64" t="str">
        <f t="shared" si="281"/>
        <v/>
      </c>
      <c r="AF357" s="66">
        <f t="shared" si="282"/>
        <v>0</v>
      </c>
      <c r="AG357" s="67" t="str">
        <f t="shared" si="285"/>
        <v>MIPYME</v>
      </c>
      <c r="AH357" s="68"/>
      <c r="AI357" s="64" t="str">
        <f>IF(OR(AH353=0,N357="",R357=""),"",IF(AH353&gt;=$AI$9,"HABIL","NO HABIL"))</f>
        <v/>
      </c>
      <c r="AJ357" s="68"/>
      <c r="AK357" s="64" t="str">
        <f>IF(OR(AJ353=0,N357="",R357=""),"",IF(AJ353&gt;=$AK$9,"HABIL","NO HABIL"))</f>
        <v/>
      </c>
      <c r="AL357" s="71" t="str">
        <f t="shared" si="286"/>
        <v/>
      </c>
    </row>
    <row r="358" spans="2:38" ht="18" hidden="1" customHeight="1" x14ac:dyDescent="0.25">
      <c r="B358" s="54" t="str">
        <f t="shared" ref="B358:B363" si="287">IF(C358="","",B357+0.1)</f>
        <v/>
      </c>
      <c r="C358" s="56"/>
      <c r="D358" s="56"/>
      <c r="E358" s="57">
        <f>IF(ISERROR(VLOOKUP(C358,[2]TD!$4:$65536,2,0)),0,VLOOKUP(C358,[2]TD!$4:$65536,2,0))</f>
        <v>0</v>
      </c>
      <c r="F358" s="57">
        <f>IF(ISERROR(VLOOKUP(C358,[2]TD!$4:$65536,3,0)),0,VLOOKUP(C358,[2]TD!$4:$65536,3,0))</f>
        <v>0</v>
      </c>
      <c r="G358" s="57">
        <f>IF(ISERROR(VLOOKUP(C358,[2]TD!$4:$65536,4,0)),0,VLOOKUP(C358,[2]TD!$4:$65536,4,0))</f>
        <v>0</v>
      </c>
      <c r="H358" s="57">
        <f>IF(ISERROR(VLOOKUP(C358,[2]TD!$4:$65536,5,0)),0,VLOOKUP(C358,[2]TD!$4:$65536,5,0))</f>
        <v>0</v>
      </c>
      <c r="I358" s="57">
        <f t="shared" si="283"/>
        <v>0</v>
      </c>
      <c r="J358" s="57">
        <f t="shared" si="283"/>
        <v>0</v>
      </c>
      <c r="K358" s="57">
        <f t="shared" si="284"/>
        <v>0</v>
      </c>
      <c r="L358" s="57">
        <f>IF(ISERROR(VLOOKUP(C358,[2]TD!$4:$65536,6,0)),0,VLOOKUP(C358,[2]TD!$4:$65536,6,0))</f>
        <v>0</v>
      </c>
      <c r="M358" s="57">
        <f>IF(ISERROR(VLOOKUP(C358,[2]TD!$4:$65536,7,0)),0,VLOOKUP(C358,[2]TD!$4:$65536,7,0))</f>
        <v>0</v>
      </c>
      <c r="N358" s="70"/>
      <c r="O358" s="70" t="str">
        <f>IF(ISERROR(VLOOKUP(N358,[2]POA!$A$2:$C$25,3,0)),"",VLOOKUP(N358,[2]POA!$A$2:$C$25,3,0))</f>
        <v/>
      </c>
      <c r="P358" s="61"/>
      <c r="Q358" s="61" t="str">
        <f>IF(ISERROR(VLOOKUP(P358,[2]POA!$A$2:$F$25,4,0)),"",VLOOKUP(P358,[2]POA!$A$2:$F$25,4,0))</f>
        <v/>
      </c>
      <c r="R358" s="62" t="str">
        <f>IF(ISERROR(VLOOKUP(N358,[2]POA!$A$2:$C$25,2,0)),"",VLOOKUP(N358,[2]POA!$A$2:$C$25,2,0))</f>
        <v/>
      </c>
      <c r="S358" s="63"/>
      <c r="T358" s="64" t="str">
        <f t="shared" si="280"/>
        <v/>
      </c>
      <c r="U358" s="63"/>
      <c r="V358" s="64" t="str">
        <f>IF(OR(U353=0,N358="",R358=""),"",IF(U353&gt;=(0.5*R358),"HABIL","NO HABIL"))</f>
        <v/>
      </c>
      <c r="W358" s="64"/>
      <c r="X358" s="63"/>
      <c r="Y358" s="64" t="str">
        <f>IF(OR(X353=0,N358="",R358=""),"",IF(X353&gt;=$Y$9,"HABIL","NO HABIL"))</f>
        <v/>
      </c>
      <c r="Z358" s="65"/>
      <c r="AA358" s="64" t="str">
        <f>IF(OR(Z353=0,N358="",R358=""),"",IF(Z353&lt;=$AA$9,"HABIL","NO HABIL"))</f>
        <v/>
      </c>
      <c r="AB358" s="61">
        <f>IF(ISERROR(VLOOKUP(P358,[3]POA!$A$2:$F$25,5,0)),"",VLOOKUP(P358,[3]POA!$A$2:$F$25,5,0))</f>
        <v>0</v>
      </c>
      <c r="AC358" s="61"/>
      <c r="AD358" s="64" t="str">
        <f>IF(OR(AC353=0,N358="",R358=""),"",IF(AC353&gt;=$AD$9,"HABIL","NO HABIL"))</f>
        <v/>
      </c>
      <c r="AE358" s="64" t="str">
        <f t="shared" si="281"/>
        <v/>
      </c>
      <c r="AF358" s="66">
        <f t="shared" si="282"/>
        <v>0</v>
      </c>
      <c r="AG358" s="67" t="str">
        <f t="shared" si="285"/>
        <v>MIPYME</v>
      </c>
      <c r="AH358" s="68"/>
      <c r="AI358" s="64" t="str">
        <f>IF(OR(AH353=0,N358="",R358=""),"",IF(AH353&gt;=$AI$9,"HABIL","NO HABIL"))</f>
        <v/>
      </c>
      <c r="AJ358" s="68"/>
      <c r="AK358" s="64" t="str">
        <f>IF(OR(AJ353=0,N358="",R358=""),"",IF(AJ353&gt;=$AK$9,"HABIL","NO HABIL"))</f>
        <v/>
      </c>
      <c r="AL358" s="72" t="str">
        <f t="shared" si="286"/>
        <v/>
      </c>
    </row>
    <row r="359" spans="2:38" ht="18" hidden="1" customHeight="1" x14ac:dyDescent="0.25">
      <c r="B359" s="54" t="str">
        <f t="shared" si="287"/>
        <v/>
      </c>
      <c r="C359" s="56"/>
      <c r="D359" s="56"/>
      <c r="E359" s="57">
        <f>IF(ISERROR(VLOOKUP(C359,[2]TD!$4:$65536,2,0)),0,VLOOKUP(C359,[2]TD!$4:$65536,2,0))</f>
        <v>0</v>
      </c>
      <c r="F359" s="57">
        <f>IF(ISERROR(VLOOKUP(C359,[2]TD!$4:$65536,3,0)),0,VLOOKUP(C359,[2]TD!$4:$65536,3,0))</f>
        <v>0</v>
      </c>
      <c r="G359" s="57">
        <f>IF(ISERROR(VLOOKUP(C359,[2]TD!$4:$65536,4,0)),0,VLOOKUP(C359,[2]TD!$4:$65536,4,0))</f>
        <v>0</v>
      </c>
      <c r="H359" s="57">
        <f>IF(ISERROR(VLOOKUP(C359,[2]TD!$4:$65536,5,0)),0,VLOOKUP(C359,[2]TD!$4:$65536,5,0))</f>
        <v>0</v>
      </c>
      <c r="I359" s="57">
        <f t="shared" si="283"/>
        <v>0</v>
      </c>
      <c r="J359" s="57">
        <f t="shared" si="283"/>
        <v>0</v>
      </c>
      <c r="K359" s="57">
        <f t="shared" si="284"/>
        <v>0</v>
      </c>
      <c r="L359" s="57">
        <f>IF(ISERROR(VLOOKUP(C359,[2]TD!$4:$65536,6,0)),0,VLOOKUP(C359,[2]TD!$4:$65536,6,0))</f>
        <v>0</v>
      </c>
      <c r="M359" s="57">
        <f>IF(ISERROR(VLOOKUP(C359,[2]TD!$4:$65536,7,0)),0,VLOOKUP(C359,[2]TD!$4:$65536,7,0))</f>
        <v>0</v>
      </c>
      <c r="N359" s="70"/>
      <c r="O359" s="70" t="str">
        <f>IF(ISERROR(VLOOKUP(N359,[2]POA!$A$2:$C$25,3,0)),"",VLOOKUP(N359,[2]POA!$A$2:$C$25,3,0))</f>
        <v/>
      </c>
      <c r="P359" s="61"/>
      <c r="Q359" s="61" t="str">
        <f>IF(ISERROR(VLOOKUP(P359,[2]POA!$A$2:$F$25,4,0)),"",VLOOKUP(P359,[2]POA!$A$2:$F$25,4,0))</f>
        <v/>
      </c>
      <c r="R359" s="62" t="str">
        <f>IF(ISERROR(VLOOKUP(N359,[2]POA!$A$2:$C$25,2,0)),"",VLOOKUP(N359,[2]POA!$A$2:$C$25,2,0))</f>
        <v/>
      </c>
      <c r="S359" s="63"/>
      <c r="T359" s="64" t="str">
        <f t="shared" si="280"/>
        <v/>
      </c>
      <c r="U359" s="63"/>
      <c r="V359" s="64" t="str">
        <f>IF(OR(U353=0,N359="",R359=""),"",IF(U353&gt;=(0.5*R359),"HABIL","NO HABIL"))</f>
        <v/>
      </c>
      <c r="W359" s="64"/>
      <c r="X359" s="63"/>
      <c r="Y359" s="64" t="str">
        <f>IF(OR(X353=0,N359="",R359=""),"",IF(X353&gt;=$Y$9,"HABIL","NO HABIL"))</f>
        <v/>
      </c>
      <c r="Z359" s="65"/>
      <c r="AA359" s="64" t="str">
        <f>IF(OR(Z353=0,N359="",R359=""),"",IF(Z353&lt;=$AA$9,"HABIL","NO HABIL"))</f>
        <v/>
      </c>
      <c r="AB359" s="61">
        <f>IF(ISERROR(VLOOKUP(P359,[3]POA!$A$2:$F$25,5,0)),"",VLOOKUP(P359,[3]POA!$A$2:$F$25,5,0))</f>
        <v>0</v>
      </c>
      <c r="AC359" s="61"/>
      <c r="AD359" s="64" t="str">
        <f>IF(OR(AC353=0,N359="",R359=""),"",IF(AC353&gt;=$AD$9,"HABIL","NO HABIL"))</f>
        <v/>
      </c>
      <c r="AE359" s="64" t="str">
        <f t="shared" si="281"/>
        <v/>
      </c>
      <c r="AF359" s="66">
        <f t="shared" si="282"/>
        <v>0</v>
      </c>
      <c r="AG359" s="67" t="str">
        <f t="shared" si="285"/>
        <v>MIPYME</v>
      </c>
      <c r="AH359" s="68"/>
      <c r="AI359" s="64" t="str">
        <f>IF(OR(AH353=0,N359="",R359=""),"",IF(AH353&gt;=$AI$9,"HABIL","NO HABIL"))</f>
        <v/>
      </c>
      <c r="AJ359" s="68"/>
      <c r="AK359" s="64" t="str">
        <f>IF(OR(AJ353=0,N359="",R359=""),"",IF(AJ353&gt;=$AK$9,"HABIL","NO HABIL"))</f>
        <v/>
      </c>
      <c r="AL359" s="71" t="str">
        <f t="shared" si="286"/>
        <v/>
      </c>
    </row>
    <row r="360" spans="2:38" ht="18" hidden="1" customHeight="1" x14ac:dyDescent="0.25">
      <c r="B360" s="54" t="str">
        <f t="shared" si="287"/>
        <v/>
      </c>
      <c r="C360" s="56"/>
      <c r="D360" s="56"/>
      <c r="E360" s="57">
        <f>IF(ISERROR(VLOOKUP(C360,[2]TD!$4:$65536,2,0)),0,VLOOKUP(C360,[2]TD!$4:$65536,2,0))</f>
        <v>0</v>
      </c>
      <c r="F360" s="57">
        <f>IF(ISERROR(VLOOKUP(C360,[2]TD!$4:$65536,3,0)),0,VLOOKUP(C360,[2]TD!$4:$65536,3,0))</f>
        <v>0</v>
      </c>
      <c r="G360" s="57">
        <f>IF(ISERROR(VLOOKUP(C360,[2]TD!$4:$65536,4,0)),0,VLOOKUP(C360,[2]TD!$4:$65536,4,0))</f>
        <v>0</v>
      </c>
      <c r="H360" s="57">
        <f>IF(ISERROR(VLOOKUP(C360,[2]TD!$4:$65536,5,0)),0,VLOOKUP(C360,[2]TD!$4:$65536,5,0))</f>
        <v>0</v>
      </c>
      <c r="I360" s="57">
        <f t="shared" si="283"/>
        <v>0</v>
      </c>
      <c r="J360" s="57">
        <f t="shared" si="283"/>
        <v>0</v>
      </c>
      <c r="K360" s="57">
        <f t="shared" si="284"/>
        <v>0</v>
      </c>
      <c r="L360" s="57">
        <f>IF(ISERROR(VLOOKUP(C360,[2]TD!$4:$65536,6,0)),0,VLOOKUP(C360,[2]TD!$4:$65536,6,0))</f>
        <v>0</v>
      </c>
      <c r="M360" s="57">
        <f>IF(ISERROR(VLOOKUP(C360,[2]TD!$4:$65536,7,0)),0,VLOOKUP(C360,[2]TD!$4:$65536,7,0))</f>
        <v>0</v>
      </c>
      <c r="N360" s="70"/>
      <c r="O360" s="70" t="str">
        <f>IF(ISERROR(VLOOKUP(N360,[2]POA!$A$2:$C$25,3,0)),"",VLOOKUP(N360,[2]POA!$A$2:$C$25,3,0))</f>
        <v/>
      </c>
      <c r="P360" s="61"/>
      <c r="Q360" s="61" t="str">
        <f>IF(ISERROR(VLOOKUP(P360,[2]POA!$A$2:$F$25,4,0)),"",VLOOKUP(P360,[2]POA!$A$2:$F$25,4,0))</f>
        <v/>
      </c>
      <c r="R360" s="62" t="str">
        <f>IF(ISERROR(VLOOKUP(N360,[2]POA!$A$2:$C$25,2,0)),"",VLOOKUP(N360,[2]POA!$A$2:$C$25,2,0))</f>
        <v/>
      </c>
      <c r="S360" s="63"/>
      <c r="T360" s="64" t="str">
        <f t="shared" si="280"/>
        <v/>
      </c>
      <c r="U360" s="63"/>
      <c r="V360" s="64" t="str">
        <f>IF(OR(U353=0,N360="",R360=""),"",IF(U353&gt;=(0.5*R360),"HABIL","NO HABIL"))</f>
        <v/>
      </c>
      <c r="W360" s="64"/>
      <c r="X360" s="63"/>
      <c r="Y360" s="64" t="str">
        <f>IF(OR(X353=0,N360="",R360=""),"",IF(X353&gt;=$Y$9,"HABIL","NO HABIL"))</f>
        <v/>
      </c>
      <c r="Z360" s="65"/>
      <c r="AA360" s="64" t="str">
        <f>IF(OR(Z353=0,N360="",R360=""),"",IF(Z353&lt;=$AA$9,"HABIL","NO HABIL"))</f>
        <v/>
      </c>
      <c r="AB360" s="61">
        <f>IF(ISERROR(VLOOKUP(P360,[3]POA!$A$2:$F$25,5,0)),"",VLOOKUP(P360,[3]POA!$A$2:$F$25,5,0))</f>
        <v>0</v>
      </c>
      <c r="AC360" s="61"/>
      <c r="AD360" s="64" t="str">
        <f>IF(OR(AC353=0,N360="",R360=""),"",IF(AC353&gt;=$AD$9,"HABIL","NO HABIL"))</f>
        <v/>
      </c>
      <c r="AE360" s="64" t="str">
        <f t="shared" si="281"/>
        <v/>
      </c>
      <c r="AF360" s="66">
        <f t="shared" si="282"/>
        <v>0</v>
      </c>
      <c r="AG360" s="67" t="str">
        <f t="shared" si="285"/>
        <v>MIPYME</v>
      </c>
      <c r="AH360" s="68"/>
      <c r="AI360" s="64" t="str">
        <f>IF(OR(AH353=0,N360="",R360=""),"",IF(AH353&gt;=$AI$9,"HABIL","NO HABIL"))</f>
        <v/>
      </c>
      <c r="AJ360" s="68"/>
      <c r="AK360" s="64" t="str">
        <f>IF(OR(AJ353=0,N360="",R360=""),"",IF(AJ353&gt;=$AK$9,"HABIL","NO HABIL"))</f>
        <v/>
      </c>
      <c r="AL360" s="71" t="str">
        <f t="shared" si="286"/>
        <v/>
      </c>
    </row>
    <row r="361" spans="2:38" ht="18" hidden="1" customHeight="1" x14ac:dyDescent="0.25">
      <c r="B361" s="54" t="str">
        <f t="shared" si="287"/>
        <v/>
      </c>
      <c r="C361" s="56"/>
      <c r="D361" s="56"/>
      <c r="E361" s="57">
        <f>IF(ISERROR(VLOOKUP(C361,[2]TD!$4:$65536,2,0)),0,VLOOKUP(C361,[2]TD!$4:$65536,2,0))</f>
        <v>0</v>
      </c>
      <c r="F361" s="57">
        <f>IF(ISERROR(VLOOKUP(C361,[2]TD!$4:$65536,3,0)),0,VLOOKUP(C361,[2]TD!$4:$65536,3,0))</f>
        <v>0</v>
      </c>
      <c r="G361" s="57">
        <f>IF(ISERROR(VLOOKUP(C361,[2]TD!$4:$65536,4,0)),0,VLOOKUP(C361,[2]TD!$4:$65536,4,0))</f>
        <v>0</v>
      </c>
      <c r="H361" s="57">
        <f>IF(ISERROR(VLOOKUP(C361,[2]TD!$4:$65536,5,0)),0,VLOOKUP(C361,[2]TD!$4:$65536,5,0))</f>
        <v>0</v>
      </c>
      <c r="I361" s="57">
        <f t="shared" si="283"/>
        <v>0</v>
      </c>
      <c r="J361" s="57">
        <f t="shared" si="283"/>
        <v>0</v>
      </c>
      <c r="K361" s="57">
        <f t="shared" si="284"/>
        <v>0</v>
      </c>
      <c r="L361" s="57">
        <f>IF(ISERROR(VLOOKUP(C361,[2]TD!$4:$65536,6,0)),0,VLOOKUP(C361,[2]TD!$4:$65536,6,0))</f>
        <v>0</v>
      </c>
      <c r="M361" s="57">
        <f>IF(ISERROR(VLOOKUP(C361,[2]TD!$4:$65536,7,0)),0,VLOOKUP(C361,[2]TD!$4:$65536,7,0))</f>
        <v>0</v>
      </c>
      <c r="N361" s="70"/>
      <c r="O361" s="70" t="str">
        <f>IF(ISERROR(VLOOKUP(N361,[2]POA!$A$2:$C$25,3,0)),"",VLOOKUP(N361,[2]POA!$A$2:$C$25,3,0))</f>
        <v/>
      </c>
      <c r="P361" s="61"/>
      <c r="Q361" s="61" t="str">
        <f>IF(ISERROR(VLOOKUP(P361,[2]POA!$A$2:$F$25,4,0)),"",VLOOKUP(P361,[2]POA!$A$2:$F$25,4,0))</f>
        <v/>
      </c>
      <c r="R361" s="62" t="str">
        <f>IF(ISERROR(VLOOKUP(N361,[2]POA!$A$2:$C$25,2,0)),"",VLOOKUP(N361,[2]POA!$A$2:$C$25,2,0))</f>
        <v/>
      </c>
      <c r="S361" s="63"/>
      <c r="T361" s="64" t="str">
        <f t="shared" si="280"/>
        <v/>
      </c>
      <c r="U361" s="63"/>
      <c r="V361" s="64" t="str">
        <f>IF(OR(U353=0,N361="",R361=""),"",IF(U353&gt;=(0.5*R361),"HABIL","NO HABIL"))</f>
        <v/>
      </c>
      <c r="W361" s="64"/>
      <c r="X361" s="63"/>
      <c r="Y361" s="64" t="str">
        <f>IF(OR(X353=0,N361="",R361=""),"",IF(X353&gt;=$Y$9,"HABIL","NO HABIL"))</f>
        <v/>
      </c>
      <c r="Z361" s="65"/>
      <c r="AA361" s="64" t="str">
        <f>IF(OR(Z353=0,N361="",R361=""),"",IF(Z353&lt;=$AA$9,"HABIL","NO HABIL"))</f>
        <v/>
      </c>
      <c r="AB361" s="61">
        <f>IF(ISERROR(VLOOKUP(P361,[3]POA!$A$2:$F$25,5,0)),"",VLOOKUP(P361,[3]POA!$A$2:$F$25,5,0))</f>
        <v>0</v>
      </c>
      <c r="AC361" s="61"/>
      <c r="AD361" s="64" t="str">
        <f>IF(OR(AC353=0,N361="",R361=""),"",IF(AC353&gt;=$AD$9,"HABIL","NO HABIL"))</f>
        <v/>
      </c>
      <c r="AE361" s="64" t="str">
        <f t="shared" si="281"/>
        <v/>
      </c>
      <c r="AF361" s="66">
        <f t="shared" si="282"/>
        <v>0</v>
      </c>
      <c r="AG361" s="67" t="str">
        <f t="shared" si="285"/>
        <v>MIPYME</v>
      </c>
      <c r="AH361" s="68"/>
      <c r="AI361" s="64" t="str">
        <f>IF(OR(AH353=0,N361="",R361=""),"",IF(AH353&gt;=$AI$9,"HABIL","NO HABIL"))</f>
        <v/>
      </c>
      <c r="AJ361" s="68"/>
      <c r="AK361" s="64" t="str">
        <f>IF(OR(AJ353=0,N361="",R361=""),"",IF(AJ353&gt;=$AK$9,"HABIL","NO HABIL"))</f>
        <v/>
      </c>
      <c r="AL361" s="72" t="str">
        <f t="shared" si="286"/>
        <v/>
      </c>
    </row>
    <row r="362" spans="2:38" ht="18" hidden="1" customHeight="1" x14ac:dyDescent="0.25">
      <c r="B362" s="54" t="str">
        <f t="shared" si="287"/>
        <v/>
      </c>
      <c r="C362" s="56"/>
      <c r="D362" s="56"/>
      <c r="E362" s="57">
        <f>IF(ISERROR(VLOOKUP(C362,[2]TD!$4:$65536,2,0)),0,VLOOKUP(C362,[2]TD!$4:$65536,2,0))</f>
        <v>0</v>
      </c>
      <c r="F362" s="57">
        <f>IF(ISERROR(VLOOKUP(C362,[2]TD!$4:$65536,3,0)),0,VLOOKUP(C362,[2]TD!$4:$65536,3,0))</f>
        <v>0</v>
      </c>
      <c r="G362" s="57">
        <f>IF(ISERROR(VLOOKUP(C362,[2]TD!$4:$65536,4,0)),0,VLOOKUP(C362,[2]TD!$4:$65536,4,0))</f>
        <v>0</v>
      </c>
      <c r="H362" s="57">
        <f>IF(ISERROR(VLOOKUP(C362,[2]TD!$4:$65536,5,0)),0,VLOOKUP(C362,[2]TD!$4:$65536,5,0))</f>
        <v>0</v>
      </c>
      <c r="I362" s="57">
        <f t="shared" si="283"/>
        <v>0</v>
      </c>
      <c r="J362" s="57">
        <f t="shared" si="283"/>
        <v>0</v>
      </c>
      <c r="K362" s="57">
        <f t="shared" si="284"/>
        <v>0</v>
      </c>
      <c r="L362" s="57">
        <f>IF(ISERROR(VLOOKUP(C362,[2]TD!$4:$65536,6,0)),0,VLOOKUP(C362,[2]TD!$4:$65536,6,0))</f>
        <v>0</v>
      </c>
      <c r="M362" s="57">
        <f>IF(ISERROR(VLOOKUP(C362,[2]TD!$4:$65536,7,0)),0,VLOOKUP(C362,[2]TD!$4:$65536,7,0))</f>
        <v>0</v>
      </c>
      <c r="N362" s="70"/>
      <c r="O362" s="70" t="str">
        <f>IF(ISERROR(VLOOKUP(N362,[2]POA!$A$2:$C$25,3,0)),"",VLOOKUP(N362,[2]POA!$A$2:$C$25,3,0))</f>
        <v/>
      </c>
      <c r="P362" s="61"/>
      <c r="Q362" s="61" t="str">
        <f>IF(ISERROR(VLOOKUP(P362,[2]POA!$A$2:$F$25,4,0)),"",VLOOKUP(P362,[2]POA!$A$2:$F$25,4,0))</f>
        <v/>
      </c>
      <c r="R362" s="62" t="str">
        <f>IF(ISERROR(VLOOKUP(N362,[2]POA!$A$2:$C$25,2,0)),"",VLOOKUP(N362,[2]POA!$A$2:$C$25,2,0))</f>
        <v/>
      </c>
      <c r="S362" s="63"/>
      <c r="T362" s="64" t="str">
        <f t="shared" si="280"/>
        <v/>
      </c>
      <c r="U362" s="63"/>
      <c r="V362" s="64" t="str">
        <f>IF(OR(U353=0,N362="",R362=""),"",IF(U353&gt;=(0.5*R362),"HABIL","NO HABIL"))</f>
        <v/>
      </c>
      <c r="W362" s="64"/>
      <c r="X362" s="63"/>
      <c r="Y362" s="64" t="str">
        <f>IF(OR(X353=0,N362="",R362=""),"",IF(X353&gt;=$Y$9,"HABIL","NO HABIL"))</f>
        <v/>
      </c>
      <c r="Z362" s="65"/>
      <c r="AA362" s="64" t="str">
        <f>IF(OR(Z353=0,N362="",R362=""),"",IF(Z353&lt;=$AA$9,"HABIL","NO HABIL"))</f>
        <v/>
      </c>
      <c r="AB362" s="61">
        <f>IF(ISERROR(VLOOKUP(P362,[3]POA!$A$2:$F$25,5,0)),"",VLOOKUP(P362,[3]POA!$A$2:$F$25,5,0))</f>
        <v>0</v>
      </c>
      <c r="AC362" s="61"/>
      <c r="AD362" s="64" t="str">
        <f>IF(OR(AC353=0,N362="",R362=""),"",IF(AC353&gt;=$AD$9,"HABIL","NO HABIL"))</f>
        <v/>
      </c>
      <c r="AE362" s="64" t="str">
        <f t="shared" si="281"/>
        <v/>
      </c>
      <c r="AF362" s="66">
        <f t="shared" si="282"/>
        <v>0</v>
      </c>
      <c r="AG362" s="67" t="str">
        <f t="shared" si="285"/>
        <v>MIPYME</v>
      </c>
      <c r="AH362" s="68"/>
      <c r="AI362" s="64" t="str">
        <f>IF(OR(AH353=0,N362="",R362=""),"",IF(AH353&gt;=$AI$9,"HABIL","NO HABIL"))</f>
        <v/>
      </c>
      <c r="AJ362" s="68"/>
      <c r="AK362" s="64" t="str">
        <f>IF(OR(AJ353=0,N362="",R362=""),"",IF(AJ353&gt;=$AK$9,"HABIL","NO HABIL"))</f>
        <v/>
      </c>
      <c r="AL362" s="72" t="str">
        <f t="shared" si="286"/>
        <v/>
      </c>
    </row>
    <row r="363" spans="2:38" ht="18" hidden="1" customHeight="1" x14ac:dyDescent="0.25">
      <c r="B363" s="73" t="str">
        <f t="shared" si="287"/>
        <v/>
      </c>
      <c r="C363" s="74"/>
      <c r="D363" s="74"/>
      <c r="E363" s="75">
        <f>IF(ISERROR(VLOOKUP(C363,[2]TD!$4:$65536,2,0)),0,VLOOKUP(C363,[2]TD!$4:$65536,2,0))</f>
        <v>0</v>
      </c>
      <c r="F363" s="75">
        <f>IF(ISERROR(VLOOKUP(C363,[2]TD!$4:$65536,3,0)),0,VLOOKUP(C363,[2]TD!$4:$65536,3,0))</f>
        <v>0</v>
      </c>
      <c r="G363" s="75">
        <f>IF(ISERROR(VLOOKUP(C363,[2]TD!$4:$65536,4,0)),0,VLOOKUP(C363,[2]TD!$4:$65536,4,0))</f>
        <v>0</v>
      </c>
      <c r="H363" s="75">
        <f>IF(ISERROR(VLOOKUP(C363,[2]TD!$4:$65536,5,0)),0,VLOOKUP(C363,[2]TD!$4:$65536,5,0))</f>
        <v>0</v>
      </c>
      <c r="I363" s="75">
        <f t="shared" si="283"/>
        <v>0</v>
      </c>
      <c r="J363" s="75">
        <f t="shared" si="283"/>
        <v>0</v>
      </c>
      <c r="K363" s="75">
        <f t="shared" si="284"/>
        <v>0</v>
      </c>
      <c r="L363" s="75">
        <f>IF(ISERROR(VLOOKUP(C363,[2]TD!$4:$65536,6,0)),0,VLOOKUP(C363,[2]TD!$4:$65536,6,0))</f>
        <v>0</v>
      </c>
      <c r="M363" s="75">
        <f>IF(ISERROR(VLOOKUP(C363,[2]TD!$4:$65536,7,0)),0,VLOOKUP(C363,[2]TD!$4:$65536,7,0))</f>
        <v>0</v>
      </c>
      <c r="N363" s="76"/>
      <c r="O363" s="76" t="str">
        <f>IF(ISERROR(VLOOKUP(N363,[2]POA!$A$2:$C$25,3,0)),"",VLOOKUP(N363,[2]POA!$A$2:$C$25,3,0))</f>
        <v/>
      </c>
      <c r="P363" s="77"/>
      <c r="Q363" s="77" t="str">
        <f>IF(ISERROR(VLOOKUP(P363,[2]POA!$A$2:$F$25,4,0)),"",VLOOKUP(P363,[2]POA!$A$2:$F$25,4,0))</f>
        <v/>
      </c>
      <c r="R363" s="78" t="str">
        <f>IF(ISERROR(VLOOKUP(N363,[2]POA!$A$2:$C$25,2,0)),"",VLOOKUP(N363,[2]POA!$A$2:$C$25,2,0))</f>
        <v/>
      </c>
      <c r="S363" s="79"/>
      <c r="T363" s="64" t="str">
        <f t="shared" si="280"/>
        <v/>
      </c>
      <c r="U363" s="79"/>
      <c r="V363" s="80" t="str">
        <f>IF(OR(U353=0,N363="",R363=""),"",IF(U353&gt;=(0.5*R363),"HABIL","NO HABIL"))</f>
        <v/>
      </c>
      <c r="W363" s="80"/>
      <c r="X363" s="79"/>
      <c r="Y363" s="80" t="str">
        <f>IF(OR(X353=0,N363="",R363=""),"",IF(X353&gt;=$Y$9,"HABIL","NO HABIL"))</f>
        <v/>
      </c>
      <c r="Z363" s="81"/>
      <c r="AA363" s="80" t="str">
        <f>IF(OR(Z353=0,N363="",R363=""),"",IF(Z353&lt;=$AA$9,"HABIL","NO HABIL"))</f>
        <v/>
      </c>
      <c r="AB363" s="77">
        <f>IF(ISERROR(VLOOKUP(P363,[3]POA!$A$2:$F$25,5,0)),"",VLOOKUP(P363,[3]POA!$A$2:$F$25,5,0))</f>
        <v>0</v>
      </c>
      <c r="AC363" s="77"/>
      <c r="AD363" s="80" t="str">
        <f>IF(OR(AC353=0,N363="",R363=""),"",IF(AC353&gt;=$AD$9,"HABIL","NO HABIL"))</f>
        <v/>
      </c>
      <c r="AE363" s="80" t="str">
        <f t="shared" si="281"/>
        <v/>
      </c>
      <c r="AF363" s="82">
        <f t="shared" si="282"/>
        <v>0</v>
      </c>
      <c r="AG363" s="83" t="str">
        <f t="shared" si="285"/>
        <v>MIPYME</v>
      </c>
      <c r="AH363" s="84"/>
      <c r="AI363" s="80" t="str">
        <f>IF(OR(AH353=0,N363="",R363=""),"",IF(AH353&gt;=$AI$9,"HABIL","NO HABIL"))</f>
        <v/>
      </c>
      <c r="AJ363" s="84"/>
      <c r="AK363" s="80" t="str">
        <f>IF(OR(AJ353=0,N363="",R363=""),"",IF(AJ353&gt;=$AK$9,"HABIL","NO HABIL"))</f>
        <v/>
      </c>
      <c r="AL363" s="85" t="str">
        <f t="shared" si="286"/>
        <v/>
      </c>
    </row>
    <row r="364" spans="2:38" ht="18" hidden="1" customHeight="1" x14ac:dyDescent="0.25">
      <c r="B364" s="37">
        <v>33</v>
      </c>
      <c r="C364" s="38">
        <f>+C365</f>
        <v>0</v>
      </c>
      <c r="D364" s="39" t="str">
        <f>IF(SUM(D365:D374)=0,"",SUM(D365:D374))</f>
        <v/>
      </c>
      <c r="E364" s="40">
        <f>SUM(E365:E374)</f>
        <v>0</v>
      </c>
      <c r="F364" s="40">
        <f t="shared" ref="F364:M364" si="288">SUM(F365:F374)</f>
        <v>0</v>
      </c>
      <c r="G364" s="40">
        <f t="shared" si="288"/>
        <v>0</v>
      </c>
      <c r="H364" s="40">
        <f t="shared" si="288"/>
        <v>0</v>
      </c>
      <c r="I364" s="40">
        <f t="shared" si="288"/>
        <v>0</v>
      </c>
      <c r="J364" s="40">
        <f t="shared" si="288"/>
        <v>0</v>
      </c>
      <c r="K364" s="40">
        <f t="shared" si="288"/>
        <v>0</v>
      </c>
      <c r="L364" s="40">
        <f t="shared" si="288"/>
        <v>0</v>
      </c>
      <c r="M364" s="40">
        <f t="shared" si="288"/>
        <v>0</v>
      </c>
      <c r="N364" s="41">
        <v>1</v>
      </c>
      <c r="O364" s="42">
        <f>IF(ISERROR(VLOOKUP(N364,[2]POA!$A$2:$C$25,3,0)),"",VLOOKUP(N364,[2]POA!$A$2:$C$25,3,0))</f>
        <v>18</v>
      </c>
      <c r="P364" s="43" t="s">
        <v>54</v>
      </c>
      <c r="Q364" s="41">
        <f>+SUM(Q365:Q374)</f>
        <v>0</v>
      </c>
      <c r="R364" s="44">
        <f>IF(ISERROR(VLOOKUP(N364,[2]POA!$A$2:$C$25,2,0)),"",VLOOKUP(N364,[2]POA!$A$2:$C$25,2,0))</f>
        <v>151500000000</v>
      </c>
      <c r="S364" s="45">
        <f>SUM(I364)</f>
        <v>0</v>
      </c>
      <c r="T364" s="46" t="str">
        <f>IF(OR(S364=0,N364="",R364=""),"",IF(S364&gt;=(R364/O364),"HABIL","NO HABIL"))</f>
        <v/>
      </c>
      <c r="U364" s="47">
        <f>SUM(J364)</f>
        <v>0</v>
      </c>
      <c r="V364" s="48" t="str">
        <f>IF(OR(U364=0,N364="",R364=""),"",IF(U364&gt;=(0.1*R364),"HABIL","NO HABIL"))</f>
        <v/>
      </c>
      <c r="W364" s="48"/>
      <c r="X364" s="47">
        <f>IF(ISERROR(SUM(E364/G364)),0,SUM(E364/G364))</f>
        <v>0</v>
      </c>
      <c r="Y364" s="46" t="str">
        <f>IF(OR(X364=0,N364="",R364=""),"",IF(X364&gt;=$Y$9,"HABIL","NO HABIL"))</f>
        <v/>
      </c>
      <c r="Z364" s="49">
        <f>IF(ISERROR(SUM(H364/F364)),0,SUM(H364/F364))</f>
        <v>0</v>
      </c>
      <c r="AA364" s="46" t="str">
        <f>IF(OR(Z364=0,N364="",R364=""),"",IF(Z364&lt;=$AA$9,"HABIL","NO HABIL"))</f>
        <v/>
      </c>
      <c r="AB364" s="41">
        <f>+SUM(AB365:AB374)</f>
        <v>0</v>
      </c>
      <c r="AC364" s="49">
        <f>IF(ISERROR(SUM(L364/M364)),0,SUM(L364/M364))</f>
        <v>0</v>
      </c>
      <c r="AD364" s="46" t="str">
        <f>IF(OR(AC364=0,N364="",R364=""),"",IF(AC364&gt;=$AD$9,"HABIL","NO HABIL"))</f>
        <v/>
      </c>
      <c r="AE364" s="46" t="str">
        <f>IF(OR(T364="",V364="",Y364="",AA364="",AD364=""),"",IF(T364="NO HABIL","NO HABIL",IF(V364="NO HABIL","NO HABIL",IF(Y364="NO HABIL","NO HABIL",IF(AA364="NO HABIL","NO HABIL",IF(AD364="NO HABIL","NO HABIL",IF(AD364="NO HABIL","NO HABIL","HABIL")))))))</f>
        <v/>
      </c>
      <c r="AF364" s="50"/>
      <c r="AG364" s="51"/>
      <c r="AH364" s="49">
        <f>IF(ISERROR(SUM(L364/K364)),0,SUM(L364/K364))</f>
        <v>0</v>
      </c>
      <c r="AI364" s="46" t="str">
        <f>IF(OR(AH364=0,N364="",R364=""),"",IF(AH364&gt;=$AI$9,"HABIL","NO HABIL"))</f>
        <v/>
      </c>
      <c r="AJ364" s="49">
        <f>IF(ISERROR(SUM(L364/F364)),0,SUM(L364/F364))</f>
        <v>0</v>
      </c>
      <c r="AK364" s="46" t="str">
        <f>IF(OR(AJ364=0,N364="",R364=""),"",IF(AJ364&gt;=$AK$9,"HABIL","NO HABIL"))</f>
        <v/>
      </c>
      <c r="AL364" s="52" t="str">
        <f t="shared" si="286"/>
        <v/>
      </c>
    </row>
    <row r="365" spans="2:38" ht="18" hidden="1" customHeight="1" x14ac:dyDescent="0.25">
      <c r="B365" s="54" t="str">
        <f>IF(C365="","",B364+0.1)</f>
        <v/>
      </c>
      <c r="C365" s="55"/>
      <c r="D365" s="56"/>
      <c r="E365" s="57">
        <f>IF(ISERROR(VLOOKUP(C365,[2]TD!$4:$65536,2,0)),0,VLOOKUP(C365,[2]TD!$4:$65536,2,0))</f>
        <v>0</v>
      </c>
      <c r="F365" s="57">
        <f>IF(ISERROR(VLOOKUP(C365,[2]TD!$4:$65536,3,0)),0,VLOOKUP(C365,[2]TD!$4:$65536,3,0))</f>
        <v>0</v>
      </c>
      <c r="G365" s="57">
        <f>IF(ISERROR(VLOOKUP(C365,[2]TD!$4:$65536,4,0)),0,VLOOKUP(C365,[2]TD!$4:$65536,4,0))</f>
        <v>0</v>
      </c>
      <c r="H365" s="57">
        <f>IF(ISERROR(VLOOKUP(C365,[2]TD!$4:$65536,5,0)),0,VLOOKUP(C365,[2]TD!$4:$65536,5,0))</f>
        <v>0</v>
      </c>
      <c r="I365" s="57">
        <f>IF(ISERROR(E365-G365),"",E365-G365)</f>
        <v>0</v>
      </c>
      <c r="J365" s="58">
        <f>IF(ISERROR(F365-H365),"",F365-H365)</f>
        <v>0</v>
      </c>
      <c r="K365" s="58">
        <f>IF(ISERROR(F365-H365),"",F365-H365)</f>
        <v>0</v>
      </c>
      <c r="L365" s="57">
        <f>IF(ISERROR(VLOOKUP(C365,[2]TD!$4:$65536,6,0)),0,VLOOKUP(C365,[2]TD!$4:$65536,6,0))</f>
        <v>0</v>
      </c>
      <c r="M365" s="57">
        <f>IF(ISERROR(VLOOKUP(C365,[2]TD!$4:$65536,7,0)),0,VLOOKUP(C365,[2]TD!$4:$65536,7,0))</f>
        <v>0</v>
      </c>
      <c r="N365" s="59"/>
      <c r="O365" s="60" t="str">
        <f>IF(ISERROR(VLOOKUP(N365,[2]POA!$A$2:$C$25,3,0)),"",VLOOKUP(N365,[2]POA!$A$2:$C$25,3,0))</f>
        <v/>
      </c>
      <c r="P365" s="61" t="s">
        <v>54</v>
      </c>
      <c r="Q365" s="61" t="str">
        <f>IF(ISERROR(VLOOKUP(P365,[2]POA!$A$2:$F$25,4,0)),"",VLOOKUP(P365,[2]POA!$A$2:$F$25,4,0))</f>
        <v/>
      </c>
      <c r="R365" s="62" t="str">
        <f>IF(ISERROR(VLOOKUP(N365,[2]POA!$A$2:$C$25,2,0)),"",VLOOKUP(N365,[2]POA!$A$2:$C$25,2,0))</f>
        <v/>
      </c>
      <c r="S365" s="63"/>
      <c r="T365" s="64" t="str">
        <f t="shared" ref="T365:T374" si="289">IF(OR(S364=0,N365="",R365=""),"",IF(S364&gt;=(0.1*R365),"HABIL","NO HABIL"))</f>
        <v/>
      </c>
      <c r="U365" s="63"/>
      <c r="V365" s="64" t="str">
        <f>IF(OR(U364=0,N365="",R365=""),"",IF(U364&gt;=(0.5*R365),"HABIL","NO HABIL"))</f>
        <v/>
      </c>
      <c r="W365" s="64"/>
      <c r="X365" s="63"/>
      <c r="Y365" s="64" t="str">
        <f>IF(OR(X364=0,N365="",R365=""),"",IF(X364&gt;=$Y$9,"HABIL","NO HABIL"))</f>
        <v/>
      </c>
      <c r="Z365" s="65"/>
      <c r="AA365" s="64" t="str">
        <f>IF(OR(Z364=0,N365="",R365=""),"",IF(Z364&lt;=$AA$9,"HABIL","NO HABIL"))</f>
        <v/>
      </c>
      <c r="AB365" s="61" t="str">
        <f>IF(ISERROR(VLOOKUP(P365,[3]POA!$A$2:$F$25,5,0)),"",VLOOKUP(P365,[3]POA!$A$2:$F$25,5,0))</f>
        <v/>
      </c>
      <c r="AC365" s="61"/>
      <c r="AD365" s="64" t="str">
        <f>IF(OR(AC364=0,N365="",R365=""),"",IF(AC364&gt;=$AD$9,"HABIL","NO HABIL"))</f>
        <v/>
      </c>
      <c r="AE365" s="64" t="str">
        <f t="shared" ref="AE365:AE374" si="290">IF(OR(T365="",V365="",Y365="",AA365="",AD365=""),"",IF(T365="NO HABIL","NO HABIL",IF(V365="NO HABIL","NO HABIL",IF(Y365="NO HABIL","NO HABIL",IF(AA365="NO HABIL","NO HABIL",IF(AD365="NO HABIL","NO HABIL",IF(AD365="NO HABIL","NO HABIL","HABIL")))))))</f>
        <v/>
      </c>
      <c r="AF365" s="66">
        <f t="shared" ref="AF365:AF374" si="291">IF(ISERROR(F365/$AG$9),"",F365/$AG$9)</f>
        <v>0</v>
      </c>
      <c r="AG365" s="67" t="str">
        <f>+IF(AF365&lt;$AG$10,"MIPYME","NO CUMPLE")</f>
        <v>MIPYME</v>
      </c>
      <c r="AH365" s="68"/>
      <c r="AI365" s="64" t="str">
        <f>IF(OR(AH364=0,N365="",R365=""),"",IF(AH364&gt;=$AI$9,"HABIL","NO HABIL"))</f>
        <v/>
      </c>
      <c r="AJ365" s="68"/>
      <c r="AK365" s="64" t="str">
        <f>IF(OR(AJ364=0,N365="",R365=""),"",IF(AJ364&gt;=$AK$9,"HABIL","NO HABIL"))</f>
        <v/>
      </c>
      <c r="AL365" s="69" t="str">
        <f>IF(OR(AI365="",AK365=""),"",IF(AI365="NO HABIL","NO HABIL",IF(AK365="NO HABIL","NO HABIL",IF(AK365="NO HABIL","NO HABIL","HABIL"))))</f>
        <v/>
      </c>
    </row>
    <row r="366" spans="2:38" ht="18" hidden="1" customHeight="1" x14ac:dyDescent="0.25">
      <c r="B366" s="54" t="str">
        <f>IF(C366="","",B365+0.1)</f>
        <v/>
      </c>
      <c r="C366" s="56"/>
      <c r="D366" s="56"/>
      <c r="E366" s="57">
        <f>IF(ISERROR(VLOOKUP(C366,[2]TD!$4:$65536,2,0)),0,VLOOKUP(C366,[2]TD!$4:$65536,2,0))</f>
        <v>0</v>
      </c>
      <c r="F366" s="57">
        <f>IF(ISERROR(VLOOKUP(C366,[2]TD!$4:$65536,3,0)),0,VLOOKUP(C366,[2]TD!$4:$65536,3,0))</f>
        <v>0</v>
      </c>
      <c r="G366" s="57">
        <f>IF(ISERROR(VLOOKUP(C366,[2]TD!$4:$65536,4,0)),0,VLOOKUP(C366,[2]TD!$4:$65536,4,0))</f>
        <v>0</v>
      </c>
      <c r="H366" s="57">
        <f>IF(ISERROR(VLOOKUP(C366,[2]TD!$4:$65536,5,0)),0,VLOOKUP(C366,[2]TD!$4:$65536,5,0))</f>
        <v>0</v>
      </c>
      <c r="I366" s="57">
        <f t="shared" ref="I366:J374" si="292">IF(ISERROR(E366-G366),"",E366-G366)</f>
        <v>0</v>
      </c>
      <c r="J366" s="58">
        <f t="shared" si="292"/>
        <v>0</v>
      </c>
      <c r="K366" s="58">
        <f t="shared" ref="K366:K374" si="293">IF(ISERROR(F366-H366),"",F366-H366)</f>
        <v>0</v>
      </c>
      <c r="L366" s="57">
        <f>IF(ISERROR(VLOOKUP(C366,[2]TD!$4:$65536,6,0)),0,VLOOKUP(C366,[2]TD!$4:$65536,6,0))</f>
        <v>0</v>
      </c>
      <c r="M366" s="57">
        <f>IF(ISERROR(VLOOKUP(C366,[2]TD!$4:$65536,7,0)),0,VLOOKUP(C366,[2]TD!$4:$65536,7,0))</f>
        <v>0</v>
      </c>
      <c r="N366" s="70"/>
      <c r="O366" s="70" t="str">
        <f>IF(ISERROR(VLOOKUP(N366,[2]POA!$A$2:$C$25,3,0)),"",VLOOKUP(N366,[2]POA!$A$2:$C$25,3,0))</f>
        <v/>
      </c>
      <c r="P366" s="61" t="s">
        <v>54</v>
      </c>
      <c r="Q366" s="61" t="str">
        <f>IF(ISERROR(VLOOKUP(P366,[2]POA!$A$2:$F$25,4,0)),"",VLOOKUP(P366,[2]POA!$A$2:$F$25,4,0))</f>
        <v/>
      </c>
      <c r="R366" s="62" t="str">
        <f>IF(ISERROR(VLOOKUP(N366,[2]POA!$A$2:$C$25,2,0)),"",VLOOKUP(N366,[2]POA!$A$2:$C$25,2,0))</f>
        <v/>
      </c>
      <c r="S366" s="63" t="s">
        <v>54</v>
      </c>
      <c r="T366" s="64" t="str">
        <f t="shared" si="289"/>
        <v/>
      </c>
      <c r="U366" s="63"/>
      <c r="V366" s="64" t="str">
        <f>IF(OR(U364=0,N366="",R366=""),"",IF(U364&gt;=(0.5*R366),"HABIL","NO HABIL"))</f>
        <v/>
      </c>
      <c r="W366" s="64"/>
      <c r="X366" s="63"/>
      <c r="Y366" s="64" t="str">
        <f>IF(OR(X364=0,N366="",R366=""),"",IF(X364&gt;=$Y$9,"HABIL","NO HABIL"))</f>
        <v/>
      </c>
      <c r="Z366" s="65"/>
      <c r="AA366" s="64" t="str">
        <f>IF(OR(Z364=0,N366="",R366=""),"",IF(Z364&lt;=$AA$9,"HABIL","NO HABIL"))</f>
        <v/>
      </c>
      <c r="AB366" s="61" t="str">
        <f>IF(ISERROR(VLOOKUP(P366,[3]POA!$A$2:$F$25,5,0)),"",VLOOKUP(P366,[3]POA!$A$2:$F$25,5,0))</f>
        <v/>
      </c>
      <c r="AC366" s="61"/>
      <c r="AD366" s="64" t="str">
        <f>IF(OR(AC364=0,N366="",R366=""),"",IF(AC364&gt;=$AD$9,"HABIL","NO HABIL"))</f>
        <v/>
      </c>
      <c r="AE366" s="64" t="str">
        <f t="shared" si="290"/>
        <v/>
      </c>
      <c r="AF366" s="66">
        <f t="shared" si="291"/>
        <v>0</v>
      </c>
      <c r="AG366" s="67" t="str">
        <f t="shared" ref="AG366:AG374" si="294">+IF(AF366&lt;$AG$10,"MIPYME","NO CUMPLE")</f>
        <v>MIPYME</v>
      </c>
      <c r="AH366" s="68"/>
      <c r="AI366" s="64" t="str">
        <f>IF(OR(AH364=0,N366="",R366=""),"",IF(AH364&gt;=$AI$9,"HABIL","NO HABIL"))</f>
        <v/>
      </c>
      <c r="AJ366" s="68"/>
      <c r="AK366" s="64" t="str">
        <f>IF(OR(AJ364=0,N366="",R366=""),"",IF(AJ364&gt;=$AK$9,"HABIL","NO HABIL"))</f>
        <v/>
      </c>
      <c r="AL366" s="71" t="str">
        <f t="shared" ref="AL366:AL375" si="295">IF(OR(AI366="",AK366=""),"",IF(AI366="NO HABIL","NO HABIL",IF(AK366="NO HABIL","NO HABIL",IF(AK366="NO HABIL","NO HABIL","HABIL"))))</f>
        <v/>
      </c>
    </row>
    <row r="367" spans="2:38" ht="18" hidden="1" customHeight="1" x14ac:dyDescent="0.25">
      <c r="B367" s="54" t="str">
        <f>IF(C367="","",B366+0.1)</f>
        <v/>
      </c>
      <c r="C367" s="56"/>
      <c r="D367" s="56"/>
      <c r="E367" s="57">
        <f>IF(ISERROR(VLOOKUP(C367,[2]TD!$4:$65536,2,0)),0,VLOOKUP(C367,[2]TD!$4:$65536,2,0))</f>
        <v>0</v>
      </c>
      <c r="F367" s="57">
        <f>IF(ISERROR(VLOOKUP(C367,[2]TD!$4:$65536,3,0)),0,VLOOKUP(C367,[2]TD!$4:$65536,3,0))</f>
        <v>0</v>
      </c>
      <c r="G367" s="57">
        <f>IF(ISERROR(VLOOKUP(C367,[2]TD!$4:$65536,4,0)),0,VLOOKUP(C367,[2]TD!$4:$65536,4,0))</f>
        <v>0</v>
      </c>
      <c r="H367" s="57">
        <f>IF(ISERROR(VLOOKUP(C367,[2]TD!$4:$65536,5,0)),0,VLOOKUP(C367,[2]TD!$4:$65536,5,0))</f>
        <v>0</v>
      </c>
      <c r="I367" s="57">
        <f t="shared" si="292"/>
        <v>0</v>
      </c>
      <c r="J367" s="58">
        <f t="shared" si="292"/>
        <v>0</v>
      </c>
      <c r="K367" s="58">
        <f t="shared" si="293"/>
        <v>0</v>
      </c>
      <c r="L367" s="57">
        <f>IF(ISERROR(VLOOKUP(C367,[2]TD!$4:$65536,6,0)),0,VLOOKUP(C367,[2]TD!$4:$65536,6,0))</f>
        <v>0</v>
      </c>
      <c r="M367" s="57">
        <f>IF(ISERROR(VLOOKUP(C367,[2]TD!$4:$65536,7,0)),0,VLOOKUP(C367,[2]TD!$4:$65536,7,0))</f>
        <v>0</v>
      </c>
      <c r="N367" s="70"/>
      <c r="O367" s="70" t="str">
        <f>IF(ISERROR(VLOOKUP(N367,[2]POA!$A$2:$C$25,3,0)),"",VLOOKUP(N367,[2]POA!$A$2:$C$25,3,0))</f>
        <v/>
      </c>
      <c r="P367" s="61"/>
      <c r="Q367" s="61" t="str">
        <f>IF(ISERROR(VLOOKUP(P367,[2]POA!$A$2:$F$25,4,0)),"",VLOOKUP(P367,[2]POA!$A$2:$F$25,4,0))</f>
        <v/>
      </c>
      <c r="R367" s="62" t="str">
        <f>IF(ISERROR(VLOOKUP(N367,[2]POA!$A$2:$C$25,2,0)),"",VLOOKUP(N367,[2]POA!$A$2:$C$25,2,0))</f>
        <v/>
      </c>
      <c r="S367" s="63" t="s">
        <v>54</v>
      </c>
      <c r="T367" s="64" t="str">
        <f t="shared" si="289"/>
        <v/>
      </c>
      <c r="U367" s="63"/>
      <c r="V367" s="64" t="str">
        <f>IF(OR(U364=0,N367="",R367=""),"",IF(U364&gt;=(0.5*R367),"HABIL","NO HABIL"))</f>
        <v/>
      </c>
      <c r="W367" s="64"/>
      <c r="X367" s="63"/>
      <c r="Y367" s="64" t="str">
        <f>IF(OR(X364=0,N367="",R367=""),"",IF(X364&gt;=$Y$9,"HABIL","NO HABIL"))</f>
        <v/>
      </c>
      <c r="Z367" s="65"/>
      <c r="AA367" s="64" t="str">
        <f>IF(OR(Z364=0,N367="",R367=""),"",IF(Z364&lt;=$AA$9,"HABIL","NO HABIL"))</f>
        <v/>
      </c>
      <c r="AB367" s="61">
        <f>IF(ISERROR(VLOOKUP(P367,[3]POA!$A$2:$F$25,5,0)),"",VLOOKUP(P367,[3]POA!$A$2:$F$25,5,0))</f>
        <v>0</v>
      </c>
      <c r="AC367" s="61"/>
      <c r="AD367" s="64" t="str">
        <f>IF(OR(AC364=0,N367="",R367=""),"",IF(AC364&gt;=$AD$9,"HABIL","NO HABIL"))</f>
        <v/>
      </c>
      <c r="AE367" s="64" t="str">
        <f t="shared" si="290"/>
        <v/>
      </c>
      <c r="AF367" s="66">
        <f t="shared" si="291"/>
        <v>0</v>
      </c>
      <c r="AG367" s="67" t="str">
        <f t="shared" si="294"/>
        <v>MIPYME</v>
      </c>
      <c r="AH367" s="68"/>
      <c r="AI367" s="64" t="str">
        <f>IF(OR(AH364=0,N367="",R367=""),"",IF(AH364&gt;=$AI$9,"HABIL","NO HABIL"))</f>
        <v/>
      </c>
      <c r="AJ367" s="68"/>
      <c r="AK367" s="64" t="str">
        <f>IF(OR(AJ364=0,N367="",R367=""),"",IF(AJ364&gt;=$AK$9,"HABIL","NO HABIL"))</f>
        <v/>
      </c>
      <c r="AL367" s="71" t="str">
        <f t="shared" si="295"/>
        <v/>
      </c>
    </row>
    <row r="368" spans="2:38" ht="18" hidden="1" customHeight="1" x14ac:dyDescent="0.25">
      <c r="B368" s="54"/>
      <c r="C368" s="56" t="s">
        <v>55</v>
      </c>
      <c r="D368" s="56"/>
      <c r="E368" s="57">
        <f>IF(ISERROR(VLOOKUP(C368,[2]TD!$4:$65536,2,0)),0,VLOOKUP(C368,[2]TD!$4:$65536,2,0))</f>
        <v>0</v>
      </c>
      <c r="F368" s="57">
        <f>IF(ISERROR(VLOOKUP(C368,[2]TD!$4:$65536,3,0)),0,VLOOKUP(C368,[2]TD!$4:$65536,3,0))</f>
        <v>0</v>
      </c>
      <c r="G368" s="57">
        <f>IF(ISERROR(VLOOKUP(C368,[2]TD!$4:$65536,4,0)),0,VLOOKUP(C368,[2]TD!$4:$65536,4,0))</f>
        <v>0</v>
      </c>
      <c r="H368" s="57">
        <f>IF(ISERROR(VLOOKUP(C368,[2]TD!$4:$65536,5,0)),0,VLOOKUP(C368,[2]TD!$4:$65536,5,0))</f>
        <v>0</v>
      </c>
      <c r="I368" s="57">
        <f t="shared" si="292"/>
        <v>0</v>
      </c>
      <c r="J368" s="57">
        <f t="shared" si="292"/>
        <v>0</v>
      </c>
      <c r="K368" s="57">
        <f t="shared" si="293"/>
        <v>0</v>
      </c>
      <c r="L368" s="57">
        <f>IF(ISERROR(VLOOKUP(C368,[2]TD!$4:$65536,6,0)),0,VLOOKUP(C368,[2]TD!$4:$65536,6,0))</f>
        <v>0</v>
      </c>
      <c r="M368" s="57">
        <f>IF(ISERROR(VLOOKUP(C368,[2]TD!$4:$65536,7,0)),0,VLOOKUP(C368,[2]TD!$4:$65536,7,0))</f>
        <v>0</v>
      </c>
      <c r="N368" s="70"/>
      <c r="O368" s="70" t="str">
        <f>IF(ISERROR(VLOOKUP(N368,[2]POA!$A$2:$C$25,3,0)),"",VLOOKUP(N368,[2]POA!$A$2:$C$25,3,0))</f>
        <v/>
      </c>
      <c r="P368" s="61"/>
      <c r="Q368" s="61" t="str">
        <f>IF(ISERROR(VLOOKUP(P368,[2]POA!$A$2:$F$25,4,0)),"",VLOOKUP(P368,[2]POA!$A$2:$F$25,4,0))</f>
        <v/>
      </c>
      <c r="R368" s="62" t="str">
        <f>IF(ISERROR(VLOOKUP(N368,[2]POA!$A$2:$C$25,2,0)),"",VLOOKUP(N368,[2]POA!$A$2:$C$25,2,0))</f>
        <v/>
      </c>
      <c r="S368" s="63"/>
      <c r="T368" s="64" t="str">
        <f t="shared" si="289"/>
        <v/>
      </c>
      <c r="U368" s="63"/>
      <c r="V368" s="64" t="str">
        <f>IF(OR(U364=0,N368="",R368=""),"",IF(U364&gt;=(0.5*R368),"HABIL","NO HABIL"))</f>
        <v/>
      </c>
      <c r="W368" s="64"/>
      <c r="X368" s="63"/>
      <c r="Y368" s="64" t="str">
        <f>IF(OR(X364=0,N368="",R368=""),"",IF(X364&gt;=$Y$9,"HABIL","NO HABIL"))</f>
        <v/>
      </c>
      <c r="Z368" s="65"/>
      <c r="AA368" s="64" t="str">
        <f>IF(OR(Z364=0,N368="",R368=""),"",IF(Z364&lt;=$AA$9,"HABIL","NO HABIL"))</f>
        <v/>
      </c>
      <c r="AB368" s="61">
        <f>IF(ISERROR(VLOOKUP(P368,[3]POA!$A$2:$F$25,5,0)),"",VLOOKUP(P368,[3]POA!$A$2:$F$25,5,0))</f>
        <v>0</v>
      </c>
      <c r="AC368" s="61"/>
      <c r="AD368" s="64" t="str">
        <f>IF(OR(AC364=0,N368="",R368=""),"",IF(AC364&gt;=$AD$9,"HABIL","NO HABIL"))</f>
        <v/>
      </c>
      <c r="AE368" s="64" t="str">
        <f t="shared" si="290"/>
        <v/>
      </c>
      <c r="AF368" s="66">
        <f t="shared" si="291"/>
        <v>0</v>
      </c>
      <c r="AG368" s="67" t="str">
        <f t="shared" si="294"/>
        <v>MIPYME</v>
      </c>
      <c r="AH368" s="68"/>
      <c r="AI368" s="64" t="str">
        <f>IF(OR(AH364=0,N368="",R368=""),"",IF(AH364&gt;=$AI$9,"HABIL","NO HABIL"))</f>
        <v/>
      </c>
      <c r="AJ368" s="68"/>
      <c r="AK368" s="64" t="str">
        <f>IF(OR(AJ364=0,N368="",R368=""),"",IF(AJ364&gt;=$AK$9,"HABIL","NO HABIL"))</f>
        <v/>
      </c>
      <c r="AL368" s="71" t="str">
        <f t="shared" si="295"/>
        <v/>
      </c>
    </row>
    <row r="369" spans="2:38" ht="18" hidden="1" customHeight="1" x14ac:dyDescent="0.25">
      <c r="B369" s="54" t="str">
        <f t="shared" ref="B369:B374" si="296">IF(C369="","",B368+0.1)</f>
        <v/>
      </c>
      <c r="C369" s="56"/>
      <c r="D369" s="56"/>
      <c r="E369" s="57">
        <f>IF(ISERROR(VLOOKUP(C369,[2]TD!$4:$65536,2,0)),0,VLOOKUP(C369,[2]TD!$4:$65536,2,0))</f>
        <v>0</v>
      </c>
      <c r="F369" s="57">
        <f>IF(ISERROR(VLOOKUP(C369,[2]TD!$4:$65536,3,0)),0,VLOOKUP(C369,[2]TD!$4:$65536,3,0))</f>
        <v>0</v>
      </c>
      <c r="G369" s="57">
        <f>IF(ISERROR(VLOOKUP(C369,[2]TD!$4:$65536,4,0)),0,VLOOKUP(C369,[2]TD!$4:$65536,4,0))</f>
        <v>0</v>
      </c>
      <c r="H369" s="57">
        <f>IF(ISERROR(VLOOKUP(C369,[2]TD!$4:$65536,5,0)),0,VLOOKUP(C369,[2]TD!$4:$65536,5,0))</f>
        <v>0</v>
      </c>
      <c r="I369" s="57">
        <f t="shared" si="292"/>
        <v>0</v>
      </c>
      <c r="J369" s="57">
        <f t="shared" si="292"/>
        <v>0</v>
      </c>
      <c r="K369" s="57">
        <f t="shared" si="293"/>
        <v>0</v>
      </c>
      <c r="L369" s="57">
        <f>IF(ISERROR(VLOOKUP(C369,[2]TD!$4:$65536,6,0)),0,VLOOKUP(C369,[2]TD!$4:$65536,6,0))</f>
        <v>0</v>
      </c>
      <c r="M369" s="57">
        <f>IF(ISERROR(VLOOKUP(C369,[2]TD!$4:$65536,7,0)),0,VLOOKUP(C369,[2]TD!$4:$65536,7,0))</f>
        <v>0</v>
      </c>
      <c r="N369" s="70"/>
      <c r="O369" s="70" t="str">
        <f>IF(ISERROR(VLOOKUP(N369,[2]POA!$A$2:$C$25,3,0)),"",VLOOKUP(N369,[2]POA!$A$2:$C$25,3,0))</f>
        <v/>
      </c>
      <c r="P369" s="61"/>
      <c r="Q369" s="61" t="str">
        <f>IF(ISERROR(VLOOKUP(P369,[2]POA!$A$2:$F$25,4,0)),"",VLOOKUP(P369,[2]POA!$A$2:$F$25,4,0))</f>
        <v/>
      </c>
      <c r="R369" s="62" t="str">
        <f>IF(ISERROR(VLOOKUP(N369,[2]POA!$A$2:$C$25,2,0)),"",VLOOKUP(N369,[2]POA!$A$2:$C$25,2,0))</f>
        <v/>
      </c>
      <c r="S369" s="63"/>
      <c r="T369" s="64" t="str">
        <f t="shared" si="289"/>
        <v/>
      </c>
      <c r="U369" s="63"/>
      <c r="V369" s="64" t="str">
        <f>IF(OR(U364=0,N369="",R369=""),"",IF(U364&gt;=(0.5*R369),"HABIL","NO HABIL"))</f>
        <v/>
      </c>
      <c r="W369" s="64"/>
      <c r="X369" s="63"/>
      <c r="Y369" s="64" t="str">
        <f>IF(OR(X364=0,N369="",R369=""),"",IF(X364&gt;=$Y$9,"HABIL","NO HABIL"))</f>
        <v/>
      </c>
      <c r="Z369" s="65"/>
      <c r="AA369" s="64" t="str">
        <f>IF(OR(Z364=0,N369="",R369=""),"",IF(Z364&lt;=$AA$9,"HABIL","NO HABIL"))</f>
        <v/>
      </c>
      <c r="AB369" s="61">
        <f>IF(ISERROR(VLOOKUP(P369,[3]POA!$A$2:$F$25,5,0)),"",VLOOKUP(P369,[3]POA!$A$2:$F$25,5,0))</f>
        <v>0</v>
      </c>
      <c r="AC369" s="61"/>
      <c r="AD369" s="64" t="str">
        <f>IF(OR(AC364=0,N369="",R369=""),"",IF(AC364&gt;=$AD$9,"HABIL","NO HABIL"))</f>
        <v/>
      </c>
      <c r="AE369" s="64" t="str">
        <f t="shared" si="290"/>
        <v/>
      </c>
      <c r="AF369" s="66">
        <f t="shared" si="291"/>
        <v>0</v>
      </c>
      <c r="AG369" s="67" t="str">
        <f t="shared" si="294"/>
        <v>MIPYME</v>
      </c>
      <c r="AH369" s="68"/>
      <c r="AI369" s="64" t="str">
        <f>IF(OR(AH364=0,N369="",R369=""),"",IF(AH364&gt;=$AI$9,"HABIL","NO HABIL"))</f>
        <v/>
      </c>
      <c r="AJ369" s="68"/>
      <c r="AK369" s="64" t="str">
        <f>IF(OR(AJ364=0,N369="",R369=""),"",IF(AJ364&gt;=$AK$9,"HABIL","NO HABIL"))</f>
        <v/>
      </c>
      <c r="AL369" s="72" t="str">
        <f t="shared" si="295"/>
        <v/>
      </c>
    </row>
    <row r="370" spans="2:38" ht="18" hidden="1" customHeight="1" x14ac:dyDescent="0.25">
      <c r="B370" s="54" t="str">
        <f t="shared" si="296"/>
        <v/>
      </c>
      <c r="C370" s="56"/>
      <c r="D370" s="56"/>
      <c r="E370" s="57">
        <f>IF(ISERROR(VLOOKUP(C370,[2]TD!$4:$65536,2,0)),0,VLOOKUP(C370,[2]TD!$4:$65536,2,0))</f>
        <v>0</v>
      </c>
      <c r="F370" s="57">
        <f>IF(ISERROR(VLOOKUP(C370,[2]TD!$4:$65536,3,0)),0,VLOOKUP(C370,[2]TD!$4:$65536,3,0))</f>
        <v>0</v>
      </c>
      <c r="G370" s="57">
        <f>IF(ISERROR(VLOOKUP(C370,[2]TD!$4:$65536,4,0)),0,VLOOKUP(C370,[2]TD!$4:$65536,4,0))</f>
        <v>0</v>
      </c>
      <c r="H370" s="57">
        <f>IF(ISERROR(VLOOKUP(C370,[2]TD!$4:$65536,5,0)),0,VLOOKUP(C370,[2]TD!$4:$65536,5,0))</f>
        <v>0</v>
      </c>
      <c r="I370" s="57">
        <f t="shared" si="292"/>
        <v>0</v>
      </c>
      <c r="J370" s="57">
        <f t="shared" si="292"/>
        <v>0</v>
      </c>
      <c r="K370" s="57">
        <f t="shared" si="293"/>
        <v>0</v>
      </c>
      <c r="L370" s="57">
        <f>IF(ISERROR(VLOOKUP(C370,[2]TD!$4:$65536,6,0)),0,VLOOKUP(C370,[2]TD!$4:$65536,6,0))</f>
        <v>0</v>
      </c>
      <c r="M370" s="57">
        <f>IF(ISERROR(VLOOKUP(C370,[2]TD!$4:$65536,7,0)),0,VLOOKUP(C370,[2]TD!$4:$65536,7,0))</f>
        <v>0</v>
      </c>
      <c r="N370" s="70"/>
      <c r="O370" s="70" t="str">
        <f>IF(ISERROR(VLOOKUP(N370,[2]POA!$A$2:$C$25,3,0)),"",VLOOKUP(N370,[2]POA!$A$2:$C$25,3,0))</f>
        <v/>
      </c>
      <c r="P370" s="61"/>
      <c r="Q370" s="61" t="str">
        <f>IF(ISERROR(VLOOKUP(P370,[2]POA!$A$2:$F$25,4,0)),"",VLOOKUP(P370,[2]POA!$A$2:$F$25,4,0))</f>
        <v/>
      </c>
      <c r="R370" s="62" t="str">
        <f>IF(ISERROR(VLOOKUP(N370,[2]POA!$A$2:$C$25,2,0)),"",VLOOKUP(N370,[2]POA!$A$2:$C$25,2,0))</f>
        <v/>
      </c>
      <c r="S370" s="63"/>
      <c r="T370" s="64" t="str">
        <f t="shared" si="289"/>
        <v/>
      </c>
      <c r="U370" s="63"/>
      <c r="V370" s="64" t="str">
        <f>IF(OR(U364=0,N370="",R370=""),"",IF(U364&gt;=(0.5*R370),"HABIL","NO HABIL"))</f>
        <v/>
      </c>
      <c r="W370" s="64"/>
      <c r="X370" s="63"/>
      <c r="Y370" s="64" t="str">
        <f>IF(OR(X364=0,N370="",R370=""),"",IF(X364&gt;=$Y$9,"HABIL","NO HABIL"))</f>
        <v/>
      </c>
      <c r="Z370" s="65"/>
      <c r="AA370" s="64" t="str">
        <f>IF(OR(Z364=0,N370="",R370=""),"",IF(Z364&lt;=$AA$9,"HABIL","NO HABIL"))</f>
        <v/>
      </c>
      <c r="AB370" s="61">
        <f>IF(ISERROR(VLOOKUP(P370,[3]POA!$A$2:$F$25,5,0)),"",VLOOKUP(P370,[3]POA!$A$2:$F$25,5,0))</f>
        <v>0</v>
      </c>
      <c r="AC370" s="61"/>
      <c r="AD370" s="64" t="str">
        <f>IF(OR(AC364=0,N370="",R370=""),"",IF(AC364&gt;=$AD$9,"HABIL","NO HABIL"))</f>
        <v/>
      </c>
      <c r="AE370" s="64" t="str">
        <f t="shared" si="290"/>
        <v/>
      </c>
      <c r="AF370" s="66">
        <f t="shared" si="291"/>
        <v>0</v>
      </c>
      <c r="AG370" s="67" t="str">
        <f t="shared" si="294"/>
        <v>MIPYME</v>
      </c>
      <c r="AH370" s="68"/>
      <c r="AI370" s="64" t="str">
        <f>IF(OR(AH364=0,N370="",R370=""),"",IF(AH364&gt;=$AI$9,"HABIL","NO HABIL"))</f>
        <v/>
      </c>
      <c r="AJ370" s="68"/>
      <c r="AK370" s="64" t="str">
        <f>IF(OR(AJ364=0,N370="",R370=""),"",IF(AJ364&gt;=$AK$9,"HABIL","NO HABIL"))</f>
        <v/>
      </c>
      <c r="AL370" s="71" t="str">
        <f t="shared" si="295"/>
        <v/>
      </c>
    </row>
    <row r="371" spans="2:38" ht="18" hidden="1" customHeight="1" x14ac:dyDescent="0.25">
      <c r="B371" s="54" t="str">
        <f t="shared" si="296"/>
        <v/>
      </c>
      <c r="C371" s="56"/>
      <c r="D371" s="56"/>
      <c r="E371" s="57">
        <f>IF(ISERROR(VLOOKUP(C371,[2]TD!$4:$65536,2,0)),0,VLOOKUP(C371,[2]TD!$4:$65536,2,0))</f>
        <v>0</v>
      </c>
      <c r="F371" s="57">
        <f>IF(ISERROR(VLOOKUP(C371,[2]TD!$4:$65536,3,0)),0,VLOOKUP(C371,[2]TD!$4:$65536,3,0))</f>
        <v>0</v>
      </c>
      <c r="G371" s="57">
        <f>IF(ISERROR(VLOOKUP(C371,[2]TD!$4:$65536,4,0)),0,VLOOKUP(C371,[2]TD!$4:$65536,4,0))</f>
        <v>0</v>
      </c>
      <c r="H371" s="57">
        <f>IF(ISERROR(VLOOKUP(C371,[2]TD!$4:$65536,5,0)),0,VLOOKUP(C371,[2]TD!$4:$65536,5,0))</f>
        <v>0</v>
      </c>
      <c r="I371" s="57">
        <f t="shared" si="292"/>
        <v>0</v>
      </c>
      <c r="J371" s="57">
        <f t="shared" si="292"/>
        <v>0</v>
      </c>
      <c r="K371" s="57">
        <f t="shared" si="293"/>
        <v>0</v>
      </c>
      <c r="L371" s="57">
        <f>IF(ISERROR(VLOOKUP(C371,[2]TD!$4:$65536,6,0)),0,VLOOKUP(C371,[2]TD!$4:$65536,6,0))</f>
        <v>0</v>
      </c>
      <c r="M371" s="57">
        <f>IF(ISERROR(VLOOKUP(C371,[2]TD!$4:$65536,7,0)),0,VLOOKUP(C371,[2]TD!$4:$65536,7,0))</f>
        <v>0</v>
      </c>
      <c r="N371" s="70"/>
      <c r="O371" s="70" t="str">
        <f>IF(ISERROR(VLOOKUP(N371,[2]POA!$A$2:$C$25,3,0)),"",VLOOKUP(N371,[2]POA!$A$2:$C$25,3,0))</f>
        <v/>
      </c>
      <c r="P371" s="61"/>
      <c r="Q371" s="61" t="str">
        <f>IF(ISERROR(VLOOKUP(P371,[2]POA!$A$2:$F$25,4,0)),"",VLOOKUP(P371,[2]POA!$A$2:$F$25,4,0))</f>
        <v/>
      </c>
      <c r="R371" s="62" t="str">
        <f>IF(ISERROR(VLOOKUP(N371,[2]POA!$A$2:$C$25,2,0)),"",VLOOKUP(N371,[2]POA!$A$2:$C$25,2,0))</f>
        <v/>
      </c>
      <c r="S371" s="63"/>
      <c r="T371" s="64" t="str">
        <f t="shared" si="289"/>
        <v/>
      </c>
      <c r="U371" s="63"/>
      <c r="V371" s="64" t="str">
        <f>IF(OR(U364=0,N371="",R371=""),"",IF(U364&gt;=(0.5*R371),"HABIL","NO HABIL"))</f>
        <v/>
      </c>
      <c r="W371" s="64"/>
      <c r="X371" s="63"/>
      <c r="Y371" s="64" t="str">
        <f>IF(OR(X364=0,N371="",R371=""),"",IF(X364&gt;=$Y$9,"HABIL","NO HABIL"))</f>
        <v/>
      </c>
      <c r="Z371" s="65"/>
      <c r="AA371" s="64" t="str">
        <f>IF(OR(Z364=0,N371="",R371=""),"",IF(Z364&lt;=$AA$9,"HABIL","NO HABIL"))</f>
        <v/>
      </c>
      <c r="AB371" s="61">
        <f>IF(ISERROR(VLOOKUP(P371,[3]POA!$A$2:$F$25,5,0)),"",VLOOKUP(P371,[3]POA!$A$2:$F$25,5,0))</f>
        <v>0</v>
      </c>
      <c r="AC371" s="61"/>
      <c r="AD371" s="64" t="str">
        <f>IF(OR(AC364=0,N371="",R371=""),"",IF(AC364&gt;=$AD$9,"HABIL","NO HABIL"))</f>
        <v/>
      </c>
      <c r="AE371" s="64" t="str">
        <f t="shared" si="290"/>
        <v/>
      </c>
      <c r="AF371" s="66">
        <f t="shared" si="291"/>
        <v>0</v>
      </c>
      <c r="AG371" s="67" t="str">
        <f t="shared" si="294"/>
        <v>MIPYME</v>
      </c>
      <c r="AH371" s="68"/>
      <c r="AI371" s="64" t="str">
        <f>IF(OR(AH364=0,N371="",R371=""),"",IF(AH364&gt;=$AI$9,"HABIL","NO HABIL"))</f>
        <v/>
      </c>
      <c r="AJ371" s="68"/>
      <c r="AK371" s="64" t="str">
        <f>IF(OR(AJ364=0,N371="",R371=""),"",IF(AJ364&gt;=$AK$9,"HABIL","NO HABIL"))</f>
        <v/>
      </c>
      <c r="AL371" s="71" t="str">
        <f t="shared" si="295"/>
        <v/>
      </c>
    </row>
    <row r="372" spans="2:38" ht="18" hidden="1" customHeight="1" x14ac:dyDescent="0.25">
      <c r="B372" s="54" t="str">
        <f t="shared" si="296"/>
        <v/>
      </c>
      <c r="C372" s="56"/>
      <c r="D372" s="56"/>
      <c r="E372" s="57">
        <f>IF(ISERROR(VLOOKUP(C372,[2]TD!$4:$65536,2,0)),0,VLOOKUP(C372,[2]TD!$4:$65536,2,0))</f>
        <v>0</v>
      </c>
      <c r="F372" s="57">
        <f>IF(ISERROR(VLOOKUP(C372,[2]TD!$4:$65536,3,0)),0,VLOOKUP(C372,[2]TD!$4:$65536,3,0))</f>
        <v>0</v>
      </c>
      <c r="G372" s="57">
        <f>IF(ISERROR(VLOOKUP(C372,[2]TD!$4:$65536,4,0)),0,VLOOKUP(C372,[2]TD!$4:$65536,4,0))</f>
        <v>0</v>
      </c>
      <c r="H372" s="57">
        <f>IF(ISERROR(VLOOKUP(C372,[2]TD!$4:$65536,5,0)),0,VLOOKUP(C372,[2]TD!$4:$65536,5,0))</f>
        <v>0</v>
      </c>
      <c r="I372" s="57">
        <f t="shared" si="292"/>
        <v>0</v>
      </c>
      <c r="J372" s="57">
        <f t="shared" si="292"/>
        <v>0</v>
      </c>
      <c r="K372" s="57">
        <f t="shared" si="293"/>
        <v>0</v>
      </c>
      <c r="L372" s="57">
        <f>IF(ISERROR(VLOOKUP(C372,[2]TD!$4:$65536,6,0)),0,VLOOKUP(C372,[2]TD!$4:$65536,6,0))</f>
        <v>0</v>
      </c>
      <c r="M372" s="57">
        <f>IF(ISERROR(VLOOKUP(C372,[2]TD!$4:$65536,7,0)),0,VLOOKUP(C372,[2]TD!$4:$65536,7,0))</f>
        <v>0</v>
      </c>
      <c r="N372" s="70"/>
      <c r="O372" s="70" t="str">
        <f>IF(ISERROR(VLOOKUP(N372,[2]POA!$A$2:$C$25,3,0)),"",VLOOKUP(N372,[2]POA!$A$2:$C$25,3,0))</f>
        <v/>
      </c>
      <c r="P372" s="61"/>
      <c r="Q372" s="61" t="str">
        <f>IF(ISERROR(VLOOKUP(P372,[2]POA!$A$2:$F$25,4,0)),"",VLOOKUP(P372,[2]POA!$A$2:$F$25,4,0))</f>
        <v/>
      </c>
      <c r="R372" s="62" t="str">
        <f>IF(ISERROR(VLOOKUP(N372,[2]POA!$A$2:$C$25,2,0)),"",VLOOKUP(N372,[2]POA!$A$2:$C$25,2,0))</f>
        <v/>
      </c>
      <c r="S372" s="63"/>
      <c r="T372" s="64" t="str">
        <f t="shared" si="289"/>
        <v/>
      </c>
      <c r="U372" s="63"/>
      <c r="V372" s="64" t="str">
        <f>IF(OR(U364=0,N372="",R372=""),"",IF(U364&gt;=(0.5*R372),"HABIL","NO HABIL"))</f>
        <v/>
      </c>
      <c r="W372" s="64"/>
      <c r="X372" s="63"/>
      <c r="Y372" s="64" t="str">
        <f>IF(OR(X364=0,N372="",R372=""),"",IF(X364&gt;=$Y$9,"HABIL","NO HABIL"))</f>
        <v/>
      </c>
      <c r="Z372" s="65"/>
      <c r="AA372" s="64" t="str">
        <f>IF(OR(Z364=0,N372="",R372=""),"",IF(Z364&lt;=$AA$9,"HABIL","NO HABIL"))</f>
        <v/>
      </c>
      <c r="AB372" s="61">
        <f>IF(ISERROR(VLOOKUP(P372,[3]POA!$A$2:$F$25,5,0)),"",VLOOKUP(P372,[3]POA!$A$2:$F$25,5,0))</f>
        <v>0</v>
      </c>
      <c r="AC372" s="61"/>
      <c r="AD372" s="64" t="str">
        <f>IF(OR(AC364=0,N372="",R372=""),"",IF(AC364&gt;=$AD$9,"HABIL","NO HABIL"))</f>
        <v/>
      </c>
      <c r="AE372" s="64" t="str">
        <f t="shared" si="290"/>
        <v/>
      </c>
      <c r="AF372" s="66">
        <f t="shared" si="291"/>
        <v>0</v>
      </c>
      <c r="AG372" s="67" t="str">
        <f t="shared" si="294"/>
        <v>MIPYME</v>
      </c>
      <c r="AH372" s="68"/>
      <c r="AI372" s="64" t="str">
        <f>IF(OR(AH364=0,N372="",R372=""),"",IF(AH364&gt;=$AI$9,"HABIL","NO HABIL"))</f>
        <v/>
      </c>
      <c r="AJ372" s="68"/>
      <c r="AK372" s="64" t="str">
        <f>IF(OR(AJ364=0,N372="",R372=""),"",IF(AJ364&gt;=$AK$9,"HABIL","NO HABIL"))</f>
        <v/>
      </c>
      <c r="AL372" s="72" t="str">
        <f t="shared" si="295"/>
        <v/>
      </c>
    </row>
    <row r="373" spans="2:38" ht="18" hidden="1" customHeight="1" x14ac:dyDescent="0.25">
      <c r="B373" s="54" t="str">
        <f t="shared" si="296"/>
        <v/>
      </c>
      <c r="C373" s="56"/>
      <c r="D373" s="56"/>
      <c r="E373" s="57">
        <f>IF(ISERROR(VLOOKUP(C373,[2]TD!$4:$65536,2,0)),0,VLOOKUP(C373,[2]TD!$4:$65536,2,0))</f>
        <v>0</v>
      </c>
      <c r="F373" s="57">
        <f>IF(ISERROR(VLOOKUP(C373,[2]TD!$4:$65536,3,0)),0,VLOOKUP(C373,[2]TD!$4:$65536,3,0))</f>
        <v>0</v>
      </c>
      <c r="G373" s="57">
        <f>IF(ISERROR(VLOOKUP(C373,[2]TD!$4:$65536,4,0)),0,VLOOKUP(C373,[2]TD!$4:$65536,4,0))</f>
        <v>0</v>
      </c>
      <c r="H373" s="57">
        <f>IF(ISERROR(VLOOKUP(C373,[2]TD!$4:$65536,5,0)),0,VLOOKUP(C373,[2]TD!$4:$65536,5,0))</f>
        <v>0</v>
      </c>
      <c r="I373" s="57">
        <f t="shared" si="292"/>
        <v>0</v>
      </c>
      <c r="J373" s="57">
        <f t="shared" si="292"/>
        <v>0</v>
      </c>
      <c r="K373" s="57">
        <f t="shared" si="293"/>
        <v>0</v>
      </c>
      <c r="L373" s="57">
        <f>IF(ISERROR(VLOOKUP(C373,[2]TD!$4:$65536,6,0)),0,VLOOKUP(C373,[2]TD!$4:$65536,6,0))</f>
        <v>0</v>
      </c>
      <c r="M373" s="57">
        <f>IF(ISERROR(VLOOKUP(C373,[2]TD!$4:$65536,7,0)),0,VLOOKUP(C373,[2]TD!$4:$65536,7,0))</f>
        <v>0</v>
      </c>
      <c r="N373" s="70"/>
      <c r="O373" s="70" t="str">
        <f>IF(ISERROR(VLOOKUP(N373,[2]POA!$A$2:$C$25,3,0)),"",VLOOKUP(N373,[2]POA!$A$2:$C$25,3,0))</f>
        <v/>
      </c>
      <c r="P373" s="61"/>
      <c r="Q373" s="61" t="str">
        <f>IF(ISERROR(VLOOKUP(P373,[2]POA!$A$2:$F$25,4,0)),"",VLOOKUP(P373,[2]POA!$A$2:$F$25,4,0))</f>
        <v/>
      </c>
      <c r="R373" s="62" t="str">
        <f>IF(ISERROR(VLOOKUP(N373,[2]POA!$A$2:$C$25,2,0)),"",VLOOKUP(N373,[2]POA!$A$2:$C$25,2,0))</f>
        <v/>
      </c>
      <c r="S373" s="63"/>
      <c r="T373" s="64" t="str">
        <f t="shared" si="289"/>
        <v/>
      </c>
      <c r="U373" s="63"/>
      <c r="V373" s="64" t="str">
        <f>IF(OR(U364=0,N373="",R373=""),"",IF(U364&gt;=(0.5*R373),"HABIL","NO HABIL"))</f>
        <v/>
      </c>
      <c r="W373" s="64"/>
      <c r="X373" s="63"/>
      <c r="Y373" s="64" t="str">
        <f>IF(OR(X364=0,N373="",R373=""),"",IF(X364&gt;=$Y$9,"HABIL","NO HABIL"))</f>
        <v/>
      </c>
      <c r="Z373" s="65"/>
      <c r="AA373" s="64" t="str">
        <f>IF(OR(Z364=0,N373="",R373=""),"",IF(Z364&lt;=$AA$9,"HABIL","NO HABIL"))</f>
        <v/>
      </c>
      <c r="AB373" s="61">
        <f>IF(ISERROR(VLOOKUP(P373,[3]POA!$A$2:$F$25,5,0)),"",VLOOKUP(P373,[3]POA!$A$2:$F$25,5,0))</f>
        <v>0</v>
      </c>
      <c r="AC373" s="61"/>
      <c r="AD373" s="64" t="str">
        <f>IF(OR(AC364=0,N373="",R373=""),"",IF(AC364&gt;=$AD$9,"HABIL","NO HABIL"))</f>
        <v/>
      </c>
      <c r="AE373" s="64" t="str">
        <f t="shared" si="290"/>
        <v/>
      </c>
      <c r="AF373" s="66">
        <f t="shared" si="291"/>
        <v>0</v>
      </c>
      <c r="AG373" s="67" t="str">
        <f t="shared" si="294"/>
        <v>MIPYME</v>
      </c>
      <c r="AH373" s="68"/>
      <c r="AI373" s="64" t="str">
        <f>IF(OR(AH364=0,N373="",R373=""),"",IF(AH364&gt;=$AI$9,"HABIL","NO HABIL"))</f>
        <v/>
      </c>
      <c r="AJ373" s="68"/>
      <c r="AK373" s="64" t="str">
        <f>IF(OR(AJ364=0,N373="",R373=""),"",IF(AJ364&gt;=$AK$9,"HABIL","NO HABIL"))</f>
        <v/>
      </c>
      <c r="AL373" s="72" t="str">
        <f t="shared" si="295"/>
        <v/>
      </c>
    </row>
    <row r="374" spans="2:38" ht="18" hidden="1" customHeight="1" x14ac:dyDescent="0.25">
      <c r="B374" s="73" t="str">
        <f t="shared" si="296"/>
        <v/>
      </c>
      <c r="C374" s="74"/>
      <c r="D374" s="74"/>
      <c r="E374" s="75">
        <f>IF(ISERROR(VLOOKUP(C374,[2]TD!$4:$65536,2,0)),0,VLOOKUP(C374,[2]TD!$4:$65536,2,0))</f>
        <v>0</v>
      </c>
      <c r="F374" s="75">
        <f>IF(ISERROR(VLOOKUP(C374,[2]TD!$4:$65536,3,0)),0,VLOOKUP(C374,[2]TD!$4:$65536,3,0))</f>
        <v>0</v>
      </c>
      <c r="G374" s="75">
        <f>IF(ISERROR(VLOOKUP(C374,[2]TD!$4:$65536,4,0)),0,VLOOKUP(C374,[2]TD!$4:$65536,4,0))</f>
        <v>0</v>
      </c>
      <c r="H374" s="75">
        <f>IF(ISERROR(VLOOKUP(C374,[2]TD!$4:$65536,5,0)),0,VLOOKUP(C374,[2]TD!$4:$65536,5,0))</f>
        <v>0</v>
      </c>
      <c r="I374" s="75">
        <f t="shared" si="292"/>
        <v>0</v>
      </c>
      <c r="J374" s="75">
        <f t="shared" si="292"/>
        <v>0</v>
      </c>
      <c r="K374" s="75">
        <f t="shared" si="293"/>
        <v>0</v>
      </c>
      <c r="L374" s="75">
        <f>IF(ISERROR(VLOOKUP(C374,[2]TD!$4:$65536,6,0)),0,VLOOKUP(C374,[2]TD!$4:$65536,6,0))</f>
        <v>0</v>
      </c>
      <c r="M374" s="75">
        <f>IF(ISERROR(VLOOKUP(C374,[2]TD!$4:$65536,7,0)),0,VLOOKUP(C374,[2]TD!$4:$65536,7,0))</f>
        <v>0</v>
      </c>
      <c r="N374" s="76"/>
      <c r="O374" s="76" t="str">
        <f>IF(ISERROR(VLOOKUP(N374,[2]POA!$A$2:$C$25,3,0)),"",VLOOKUP(N374,[2]POA!$A$2:$C$25,3,0))</f>
        <v/>
      </c>
      <c r="P374" s="77"/>
      <c r="Q374" s="77" t="str">
        <f>IF(ISERROR(VLOOKUP(P374,[2]POA!$A$2:$F$25,4,0)),"",VLOOKUP(P374,[2]POA!$A$2:$F$25,4,0))</f>
        <v/>
      </c>
      <c r="R374" s="78" t="str">
        <f>IF(ISERROR(VLOOKUP(N374,[2]POA!$A$2:$C$25,2,0)),"",VLOOKUP(N374,[2]POA!$A$2:$C$25,2,0))</f>
        <v/>
      </c>
      <c r="S374" s="79"/>
      <c r="T374" s="64" t="str">
        <f t="shared" si="289"/>
        <v/>
      </c>
      <c r="U374" s="79"/>
      <c r="V374" s="80" t="str">
        <f>IF(OR(U364=0,N374="",R374=""),"",IF(U364&gt;=(0.5*R374),"HABIL","NO HABIL"))</f>
        <v/>
      </c>
      <c r="W374" s="80"/>
      <c r="X374" s="79"/>
      <c r="Y374" s="80" t="str">
        <f>IF(OR(X364=0,N374="",R374=""),"",IF(X364&gt;=$Y$9,"HABIL","NO HABIL"))</f>
        <v/>
      </c>
      <c r="Z374" s="81"/>
      <c r="AA374" s="80" t="str">
        <f>IF(OR(Z364=0,N374="",R374=""),"",IF(Z364&lt;=$AA$9,"HABIL","NO HABIL"))</f>
        <v/>
      </c>
      <c r="AB374" s="77">
        <f>IF(ISERROR(VLOOKUP(P374,[3]POA!$A$2:$F$25,5,0)),"",VLOOKUP(P374,[3]POA!$A$2:$F$25,5,0))</f>
        <v>0</v>
      </c>
      <c r="AC374" s="77"/>
      <c r="AD374" s="80" t="str">
        <f>IF(OR(AC364=0,N374="",R374=""),"",IF(AC364&gt;=$AD$9,"HABIL","NO HABIL"))</f>
        <v/>
      </c>
      <c r="AE374" s="80" t="str">
        <f t="shared" si="290"/>
        <v/>
      </c>
      <c r="AF374" s="82">
        <f t="shared" si="291"/>
        <v>0</v>
      </c>
      <c r="AG374" s="83" t="str">
        <f t="shared" si="294"/>
        <v>MIPYME</v>
      </c>
      <c r="AH374" s="84"/>
      <c r="AI374" s="80" t="str">
        <f>IF(OR(AH364=0,N374="",R374=""),"",IF(AH364&gt;=$AI$9,"HABIL","NO HABIL"))</f>
        <v/>
      </c>
      <c r="AJ374" s="84"/>
      <c r="AK374" s="80" t="str">
        <f>IF(OR(AJ364=0,N374="",R374=""),"",IF(AJ364&gt;=$AK$9,"HABIL","NO HABIL"))</f>
        <v/>
      </c>
      <c r="AL374" s="85" t="str">
        <f t="shared" si="295"/>
        <v/>
      </c>
    </row>
    <row r="375" spans="2:38" ht="18" hidden="1" customHeight="1" x14ac:dyDescent="0.25">
      <c r="B375" s="37">
        <v>34</v>
      </c>
      <c r="C375" s="38">
        <f>+C376</f>
        <v>0</v>
      </c>
      <c r="D375" s="39" t="str">
        <f>IF(SUM(D376:D385)=0,"",SUM(D376:D385))</f>
        <v/>
      </c>
      <c r="E375" s="40">
        <f>SUM(E376:E385)</f>
        <v>0</v>
      </c>
      <c r="F375" s="40">
        <f t="shared" ref="F375:M375" si="297">SUM(F376:F385)</f>
        <v>0</v>
      </c>
      <c r="G375" s="40">
        <f t="shared" si="297"/>
        <v>0</v>
      </c>
      <c r="H375" s="40">
        <f t="shared" si="297"/>
        <v>0</v>
      </c>
      <c r="I375" s="40">
        <f t="shared" si="297"/>
        <v>0</v>
      </c>
      <c r="J375" s="40">
        <f t="shared" si="297"/>
        <v>0</v>
      </c>
      <c r="K375" s="40">
        <f t="shared" si="297"/>
        <v>0</v>
      </c>
      <c r="L375" s="40">
        <f t="shared" si="297"/>
        <v>0</v>
      </c>
      <c r="M375" s="40">
        <f t="shared" si="297"/>
        <v>0</v>
      </c>
      <c r="N375" s="41">
        <v>1</v>
      </c>
      <c r="O375" s="42">
        <f>IF(ISERROR(VLOOKUP(N375,[2]POA!$A$2:$C$25,3,0)),"",VLOOKUP(N375,[2]POA!$A$2:$C$25,3,0))</f>
        <v>18</v>
      </c>
      <c r="P375" s="43" t="s">
        <v>54</v>
      </c>
      <c r="Q375" s="41">
        <f>+SUM(Q376:Q385)</f>
        <v>0</v>
      </c>
      <c r="R375" s="44">
        <f>IF(ISERROR(VLOOKUP(N375,[2]POA!$A$2:$C$25,2,0)),"",VLOOKUP(N375,[2]POA!$A$2:$C$25,2,0))</f>
        <v>151500000000</v>
      </c>
      <c r="S375" s="45">
        <f>SUM(I375)</f>
        <v>0</v>
      </c>
      <c r="T375" s="46" t="str">
        <f>IF(OR(S375=0,N375="",R375=""),"",IF(S375&gt;=(R375/O375),"HABIL","NO HABIL"))</f>
        <v/>
      </c>
      <c r="U375" s="47">
        <f>SUM(J375)</f>
        <v>0</v>
      </c>
      <c r="V375" s="48" t="str">
        <f>IF(OR(U375=0,N375="",R375=""),"",IF(U375&gt;=(0.1*R375),"HABIL","NO HABIL"))</f>
        <v/>
      </c>
      <c r="W375" s="48"/>
      <c r="X375" s="47">
        <f>IF(ISERROR(SUM(E375/G375)),0,SUM(E375/G375))</f>
        <v>0</v>
      </c>
      <c r="Y375" s="46" t="str">
        <f>IF(OR(X375=0,N375="",R375=""),"",IF(X375&gt;=$Y$9,"HABIL","NO HABIL"))</f>
        <v/>
      </c>
      <c r="Z375" s="49">
        <f>IF(ISERROR(SUM(H375/F375)),0,SUM(H375/F375))</f>
        <v>0</v>
      </c>
      <c r="AA375" s="46" t="str">
        <f>IF(OR(Z375=0,N375="",R375=""),"",IF(Z375&lt;=$AA$9,"HABIL","NO HABIL"))</f>
        <v/>
      </c>
      <c r="AB375" s="41">
        <f>+SUM(AB376:AB385)</f>
        <v>0</v>
      </c>
      <c r="AC375" s="49">
        <f>IF(ISERROR(SUM(L375/M375)),0,SUM(L375/M375))</f>
        <v>0</v>
      </c>
      <c r="AD375" s="46" t="str">
        <f>IF(OR(AC375=0,N375="",R375=""),"",IF(AC375&gt;=$AD$9,"HABIL","NO HABIL"))</f>
        <v/>
      </c>
      <c r="AE375" s="46" t="str">
        <f>IF(OR(T375="",V375="",Y375="",AA375="",AD375=""),"",IF(T375="NO HABIL","NO HABIL",IF(V375="NO HABIL","NO HABIL",IF(Y375="NO HABIL","NO HABIL",IF(AA375="NO HABIL","NO HABIL",IF(AD375="NO HABIL","NO HABIL",IF(AD375="NO HABIL","NO HABIL","HABIL")))))))</f>
        <v/>
      </c>
      <c r="AF375" s="50"/>
      <c r="AG375" s="51"/>
      <c r="AH375" s="49">
        <f>IF(ISERROR(SUM(L375/K375)),0,SUM(L375/K375))</f>
        <v>0</v>
      </c>
      <c r="AI375" s="46" t="str">
        <f>IF(OR(AH375=0,N375="",R375=""),"",IF(AH375&gt;=$AI$9,"HABIL","NO HABIL"))</f>
        <v/>
      </c>
      <c r="AJ375" s="49">
        <f>IF(ISERROR(SUM(L375/F375)),0,SUM(L375/F375))</f>
        <v>0</v>
      </c>
      <c r="AK375" s="46" t="str">
        <f>IF(OR(AJ375=0,N375="",R375=""),"",IF(AJ375&gt;=$AK$9,"HABIL","NO HABIL"))</f>
        <v/>
      </c>
      <c r="AL375" s="52" t="str">
        <f t="shared" si="295"/>
        <v/>
      </c>
    </row>
    <row r="376" spans="2:38" ht="18" hidden="1" customHeight="1" x14ac:dyDescent="0.25">
      <c r="B376" s="54" t="str">
        <f>IF(C376="","",B375+0.1)</f>
        <v/>
      </c>
      <c r="C376" s="55"/>
      <c r="D376" s="56"/>
      <c r="E376" s="57">
        <f>IF(ISERROR(VLOOKUP(C376,[2]TD!$4:$65536,2,0)),0,VLOOKUP(C376,[2]TD!$4:$65536,2,0))</f>
        <v>0</v>
      </c>
      <c r="F376" s="57">
        <f>IF(ISERROR(VLOOKUP(C376,[2]TD!$4:$65536,3,0)),0,VLOOKUP(C376,[2]TD!$4:$65536,3,0))</f>
        <v>0</v>
      </c>
      <c r="G376" s="57">
        <f>IF(ISERROR(VLOOKUP(C376,[2]TD!$4:$65536,4,0)),0,VLOOKUP(C376,[2]TD!$4:$65536,4,0))</f>
        <v>0</v>
      </c>
      <c r="H376" s="57">
        <f>IF(ISERROR(VLOOKUP(C376,[2]TD!$4:$65536,5,0)),0,VLOOKUP(C376,[2]TD!$4:$65536,5,0))</f>
        <v>0</v>
      </c>
      <c r="I376" s="57">
        <f>IF(ISERROR(E376-G376),"",E376-G376)</f>
        <v>0</v>
      </c>
      <c r="J376" s="58">
        <f>IF(ISERROR(F376-H376),"",F376-H376)</f>
        <v>0</v>
      </c>
      <c r="K376" s="58">
        <f>IF(ISERROR(F376-H376),"",F376-H376)</f>
        <v>0</v>
      </c>
      <c r="L376" s="57">
        <f>IF(ISERROR(VLOOKUP(C376,[2]TD!$4:$65536,6,0)),0,VLOOKUP(C376,[2]TD!$4:$65536,6,0))</f>
        <v>0</v>
      </c>
      <c r="M376" s="57">
        <f>IF(ISERROR(VLOOKUP(C376,[2]TD!$4:$65536,7,0)),0,VLOOKUP(C376,[2]TD!$4:$65536,7,0))</f>
        <v>0</v>
      </c>
      <c r="N376" s="59"/>
      <c r="O376" s="60" t="str">
        <f>IF(ISERROR(VLOOKUP(N376,[2]POA!$A$2:$C$25,3,0)),"",VLOOKUP(N376,[2]POA!$A$2:$C$25,3,0))</f>
        <v/>
      </c>
      <c r="P376" s="61" t="s">
        <v>54</v>
      </c>
      <c r="Q376" s="61" t="str">
        <f>IF(ISERROR(VLOOKUP(P376,[2]POA!$A$2:$F$25,4,0)),"",VLOOKUP(P376,[2]POA!$A$2:$F$25,4,0))</f>
        <v/>
      </c>
      <c r="R376" s="62" t="str">
        <f>IF(ISERROR(VLOOKUP(N376,[2]POA!$A$2:$C$25,2,0)),"",VLOOKUP(N376,[2]POA!$A$2:$C$25,2,0))</f>
        <v/>
      </c>
      <c r="S376" s="63"/>
      <c r="T376" s="64" t="str">
        <f t="shared" ref="T376:T385" si="298">IF(OR(S375=0,N376="",R376=""),"",IF(S375&gt;=(0.1*R376),"HABIL","NO HABIL"))</f>
        <v/>
      </c>
      <c r="U376" s="63"/>
      <c r="V376" s="64" t="str">
        <f>IF(OR(U375=0,N376="",R376=""),"",IF(U375&gt;=(0.5*R376),"HABIL","NO HABIL"))</f>
        <v/>
      </c>
      <c r="W376" s="64"/>
      <c r="X376" s="63"/>
      <c r="Y376" s="64" t="str">
        <f>IF(OR(X375=0,N376="",R376=""),"",IF(X375&gt;=$Y$9,"HABIL","NO HABIL"))</f>
        <v/>
      </c>
      <c r="Z376" s="65"/>
      <c r="AA376" s="64" t="str">
        <f>IF(OR(Z375=0,N376="",R376=""),"",IF(Z375&lt;=$AA$9,"HABIL","NO HABIL"))</f>
        <v/>
      </c>
      <c r="AB376" s="61" t="str">
        <f>IF(ISERROR(VLOOKUP(P376,[3]POA!$A$2:$F$25,5,0)),"",VLOOKUP(P376,[3]POA!$A$2:$F$25,5,0))</f>
        <v/>
      </c>
      <c r="AC376" s="61"/>
      <c r="AD376" s="64" t="str">
        <f>IF(OR(AC375=0,N376="",R376=""),"",IF(AC375&gt;=$AD$9,"HABIL","NO HABIL"))</f>
        <v/>
      </c>
      <c r="AE376" s="64" t="str">
        <f t="shared" ref="AE376:AE385" si="299">IF(OR(T376="",V376="",Y376="",AA376="",AD376=""),"",IF(T376="NO HABIL","NO HABIL",IF(V376="NO HABIL","NO HABIL",IF(Y376="NO HABIL","NO HABIL",IF(AA376="NO HABIL","NO HABIL",IF(AD376="NO HABIL","NO HABIL",IF(AD376="NO HABIL","NO HABIL","HABIL")))))))</f>
        <v/>
      </c>
      <c r="AF376" s="66">
        <f t="shared" ref="AF376:AF385" si="300">IF(ISERROR(F376/$AG$9),"",F376/$AG$9)</f>
        <v>0</v>
      </c>
      <c r="AG376" s="67" t="str">
        <f>+IF(AF376&lt;$AG$10,"MIPYME","NO CUMPLE")</f>
        <v>MIPYME</v>
      </c>
      <c r="AH376" s="68"/>
      <c r="AI376" s="64" t="str">
        <f>IF(OR(AH375=0,N376="",R376=""),"",IF(AH375&gt;=$AI$9,"HABIL","NO HABIL"))</f>
        <v/>
      </c>
      <c r="AJ376" s="68"/>
      <c r="AK376" s="64" t="str">
        <f>IF(OR(AJ375=0,N376="",R376=""),"",IF(AJ375&gt;=$AK$9,"HABIL","NO HABIL"))</f>
        <v/>
      </c>
      <c r="AL376" s="69" t="str">
        <f>IF(OR(AI376="",AK376=""),"",IF(AI376="NO HABIL","NO HABIL",IF(AK376="NO HABIL","NO HABIL",IF(AK376="NO HABIL","NO HABIL","HABIL"))))</f>
        <v/>
      </c>
    </row>
    <row r="377" spans="2:38" ht="18" hidden="1" customHeight="1" x14ac:dyDescent="0.25">
      <c r="B377" s="54" t="str">
        <f>IF(C377="","",B376+0.1)</f>
        <v/>
      </c>
      <c r="C377" s="56"/>
      <c r="D377" s="56"/>
      <c r="E377" s="57">
        <f>IF(ISERROR(VLOOKUP(C377,[2]TD!$4:$65536,2,0)),0,VLOOKUP(C377,[2]TD!$4:$65536,2,0))</f>
        <v>0</v>
      </c>
      <c r="F377" s="57">
        <f>IF(ISERROR(VLOOKUP(C377,[2]TD!$4:$65536,3,0)),0,VLOOKUP(C377,[2]TD!$4:$65536,3,0))</f>
        <v>0</v>
      </c>
      <c r="G377" s="57">
        <f>IF(ISERROR(VLOOKUP(C377,[2]TD!$4:$65536,4,0)),0,VLOOKUP(C377,[2]TD!$4:$65536,4,0))</f>
        <v>0</v>
      </c>
      <c r="H377" s="57">
        <f>IF(ISERROR(VLOOKUP(C377,[2]TD!$4:$65536,5,0)),0,VLOOKUP(C377,[2]TD!$4:$65536,5,0))</f>
        <v>0</v>
      </c>
      <c r="I377" s="57">
        <f t="shared" ref="I377:J385" si="301">IF(ISERROR(E377-G377),"",E377-G377)</f>
        <v>0</v>
      </c>
      <c r="J377" s="58">
        <f t="shared" si="301"/>
        <v>0</v>
      </c>
      <c r="K377" s="58">
        <f t="shared" ref="K377:K385" si="302">IF(ISERROR(F377-H377),"",F377-H377)</f>
        <v>0</v>
      </c>
      <c r="L377" s="57">
        <f>IF(ISERROR(VLOOKUP(C377,[2]TD!$4:$65536,6,0)),0,VLOOKUP(C377,[2]TD!$4:$65536,6,0))</f>
        <v>0</v>
      </c>
      <c r="M377" s="57">
        <f>IF(ISERROR(VLOOKUP(C377,[2]TD!$4:$65536,7,0)),0,VLOOKUP(C377,[2]TD!$4:$65536,7,0))</f>
        <v>0</v>
      </c>
      <c r="N377" s="70"/>
      <c r="O377" s="70" t="str">
        <f>IF(ISERROR(VLOOKUP(N377,[2]POA!$A$2:$C$25,3,0)),"",VLOOKUP(N377,[2]POA!$A$2:$C$25,3,0))</f>
        <v/>
      </c>
      <c r="P377" s="61" t="s">
        <v>54</v>
      </c>
      <c r="Q377" s="61" t="str">
        <f>IF(ISERROR(VLOOKUP(P377,[2]POA!$A$2:$F$25,4,0)),"",VLOOKUP(P377,[2]POA!$A$2:$F$25,4,0))</f>
        <v/>
      </c>
      <c r="R377" s="62" t="str">
        <f>IF(ISERROR(VLOOKUP(N377,[2]POA!$A$2:$C$25,2,0)),"",VLOOKUP(N377,[2]POA!$A$2:$C$25,2,0))</f>
        <v/>
      </c>
      <c r="S377" s="63" t="s">
        <v>54</v>
      </c>
      <c r="T377" s="64" t="str">
        <f t="shared" si="298"/>
        <v/>
      </c>
      <c r="U377" s="63"/>
      <c r="V377" s="64" t="str">
        <f>IF(OR(U375=0,N377="",R377=""),"",IF(U375&gt;=(0.5*R377),"HABIL","NO HABIL"))</f>
        <v/>
      </c>
      <c r="W377" s="64"/>
      <c r="X377" s="63"/>
      <c r="Y377" s="64" t="str">
        <f>IF(OR(X375=0,N377="",R377=""),"",IF(X375&gt;=$Y$9,"HABIL","NO HABIL"))</f>
        <v/>
      </c>
      <c r="Z377" s="65"/>
      <c r="AA377" s="64" t="str">
        <f>IF(OR(Z375=0,N377="",R377=""),"",IF(Z375&lt;=$AA$9,"HABIL","NO HABIL"))</f>
        <v/>
      </c>
      <c r="AB377" s="61" t="str">
        <f>IF(ISERROR(VLOOKUP(P377,[3]POA!$A$2:$F$25,5,0)),"",VLOOKUP(P377,[3]POA!$A$2:$F$25,5,0))</f>
        <v/>
      </c>
      <c r="AC377" s="61"/>
      <c r="AD377" s="64" t="str">
        <f>IF(OR(AC375=0,N377="",R377=""),"",IF(AC375&gt;=$AD$9,"HABIL","NO HABIL"))</f>
        <v/>
      </c>
      <c r="AE377" s="64" t="str">
        <f t="shared" si="299"/>
        <v/>
      </c>
      <c r="AF377" s="66">
        <f t="shared" si="300"/>
        <v>0</v>
      </c>
      <c r="AG377" s="67" t="str">
        <f t="shared" ref="AG377:AG385" si="303">+IF(AF377&lt;$AG$10,"MIPYME","NO CUMPLE")</f>
        <v>MIPYME</v>
      </c>
      <c r="AH377" s="68"/>
      <c r="AI377" s="64" t="str">
        <f>IF(OR(AH375=0,N377="",R377=""),"",IF(AH375&gt;=$AI$9,"HABIL","NO HABIL"))</f>
        <v/>
      </c>
      <c r="AJ377" s="68"/>
      <c r="AK377" s="64" t="str">
        <f>IF(OR(AJ375=0,N377="",R377=""),"",IF(AJ375&gt;=$AK$9,"HABIL","NO HABIL"))</f>
        <v/>
      </c>
      <c r="AL377" s="71" t="str">
        <f t="shared" ref="AL377:AL386" si="304">IF(OR(AI377="",AK377=""),"",IF(AI377="NO HABIL","NO HABIL",IF(AK377="NO HABIL","NO HABIL",IF(AK377="NO HABIL","NO HABIL","HABIL"))))</f>
        <v/>
      </c>
    </row>
    <row r="378" spans="2:38" ht="18" hidden="1" customHeight="1" x14ac:dyDescent="0.25">
      <c r="B378" s="54" t="str">
        <f>IF(C378="","",B377+0.1)</f>
        <v/>
      </c>
      <c r="C378" s="56"/>
      <c r="D378" s="56"/>
      <c r="E378" s="57">
        <f>IF(ISERROR(VLOOKUP(C378,[2]TD!$4:$65536,2,0)),0,VLOOKUP(C378,[2]TD!$4:$65536,2,0))</f>
        <v>0</v>
      </c>
      <c r="F378" s="57">
        <f>IF(ISERROR(VLOOKUP(C378,[2]TD!$4:$65536,3,0)),0,VLOOKUP(C378,[2]TD!$4:$65536,3,0))</f>
        <v>0</v>
      </c>
      <c r="G378" s="57">
        <f>IF(ISERROR(VLOOKUP(C378,[2]TD!$4:$65536,4,0)),0,VLOOKUP(C378,[2]TD!$4:$65536,4,0))</f>
        <v>0</v>
      </c>
      <c r="H378" s="57">
        <f>IF(ISERROR(VLOOKUP(C378,[2]TD!$4:$65536,5,0)),0,VLOOKUP(C378,[2]TD!$4:$65536,5,0))</f>
        <v>0</v>
      </c>
      <c r="I378" s="57">
        <f t="shared" si="301"/>
        <v>0</v>
      </c>
      <c r="J378" s="58">
        <f t="shared" si="301"/>
        <v>0</v>
      </c>
      <c r="K378" s="58">
        <f t="shared" si="302"/>
        <v>0</v>
      </c>
      <c r="L378" s="57">
        <f>IF(ISERROR(VLOOKUP(C378,[2]TD!$4:$65536,6,0)),0,VLOOKUP(C378,[2]TD!$4:$65536,6,0))</f>
        <v>0</v>
      </c>
      <c r="M378" s="57">
        <f>IF(ISERROR(VLOOKUP(C378,[2]TD!$4:$65536,7,0)),0,VLOOKUP(C378,[2]TD!$4:$65536,7,0))</f>
        <v>0</v>
      </c>
      <c r="N378" s="70"/>
      <c r="O378" s="70" t="str">
        <f>IF(ISERROR(VLOOKUP(N378,[2]POA!$A$2:$C$25,3,0)),"",VLOOKUP(N378,[2]POA!$A$2:$C$25,3,0))</f>
        <v/>
      </c>
      <c r="P378" s="61"/>
      <c r="Q378" s="61" t="str">
        <f>IF(ISERROR(VLOOKUP(P378,[2]POA!$A$2:$F$25,4,0)),"",VLOOKUP(P378,[2]POA!$A$2:$F$25,4,0))</f>
        <v/>
      </c>
      <c r="R378" s="62" t="str">
        <f>IF(ISERROR(VLOOKUP(N378,[2]POA!$A$2:$C$25,2,0)),"",VLOOKUP(N378,[2]POA!$A$2:$C$25,2,0))</f>
        <v/>
      </c>
      <c r="S378" s="63" t="s">
        <v>54</v>
      </c>
      <c r="T378" s="64" t="str">
        <f t="shared" si="298"/>
        <v/>
      </c>
      <c r="U378" s="63"/>
      <c r="V378" s="64" t="str">
        <f>IF(OR(U375=0,N378="",R378=""),"",IF(U375&gt;=(0.5*R378),"HABIL","NO HABIL"))</f>
        <v/>
      </c>
      <c r="W378" s="64"/>
      <c r="X378" s="63"/>
      <c r="Y378" s="64" t="str">
        <f>IF(OR(X375=0,N378="",R378=""),"",IF(X375&gt;=$Y$9,"HABIL","NO HABIL"))</f>
        <v/>
      </c>
      <c r="Z378" s="65"/>
      <c r="AA378" s="64" t="str">
        <f>IF(OR(Z375=0,N378="",R378=""),"",IF(Z375&lt;=$AA$9,"HABIL","NO HABIL"))</f>
        <v/>
      </c>
      <c r="AB378" s="61">
        <f>IF(ISERROR(VLOOKUP(P378,[3]POA!$A$2:$F$25,5,0)),"",VLOOKUP(P378,[3]POA!$A$2:$F$25,5,0))</f>
        <v>0</v>
      </c>
      <c r="AC378" s="61"/>
      <c r="AD378" s="64" t="str">
        <f>IF(OR(AC375=0,N378="",R378=""),"",IF(AC375&gt;=$AD$9,"HABIL","NO HABIL"))</f>
        <v/>
      </c>
      <c r="AE378" s="64" t="str">
        <f t="shared" si="299"/>
        <v/>
      </c>
      <c r="AF378" s="66">
        <f t="shared" si="300"/>
        <v>0</v>
      </c>
      <c r="AG378" s="67" t="str">
        <f t="shared" si="303"/>
        <v>MIPYME</v>
      </c>
      <c r="AH378" s="68"/>
      <c r="AI378" s="64" t="str">
        <f>IF(OR(AH375=0,N378="",R378=""),"",IF(AH375&gt;=$AI$9,"HABIL","NO HABIL"))</f>
        <v/>
      </c>
      <c r="AJ378" s="68"/>
      <c r="AK378" s="64" t="str">
        <f>IF(OR(AJ375=0,N378="",R378=""),"",IF(AJ375&gt;=$AK$9,"HABIL","NO HABIL"))</f>
        <v/>
      </c>
      <c r="AL378" s="71" t="str">
        <f t="shared" si="304"/>
        <v/>
      </c>
    </row>
    <row r="379" spans="2:38" ht="18" hidden="1" customHeight="1" x14ac:dyDescent="0.25">
      <c r="B379" s="54"/>
      <c r="C379" s="56" t="s">
        <v>55</v>
      </c>
      <c r="D379" s="56"/>
      <c r="E379" s="57">
        <f>IF(ISERROR(VLOOKUP(C379,[2]TD!$4:$65536,2,0)),0,VLOOKUP(C379,[2]TD!$4:$65536,2,0))</f>
        <v>0</v>
      </c>
      <c r="F379" s="57">
        <f>IF(ISERROR(VLOOKUP(C379,[2]TD!$4:$65536,3,0)),0,VLOOKUP(C379,[2]TD!$4:$65536,3,0))</f>
        <v>0</v>
      </c>
      <c r="G379" s="57">
        <f>IF(ISERROR(VLOOKUP(C379,[2]TD!$4:$65536,4,0)),0,VLOOKUP(C379,[2]TD!$4:$65536,4,0))</f>
        <v>0</v>
      </c>
      <c r="H379" s="57">
        <f>IF(ISERROR(VLOOKUP(C379,[2]TD!$4:$65536,5,0)),0,VLOOKUP(C379,[2]TD!$4:$65536,5,0))</f>
        <v>0</v>
      </c>
      <c r="I379" s="57">
        <f t="shared" si="301"/>
        <v>0</v>
      </c>
      <c r="J379" s="57">
        <f t="shared" si="301"/>
        <v>0</v>
      </c>
      <c r="K379" s="57">
        <f t="shared" si="302"/>
        <v>0</v>
      </c>
      <c r="L379" s="57">
        <f>IF(ISERROR(VLOOKUP(C379,[2]TD!$4:$65536,6,0)),0,VLOOKUP(C379,[2]TD!$4:$65536,6,0))</f>
        <v>0</v>
      </c>
      <c r="M379" s="57">
        <f>IF(ISERROR(VLOOKUP(C379,[2]TD!$4:$65536,7,0)),0,VLOOKUP(C379,[2]TD!$4:$65536,7,0))</f>
        <v>0</v>
      </c>
      <c r="N379" s="70"/>
      <c r="O379" s="70" t="str">
        <f>IF(ISERROR(VLOOKUP(N379,[2]POA!$A$2:$C$25,3,0)),"",VLOOKUP(N379,[2]POA!$A$2:$C$25,3,0))</f>
        <v/>
      </c>
      <c r="P379" s="61"/>
      <c r="Q379" s="61" t="str">
        <f>IF(ISERROR(VLOOKUP(P379,[2]POA!$A$2:$F$25,4,0)),"",VLOOKUP(P379,[2]POA!$A$2:$F$25,4,0))</f>
        <v/>
      </c>
      <c r="R379" s="62" t="str">
        <f>IF(ISERROR(VLOOKUP(N379,[2]POA!$A$2:$C$25,2,0)),"",VLOOKUP(N379,[2]POA!$A$2:$C$25,2,0))</f>
        <v/>
      </c>
      <c r="S379" s="63"/>
      <c r="T379" s="64" t="str">
        <f t="shared" si="298"/>
        <v/>
      </c>
      <c r="U379" s="63"/>
      <c r="V379" s="64" t="str">
        <f>IF(OR(U375=0,N379="",R379=""),"",IF(U375&gt;=(0.5*R379),"HABIL","NO HABIL"))</f>
        <v/>
      </c>
      <c r="W379" s="64"/>
      <c r="X379" s="63"/>
      <c r="Y379" s="64" t="str">
        <f>IF(OR(X375=0,N379="",R379=""),"",IF(X375&gt;=$Y$9,"HABIL","NO HABIL"))</f>
        <v/>
      </c>
      <c r="Z379" s="65"/>
      <c r="AA379" s="64" t="str">
        <f>IF(OR(Z375=0,N379="",R379=""),"",IF(Z375&lt;=$AA$9,"HABIL","NO HABIL"))</f>
        <v/>
      </c>
      <c r="AB379" s="61">
        <f>IF(ISERROR(VLOOKUP(P379,[3]POA!$A$2:$F$25,5,0)),"",VLOOKUP(P379,[3]POA!$A$2:$F$25,5,0))</f>
        <v>0</v>
      </c>
      <c r="AC379" s="61"/>
      <c r="AD379" s="64" t="str">
        <f>IF(OR(AC375=0,N379="",R379=""),"",IF(AC375&gt;=$AD$9,"HABIL","NO HABIL"))</f>
        <v/>
      </c>
      <c r="AE379" s="64" t="str">
        <f t="shared" si="299"/>
        <v/>
      </c>
      <c r="AF379" s="66">
        <f t="shared" si="300"/>
        <v>0</v>
      </c>
      <c r="AG379" s="67" t="str">
        <f t="shared" si="303"/>
        <v>MIPYME</v>
      </c>
      <c r="AH379" s="68"/>
      <c r="AI379" s="64" t="str">
        <f>IF(OR(AH375=0,N379="",R379=""),"",IF(AH375&gt;=$AI$9,"HABIL","NO HABIL"))</f>
        <v/>
      </c>
      <c r="AJ379" s="68"/>
      <c r="AK379" s="64" t="str">
        <f>IF(OR(AJ375=0,N379="",R379=""),"",IF(AJ375&gt;=$AK$9,"HABIL","NO HABIL"))</f>
        <v/>
      </c>
      <c r="AL379" s="71" t="str">
        <f t="shared" si="304"/>
        <v/>
      </c>
    </row>
    <row r="380" spans="2:38" ht="18" hidden="1" customHeight="1" x14ac:dyDescent="0.25">
      <c r="B380" s="54" t="str">
        <f t="shared" ref="B380:B385" si="305">IF(C380="","",B379+0.1)</f>
        <v/>
      </c>
      <c r="C380" s="56"/>
      <c r="D380" s="56"/>
      <c r="E380" s="57">
        <f>IF(ISERROR(VLOOKUP(C380,[2]TD!$4:$65536,2,0)),0,VLOOKUP(C380,[2]TD!$4:$65536,2,0))</f>
        <v>0</v>
      </c>
      <c r="F380" s="57">
        <f>IF(ISERROR(VLOOKUP(C380,[2]TD!$4:$65536,3,0)),0,VLOOKUP(C380,[2]TD!$4:$65536,3,0))</f>
        <v>0</v>
      </c>
      <c r="G380" s="57">
        <f>IF(ISERROR(VLOOKUP(C380,[2]TD!$4:$65536,4,0)),0,VLOOKUP(C380,[2]TD!$4:$65536,4,0))</f>
        <v>0</v>
      </c>
      <c r="H380" s="57">
        <f>IF(ISERROR(VLOOKUP(C380,[2]TD!$4:$65536,5,0)),0,VLOOKUP(C380,[2]TD!$4:$65536,5,0))</f>
        <v>0</v>
      </c>
      <c r="I380" s="57">
        <f t="shared" si="301"/>
        <v>0</v>
      </c>
      <c r="J380" s="57">
        <f t="shared" si="301"/>
        <v>0</v>
      </c>
      <c r="K380" s="57">
        <f t="shared" si="302"/>
        <v>0</v>
      </c>
      <c r="L380" s="57">
        <f>IF(ISERROR(VLOOKUP(C380,[2]TD!$4:$65536,6,0)),0,VLOOKUP(C380,[2]TD!$4:$65536,6,0))</f>
        <v>0</v>
      </c>
      <c r="M380" s="57">
        <f>IF(ISERROR(VLOOKUP(C380,[2]TD!$4:$65536,7,0)),0,VLOOKUP(C380,[2]TD!$4:$65536,7,0))</f>
        <v>0</v>
      </c>
      <c r="N380" s="70"/>
      <c r="O380" s="70" t="str">
        <f>IF(ISERROR(VLOOKUP(N380,[2]POA!$A$2:$C$25,3,0)),"",VLOOKUP(N380,[2]POA!$A$2:$C$25,3,0))</f>
        <v/>
      </c>
      <c r="P380" s="61"/>
      <c r="Q380" s="61" t="str">
        <f>IF(ISERROR(VLOOKUP(P380,[2]POA!$A$2:$F$25,4,0)),"",VLOOKUP(P380,[2]POA!$A$2:$F$25,4,0))</f>
        <v/>
      </c>
      <c r="R380" s="62" t="str">
        <f>IF(ISERROR(VLOOKUP(N380,[2]POA!$A$2:$C$25,2,0)),"",VLOOKUP(N380,[2]POA!$A$2:$C$25,2,0))</f>
        <v/>
      </c>
      <c r="S380" s="63"/>
      <c r="T380" s="64" t="str">
        <f t="shared" si="298"/>
        <v/>
      </c>
      <c r="U380" s="63"/>
      <c r="V380" s="64" t="str">
        <f>IF(OR(U375=0,N380="",R380=""),"",IF(U375&gt;=(0.5*R380),"HABIL","NO HABIL"))</f>
        <v/>
      </c>
      <c r="W380" s="64"/>
      <c r="X380" s="63"/>
      <c r="Y380" s="64" t="str">
        <f>IF(OR(X375=0,N380="",R380=""),"",IF(X375&gt;=$Y$9,"HABIL","NO HABIL"))</f>
        <v/>
      </c>
      <c r="Z380" s="65"/>
      <c r="AA380" s="64" t="str">
        <f>IF(OR(Z375=0,N380="",R380=""),"",IF(Z375&lt;=$AA$9,"HABIL","NO HABIL"))</f>
        <v/>
      </c>
      <c r="AB380" s="61">
        <f>IF(ISERROR(VLOOKUP(P380,[3]POA!$A$2:$F$25,5,0)),"",VLOOKUP(P380,[3]POA!$A$2:$F$25,5,0))</f>
        <v>0</v>
      </c>
      <c r="AC380" s="61"/>
      <c r="AD380" s="64" t="str">
        <f>IF(OR(AC375=0,N380="",R380=""),"",IF(AC375&gt;=$AD$9,"HABIL","NO HABIL"))</f>
        <v/>
      </c>
      <c r="AE380" s="64" t="str">
        <f t="shared" si="299"/>
        <v/>
      </c>
      <c r="AF380" s="66">
        <f t="shared" si="300"/>
        <v>0</v>
      </c>
      <c r="AG380" s="67" t="str">
        <f t="shared" si="303"/>
        <v>MIPYME</v>
      </c>
      <c r="AH380" s="68"/>
      <c r="AI380" s="64" t="str">
        <f>IF(OR(AH375=0,N380="",R380=""),"",IF(AH375&gt;=$AI$9,"HABIL","NO HABIL"))</f>
        <v/>
      </c>
      <c r="AJ380" s="68"/>
      <c r="AK380" s="64" t="str">
        <f>IF(OR(AJ375=0,N380="",R380=""),"",IF(AJ375&gt;=$AK$9,"HABIL","NO HABIL"))</f>
        <v/>
      </c>
      <c r="AL380" s="72" t="str">
        <f t="shared" si="304"/>
        <v/>
      </c>
    </row>
    <row r="381" spans="2:38" ht="18" hidden="1" customHeight="1" x14ac:dyDescent="0.25">
      <c r="B381" s="54" t="str">
        <f t="shared" si="305"/>
        <v/>
      </c>
      <c r="C381" s="56"/>
      <c r="D381" s="56"/>
      <c r="E381" s="57">
        <f>IF(ISERROR(VLOOKUP(C381,[2]TD!$4:$65536,2,0)),0,VLOOKUP(C381,[2]TD!$4:$65536,2,0))</f>
        <v>0</v>
      </c>
      <c r="F381" s="57">
        <f>IF(ISERROR(VLOOKUP(C381,[2]TD!$4:$65536,3,0)),0,VLOOKUP(C381,[2]TD!$4:$65536,3,0))</f>
        <v>0</v>
      </c>
      <c r="G381" s="57">
        <f>IF(ISERROR(VLOOKUP(C381,[2]TD!$4:$65536,4,0)),0,VLOOKUP(C381,[2]TD!$4:$65536,4,0))</f>
        <v>0</v>
      </c>
      <c r="H381" s="57">
        <f>IF(ISERROR(VLOOKUP(C381,[2]TD!$4:$65536,5,0)),0,VLOOKUP(C381,[2]TD!$4:$65536,5,0))</f>
        <v>0</v>
      </c>
      <c r="I381" s="57">
        <f t="shared" si="301"/>
        <v>0</v>
      </c>
      <c r="J381" s="57">
        <f t="shared" si="301"/>
        <v>0</v>
      </c>
      <c r="K381" s="57">
        <f t="shared" si="302"/>
        <v>0</v>
      </c>
      <c r="L381" s="57">
        <f>IF(ISERROR(VLOOKUP(C381,[2]TD!$4:$65536,6,0)),0,VLOOKUP(C381,[2]TD!$4:$65536,6,0))</f>
        <v>0</v>
      </c>
      <c r="M381" s="57">
        <f>IF(ISERROR(VLOOKUP(C381,[2]TD!$4:$65536,7,0)),0,VLOOKUP(C381,[2]TD!$4:$65536,7,0))</f>
        <v>0</v>
      </c>
      <c r="N381" s="70"/>
      <c r="O381" s="70" t="str">
        <f>IF(ISERROR(VLOOKUP(N381,[2]POA!$A$2:$C$25,3,0)),"",VLOOKUP(N381,[2]POA!$A$2:$C$25,3,0))</f>
        <v/>
      </c>
      <c r="P381" s="61"/>
      <c r="Q381" s="61" t="str">
        <f>IF(ISERROR(VLOOKUP(P381,[2]POA!$A$2:$F$25,4,0)),"",VLOOKUP(P381,[2]POA!$A$2:$F$25,4,0))</f>
        <v/>
      </c>
      <c r="R381" s="62" t="str">
        <f>IF(ISERROR(VLOOKUP(N381,[2]POA!$A$2:$C$25,2,0)),"",VLOOKUP(N381,[2]POA!$A$2:$C$25,2,0))</f>
        <v/>
      </c>
      <c r="S381" s="63"/>
      <c r="T381" s="64" t="str">
        <f t="shared" si="298"/>
        <v/>
      </c>
      <c r="U381" s="63"/>
      <c r="V381" s="64" t="str">
        <f>IF(OR(U375=0,N381="",R381=""),"",IF(U375&gt;=(0.5*R381),"HABIL","NO HABIL"))</f>
        <v/>
      </c>
      <c r="W381" s="64"/>
      <c r="X381" s="63"/>
      <c r="Y381" s="64" t="str">
        <f>IF(OR(X375=0,N381="",R381=""),"",IF(X375&gt;=$Y$9,"HABIL","NO HABIL"))</f>
        <v/>
      </c>
      <c r="Z381" s="65"/>
      <c r="AA381" s="64" t="str">
        <f>IF(OR(Z375=0,N381="",R381=""),"",IF(Z375&lt;=$AA$9,"HABIL","NO HABIL"))</f>
        <v/>
      </c>
      <c r="AB381" s="61">
        <f>IF(ISERROR(VLOOKUP(P381,[3]POA!$A$2:$F$25,5,0)),"",VLOOKUP(P381,[3]POA!$A$2:$F$25,5,0))</f>
        <v>0</v>
      </c>
      <c r="AC381" s="61"/>
      <c r="AD381" s="64" t="str">
        <f>IF(OR(AC375=0,N381="",R381=""),"",IF(AC375&gt;=$AD$9,"HABIL","NO HABIL"))</f>
        <v/>
      </c>
      <c r="AE381" s="64" t="str">
        <f t="shared" si="299"/>
        <v/>
      </c>
      <c r="AF381" s="66">
        <f t="shared" si="300"/>
        <v>0</v>
      </c>
      <c r="AG381" s="67" t="str">
        <f t="shared" si="303"/>
        <v>MIPYME</v>
      </c>
      <c r="AH381" s="68"/>
      <c r="AI381" s="64" t="str">
        <f>IF(OR(AH375=0,N381="",R381=""),"",IF(AH375&gt;=$AI$9,"HABIL","NO HABIL"))</f>
        <v/>
      </c>
      <c r="AJ381" s="68"/>
      <c r="AK381" s="64" t="str">
        <f>IF(OR(AJ375=0,N381="",R381=""),"",IF(AJ375&gt;=$AK$9,"HABIL","NO HABIL"))</f>
        <v/>
      </c>
      <c r="AL381" s="71" t="str">
        <f t="shared" si="304"/>
        <v/>
      </c>
    </row>
    <row r="382" spans="2:38" ht="18" hidden="1" customHeight="1" x14ac:dyDescent="0.25">
      <c r="B382" s="54" t="str">
        <f t="shared" si="305"/>
        <v/>
      </c>
      <c r="C382" s="56"/>
      <c r="D382" s="56"/>
      <c r="E382" s="57">
        <f>IF(ISERROR(VLOOKUP(C382,[2]TD!$4:$65536,2,0)),0,VLOOKUP(C382,[2]TD!$4:$65536,2,0))</f>
        <v>0</v>
      </c>
      <c r="F382" s="57">
        <f>IF(ISERROR(VLOOKUP(C382,[2]TD!$4:$65536,3,0)),0,VLOOKUP(C382,[2]TD!$4:$65536,3,0))</f>
        <v>0</v>
      </c>
      <c r="G382" s="57">
        <f>IF(ISERROR(VLOOKUP(C382,[2]TD!$4:$65536,4,0)),0,VLOOKUP(C382,[2]TD!$4:$65536,4,0))</f>
        <v>0</v>
      </c>
      <c r="H382" s="57">
        <f>IF(ISERROR(VLOOKUP(C382,[2]TD!$4:$65536,5,0)),0,VLOOKUP(C382,[2]TD!$4:$65536,5,0))</f>
        <v>0</v>
      </c>
      <c r="I382" s="57">
        <f t="shared" si="301"/>
        <v>0</v>
      </c>
      <c r="J382" s="57">
        <f t="shared" si="301"/>
        <v>0</v>
      </c>
      <c r="K382" s="57">
        <f t="shared" si="302"/>
        <v>0</v>
      </c>
      <c r="L382" s="57">
        <f>IF(ISERROR(VLOOKUP(C382,[2]TD!$4:$65536,6,0)),0,VLOOKUP(C382,[2]TD!$4:$65536,6,0))</f>
        <v>0</v>
      </c>
      <c r="M382" s="57">
        <f>IF(ISERROR(VLOOKUP(C382,[2]TD!$4:$65536,7,0)),0,VLOOKUP(C382,[2]TD!$4:$65536,7,0))</f>
        <v>0</v>
      </c>
      <c r="N382" s="70"/>
      <c r="O382" s="70" t="str">
        <f>IF(ISERROR(VLOOKUP(N382,[2]POA!$A$2:$C$25,3,0)),"",VLOOKUP(N382,[2]POA!$A$2:$C$25,3,0))</f>
        <v/>
      </c>
      <c r="P382" s="61"/>
      <c r="Q382" s="61" t="str">
        <f>IF(ISERROR(VLOOKUP(P382,[2]POA!$A$2:$F$25,4,0)),"",VLOOKUP(P382,[2]POA!$A$2:$F$25,4,0))</f>
        <v/>
      </c>
      <c r="R382" s="62" t="str">
        <f>IF(ISERROR(VLOOKUP(N382,[2]POA!$A$2:$C$25,2,0)),"",VLOOKUP(N382,[2]POA!$A$2:$C$25,2,0))</f>
        <v/>
      </c>
      <c r="S382" s="63"/>
      <c r="T382" s="64" t="str">
        <f t="shared" si="298"/>
        <v/>
      </c>
      <c r="U382" s="63"/>
      <c r="V382" s="64" t="str">
        <f>IF(OR(U375=0,N382="",R382=""),"",IF(U375&gt;=(0.5*R382),"HABIL","NO HABIL"))</f>
        <v/>
      </c>
      <c r="W382" s="64"/>
      <c r="X382" s="63"/>
      <c r="Y382" s="64" t="str">
        <f>IF(OR(X375=0,N382="",R382=""),"",IF(X375&gt;=$Y$9,"HABIL","NO HABIL"))</f>
        <v/>
      </c>
      <c r="Z382" s="65"/>
      <c r="AA382" s="64" t="str">
        <f>IF(OR(Z375=0,N382="",R382=""),"",IF(Z375&lt;=$AA$9,"HABIL","NO HABIL"))</f>
        <v/>
      </c>
      <c r="AB382" s="61">
        <f>IF(ISERROR(VLOOKUP(P382,[3]POA!$A$2:$F$25,5,0)),"",VLOOKUP(P382,[3]POA!$A$2:$F$25,5,0))</f>
        <v>0</v>
      </c>
      <c r="AC382" s="61"/>
      <c r="AD382" s="64" t="str">
        <f>IF(OR(AC375=0,N382="",R382=""),"",IF(AC375&gt;=$AD$9,"HABIL","NO HABIL"))</f>
        <v/>
      </c>
      <c r="AE382" s="64" t="str">
        <f t="shared" si="299"/>
        <v/>
      </c>
      <c r="AF382" s="66">
        <f t="shared" si="300"/>
        <v>0</v>
      </c>
      <c r="AG382" s="67" t="str">
        <f t="shared" si="303"/>
        <v>MIPYME</v>
      </c>
      <c r="AH382" s="68"/>
      <c r="AI382" s="64" t="str">
        <f>IF(OR(AH375=0,N382="",R382=""),"",IF(AH375&gt;=$AI$9,"HABIL","NO HABIL"))</f>
        <v/>
      </c>
      <c r="AJ382" s="68"/>
      <c r="AK382" s="64" t="str">
        <f>IF(OR(AJ375=0,N382="",R382=""),"",IF(AJ375&gt;=$AK$9,"HABIL","NO HABIL"))</f>
        <v/>
      </c>
      <c r="AL382" s="71" t="str">
        <f t="shared" si="304"/>
        <v/>
      </c>
    </row>
    <row r="383" spans="2:38" ht="18" hidden="1" customHeight="1" x14ac:dyDescent="0.25">
      <c r="B383" s="54" t="str">
        <f t="shared" si="305"/>
        <v/>
      </c>
      <c r="C383" s="56"/>
      <c r="D383" s="56"/>
      <c r="E383" s="57">
        <f>IF(ISERROR(VLOOKUP(C383,[2]TD!$4:$65536,2,0)),0,VLOOKUP(C383,[2]TD!$4:$65536,2,0))</f>
        <v>0</v>
      </c>
      <c r="F383" s="57">
        <f>IF(ISERROR(VLOOKUP(C383,[2]TD!$4:$65536,3,0)),0,VLOOKUP(C383,[2]TD!$4:$65536,3,0))</f>
        <v>0</v>
      </c>
      <c r="G383" s="57">
        <f>IF(ISERROR(VLOOKUP(C383,[2]TD!$4:$65536,4,0)),0,VLOOKUP(C383,[2]TD!$4:$65536,4,0))</f>
        <v>0</v>
      </c>
      <c r="H383" s="57">
        <f>IF(ISERROR(VLOOKUP(C383,[2]TD!$4:$65536,5,0)),0,VLOOKUP(C383,[2]TD!$4:$65536,5,0))</f>
        <v>0</v>
      </c>
      <c r="I383" s="57">
        <f t="shared" si="301"/>
        <v>0</v>
      </c>
      <c r="J383" s="57">
        <f t="shared" si="301"/>
        <v>0</v>
      </c>
      <c r="K383" s="57">
        <f t="shared" si="302"/>
        <v>0</v>
      </c>
      <c r="L383" s="57">
        <f>IF(ISERROR(VLOOKUP(C383,[2]TD!$4:$65536,6,0)),0,VLOOKUP(C383,[2]TD!$4:$65536,6,0))</f>
        <v>0</v>
      </c>
      <c r="M383" s="57">
        <f>IF(ISERROR(VLOOKUP(C383,[2]TD!$4:$65536,7,0)),0,VLOOKUP(C383,[2]TD!$4:$65536,7,0))</f>
        <v>0</v>
      </c>
      <c r="N383" s="70"/>
      <c r="O383" s="70" t="str">
        <f>IF(ISERROR(VLOOKUP(N383,[2]POA!$A$2:$C$25,3,0)),"",VLOOKUP(N383,[2]POA!$A$2:$C$25,3,0))</f>
        <v/>
      </c>
      <c r="P383" s="61"/>
      <c r="Q383" s="61" t="str">
        <f>IF(ISERROR(VLOOKUP(P383,[2]POA!$A$2:$F$25,4,0)),"",VLOOKUP(P383,[2]POA!$A$2:$F$25,4,0))</f>
        <v/>
      </c>
      <c r="R383" s="62" t="str">
        <f>IF(ISERROR(VLOOKUP(N383,[2]POA!$A$2:$C$25,2,0)),"",VLOOKUP(N383,[2]POA!$A$2:$C$25,2,0))</f>
        <v/>
      </c>
      <c r="S383" s="63"/>
      <c r="T383" s="64" t="str">
        <f t="shared" si="298"/>
        <v/>
      </c>
      <c r="U383" s="63"/>
      <c r="V383" s="64" t="str">
        <f>IF(OR(U375=0,N383="",R383=""),"",IF(U375&gt;=(0.5*R383),"HABIL","NO HABIL"))</f>
        <v/>
      </c>
      <c r="W383" s="64"/>
      <c r="X383" s="63"/>
      <c r="Y383" s="64" t="str">
        <f>IF(OR(X375=0,N383="",R383=""),"",IF(X375&gt;=$Y$9,"HABIL","NO HABIL"))</f>
        <v/>
      </c>
      <c r="Z383" s="65"/>
      <c r="AA383" s="64" t="str">
        <f>IF(OR(Z375=0,N383="",R383=""),"",IF(Z375&lt;=$AA$9,"HABIL","NO HABIL"))</f>
        <v/>
      </c>
      <c r="AB383" s="61">
        <f>IF(ISERROR(VLOOKUP(P383,[3]POA!$A$2:$F$25,5,0)),"",VLOOKUP(P383,[3]POA!$A$2:$F$25,5,0))</f>
        <v>0</v>
      </c>
      <c r="AC383" s="61"/>
      <c r="AD383" s="64" t="str">
        <f>IF(OR(AC375=0,N383="",R383=""),"",IF(AC375&gt;=$AD$9,"HABIL","NO HABIL"))</f>
        <v/>
      </c>
      <c r="AE383" s="64" t="str">
        <f t="shared" si="299"/>
        <v/>
      </c>
      <c r="AF383" s="66">
        <f t="shared" si="300"/>
        <v>0</v>
      </c>
      <c r="AG383" s="67" t="str">
        <f t="shared" si="303"/>
        <v>MIPYME</v>
      </c>
      <c r="AH383" s="68"/>
      <c r="AI383" s="64" t="str">
        <f>IF(OR(AH375=0,N383="",R383=""),"",IF(AH375&gt;=$AI$9,"HABIL","NO HABIL"))</f>
        <v/>
      </c>
      <c r="AJ383" s="68"/>
      <c r="AK383" s="64" t="str">
        <f>IF(OR(AJ375=0,N383="",R383=""),"",IF(AJ375&gt;=$AK$9,"HABIL","NO HABIL"))</f>
        <v/>
      </c>
      <c r="AL383" s="72" t="str">
        <f t="shared" si="304"/>
        <v/>
      </c>
    </row>
    <row r="384" spans="2:38" ht="18" hidden="1" customHeight="1" x14ac:dyDescent="0.25">
      <c r="B384" s="54" t="str">
        <f t="shared" si="305"/>
        <v/>
      </c>
      <c r="C384" s="56"/>
      <c r="D384" s="56"/>
      <c r="E384" s="57">
        <f>IF(ISERROR(VLOOKUP(C384,[2]TD!$4:$65536,2,0)),0,VLOOKUP(C384,[2]TD!$4:$65536,2,0))</f>
        <v>0</v>
      </c>
      <c r="F384" s="57">
        <f>IF(ISERROR(VLOOKUP(C384,[2]TD!$4:$65536,3,0)),0,VLOOKUP(C384,[2]TD!$4:$65536,3,0))</f>
        <v>0</v>
      </c>
      <c r="G384" s="57">
        <f>IF(ISERROR(VLOOKUP(C384,[2]TD!$4:$65536,4,0)),0,VLOOKUP(C384,[2]TD!$4:$65536,4,0))</f>
        <v>0</v>
      </c>
      <c r="H384" s="57">
        <f>IF(ISERROR(VLOOKUP(C384,[2]TD!$4:$65536,5,0)),0,VLOOKUP(C384,[2]TD!$4:$65536,5,0))</f>
        <v>0</v>
      </c>
      <c r="I384" s="57">
        <f t="shared" si="301"/>
        <v>0</v>
      </c>
      <c r="J384" s="57">
        <f t="shared" si="301"/>
        <v>0</v>
      </c>
      <c r="K384" s="57">
        <f t="shared" si="302"/>
        <v>0</v>
      </c>
      <c r="L384" s="57">
        <f>IF(ISERROR(VLOOKUP(C384,[2]TD!$4:$65536,6,0)),0,VLOOKUP(C384,[2]TD!$4:$65536,6,0))</f>
        <v>0</v>
      </c>
      <c r="M384" s="57">
        <f>IF(ISERROR(VLOOKUP(C384,[2]TD!$4:$65536,7,0)),0,VLOOKUP(C384,[2]TD!$4:$65536,7,0))</f>
        <v>0</v>
      </c>
      <c r="N384" s="70"/>
      <c r="O384" s="70" t="str">
        <f>IF(ISERROR(VLOOKUP(N384,[2]POA!$A$2:$C$25,3,0)),"",VLOOKUP(N384,[2]POA!$A$2:$C$25,3,0))</f>
        <v/>
      </c>
      <c r="P384" s="61"/>
      <c r="Q384" s="61" t="str">
        <f>IF(ISERROR(VLOOKUP(P384,[2]POA!$A$2:$F$25,4,0)),"",VLOOKUP(P384,[2]POA!$A$2:$F$25,4,0))</f>
        <v/>
      </c>
      <c r="R384" s="62" t="str">
        <f>IF(ISERROR(VLOOKUP(N384,[2]POA!$A$2:$C$25,2,0)),"",VLOOKUP(N384,[2]POA!$A$2:$C$25,2,0))</f>
        <v/>
      </c>
      <c r="S384" s="63"/>
      <c r="T384" s="64" t="str">
        <f t="shared" si="298"/>
        <v/>
      </c>
      <c r="U384" s="63"/>
      <c r="V384" s="64" t="str">
        <f>IF(OR(U375=0,N384="",R384=""),"",IF(U375&gt;=(0.5*R384),"HABIL","NO HABIL"))</f>
        <v/>
      </c>
      <c r="W384" s="64"/>
      <c r="X384" s="63"/>
      <c r="Y384" s="64" t="str">
        <f>IF(OR(X375=0,N384="",R384=""),"",IF(X375&gt;=$Y$9,"HABIL","NO HABIL"))</f>
        <v/>
      </c>
      <c r="Z384" s="65"/>
      <c r="AA384" s="64" t="str">
        <f>IF(OR(Z375=0,N384="",R384=""),"",IF(Z375&lt;=$AA$9,"HABIL","NO HABIL"))</f>
        <v/>
      </c>
      <c r="AB384" s="61">
        <f>IF(ISERROR(VLOOKUP(P384,[3]POA!$A$2:$F$25,5,0)),"",VLOOKUP(P384,[3]POA!$A$2:$F$25,5,0))</f>
        <v>0</v>
      </c>
      <c r="AC384" s="61"/>
      <c r="AD384" s="64" t="str">
        <f>IF(OR(AC375=0,N384="",R384=""),"",IF(AC375&gt;=$AD$9,"HABIL","NO HABIL"))</f>
        <v/>
      </c>
      <c r="AE384" s="64" t="str">
        <f t="shared" si="299"/>
        <v/>
      </c>
      <c r="AF384" s="66">
        <f t="shared" si="300"/>
        <v>0</v>
      </c>
      <c r="AG384" s="67" t="str">
        <f t="shared" si="303"/>
        <v>MIPYME</v>
      </c>
      <c r="AH384" s="68"/>
      <c r="AI384" s="64" t="str">
        <f>IF(OR(AH375=0,N384="",R384=""),"",IF(AH375&gt;=$AI$9,"HABIL","NO HABIL"))</f>
        <v/>
      </c>
      <c r="AJ384" s="68"/>
      <c r="AK384" s="64" t="str">
        <f>IF(OR(AJ375=0,N384="",R384=""),"",IF(AJ375&gt;=$AK$9,"HABIL","NO HABIL"))</f>
        <v/>
      </c>
      <c r="AL384" s="72" t="str">
        <f t="shared" si="304"/>
        <v/>
      </c>
    </row>
    <row r="385" spans="2:38" ht="18" hidden="1" customHeight="1" x14ac:dyDescent="0.25">
      <c r="B385" s="73" t="str">
        <f t="shared" si="305"/>
        <v/>
      </c>
      <c r="C385" s="74"/>
      <c r="D385" s="74"/>
      <c r="E385" s="75">
        <f>IF(ISERROR(VLOOKUP(C385,[2]TD!$4:$65536,2,0)),0,VLOOKUP(C385,[2]TD!$4:$65536,2,0))</f>
        <v>0</v>
      </c>
      <c r="F385" s="75">
        <f>IF(ISERROR(VLOOKUP(C385,[2]TD!$4:$65536,3,0)),0,VLOOKUP(C385,[2]TD!$4:$65536,3,0))</f>
        <v>0</v>
      </c>
      <c r="G385" s="75">
        <f>IF(ISERROR(VLOOKUP(C385,[2]TD!$4:$65536,4,0)),0,VLOOKUP(C385,[2]TD!$4:$65536,4,0))</f>
        <v>0</v>
      </c>
      <c r="H385" s="75">
        <f>IF(ISERROR(VLOOKUP(C385,[2]TD!$4:$65536,5,0)),0,VLOOKUP(C385,[2]TD!$4:$65536,5,0))</f>
        <v>0</v>
      </c>
      <c r="I385" s="75">
        <f t="shared" si="301"/>
        <v>0</v>
      </c>
      <c r="J385" s="75">
        <f t="shared" si="301"/>
        <v>0</v>
      </c>
      <c r="K385" s="75">
        <f t="shared" si="302"/>
        <v>0</v>
      </c>
      <c r="L385" s="75">
        <f>IF(ISERROR(VLOOKUP(C385,[2]TD!$4:$65536,6,0)),0,VLOOKUP(C385,[2]TD!$4:$65536,6,0))</f>
        <v>0</v>
      </c>
      <c r="M385" s="75">
        <f>IF(ISERROR(VLOOKUP(C385,[2]TD!$4:$65536,7,0)),0,VLOOKUP(C385,[2]TD!$4:$65536,7,0))</f>
        <v>0</v>
      </c>
      <c r="N385" s="76"/>
      <c r="O385" s="76" t="str">
        <f>IF(ISERROR(VLOOKUP(N385,[2]POA!$A$2:$C$25,3,0)),"",VLOOKUP(N385,[2]POA!$A$2:$C$25,3,0))</f>
        <v/>
      </c>
      <c r="P385" s="77"/>
      <c r="Q385" s="77" t="str">
        <f>IF(ISERROR(VLOOKUP(P385,[2]POA!$A$2:$F$25,4,0)),"",VLOOKUP(P385,[2]POA!$A$2:$F$25,4,0))</f>
        <v/>
      </c>
      <c r="R385" s="78" t="str">
        <f>IF(ISERROR(VLOOKUP(N385,[2]POA!$A$2:$C$25,2,0)),"",VLOOKUP(N385,[2]POA!$A$2:$C$25,2,0))</f>
        <v/>
      </c>
      <c r="S385" s="79"/>
      <c r="T385" s="64" t="str">
        <f t="shared" si="298"/>
        <v/>
      </c>
      <c r="U385" s="79"/>
      <c r="V385" s="80" t="str">
        <f>IF(OR(U375=0,N385="",R385=""),"",IF(U375&gt;=(0.5*R385),"HABIL","NO HABIL"))</f>
        <v/>
      </c>
      <c r="W385" s="80"/>
      <c r="X385" s="79"/>
      <c r="Y385" s="80" t="str">
        <f>IF(OR(X375=0,N385="",R385=""),"",IF(X375&gt;=$Y$9,"HABIL","NO HABIL"))</f>
        <v/>
      </c>
      <c r="Z385" s="81"/>
      <c r="AA385" s="80" t="str">
        <f>IF(OR(Z375=0,N385="",R385=""),"",IF(Z375&lt;=$AA$9,"HABIL","NO HABIL"))</f>
        <v/>
      </c>
      <c r="AB385" s="77">
        <f>IF(ISERROR(VLOOKUP(P385,[3]POA!$A$2:$F$25,5,0)),"",VLOOKUP(P385,[3]POA!$A$2:$F$25,5,0))</f>
        <v>0</v>
      </c>
      <c r="AC385" s="77"/>
      <c r="AD385" s="80" t="str">
        <f>IF(OR(AC375=0,N385="",R385=""),"",IF(AC375&gt;=$AD$9,"HABIL","NO HABIL"))</f>
        <v/>
      </c>
      <c r="AE385" s="80" t="str">
        <f t="shared" si="299"/>
        <v/>
      </c>
      <c r="AF385" s="82">
        <f t="shared" si="300"/>
        <v>0</v>
      </c>
      <c r="AG385" s="83" t="str">
        <f t="shared" si="303"/>
        <v>MIPYME</v>
      </c>
      <c r="AH385" s="84"/>
      <c r="AI385" s="80" t="str">
        <f>IF(OR(AH375=0,N385="",R385=""),"",IF(AH375&gt;=$AI$9,"HABIL","NO HABIL"))</f>
        <v/>
      </c>
      <c r="AJ385" s="84"/>
      <c r="AK385" s="80" t="str">
        <f>IF(OR(AJ375=0,N385="",R385=""),"",IF(AJ375&gt;=$AK$9,"HABIL","NO HABIL"))</f>
        <v/>
      </c>
      <c r="AL385" s="85" t="str">
        <f t="shared" si="304"/>
        <v/>
      </c>
    </row>
    <row r="386" spans="2:38" ht="18" hidden="1" customHeight="1" x14ac:dyDescent="0.25">
      <c r="B386" s="37">
        <v>35</v>
      </c>
      <c r="C386" s="38">
        <f>+C387</f>
        <v>0</v>
      </c>
      <c r="D386" s="39" t="str">
        <f>IF(SUM(D387:D396)=0,"",SUM(D387:D396))</f>
        <v/>
      </c>
      <c r="E386" s="40">
        <f>SUM(E387:E396)</f>
        <v>0</v>
      </c>
      <c r="F386" s="40">
        <f t="shared" ref="F386:M386" si="306">SUM(F387:F396)</f>
        <v>0</v>
      </c>
      <c r="G386" s="40">
        <f t="shared" si="306"/>
        <v>0</v>
      </c>
      <c r="H386" s="40">
        <f t="shared" si="306"/>
        <v>0</v>
      </c>
      <c r="I386" s="40">
        <f t="shared" si="306"/>
        <v>0</v>
      </c>
      <c r="J386" s="40">
        <f t="shared" si="306"/>
        <v>0</v>
      </c>
      <c r="K386" s="40">
        <f t="shared" si="306"/>
        <v>0</v>
      </c>
      <c r="L386" s="40">
        <f t="shared" si="306"/>
        <v>0</v>
      </c>
      <c r="M386" s="40">
        <f t="shared" si="306"/>
        <v>0</v>
      </c>
      <c r="N386" s="41">
        <v>1</v>
      </c>
      <c r="O386" s="42">
        <f>IF(ISERROR(VLOOKUP(N386,[2]POA!$A$2:$C$25,3,0)),"",VLOOKUP(N386,[2]POA!$A$2:$C$25,3,0))</f>
        <v>18</v>
      </c>
      <c r="P386" s="43" t="s">
        <v>54</v>
      </c>
      <c r="Q386" s="41">
        <f>+SUM(Q387:Q396)</f>
        <v>0</v>
      </c>
      <c r="R386" s="44">
        <f>IF(ISERROR(VLOOKUP(N386,[2]POA!$A$2:$C$25,2,0)),"",VLOOKUP(N386,[2]POA!$A$2:$C$25,2,0))</f>
        <v>151500000000</v>
      </c>
      <c r="S386" s="45">
        <f>SUM(I386)</f>
        <v>0</v>
      </c>
      <c r="T386" s="46" t="str">
        <f>IF(OR(S386=0,N386="",R386=""),"",IF(S386&gt;=(R386/O386),"HABIL","NO HABIL"))</f>
        <v/>
      </c>
      <c r="U386" s="47">
        <f>SUM(J386)</f>
        <v>0</v>
      </c>
      <c r="V386" s="48" t="str">
        <f>IF(OR(U386=0,N386="",R386=""),"",IF(U386&gt;=(0.1*R386),"HABIL","NO HABIL"))</f>
        <v/>
      </c>
      <c r="W386" s="48"/>
      <c r="X386" s="47">
        <f>IF(ISERROR(SUM(E386/G386)),0,SUM(E386/G386))</f>
        <v>0</v>
      </c>
      <c r="Y386" s="46" t="str">
        <f>IF(OR(X386=0,N386="",R386=""),"",IF(X386&gt;=$Y$9,"HABIL","NO HABIL"))</f>
        <v/>
      </c>
      <c r="Z386" s="49">
        <f>IF(ISERROR(SUM(H386/F386)),0,SUM(H386/F386))</f>
        <v>0</v>
      </c>
      <c r="AA386" s="46" t="str">
        <f>IF(OR(Z386=0,N386="",R386=""),"",IF(Z386&lt;=$AA$9,"HABIL","NO HABIL"))</f>
        <v/>
      </c>
      <c r="AB386" s="41">
        <f>+SUM(AB387:AB396)</f>
        <v>0</v>
      </c>
      <c r="AC386" s="49">
        <f>IF(ISERROR(SUM(L386/M386)),0,SUM(L386/M386))</f>
        <v>0</v>
      </c>
      <c r="AD386" s="46" t="str">
        <f>IF(OR(AC386=0,N386="",R386=""),"",IF(AC386&gt;=$AD$9,"HABIL","NO HABIL"))</f>
        <v/>
      </c>
      <c r="AE386" s="46" t="str">
        <f>IF(OR(T386="",V386="",Y386="",AA386="",AD386=""),"",IF(T386="NO HABIL","NO HABIL",IF(V386="NO HABIL","NO HABIL",IF(Y386="NO HABIL","NO HABIL",IF(AA386="NO HABIL","NO HABIL",IF(AD386="NO HABIL","NO HABIL",IF(AD386="NO HABIL","NO HABIL","HABIL")))))))</f>
        <v/>
      </c>
      <c r="AF386" s="50"/>
      <c r="AG386" s="51"/>
      <c r="AH386" s="49">
        <f>IF(ISERROR(SUM(L386/K386)),0,SUM(L386/K386))</f>
        <v>0</v>
      </c>
      <c r="AI386" s="46" t="str">
        <f>IF(OR(AH386=0,N386="",R386=""),"",IF(AH386&gt;=$AI$9,"HABIL","NO HABIL"))</f>
        <v/>
      </c>
      <c r="AJ386" s="49">
        <f>IF(ISERROR(SUM(L386/F386)),0,SUM(L386/F386))</f>
        <v>0</v>
      </c>
      <c r="AK386" s="46" t="str">
        <f>IF(OR(AJ386=0,N386="",R386=""),"",IF(AJ386&gt;=$AK$9,"HABIL","NO HABIL"))</f>
        <v/>
      </c>
      <c r="AL386" s="52" t="str">
        <f t="shared" si="304"/>
        <v/>
      </c>
    </row>
    <row r="387" spans="2:38" ht="18" hidden="1" customHeight="1" x14ac:dyDescent="0.25">
      <c r="B387" s="54" t="str">
        <f>IF(C387="","",B386+0.1)</f>
        <v/>
      </c>
      <c r="C387" s="55"/>
      <c r="D387" s="56"/>
      <c r="E387" s="57">
        <f>IF(ISERROR(VLOOKUP(C387,[2]TD!$4:$65536,2,0)),0,VLOOKUP(C387,[2]TD!$4:$65536,2,0))</f>
        <v>0</v>
      </c>
      <c r="F387" s="57">
        <f>IF(ISERROR(VLOOKUP(C387,[2]TD!$4:$65536,3,0)),0,VLOOKUP(C387,[2]TD!$4:$65536,3,0))</f>
        <v>0</v>
      </c>
      <c r="G387" s="57">
        <f>IF(ISERROR(VLOOKUP(C387,[2]TD!$4:$65536,4,0)),0,VLOOKUP(C387,[2]TD!$4:$65536,4,0))</f>
        <v>0</v>
      </c>
      <c r="H387" s="57">
        <f>IF(ISERROR(VLOOKUP(C387,[2]TD!$4:$65536,5,0)),0,VLOOKUP(C387,[2]TD!$4:$65536,5,0))</f>
        <v>0</v>
      </c>
      <c r="I387" s="57">
        <f>IF(ISERROR(E387-G387),"",E387-G387)</f>
        <v>0</v>
      </c>
      <c r="J387" s="58">
        <f>IF(ISERROR(F387-H387),"",F387-H387)</f>
        <v>0</v>
      </c>
      <c r="K387" s="58">
        <f>IF(ISERROR(F387-H387),"",F387-H387)</f>
        <v>0</v>
      </c>
      <c r="L387" s="57">
        <f>IF(ISERROR(VLOOKUP(C387,[2]TD!$4:$65536,6,0)),0,VLOOKUP(C387,[2]TD!$4:$65536,6,0))</f>
        <v>0</v>
      </c>
      <c r="M387" s="57">
        <f>IF(ISERROR(VLOOKUP(C387,[2]TD!$4:$65536,7,0)),0,VLOOKUP(C387,[2]TD!$4:$65536,7,0))</f>
        <v>0</v>
      </c>
      <c r="N387" s="59"/>
      <c r="O387" s="60" t="str">
        <f>IF(ISERROR(VLOOKUP(N387,[2]POA!$A$2:$C$25,3,0)),"",VLOOKUP(N387,[2]POA!$A$2:$C$25,3,0))</f>
        <v/>
      </c>
      <c r="P387" s="61" t="s">
        <v>54</v>
      </c>
      <c r="Q387" s="61" t="str">
        <f>IF(ISERROR(VLOOKUP(P387,[2]POA!$A$2:$F$25,4,0)),"",VLOOKUP(P387,[2]POA!$A$2:$F$25,4,0))</f>
        <v/>
      </c>
      <c r="R387" s="62" t="str">
        <f>IF(ISERROR(VLOOKUP(N387,[2]POA!$A$2:$C$25,2,0)),"",VLOOKUP(N387,[2]POA!$A$2:$C$25,2,0))</f>
        <v/>
      </c>
      <c r="S387" s="63"/>
      <c r="T387" s="64" t="str">
        <f t="shared" ref="T387:T396" si="307">IF(OR(S386=0,N387="",R387=""),"",IF(S386&gt;=(0.1*R387),"HABIL","NO HABIL"))</f>
        <v/>
      </c>
      <c r="U387" s="63"/>
      <c r="V387" s="64" t="str">
        <f>IF(OR(U386=0,N387="",R387=""),"",IF(U386&gt;=(0.5*R387),"HABIL","NO HABIL"))</f>
        <v/>
      </c>
      <c r="W387" s="64"/>
      <c r="X387" s="63"/>
      <c r="Y387" s="64" t="str">
        <f>IF(OR(X386=0,N387="",R387=""),"",IF(X386&gt;=$Y$9,"HABIL","NO HABIL"))</f>
        <v/>
      </c>
      <c r="Z387" s="65"/>
      <c r="AA387" s="64" t="str">
        <f>IF(OR(Z386=0,N387="",R387=""),"",IF(Z386&lt;=$AA$9,"HABIL","NO HABIL"))</f>
        <v/>
      </c>
      <c r="AB387" s="61" t="str">
        <f>IF(ISERROR(VLOOKUP(P387,[3]POA!$A$2:$F$25,5,0)),"",VLOOKUP(P387,[3]POA!$A$2:$F$25,5,0))</f>
        <v/>
      </c>
      <c r="AC387" s="61"/>
      <c r="AD387" s="64" t="str">
        <f>IF(OR(AC386=0,N387="",R387=""),"",IF(AC386&gt;=$AD$9,"HABIL","NO HABIL"))</f>
        <v/>
      </c>
      <c r="AE387" s="64" t="str">
        <f t="shared" ref="AE387:AE396" si="308">IF(OR(T387="",V387="",Y387="",AA387="",AD387=""),"",IF(T387="NO HABIL","NO HABIL",IF(V387="NO HABIL","NO HABIL",IF(Y387="NO HABIL","NO HABIL",IF(AA387="NO HABIL","NO HABIL",IF(AD387="NO HABIL","NO HABIL",IF(AD387="NO HABIL","NO HABIL","HABIL")))))))</f>
        <v/>
      </c>
      <c r="AF387" s="66">
        <f t="shared" ref="AF387:AF396" si="309">IF(ISERROR(F387/$AG$9),"",F387/$AG$9)</f>
        <v>0</v>
      </c>
      <c r="AG387" s="67" t="str">
        <f>+IF(AF387&lt;$AG$10,"MIPYME","NO CUMPLE")</f>
        <v>MIPYME</v>
      </c>
      <c r="AH387" s="68"/>
      <c r="AI387" s="64" t="str">
        <f>IF(OR(AH386=0,N387="",R387=""),"",IF(AH386&gt;=$AI$9,"HABIL","NO HABIL"))</f>
        <v/>
      </c>
      <c r="AJ387" s="68"/>
      <c r="AK387" s="64" t="str">
        <f>IF(OR(AJ386=0,N387="",R387=""),"",IF(AJ386&gt;=$AK$9,"HABIL","NO HABIL"))</f>
        <v/>
      </c>
      <c r="AL387" s="69" t="str">
        <f>IF(OR(AI387="",AK387=""),"",IF(AI387="NO HABIL","NO HABIL",IF(AK387="NO HABIL","NO HABIL",IF(AK387="NO HABIL","NO HABIL","HABIL"))))</f>
        <v/>
      </c>
    </row>
    <row r="388" spans="2:38" ht="18" hidden="1" customHeight="1" x14ac:dyDescent="0.25">
      <c r="B388" s="54" t="str">
        <f>IF(C388="","",B387+0.1)</f>
        <v/>
      </c>
      <c r="C388" s="56"/>
      <c r="D388" s="56"/>
      <c r="E388" s="57">
        <f>IF(ISERROR(VLOOKUP(C388,[2]TD!$4:$65536,2,0)),0,VLOOKUP(C388,[2]TD!$4:$65536,2,0))</f>
        <v>0</v>
      </c>
      <c r="F388" s="57">
        <f>IF(ISERROR(VLOOKUP(C388,[2]TD!$4:$65536,3,0)),0,VLOOKUP(C388,[2]TD!$4:$65536,3,0))</f>
        <v>0</v>
      </c>
      <c r="G388" s="57">
        <f>IF(ISERROR(VLOOKUP(C388,[2]TD!$4:$65536,4,0)),0,VLOOKUP(C388,[2]TD!$4:$65536,4,0))</f>
        <v>0</v>
      </c>
      <c r="H388" s="57">
        <f>IF(ISERROR(VLOOKUP(C388,[2]TD!$4:$65536,5,0)),0,VLOOKUP(C388,[2]TD!$4:$65536,5,0))</f>
        <v>0</v>
      </c>
      <c r="I388" s="57">
        <f t="shared" ref="I388:J396" si="310">IF(ISERROR(E388-G388),"",E388-G388)</f>
        <v>0</v>
      </c>
      <c r="J388" s="58">
        <f t="shared" si="310"/>
        <v>0</v>
      </c>
      <c r="K388" s="58">
        <f t="shared" ref="K388:K396" si="311">IF(ISERROR(F388-H388),"",F388-H388)</f>
        <v>0</v>
      </c>
      <c r="L388" s="57">
        <f>IF(ISERROR(VLOOKUP(C388,[2]TD!$4:$65536,6,0)),0,VLOOKUP(C388,[2]TD!$4:$65536,6,0))</f>
        <v>0</v>
      </c>
      <c r="M388" s="57">
        <f>IF(ISERROR(VLOOKUP(C388,[2]TD!$4:$65536,7,0)),0,VLOOKUP(C388,[2]TD!$4:$65536,7,0))</f>
        <v>0</v>
      </c>
      <c r="N388" s="70"/>
      <c r="O388" s="70" t="str">
        <f>IF(ISERROR(VLOOKUP(N388,[2]POA!$A$2:$C$25,3,0)),"",VLOOKUP(N388,[2]POA!$A$2:$C$25,3,0))</f>
        <v/>
      </c>
      <c r="P388" s="61" t="s">
        <v>54</v>
      </c>
      <c r="Q388" s="61" t="str">
        <f>IF(ISERROR(VLOOKUP(P388,[2]POA!$A$2:$F$25,4,0)),"",VLOOKUP(P388,[2]POA!$A$2:$F$25,4,0))</f>
        <v/>
      </c>
      <c r="R388" s="62" t="str">
        <f>IF(ISERROR(VLOOKUP(N388,[2]POA!$A$2:$C$25,2,0)),"",VLOOKUP(N388,[2]POA!$A$2:$C$25,2,0))</f>
        <v/>
      </c>
      <c r="S388" s="63" t="s">
        <v>54</v>
      </c>
      <c r="T388" s="64" t="str">
        <f t="shared" si="307"/>
        <v/>
      </c>
      <c r="U388" s="63"/>
      <c r="V388" s="64" t="str">
        <f>IF(OR(U386=0,N388="",R388=""),"",IF(U386&gt;=(0.5*R388),"HABIL","NO HABIL"))</f>
        <v/>
      </c>
      <c r="W388" s="64"/>
      <c r="X388" s="63"/>
      <c r="Y388" s="64" t="str">
        <f>IF(OR(X386=0,N388="",R388=""),"",IF(X386&gt;=$Y$9,"HABIL","NO HABIL"))</f>
        <v/>
      </c>
      <c r="Z388" s="65"/>
      <c r="AA388" s="64" t="str">
        <f>IF(OR(Z386=0,N388="",R388=""),"",IF(Z386&lt;=$AA$9,"HABIL","NO HABIL"))</f>
        <v/>
      </c>
      <c r="AB388" s="61" t="str">
        <f>IF(ISERROR(VLOOKUP(P388,[3]POA!$A$2:$F$25,5,0)),"",VLOOKUP(P388,[3]POA!$A$2:$F$25,5,0))</f>
        <v/>
      </c>
      <c r="AC388" s="61"/>
      <c r="AD388" s="64" t="str">
        <f>IF(OR(AC386=0,N388="",R388=""),"",IF(AC386&gt;=$AD$9,"HABIL","NO HABIL"))</f>
        <v/>
      </c>
      <c r="AE388" s="64" t="str">
        <f t="shared" si="308"/>
        <v/>
      </c>
      <c r="AF388" s="66">
        <f t="shared" si="309"/>
        <v>0</v>
      </c>
      <c r="AG388" s="67" t="str">
        <f t="shared" ref="AG388:AG396" si="312">+IF(AF388&lt;$AG$10,"MIPYME","NO CUMPLE")</f>
        <v>MIPYME</v>
      </c>
      <c r="AH388" s="68"/>
      <c r="AI388" s="64" t="str">
        <f>IF(OR(AH386=0,N388="",R388=""),"",IF(AH386&gt;=$AI$9,"HABIL","NO HABIL"))</f>
        <v/>
      </c>
      <c r="AJ388" s="68"/>
      <c r="AK388" s="64" t="str">
        <f>IF(OR(AJ386=0,N388="",R388=""),"",IF(AJ386&gt;=$AK$9,"HABIL","NO HABIL"))</f>
        <v/>
      </c>
      <c r="AL388" s="71" t="str">
        <f t="shared" ref="AL388:AL397" si="313">IF(OR(AI388="",AK388=""),"",IF(AI388="NO HABIL","NO HABIL",IF(AK388="NO HABIL","NO HABIL",IF(AK388="NO HABIL","NO HABIL","HABIL"))))</f>
        <v/>
      </c>
    </row>
    <row r="389" spans="2:38" ht="18" hidden="1" customHeight="1" x14ac:dyDescent="0.25">
      <c r="B389" s="54" t="str">
        <f>IF(C389="","",B388+0.1)</f>
        <v/>
      </c>
      <c r="C389" s="56"/>
      <c r="D389" s="56"/>
      <c r="E389" s="57">
        <f>IF(ISERROR(VLOOKUP(C389,[2]TD!$4:$65536,2,0)),0,VLOOKUP(C389,[2]TD!$4:$65536,2,0))</f>
        <v>0</v>
      </c>
      <c r="F389" s="57">
        <f>IF(ISERROR(VLOOKUP(C389,[2]TD!$4:$65536,3,0)),0,VLOOKUP(C389,[2]TD!$4:$65536,3,0))</f>
        <v>0</v>
      </c>
      <c r="G389" s="57">
        <f>IF(ISERROR(VLOOKUP(C389,[2]TD!$4:$65536,4,0)),0,VLOOKUP(C389,[2]TD!$4:$65536,4,0))</f>
        <v>0</v>
      </c>
      <c r="H389" s="57">
        <f>IF(ISERROR(VLOOKUP(C389,[2]TD!$4:$65536,5,0)),0,VLOOKUP(C389,[2]TD!$4:$65536,5,0))</f>
        <v>0</v>
      </c>
      <c r="I389" s="57">
        <f t="shared" si="310"/>
        <v>0</v>
      </c>
      <c r="J389" s="58">
        <f t="shared" si="310"/>
        <v>0</v>
      </c>
      <c r="K389" s="58">
        <f t="shared" si="311"/>
        <v>0</v>
      </c>
      <c r="L389" s="57">
        <f>IF(ISERROR(VLOOKUP(C389,[2]TD!$4:$65536,6,0)),0,VLOOKUP(C389,[2]TD!$4:$65536,6,0))</f>
        <v>0</v>
      </c>
      <c r="M389" s="57">
        <f>IF(ISERROR(VLOOKUP(C389,[2]TD!$4:$65536,7,0)),0,VLOOKUP(C389,[2]TD!$4:$65536,7,0))</f>
        <v>0</v>
      </c>
      <c r="N389" s="70"/>
      <c r="O389" s="70" t="str">
        <f>IF(ISERROR(VLOOKUP(N389,[2]POA!$A$2:$C$25,3,0)),"",VLOOKUP(N389,[2]POA!$A$2:$C$25,3,0))</f>
        <v/>
      </c>
      <c r="P389" s="61"/>
      <c r="Q389" s="61" t="str">
        <f>IF(ISERROR(VLOOKUP(P389,[2]POA!$A$2:$F$25,4,0)),"",VLOOKUP(P389,[2]POA!$A$2:$F$25,4,0))</f>
        <v/>
      </c>
      <c r="R389" s="62" t="str">
        <f>IF(ISERROR(VLOOKUP(N389,[2]POA!$A$2:$C$25,2,0)),"",VLOOKUP(N389,[2]POA!$A$2:$C$25,2,0))</f>
        <v/>
      </c>
      <c r="S389" s="63" t="s">
        <v>54</v>
      </c>
      <c r="T389" s="64" t="str">
        <f t="shared" si="307"/>
        <v/>
      </c>
      <c r="U389" s="63"/>
      <c r="V389" s="64" t="str">
        <f>IF(OR(U386=0,N389="",R389=""),"",IF(U386&gt;=(0.5*R389),"HABIL","NO HABIL"))</f>
        <v/>
      </c>
      <c r="W389" s="64"/>
      <c r="X389" s="63"/>
      <c r="Y389" s="64" t="str">
        <f>IF(OR(X386=0,N389="",R389=""),"",IF(X386&gt;=$Y$9,"HABIL","NO HABIL"))</f>
        <v/>
      </c>
      <c r="Z389" s="65"/>
      <c r="AA389" s="64" t="str">
        <f>IF(OR(Z386=0,N389="",R389=""),"",IF(Z386&lt;=$AA$9,"HABIL","NO HABIL"))</f>
        <v/>
      </c>
      <c r="AB389" s="61">
        <f>IF(ISERROR(VLOOKUP(P389,[3]POA!$A$2:$F$25,5,0)),"",VLOOKUP(P389,[3]POA!$A$2:$F$25,5,0))</f>
        <v>0</v>
      </c>
      <c r="AC389" s="61"/>
      <c r="AD389" s="64" t="str">
        <f>IF(OR(AC386=0,N389="",R389=""),"",IF(AC386&gt;=$AD$9,"HABIL","NO HABIL"))</f>
        <v/>
      </c>
      <c r="AE389" s="64" t="str">
        <f t="shared" si="308"/>
        <v/>
      </c>
      <c r="AF389" s="66">
        <f t="shared" si="309"/>
        <v>0</v>
      </c>
      <c r="AG389" s="67" t="str">
        <f t="shared" si="312"/>
        <v>MIPYME</v>
      </c>
      <c r="AH389" s="68"/>
      <c r="AI389" s="64" t="str">
        <f>IF(OR(AH386=0,N389="",R389=""),"",IF(AH386&gt;=$AI$9,"HABIL","NO HABIL"))</f>
        <v/>
      </c>
      <c r="AJ389" s="68"/>
      <c r="AK389" s="64" t="str">
        <f>IF(OR(AJ386=0,N389="",R389=""),"",IF(AJ386&gt;=$AK$9,"HABIL","NO HABIL"))</f>
        <v/>
      </c>
      <c r="AL389" s="71" t="str">
        <f t="shared" si="313"/>
        <v/>
      </c>
    </row>
    <row r="390" spans="2:38" ht="18" hidden="1" customHeight="1" x14ac:dyDescent="0.25">
      <c r="B390" s="54"/>
      <c r="C390" s="56" t="s">
        <v>55</v>
      </c>
      <c r="D390" s="56"/>
      <c r="E390" s="57">
        <f>IF(ISERROR(VLOOKUP(C390,[2]TD!$4:$65536,2,0)),0,VLOOKUP(C390,[2]TD!$4:$65536,2,0))</f>
        <v>0</v>
      </c>
      <c r="F390" s="57">
        <f>IF(ISERROR(VLOOKUP(C390,[2]TD!$4:$65536,3,0)),0,VLOOKUP(C390,[2]TD!$4:$65536,3,0))</f>
        <v>0</v>
      </c>
      <c r="G390" s="57">
        <f>IF(ISERROR(VLOOKUP(C390,[2]TD!$4:$65536,4,0)),0,VLOOKUP(C390,[2]TD!$4:$65536,4,0))</f>
        <v>0</v>
      </c>
      <c r="H390" s="57">
        <f>IF(ISERROR(VLOOKUP(C390,[2]TD!$4:$65536,5,0)),0,VLOOKUP(C390,[2]TD!$4:$65536,5,0))</f>
        <v>0</v>
      </c>
      <c r="I390" s="57">
        <f t="shared" si="310"/>
        <v>0</v>
      </c>
      <c r="J390" s="57">
        <f t="shared" si="310"/>
        <v>0</v>
      </c>
      <c r="K390" s="57">
        <f t="shared" si="311"/>
        <v>0</v>
      </c>
      <c r="L390" s="57">
        <f>IF(ISERROR(VLOOKUP(C390,[2]TD!$4:$65536,6,0)),0,VLOOKUP(C390,[2]TD!$4:$65536,6,0))</f>
        <v>0</v>
      </c>
      <c r="M390" s="57">
        <f>IF(ISERROR(VLOOKUP(C390,[2]TD!$4:$65536,7,0)),0,VLOOKUP(C390,[2]TD!$4:$65536,7,0))</f>
        <v>0</v>
      </c>
      <c r="N390" s="70"/>
      <c r="O390" s="70" t="str">
        <f>IF(ISERROR(VLOOKUP(N390,[2]POA!$A$2:$C$25,3,0)),"",VLOOKUP(N390,[2]POA!$A$2:$C$25,3,0))</f>
        <v/>
      </c>
      <c r="P390" s="61"/>
      <c r="Q390" s="61" t="str">
        <f>IF(ISERROR(VLOOKUP(P390,[2]POA!$A$2:$F$25,4,0)),"",VLOOKUP(P390,[2]POA!$A$2:$F$25,4,0))</f>
        <v/>
      </c>
      <c r="R390" s="62" t="str">
        <f>IF(ISERROR(VLOOKUP(N390,[2]POA!$A$2:$C$25,2,0)),"",VLOOKUP(N390,[2]POA!$A$2:$C$25,2,0))</f>
        <v/>
      </c>
      <c r="S390" s="63"/>
      <c r="T390" s="64" t="str">
        <f t="shared" si="307"/>
        <v/>
      </c>
      <c r="U390" s="63"/>
      <c r="V390" s="64" t="str">
        <f>IF(OR(U386=0,N390="",R390=""),"",IF(U386&gt;=(0.5*R390),"HABIL","NO HABIL"))</f>
        <v/>
      </c>
      <c r="W390" s="64"/>
      <c r="X390" s="63"/>
      <c r="Y390" s="64" t="str">
        <f>IF(OR(X386=0,N390="",R390=""),"",IF(X386&gt;=$Y$9,"HABIL","NO HABIL"))</f>
        <v/>
      </c>
      <c r="Z390" s="65"/>
      <c r="AA390" s="64" t="str">
        <f>IF(OR(Z386=0,N390="",R390=""),"",IF(Z386&lt;=$AA$9,"HABIL","NO HABIL"))</f>
        <v/>
      </c>
      <c r="AB390" s="61">
        <f>IF(ISERROR(VLOOKUP(P390,[3]POA!$A$2:$F$25,5,0)),"",VLOOKUP(P390,[3]POA!$A$2:$F$25,5,0))</f>
        <v>0</v>
      </c>
      <c r="AC390" s="61"/>
      <c r="AD390" s="64" t="str">
        <f>IF(OR(AC386=0,N390="",R390=""),"",IF(AC386&gt;=$AD$9,"HABIL","NO HABIL"))</f>
        <v/>
      </c>
      <c r="AE390" s="64" t="str">
        <f t="shared" si="308"/>
        <v/>
      </c>
      <c r="AF390" s="66">
        <f t="shared" si="309"/>
        <v>0</v>
      </c>
      <c r="AG390" s="67" t="str">
        <f t="shared" si="312"/>
        <v>MIPYME</v>
      </c>
      <c r="AH390" s="68"/>
      <c r="AI390" s="64" t="str">
        <f>IF(OR(AH386=0,N390="",R390=""),"",IF(AH386&gt;=$AI$9,"HABIL","NO HABIL"))</f>
        <v/>
      </c>
      <c r="AJ390" s="68"/>
      <c r="AK390" s="64" t="str">
        <f>IF(OR(AJ386=0,N390="",R390=""),"",IF(AJ386&gt;=$AK$9,"HABIL","NO HABIL"))</f>
        <v/>
      </c>
      <c r="AL390" s="71" t="str">
        <f t="shared" si="313"/>
        <v/>
      </c>
    </row>
    <row r="391" spans="2:38" ht="18" hidden="1" customHeight="1" x14ac:dyDescent="0.25">
      <c r="B391" s="54" t="str">
        <f t="shared" ref="B391:B396" si="314">IF(C391="","",B390+0.1)</f>
        <v/>
      </c>
      <c r="C391" s="56"/>
      <c r="D391" s="56"/>
      <c r="E391" s="57">
        <f>IF(ISERROR(VLOOKUP(C391,[2]TD!$4:$65536,2,0)),0,VLOOKUP(C391,[2]TD!$4:$65536,2,0))</f>
        <v>0</v>
      </c>
      <c r="F391" s="57">
        <f>IF(ISERROR(VLOOKUP(C391,[2]TD!$4:$65536,3,0)),0,VLOOKUP(C391,[2]TD!$4:$65536,3,0))</f>
        <v>0</v>
      </c>
      <c r="G391" s="57">
        <f>IF(ISERROR(VLOOKUP(C391,[2]TD!$4:$65536,4,0)),0,VLOOKUP(C391,[2]TD!$4:$65536,4,0))</f>
        <v>0</v>
      </c>
      <c r="H391" s="57">
        <f>IF(ISERROR(VLOOKUP(C391,[2]TD!$4:$65536,5,0)),0,VLOOKUP(C391,[2]TD!$4:$65536,5,0))</f>
        <v>0</v>
      </c>
      <c r="I391" s="57">
        <f t="shared" si="310"/>
        <v>0</v>
      </c>
      <c r="J391" s="57">
        <f t="shared" si="310"/>
        <v>0</v>
      </c>
      <c r="K391" s="57">
        <f t="shared" si="311"/>
        <v>0</v>
      </c>
      <c r="L391" s="57">
        <f>IF(ISERROR(VLOOKUP(C391,[2]TD!$4:$65536,6,0)),0,VLOOKUP(C391,[2]TD!$4:$65536,6,0))</f>
        <v>0</v>
      </c>
      <c r="M391" s="57">
        <f>IF(ISERROR(VLOOKUP(C391,[2]TD!$4:$65536,7,0)),0,VLOOKUP(C391,[2]TD!$4:$65536,7,0))</f>
        <v>0</v>
      </c>
      <c r="N391" s="70"/>
      <c r="O391" s="70" t="str">
        <f>IF(ISERROR(VLOOKUP(N391,[2]POA!$A$2:$C$25,3,0)),"",VLOOKUP(N391,[2]POA!$A$2:$C$25,3,0))</f>
        <v/>
      </c>
      <c r="P391" s="61"/>
      <c r="Q391" s="61" t="str">
        <f>IF(ISERROR(VLOOKUP(P391,[2]POA!$A$2:$F$25,4,0)),"",VLOOKUP(P391,[2]POA!$A$2:$F$25,4,0))</f>
        <v/>
      </c>
      <c r="R391" s="62" t="str">
        <f>IF(ISERROR(VLOOKUP(N391,[2]POA!$A$2:$C$25,2,0)),"",VLOOKUP(N391,[2]POA!$A$2:$C$25,2,0))</f>
        <v/>
      </c>
      <c r="S391" s="63"/>
      <c r="T391" s="64" t="str">
        <f t="shared" si="307"/>
        <v/>
      </c>
      <c r="U391" s="63"/>
      <c r="V391" s="64" t="str">
        <f>IF(OR(U386=0,N391="",R391=""),"",IF(U386&gt;=(0.5*R391),"HABIL","NO HABIL"))</f>
        <v/>
      </c>
      <c r="W391" s="64"/>
      <c r="X391" s="63"/>
      <c r="Y391" s="64" t="str">
        <f>IF(OR(X386=0,N391="",R391=""),"",IF(X386&gt;=$Y$9,"HABIL","NO HABIL"))</f>
        <v/>
      </c>
      <c r="Z391" s="65"/>
      <c r="AA391" s="64" t="str">
        <f>IF(OR(Z386=0,N391="",R391=""),"",IF(Z386&lt;=$AA$9,"HABIL","NO HABIL"))</f>
        <v/>
      </c>
      <c r="AB391" s="61">
        <f>IF(ISERROR(VLOOKUP(P391,[3]POA!$A$2:$F$25,5,0)),"",VLOOKUP(P391,[3]POA!$A$2:$F$25,5,0))</f>
        <v>0</v>
      </c>
      <c r="AC391" s="61"/>
      <c r="AD391" s="64" t="str">
        <f>IF(OR(AC386=0,N391="",R391=""),"",IF(AC386&gt;=$AD$9,"HABIL","NO HABIL"))</f>
        <v/>
      </c>
      <c r="AE391" s="64" t="str">
        <f t="shared" si="308"/>
        <v/>
      </c>
      <c r="AF391" s="66">
        <f t="shared" si="309"/>
        <v>0</v>
      </c>
      <c r="AG391" s="67" t="str">
        <f t="shared" si="312"/>
        <v>MIPYME</v>
      </c>
      <c r="AH391" s="68"/>
      <c r="AI391" s="64" t="str">
        <f>IF(OR(AH386=0,N391="",R391=""),"",IF(AH386&gt;=$AI$9,"HABIL","NO HABIL"))</f>
        <v/>
      </c>
      <c r="AJ391" s="68"/>
      <c r="AK391" s="64" t="str">
        <f>IF(OR(AJ386=0,N391="",R391=""),"",IF(AJ386&gt;=$AK$9,"HABIL","NO HABIL"))</f>
        <v/>
      </c>
      <c r="AL391" s="72" t="str">
        <f t="shared" si="313"/>
        <v/>
      </c>
    </row>
    <row r="392" spans="2:38" ht="18" hidden="1" customHeight="1" x14ac:dyDescent="0.25">
      <c r="B392" s="54" t="str">
        <f t="shared" si="314"/>
        <v/>
      </c>
      <c r="C392" s="56"/>
      <c r="D392" s="56"/>
      <c r="E392" s="57">
        <f>IF(ISERROR(VLOOKUP(C392,[2]TD!$4:$65536,2,0)),0,VLOOKUP(C392,[2]TD!$4:$65536,2,0))</f>
        <v>0</v>
      </c>
      <c r="F392" s="57">
        <f>IF(ISERROR(VLOOKUP(C392,[2]TD!$4:$65536,3,0)),0,VLOOKUP(C392,[2]TD!$4:$65536,3,0))</f>
        <v>0</v>
      </c>
      <c r="G392" s="57">
        <f>IF(ISERROR(VLOOKUP(C392,[2]TD!$4:$65536,4,0)),0,VLOOKUP(C392,[2]TD!$4:$65536,4,0))</f>
        <v>0</v>
      </c>
      <c r="H392" s="57">
        <f>IF(ISERROR(VLOOKUP(C392,[2]TD!$4:$65536,5,0)),0,VLOOKUP(C392,[2]TD!$4:$65536,5,0))</f>
        <v>0</v>
      </c>
      <c r="I392" s="57">
        <f t="shared" si="310"/>
        <v>0</v>
      </c>
      <c r="J392" s="57">
        <f t="shared" si="310"/>
        <v>0</v>
      </c>
      <c r="K392" s="57">
        <f t="shared" si="311"/>
        <v>0</v>
      </c>
      <c r="L392" s="57">
        <f>IF(ISERROR(VLOOKUP(C392,[2]TD!$4:$65536,6,0)),0,VLOOKUP(C392,[2]TD!$4:$65536,6,0))</f>
        <v>0</v>
      </c>
      <c r="M392" s="57">
        <f>IF(ISERROR(VLOOKUP(C392,[2]TD!$4:$65536,7,0)),0,VLOOKUP(C392,[2]TD!$4:$65536,7,0))</f>
        <v>0</v>
      </c>
      <c r="N392" s="70"/>
      <c r="O392" s="70" t="str">
        <f>IF(ISERROR(VLOOKUP(N392,[2]POA!$A$2:$C$25,3,0)),"",VLOOKUP(N392,[2]POA!$A$2:$C$25,3,0))</f>
        <v/>
      </c>
      <c r="P392" s="61"/>
      <c r="Q392" s="61" t="str">
        <f>IF(ISERROR(VLOOKUP(P392,[2]POA!$A$2:$F$25,4,0)),"",VLOOKUP(P392,[2]POA!$A$2:$F$25,4,0))</f>
        <v/>
      </c>
      <c r="R392" s="62" t="str">
        <f>IF(ISERROR(VLOOKUP(N392,[2]POA!$A$2:$C$25,2,0)),"",VLOOKUP(N392,[2]POA!$A$2:$C$25,2,0))</f>
        <v/>
      </c>
      <c r="S392" s="63"/>
      <c r="T392" s="64" t="str">
        <f t="shared" si="307"/>
        <v/>
      </c>
      <c r="U392" s="63"/>
      <c r="V392" s="64" t="str">
        <f>IF(OR(U386=0,N392="",R392=""),"",IF(U386&gt;=(0.5*R392),"HABIL","NO HABIL"))</f>
        <v/>
      </c>
      <c r="W392" s="64"/>
      <c r="X392" s="63"/>
      <c r="Y392" s="64" t="str">
        <f>IF(OR(X386=0,N392="",R392=""),"",IF(X386&gt;=$Y$9,"HABIL","NO HABIL"))</f>
        <v/>
      </c>
      <c r="Z392" s="65"/>
      <c r="AA392" s="64" t="str">
        <f>IF(OR(Z386=0,N392="",R392=""),"",IF(Z386&lt;=$AA$9,"HABIL","NO HABIL"))</f>
        <v/>
      </c>
      <c r="AB392" s="61">
        <f>IF(ISERROR(VLOOKUP(P392,[3]POA!$A$2:$F$25,5,0)),"",VLOOKUP(P392,[3]POA!$A$2:$F$25,5,0))</f>
        <v>0</v>
      </c>
      <c r="AC392" s="61"/>
      <c r="AD392" s="64" t="str">
        <f>IF(OR(AC386=0,N392="",R392=""),"",IF(AC386&gt;=$AD$9,"HABIL","NO HABIL"))</f>
        <v/>
      </c>
      <c r="AE392" s="64" t="str">
        <f t="shared" si="308"/>
        <v/>
      </c>
      <c r="AF392" s="66">
        <f t="shared" si="309"/>
        <v>0</v>
      </c>
      <c r="AG392" s="67" t="str">
        <f t="shared" si="312"/>
        <v>MIPYME</v>
      </c>
      <c r="AH392" s="68"/>
      <c r="AI392" s="64" t="str">
        <f>IF(OR(AH386=0,N392="",R392=""),"",IF(AH386&gt;=$AI$9,"HABIL","NO HABIL"))</f>
        <v/>
      </c>
      <c r="AJ392" s="68"/>
      <c r="AK392" s="64" t="str">
        <f>IF(OR(AJ386=0,N392="",R392=""),"",IF(AJ386&gt;=$AK$9,"HABIL","NO HABIL"))</f>
        <v/>
      </c>
      <c r="AL392" s="71" t="str">
        <f t="shared" si="313"/>
        <v/>
      </c>
    </row>
    <row r="393" spans="2:38" ht="18" hidden="1" customHeight="1" x14ac:dyDescent="0.25">
      <c r="B393" s="54" t="str">
        <f t="shared" si="314"/>
        <v/>
      </c>
      <c r="C393" s="56"/>
      <c r="D393" s="56"/>
      <c r="E393" s="57">
        <f>IF(ISERROR(VLOOKUP(C393,[2]TD!$4:$65536,2,0)),0,VLOOKUP(C393,[2]TD!$4:$65536,2,0))</f>
        <v>0</v>
      </c>
      <c r="F393" s="57">
        <f>IF(ISERROR(VLOOKUP(C393,[2]TD!$4:$65536,3,0)),0,VLOOKUP(C393,[2]TD!$4:$65536,3,0))</f>
        <v>0</v>
      </c>
      <c r="G393" s="57">
        <f>IF(ISERROR(VLOOKUP(C393,[2]TD!$4:$65536,4,0)),0,VLOOKUP(C393,[2]TD!$4:$65536,4,0))</f>
        <v>0</v>
      </c>
      <c r="H393" s="57">
        <f>IF(ISERROR(VLOOKUP(C393,[2]TD!$4:$65536,5,0)),0,VLOOKUP(C393,[2]TD!$4:$65536,5,0))</f>
        <v>0</v>
      </c>
      <c r="I393" s="57">
        <f t="shared" si="310"/>
        <v>0</v>
      </c>
      <c r="J393" s="57">
        <f t="shared" si="310"/>
        <v>0</v>
      </c>
      <c r="K393" s="57">
        <f t="shared" si="311"/>
        <v>0</v>
      </c>
      <c r="L393" s="57">
        <f>IF(ISERROR(VLOOKUP(C393,[2]TD!$4:$65536,6,0)),0,VLOOKUP(C393,[2]TD!$4:$65536,6,0))</f>
        <v>0</v>
      </c>
      <c r="M393" s="57">
        <f>IF(ISERROR(VLOOKUP(C393,[2]TD!$4:$65536,7,0)),0,VLOOKUP(C393,[2]TD!$4:$65536,7,0))</f>
        <v>0</v>
      </c>
      <c r="N393" s="70"/>
      <c r="O393" s="70" t="str">
        <f>IF(ISERROR(VLOOKUP(N393,[2]POA!$A$2:$C$25,3,0)),"",VLOOKUP(N393,[2]POA!$A$2:$C$25,3,0))</f>
        <v/>
      </c>
      <c r="P393" s="61"/>
      <c r="Q393" s="61" t="str">
        <f>IF(ISERROR(VLOOKUP(P393,[2]POA!$A$2:$F$25,4,0)),"",VLOOKUP(P393,[2]POA!$A$2:$F$25,4,0))</f>
        <v/>
      </c>
      <c r="R393" s="62" t="str">
        <f>IF(ISERROR(VLOOKUP(N393,[2]POA!$A$2:$C$25,2,0)),"",VLOOKUP(N393,[2]POA!$A$2:$C$25,2,0))</f>
        <v/>
      </c>
      <c r="S393" s="63"/>
      <c r="T393" s="64" t="str">
        <f t="shared" si="307"/>
        <v/>
      </c>
      <c r="U393" s="63"/>
      <c r="V393" s="64" t="str">
        <f>IF(OR(U386=0,N393="",R393=""),"",IF(U386&gt;=(0.5*R393),"HABIL","NO HABIL"))</f>
        <v/>
      </c>
      <c r="W393" s="64"/>
      <c r="X393" s="63"/>
      <c r="Y393" s="64" t="str">
        <f>IF(OR(X386=0,N393="",R393=""),"",IF(X386&gt;=$Y$9,"HABIL","NO HABIL"))</f>
        <v/>
      </c>
      <c r="Z393" s="65"/>
      <c r="AA393" s="64" t="str">
        <f>IF(OR(Z386=0,N393="",R393=""),"",IF(Z386&lt;=$AA$9,"HABIL","NO HABIL"))</f>
        <v/>
      </c>
      <c r="AB393" s="61">
        <f>IF(ISERROR(VLOOKUP(P393,[3]POA!$A$2:$F$25,5,0)),"",VLOOKUP(P393,[3]POA!$A$2:$F$25,5,0))</f>
        <v>0</v>
      </c>
      <c r="AC393" s="61"/>
      <c r="AD393" s="64" t="str">
        <f>IF(OR(AC386=0,N393="",R393=""),"",IF(AC386&gt;=$AD$9,"HABIL","NO HABIL"))</f>
        <v/>
      </c>
      <c r="AE393" s="64" t="str">
        <f t="shared" si="308"/>
        <v/>
      </c>
      <c r="AF393" s="66">
        <f t="shared" si="309"/>
        <v>0</v>
      </c>
      <c r="AG393" s="67" t="str">
        <f t="shared" si="312"/>
        <v>MIPYME</v>
      </c>
      <c r="AH393" s="68"/>
      <c r="AI393" s="64" t="str">
        <f>IF(OR(AH386=0,N393="",R393=""),"",IF(AH386&gt;=$AI$9,"HABIL","NO HABIL"))</f>
        <v/>
      </c>
      <c r="AJ393" s="68"/>
      <c r="AK393" s="64" t="str">
        <f>IF(OR(AJ386=0,N393="",R393=""),"",IF(AJ386&gt;=$AK$9,"HABIL","NO HABIL"))</f>
        <v/>
      </c>
      <c r="AL393" s="71" t="str">
        <f t="shared" si="313"/>
        <v/>
      </c>
    </row>
    <row r="394" spans="2:38" ht="18" hidden="1" customHeight="1" x14ac:dyDescent="0.25">
      <c r="B394" s="54" t="str">
        <f t="shared" si="314"/>
        <v/>
      </c>
      <c r="C394" s="56"/>
      <c r="D394" s="56"/>
      <c r="E394" s="57">
        <f>IF(ISERROR(VLOOKUP(C394,[2]TD!$4:$65536,2,0)),0,VLOOKUP(C394,[2]TD!$4:$65536,2,0))</f>
        <v>0</v>
      </c>
      <c r="F394" s="57">
        <f>IF(ISERROR(VLOOKUP(C394,[2]TD!$4:$65536,3,0)),0,VLOOKUP(C394,[2]TD!$4:$65536,3,0))</f>
        <v>0</v>
      </c>
      <c r="G394" s="57">
        <f>IF(ISERROR(VLOOKUP(C394,[2]TD!$4:$65536,4,0)),0,VLOOKUP(C394,[2]TD!$4:$65536,4,0))</f>
        <v>0</v>
      </c>
      <c r="H394" s="57">
        <f>IF(ISERROR(VLOOKUP(C394,[2]TD!$4:$65536,5,0)),0,VLOOKUP(C394,[2]TD!$4:$65536,5,0))</f>
        <v>0</v>
      </c>
      <c r="I394" s="57">
        <f t="shared" si="310"/>
        <v>0</v>
      </c>
      <c r="J394" s="57">
        <f t="shared" si="310"/>
        <v>0</v>
      </c>
      <c r="K394" s="57">
        <f t="shared" si="311"/>
        <v>0</v>
      </c>
      <c r="L394" s="57">
        <f>IF(ISERROR(VLOOKUP(C394,[2]TD!$4:$65536,6,0)),0,VLOOKUP(C394,[2]TD!$4:$65536,6,0))</f>
        <v>0</v>
      </c>
      <c r="M394" s="57">
        <f>IF(ISERROR(VLOOKUP(C394,[2]TD!$4:$65536,7,0)),0,VLOOKUP(C394,[2]TD!$4:$65536,7,0))</f>
        <v>0</v>
      </c>
      <c r="N394" s="70"/>
      <c r="O394" s="70" t="str">
        <f>IF(ISERROR(VLOOKUP(N394,[2]POA!$A$2:$C$25,3,0)),"",VLOOKUP(N394,[2]POA!$A$2:$C$25,3,0))</f>
        <v/>
      </c>
      <c r="P394" s="61"/>
      <c r="Q394" s="61" t="str">
        <f>IF(ISERROR(VLOOKUP(P394,[2]POA!$A$2:$F$25,4,0)),"",VLOOKUP(P394,[2]POA!$A$2:$F$25,4,0))</f>
        <v/>
      </c>
      <c r="R394" s="62" t="str">
        <f>IF(ISERROR(VLOOKUP(N394,[2]POA!$A$2:$C$25,2,0)),"",VLOOKUP(N394,[2]POA!$A$2:$C$25,2,0))</f>
        <v/>
      </c>
      <c r="S394" s="63"/>
      <c r="T394" s="64" t="str">
        <f t="shared" si="307"/>
        <v/>
      </c>
      <c r="U394" s="63"/>
      <c r="V394" s="64" t="str">
        <f>IF(OR(U386=0,N394="",R394=""),"",IF(U386&gt;=(0.5*R394),"HABIL","NO HABIL"))</f>
        <v/>
      </c>
      <c r="W394" s="64"/>
      <c r="X394" s="63"/>
      <c r="Y394" s="64" t="str">
        <f>IF(OR(X386=0,N394="",R394=""),"",IF(X386&gt;=$Y$9,"HABIL","NO HABIL"))</f>
        <v/>
      </c>
      <c r="Z394" s="65"/>
      <c r="AA394" s="64" t="str">
        <f>IF(OR(Z386=0,N394="",R394=""),"",IF(Z386&lt;=$AA$9,"HABIL","NO HABIL"))</f>
        <v/>
      </c>
      <c r="AB394" s="61">
        <f>IF(ISERROR(VLOOKUP(P394,[3]POA!$A$2:$F$25,5,0)),"",VLOOKUP(P394,[3]POA!$A$2:$F$25,5,0))</f>
        <v>0</v>
      </c>
      <c r="AC394" s="61"/>
      <c r="AD394" s="64" t="str">
        <f>IF(OR(AC386=0,N394="",R394=""),"",IF(AC386&gt;=$AD$9,"HABIL","NO HABIL"))</f>
        <v/>
      </c>
      <c r="AE394" s="64" t="str">
        <f t="shared" si="308"/>
        <v/>
      </c>
      <c r="AF394" s="66">
        <f t="shared" si="309"/>
        <v>0</v>
      </c>
      <c r="AG394" s="67" t="str">
        <f t="shared" si="312"/>
        <v>MIPYME</v>
      </c>
      <c r="AH394" s="68"/>
      <c r="AI394" s="64" t="str">
        <f>IF(OR(AH386=0,N394="",R394=""),"",IF(AH386&gt;=$AI$9,"HABIL","NO HABIL"))</f>
        <v/>
      </c>
      <c r="AJ394" s="68"/>
      <c r="AK394" s="64" t="str">
        <f>IF(OR(AJ386=0,N394="",R394=""),"",IF(AJ386&gt;=$AK$9,"HABIL","NO HABIL"))</f>
        <v/>
      </c>
      <c r="AL394" s="72" t="str">
        <f t="shared" si="313"/>
        <v/>
      </c>
    </row>
    <row r="395" spans="2:38" ht="18" hidden="1" customHeight="1" x14ac:dyDescent="0.25">
      <c r="B395" s="54" t="str">
        <f t="shared" si="314"/>
        <v/>
      </c>
      <c r="C395" s="56"/>
      <c r="D395" s="56"/>
      <c r="E395" s="57">
        <f>IF(ISERROR(VLOOKUP(C395,[2]TD!$4:$65536,2,0)),0,VLOOKUP(C395,[2]TD!$4:$65536,2,0))</f>
        <v>0</v>
      </c>
      <c r="F395" s="57">
        <f>IF(ISERROR(VLOOKUP(C395,[2]TD!$4:$65536,3,0)),0,VLOOKUP(C395,[2]TD!$4:$65536,3,0))</f>
        <v>0</v>
      </c>
      <c r="G395" s="57">
        <f>IF(ISERROR(VLOOKUP(C395,[2]TD!$4:$65536,4,0)),0,VLOOKUP(C395,[2]TD!$4:$65536,4,0))</f>
        <v>0</v>
      </c>
      <c r="H395" s="57">
        <f>IF(ISERROR(VLOOKUP(C395,[2]TD!$4:$65536,5,0)),0,VLOOKUP(C395,[2]TD!$4:$65536,5,0))</f>
        <v>0</v>
      </c>
      <c r="I395" s="57">
        <f t="shared" si="310"/>
        <v>0</v>
      </c>
      <c r="J395" s="57">
        <f t="shared" si="310"/>
        <v>0</v>
      </c>
      <c r="K395" s="57">
        <f t="shared" si="311"/>
        <v>0</v>
      </c>
      <c r="L395" s="57">
        <f>IF(ISERROR(VLOOKUP(C395,[2]TD!$4:$65536,6,0)),0,VLOOKUP(C395,[2]TD!$4:$65536,6,0))</f>
        <v>0</v>
      </c>
      <c r="M395" s="57">
        <f>IF(ISERROR(VLOOKUP(C395,[2]TD!$4:$65536,7,0)),0,VLOOKUP(C395,[2]TD!$4:$65536,7,0))</f>
        <v>0</v>
      </c>
      <c r="N395" s="70"/>
      <c r="O395" s="70" t="str">
        <f>IF(ISERROR(VLOOKUP(N395,[2]POA!$A$2:$C$25,3,0)),"",VLOOKUP(N395,[2]POA!$A$2:$C$25,3,0))</f>
        <v/>
      </c>
      <c r="P395" s="61"/>
      <c r="Q395" s="61" t="str">
        <f>IF(ISERROR(VLOOKUP(P395,[2]POA!$A$2:$F$25,4,0)),"",VLOOKUP(P395,[2]POA!$A$2:$F$25,4,0))</f>
        <v/>
      </c>
      <c r="R395" s="62" t="str">
        <f>IF(ISERROR(VLOOKUP(N395,[2]POA!$A$2:$C$25,2,0)),"",VLOOKUP(N395,[2]POA!$A$2:$C$25,2,0))</f>
        <v/>
      </c>
      <c r="S395" s="63"/>
      <c r="T395" s="64" t="str">
        <f t="shared" si="307"/>
        <v/>
      </c>
      <c r="U395" s="63"/>
      <c r="V395" s="64" t="str">
        <f>IF(OR(U386=0,N395="",R395=""),"",IF(U386&gt;=(0.5*R395),"HABIL","NO HABIL"))</f>
        <v/>
      </c>
      <c r="W395" s="64"/>
      <c r="X395" s="63"/>
      <c r="Y395" s="64" t="str">
        <f>IF(OR(X386=0,N395="",R395=""),"",IF(X386&gt;=$Y$9,"HABIL","NO HABIL"))</f>
        <v/>
      </c>
      <c r="Z395" s="65"/>
      <c r="AA395" s="64" t="str">
        <f>IF(OR(Z386=0,N395="",R395=""),"",IF(Z386&lt;=$AA$9,"HABIL","NO HABIL"))</f>
        <v/>
      </c>
      <c r="AB395" s="61">
        <f>IF(ISERROR(VLOOKUP(P395,[3]POA!$A$2:$F$25,5,0)),"",VLOOKUP(P395,[3]POA!$A$2:$F$25,5,0))</f>
        <v>0</v>
      </c>
      <c r="AC395" s="61"/>
      <c r="AD395" s="64" t="str">
        <f>IF(OR(AC386=0,N395="",R395=""),"",IF(AC386&gt;=$AD$9,"HABIL","NO HABIL"))</f>
        <v/>
      </c>
      <c r="AE395" s="64" t="str">
        <f t="shared" si="308"/>
        <v/>
      </c>
      <c r="AF395" s="66">
        <f t="shared" si="309"/>
        <v>0</v>
      </c>
      <c r="AG395" s="67" t="str">
        <f t="shared" si="312"/>
        <v>MIPYME</v>
      </c>
      <c r="AH395" s="68"/>
      <c r="AI395" s="64" t="str">
        <f>IF(OR(AH386=0,N395="",R395=""),"",IF(AH386&gt;=$AI$9,"HABIL","NO HABIL"))</f>
        <v/>
      </c>
      <c r="AJ395" s="68"/>
      <c r="AK395" s="64" t="str">
        <f>IF(OR(AJ386=0,N395="",R395=""),"",IF(AJ386&gt;=$AK$9,"HABIL","NO HABIL"))</f>
        <v/>
      </c>
      <c r="AL395" s="72" t="str">
        <f t="shared" si="313"/>
        <v/>
      </c>
    </row>
    <row r="396" spans="2:38" ht="18" hidden="1" customHeight="1" x14ac:dyDescent="0.25">
      <c r="B396" s="73" t="str">
        <f t="shared" si="314"/>
        <v/>
      </c>
      <c r="C396" s="74"/>
      <c r="D396" s="74"/>
      <c r="E396" s="75">
        <f>IF(ISERROR(VLOOKUP(C396,[2]TD!$4:$65536,2,0)),0,VLOOKUP(C396,[2]TD!$4:$65536,2,0))</f>
        <v>0</v>
      </c>
      <c r="F396" s="75">
        <f>IF(ISERROR(VLOOKUP(C396,[2]TD!$4:$65536,3,0)),0,VLOOKUP(C396,[2]TD!$4:$65536,3,0))</f>
        <v>0</v>
      </c>
      <c r="G396" s="75">
        <f>IF(ISERROR(VLOOKUP(C396,[2]TD!$4:$65536,4,0)),0,VLOOKUP(C396,[2]TD!$4:$65536,4,0))</f>
        <v>0</v>
      </c>
      <c r="H396" s="75">
        <f>IF(ISERROR(VLOOKUP(C396,[2]TD!$4:$65536,5,0)),0,VLOOKUP(C396,[2]TD!$4:$65536,5,0))</f>
        <v>0</v>
      </c>
      <c r="I396" s="75">
        <f t="shared" si="310"/>
        <v>0</v>
      </c>
      <c r="J396" s="75">
        <f t="shared" si="310"/>
        <v>0</v>
      </c>
      <c r="K396" s="75">
        <f t="shared" si="311"/>
        <v>0</v>
      </c>
      <c r="L396" s="75">
        <f>IF(ISERROR(VLOOKUP(C396,[2]TD!$4:$65536,6,0)),0,VLOOKUP(C396,[2]TD!$4:$65536,6,0))</f>
        <v>0</v>
      </c>
      <c r="M396" s="75">
        <f>IF(ISERROR(VLOOKUP(C396,[2]TD!$4:$65536,7,0)),0,VLOOKUP(C396,[2]TD!$4:$65536,7,0))</f>
        <v>0</v>
      </c>
      <c r="N396" s="76"/>
      <c r="O396" s="76" t="str">
        <f>IF(ISERROR(VLOOKUP(N396,[2]POA!$A$2:$C$25,3,0)),"",VLOOKUP(N396,[2]POA!$A$2:$C$25,3,0))</f>
        <v/>
      </c>
      <c r="P396" s="77"/>
      <c r="Q396" s="77" t="str">
        <f>IF(ISERROR(VLOOKUP(P396,[2]POA!$A$2:$F$25,4,0)),"",VLOOKUP(P396,[2]POA!$A$2:$F$25,4,0))</f>
        <v/>
      </c>
      <c r="R396" s="78" t="str">
        <f>IF(ISERROR(VLOOKUP(N396,[2]POA!$A$2:$C$25,2,0)),"",VLOOKUP(N396,[2]POA!$A$2:$C$25,2,0))</f>
        <v/>
      </c>
      <c r="S396" s="79"/>
      <c r="T396" s="64" t="str">
        <f t="shared" si="307"/>
        <v/>
      </c>
      <c r="U396" s="79"/>
      <c r="V396" s="80" t="str">
        <f>IF(OR(U386=0,N396="",R396=""),"",IF(U386&gt;=(0.5*R396),"HABIL","NO HABIL"))</f>
        <v/>
      </c>
      <c r="W396" s="80"/>
      <c r="X396" s="79"/>
      <c r="Y396" s="80" t="str">
        <f>IF(OR(X386=0,N396="",R396=""),"",IF(X386&gt;=$Y$9,"HABIL","NO HABIL"))</f>
        <v/>
      </c>
      <c r="Z396" s="81"/>
      <c r="AA396" s="80" t="str">
        <f>IF(OR(Z386=0,N396="",R396=""),"",IF(Z386&lt;=$AA$9,"HABIL","NO HABIL"))</f>
        <v/>
      </c>
      <c r="AB396" s="77">
        <f>IF(ISERROR(VLOOKUP(P396,[3]POA!$A$2:$F$25,5,0)),"",VLOOKUP(P396,[3]POA!$A$2:$F$25,5,0))</f>
        <v>0</v>
      </c>
      <c r="AC396" s="77"/>
      <c r="AD396" s="80" t="str">
        <f>IF(OR(AC386=0,N396="",R396=""),"",IF(AC386&gt;=$AD$9,"HABIL","NO HABIL"))</f>
        <v/>
      </c>
      <c r="AE396" s="80" t="str">
        <f t="shared" si="308"/>
        <v/>
      </c>
      <c r="AF396" s="82">
        <f t="shared" si="309"/>
        <v>0</v>
      </c>
      <c r="AG396" s="83" t="str">
        <f t="shared" si="312"/>
        <v>MIPYME</v>
      </c>
      <c r="AH396" s="84"/>
      <c r="AI396" s="80" t="str">
        <f>IF(OR(AH386=0,N396="",R396=""),"",IF(AH386&gt;=$AI$9,"HABIL","NO HABIL"))</f>
        <v/>
      </c>
      <c r="AJ396" s="84"/>
      <c r="AK396" s="80" t="str">
        <f>IF(OR(AJ386=0,N396="",R396=""),"",IF(AJ386&gt;=$AK$9,"HABIL","NO HABIL"))</f>
        <v/>
      </c>
      <c r="AL396" s="85" t="str">
        <f t="shared" si="313"/>
        <v/>
      </c>
    </row>
    <row r="397" spans="2:38" ht="18" hidden="1" customHeight="1" x14ac:dyDescent="0.25">
      <c r="B397" s="37">
        <v>36</v>
      </c>
      <c r="C397" s="38">
        <f>+C398</f>
        <v>0</v>
      </c>
      <c r="D397" s="39" t="str">
        <f>IF(SUM(D398:D407)=0,"",SUM(D398:D407))</f>
        <v/>
      </c>
      <c r="E397" s="40">
        <f>SUM(E398:E407)</f>
        <v>0</v>
      </c>
      <c r="F397" s="40">
        <f t="shared" ref="F397:M397" si="315">SUM(F398:F407)</f>
        <v>0</v>
      </c>
      <c r="G397" s="40">
        <f t="shared" si="315"/>
        <v>0</v>
      </c>
      <c r="H397" s="40">
        <f t="shared" si="315"/>
        <v>0</v>
      </c>
      <c r="I397" s="40">
        <f t="shared" si="315"/>
        <v>0</v>
      </c>
      <c r="J397" s="40">
        <f t="shared" si="315"/>
        <v>0</v>
      </c>
      <c r="K397" s="40">
        <f t="shared" si="315"/>
        <v>0</v>
      </c>
      <c r="L397" s="40">
        <f t="shared" si="315"/>
        <v>0</v>
      </c>
      <c r="M397" s="40">
        <f t="shared" si="315"/>
        <v>0</v>
      </c>
      <c r="N397" s="41">
        <v>1</v>
      </c>
      <c r="O397" s="42">
        <f>IF(ISERROR(VLOOKUP(N397,[2]POA!$A$2:$C$25,3,0)),"",VLOOKUP(N397,[2]POA!$A$2:$C$25,3,0))</f>
        <v>18</v>
      </c>
      <c r="P397" s="43" t="s">
        <v>54</v>
      </c>
      <c r="Q397" s="41">
        <f>+SUM(Q398:Q407)</f>
        <v>0</v>
      </c>
      <c r="R397" s="44">
        <f>IF(ISERROR(VLOOKUP(N397,[2]POA!$A$2:$C$25,2,0)),"",VLOOKUP(N397,[2]POA!$A$2:$C$25,2,0))</f>
        <v>151500000000</v>
      </c>
      <c r="S397" s="45">
        <f>SUM(I397)</f>
        <v>0</v>
      </c>
      <c r="T397" s="46" t="str">
        <f>IF(OR(S397=0,N397="",R397=""),"",IF(S397&gt;=(R397/O397),"HABIL","NO HABIL"))</f>
        <v/>
      </c>
      <c r="U397" s="47">
        <f>SUM(J397)</f>
        <v>0</v>
      </c>
      <c r="V397" s="48" t="str">
        <f>IF(OR(U397=0,N397="",R397=""),"",IF(U397&gt;=(0.1*R397),"HABIL","NO HABIL"))</f>
        <v/>
      </c>
      <c r="W397" s="48"/>
      <c r="X397" s="47">
        <f>IF(ISERROR(SUM(E397/G397)),0,SUM(E397/G397))</f>
        <v>0</v>
      </c>
      <c r="Y397" s="46" t="str">
        <f>IF(OR(X397=0,N397="",R397=""),"",IF(X397&gt;=$Y$9,"HABIL","NO HABIL"))</f>
        <v/>
      </c>
      <c r="Z397" s="49">
        <f>IF(ISERROR(SUM(H397/F397)),0,SUM(H397/F397))</f>
        <v>0</v>
      </c>
      <c r="AA397" s="46" t="str">
        <f>IF(OR(Z397=0,N397="",R397=""),"",IF(Z397&lt;=$AA$9,"HABIL","NO HABIL"))</f>
        <v/>
      </c>
      <c r="AB397" s="41">
        <f>+SUM(AB398:AB407)</f>
        <v>0</v>
      </c>
      <c r="AC397" s="49">
        <f>IF(ISERROR(SUM(L397/M397)),0,SUM(L397/M397))</f>
        <v>0</v>
      </c>
      <c r="AD397" s="46" t="str">
        <f>IF(OR(AC397=0,N397="",R397=""),"",IF(AC397&gt;=$AD$9,"HABIL","NO HABIL"))</f>
        <v/>
      </c>
      <c r="AE397" s="46" t="str">
        <f>IF(OR(T397="",V397="",Y397="",AA397="",AD397=""),"",IF(T397="NO HABIL","NO HABIL",IF(V397="NO HABIL","NO HABIL",IF(Y397="NO HABIL","NO HABIL",IF(AA397="NO HABIL","NO HABIL",IF(AD397="NO HABIL","NO HABIL",IF(AD397="NO HABIL","NO HABIL","HABIL")))))))</f>
        <v/>
      </c>
      <c r="AF397" s="50"/>
      <c r="AG397" s="51"/>
      <c r="AH397" s="49">
        <f>IF(ISERROR(SUM(L397/K397)),0,SUM(L397/K397))</f>
        <v>0</v>
      </c>
      <c r="AI397" s="46" t="str">
        <f>IF(OR(AH397=0,N397="",R397=""),"",IF(AH397&gt;=$AI$9,"HABIL","NO HABIL"))</f>
        <v/>
      </c>
      <c r="AJ397" s="49">
        <f>IF(ISERROR(SUM(L397/F397)),0,SUM(L397/F397))</f>
        <v>0</v>
      </c>
      <c r="AK397" s="46" t="str">
        <f>IF(OR(AJ397=0,N397="",R397=""),"",IF(AJ397&gt;=$AK$9,"HABIL","NO HABIL"))</f>
        <v/>
      </c>
      <c r="AL397" s="52" t="str">
        <f t="shared" si="313"/>
        <v/>
      </c>
    </row>
    <row r="398" spans="2:38" ht="18" hidden="1" customHeight="1" x14ac:dyDescent="0.25">
      <c r="B398" s="54" t="str">
        <f>IF(C398="","",B397+0.1)</f>
        <v/>
      </c>
      <c r="C398" s="55"/>
      <c r="D398" s="56"/>
      <c r="E398" s="57">
        <f>IF(ISERROR(VLOOKUP(C398,[2]TD!$4:$65536,2,0)),0,VLOOKUP(C398,[2]TD!$4:$65536,2,0))</f>
        <v>0</v>
      </c>
      <c r="F398" s="57">
        <f>IF(ISERROR(VLOOKUP(C398,[2]TD!$4:$65536,3,0)),0,VLOOKUP(C398,[2]TD!$4:$65536,3,0))</f>
        <v>0</v>
      </c>
      <c r="G398" s="57">
        <f>IF(ISERROR(VLOOKUP(C398,[2]TD!$4:$65536,4,0)),0,VLOOKUP(C398,[2]TD!$4:$65536,4,0))</f>
        <v>0</v>
      </c>
      <c r="H398" s="57">
        <f>IF(ISERROR(VLOOKUP(C398,[2]TD!$4:$65536,5,0)),0,VLOOKUP(C398,[2]TD!$4:$65536,5,0))</f>
        <v>0</v>
      </c>
      <c r="I398" s="57">
        <f>IF(ISERROR(E398-G398),"",E398-G398)</f>
        <v>0</v>
      </c>
      <c r="J398" s="58">
        <f>IF(ISERROR(F398-H398),"",F398-H398)</f>
        <v>0</v>
      </c>
      <c r="K398" s="58">
        <f>IF(ISERROR(F398-H398),"",F398-H398)</f>
        <v>0</v>
      </c>
      <c r="L398" s="57">
        <f>IF(ISERROR(VLOOKUP(C398,[2]TD!$4:$65536,6,0)),0,VLOOKUP(C398,[2]TD!$4:$65536,6,0))</f>
        <v>0</v>
      </c>
      <c r="M398" s="57">
        <f>IF(ISERROR(VLOOKUP(C398,[2]TD!$4:$65536,7,0)),0,VLOOKUP(C398,[2]TD!$4:$65536,7,0))</f>
        <v>0</v>
      </c>
      <c r="N398" s="59"/>
      <c r="O398" s="60" t="str">
        <f>IF(ISERROR(VLOOKUP(N398,[2]POA!$A$2:$C$25,3,0)),"",VLOOKUP(N398,[2]POA!$A$2:$C$25,3,0))</f>
        <v/>
      </c>
      <c r="P398" s="61" t="s">
        <v>54</v>
      </c>
      <c r="Q398" s="61" t="str">
        <f>IF(ISERROR(VLOOKUP(P398,[2]POA!$A$2:$F$25,4,0)),"",VLOOKUP(P398,[2]POA!$A$2:$F$25,4,0))</f>
        <v/>
      </c>
      <c r="R398" s="62" t="str">
        <f>IF(ISERROR(VLOOKUP(N398,[2]POA!$A$2:$C$25,2,0)),"",VLOOKUP(N398,[2]POA!$A$2:$C$25,2,0))</f>
        <v/>
      </c>
      <c r="S398" s="63"/>
      <c r="T398" s="64" t="str">
        <f t="shared" ref="T398:T407" si="316">IF(OR(S397=0,N398="",R398=""),"",IF(S397&gt;=(0.1*R398),"HABIL","NO HABIL"))</f>
        <v/>
      </c>
      <c r="U398" s="63"/>
      <c r="V398" s="64" t="str">
        <f>IF(OR(U397=0,N398="",R398=""),"",IF(U397&gt;=(0.5*R398),"HABIL","NO HABIL"))</f>
        <v/>
      </c>
      <c r="W398" s="64"/>
      <c r="X398" s="63"/>
      <c r="Y398" s="64" t="str">
        <f>IF(OR(X397=0,N398="",R398=""),"",IF(X397&gt;=$Y$9,"HABIL","NO HABIL"))</f>
        <v/>
      </c>
      <c r="Z398" s="65"/>
      <c r="AA398" s="64" t="str">
        <f>IF(OR(Z397=0,N398="",R398=""),"",IF(Z397&lt;=$AA$9,"HABIL","NO HABIL"))</f>
        <v/>
      </c>
      <c r="AB398" s="61" t="str">
        <f>IF(ISERROR(VLOOKUP(P398,[3]POA!$A$2:$F$25,5,0)),"",VLOOKUP(P398,[3]POA!$A$2:$F$25,5,0))</f>
        <v/>
      </c>
      <c r="AC398" s="61"/>
      <c r="AD398" s="64" t="str">
        <f>IF(OR(AC397=0,N398="",R398=""),"",IF(AC397&gt;=$AD$9,"HABIL","NO HABIL"))</f>
        <v/>
      </c>
      <c r="AE398" s="64" t="str">
        <f t="shared" ref="AE398:AE407" si="317">IF(OR(T398="",V398="",Y398="",AA398="",AD398=""),"",IF(T398="NO HABIL","NO HABIL",IF(V398="NO HABIL","NO HABIL",IF(Y398="NO HABIL","NO HABIL",IF(AA398="NO HABIL","NO HABIL",IF(AD398="NO HABIL","NO HABIL",IF(AD398="NO HABIL","NO HABIL","HABIL")))))))</f>
        <v/>
      </c>
      <c r="AF398" s="66">
        <f t="shared" ref="AF398:AF407" si="318">IF(ISERROR(F398/$AG$9),"",F398/$AG$9)</f>
        <v>0</v>
      </c>
      <c r="AG398" s="67" t="str">
        <f>+IF(AF398&lt;$AG$10,"MIPYME","NO CUMPLE")</f>
        <v>MIPYME</v>
      </c>
      <c r="AH398" s="68"/>
      <c r="AI398" s="64" t="str">
        <f>IF(OR(AH397=0,N398="",R398=""),"",IF(AH397&gt;=$AI$9,"HABIL","NO HABIL"))</f>
        <v/>
      </c>
      <c r="AJ398" s="68"/>
      <c r="AK398" s="64" t="str">
        <f>IF(OR(AJ397=0,N398="",R398=""),"",IF(AJ397&gt;=$AK$9,"HABIL","NO HABIL"))</f>
        <v/>
      </c>
      <c r="AL398" s="69" t="str">
        <f>IF(OR(AI398="",AK398=""),"",IF(AI398="NO HABIL","NO HABIL",IF(AK398="NO HABIL","NO HABIL",IF(AK398="NO HABIL","NO HABIL","HABIL"))))</f>
        <v/>
      </c>
    </row>
    <row r="399" spans="2:38" ht="18" hidden="1" customHeight="1" x14ac:dyDescent="0.25">
      <c r="B399" s="54" t="str">
        <f>IF(C399="","",B398+0.1)</f>
        <v/>
      </c>
      <c r="C399" s="56"/>
      <c r="D399" s="56"/>
      <c r="E399" s="57">
        <f>IF(ISERROR(VLOOKUP(C399,[2]TD!$4:$65536,2,0)),0,VLOOKUP(C399,[2]TD!$4:$65536,2,0))</f>
        <v>0</v>
      </c>
      <c r="F399" s="57">
        <f>IF(ISERROR(VLOOKUP(C399,[2]TD!$4:$65536,3,0)),0,VLOOKUP(C399,[2]TD!$4:$65536,3,0))</f>
        <v>0</v>
      </c>
      <c r="G399" s="57">
        <f>IF(ISERROR(VLOOKUP(C399,[2]TD!$4:$65536,4,0)),0,VLOOKUP(C399,[2]TD!$4:$65536,4,0))</f>
        <v>0</v>
      </c>
      <c r="H399" s="57">
        <f>IF(ISERROR(VLOOKUP(C399,[2]TD!$4:$65536,5,0)),0,VLOOKUP(C399,[2]TD!$4:$65536,5,0))</f>
        <v>0</v>
      </c>
      <c r="I399" s="57">
        <f t="shared" ref="I399:J407" si="319">IF(ISERROR(E399-G399),"",E399-G399)</f>
        <v>0</v>
      </c>
      <c r="J399" s="58">
        <f t="shared" si="319"/>
        <v>0</v>
      </c>
      <c r="K399" s="58">
        <f t="shared" ref="K399:K407" si="320">IF(ISERROR(F399-H399),"",F399-H399)</f>
        <v>0</v>
      </c>
      <c r="L399" s="57">
        <f>IF(ISERROR(VLOOKUP(C399,[2]TD!$4:$65536,6,0)),0,VLOOKUP(C399,[2]TD!$4:$65536,6,0))</f>
        <v>0</v>
      </c>
      <c r="M399" s="57">
        <f>IF(ISERROR(VLOOKUP(C399,[2]TD!$4:$65536,7,0)),0,VLOOKUP(C399,[2]TD!$4:$65536,7,0))</f>
        <v>0</v>
      </c>
      <c r="N399" s="70"/>
      <c r="O399" s="70" t="str">
        <f>IF(ISERROR(VLOOKUP(N399,[2]POA!$A$2:$C$25,3,0)),"",VLOOKUP(N399,[2]POA!$A$2:$C$25,3,0))</f>
        <v/>
      </c>
      <c r="P399" s="61" t="s">
        <v>54</v>
      </c>
      <c r="Q399" s="61" t="str">
        <f>IF(ISERROR(VLOOKUP(P399,[2]POA!$A$2:$F$25,4,0)),"",VLOOKUP(P399,[2]POA!$A$2:$F$25,4,0))</f>
        <v/>
      </c>
      <c r="R399" s="62" t="str">
        <f>IF(ISERROR(VLOOKUP(N399,[2]POA!$A$2:$C$25,2,0)),"",VLOOKUP(N399,[2]POA!$A$2:$C$25,2,0))</f>
        <v/>
      </c>
      <c r="S399" s="63" t="s">
        <v>54</v>
      </c>
      <c r="T399" s="64" t="str">
        <f t="shared" si="316"/>
        <v/>
      </c>
      <c r="U399" s="63"/>
      <c r="V399" s="64" t="str">
        <f>IF(OR(U397=0,N399="",R399=""),"",IF(U397&gt;=(0.5*R399),"HABIL","NO HABIL"))</f>
        <v/>
      </c>
      <c r="W399" s="64"/>
      <c r="X399" s="63"/>
      <c r="Y399" s="64" t="str">
        <f>IF(OR(X397=0,N399="",R399=""),"",IF(X397&gt;=$Y$9,"HABIL","NO HABIL"))</f>
        <v/>
      </c>
      <c r="Z399" s="65"/>
      <c r="AA399" s="64" t="str">
        <f>IF(OR(Z397=0,N399="",R399=""),"",IF(Z397&lt;=$AA$9,"HABIL","NO HABIL"))</f>
        <v/>
      </c>
      <c r="AB399" s="61" t="str">
        <f>IF(ISERROR(VLOOKUP(P399,[3]POA!$A$2:$F$25,5,0)),"",VLOOKUP(P399,[3]POA!$A$2:$F$25,5,0))</f>
        <v/>
      </c>
      <c r="AC399" s="61"/>
      <c r="AD399" s="64" t="str">
        <f>IF(OR(AC397=0,N399="",R399=""),"",IF(AC397&gt;=$AD$9,"HABIL","NO HABIL"))</f>
        <v/>
      </c>
      <c r="AE399" s="64" t="str">
        <f t="shared" si="317"/>
        <v/>
      </c>
      <c r="AF399" s="66">
        <f t="shared" si="318"/>
        <v>0</v>
      </c>
      <c r="AG399" s="67" t="str">
        <f t="shared" ref="AG399:AG407" si="321">+IF(AF399&lt;$AG$10,"MIPYME","NO CUMPLE")</f>
        <v>MIPYME</v>
      </c>
      <c r="AH399" s="68"/>
      <c r="AI399" s="64" t="str">
        <f>IF(OR(AH397=0,N399="",R399=""),"",IF(AH397&gt;=$AI$9,"HABIL","NO HABIL"))</f>
        <v/>
      </c>
      <c r="AJ399" s="68"/>
      <c r="AK399" s="64" t="str">
        <f>IF(OR(AJ397=0,N399="",R399=""),"",IF(AJ397&gt;=$AK$9,"HABIL","NO HABIL"))</f>
        <v/>
      </c>
      <c r="AL399" s="71" t="str">
        <f t="shared" ref="AL399:AL408" si="322">IF(OR(AI399="",AK399=""),"",IF(AI399="NO HABIL","NO HABIL",IF(AK399="NO HABIL","NO HABIL",IF(AK399="NO HABIL","NO HABIL","HABIL"))))</f>
        <v/>
      </c>
    </row>
    <row r="400" spans="2:38" ht="18" hidden="1" customHeight="1" x14ac:dyDescent="0.25">
      <c r="B400" s="54" t="str">
        <f>IF(C400="","",B399+0.1)</f>
        <v/>
      </c>
      <c r="C400" s="56"/>
      <c r="D400" s="56"/>
      <c r="E400" s="57">
        <f>IF(ISERROR(VLOOKUP(C400,[2]TD!$4:$65536,2,0)),0,VLOOKUP(C400,[2]TD!$4:$65536,2,0))</f>
        <v>0</v>
      </c>
      <c r="F400" s="57">
        <f>IF(ISERROR(VLOOKUP(C400,[2]TD!$4:$65536,3,0)),0,VLOOKUP(C400,[2]TD!$4:$65536,3,0))</f>
        <v>0</v>
      </c>
      <c r="G400" s="57">
        <f>IF(ISERROR(VLOOKUP(C400,[2]TD!$4:$65536,4,0)),0,VLOOKUP(C400,[2]TD!$4:$65536,4,0))</f>
        <v>0</v>
      </c>
      <c r="H400" s="57">
        <f>IF(ISERROR(VLOOKUP(C400,[2]TD!$4:$65536,5,0)),0,VLOOKUP(C400,[2]TD!$4:$65536,5,0))</f>
        <v>0</v>
      </c>
      <c r="I400" s="57">
        <f t="shared" si="319"/>
        <v>0</v>
      </c>
      <c r="J400" s="58">
        <f t="shared" si="319"/>
        <v>0</v>
      </c>
      <c r="K400" s="58">
        <f t="shared" si="320"/>
        <v>0</v>
      </c>
      <c r="L400" s="57">
        <f>IF(ISERROR(VLOOKUP(C400,[2]TD!$4:$65536,6,0)),0,VLOOKUP(C400,[2]TD!$4:$65536,6,0))</f>
        <v>0</v>
      </c>
      <c r="M400" s="57">
        <f>IF(ISERROR(VLOOKUP(C400,[2]TD!$4:$65536,7,0)),0,VLOOKUP(C400,[2]TD!$4:$65536,7,0))</f>
        <v>0</v>
      </c>
      <c r="N400" s="70"/>
      <c r="O400" s="70" t="str">
        <f>IF(ISERROR(VLOOKUP(N400,[2]POA!$A$2:$C$25,3,0)),"",VLOOKUP(N400,[2]POA!$A$2:$C$25,3,0))</f>
        <v/>
      </c>
      <c r="P400" s="61"/>
      <c r="Q400" s="61" t="str">
        <f>IF(ISERROR(VLOOKUP(P400,[2]POA!$A$2:$F$25,4,0)),"",VLOOKUP(P400,[2]POA!$A$2:$F$25,4,0))</f>
        <v/>
      </c>
      <c r="R400" s="62" t="str">
        <f>IF(ISERROR(VLOOKUP(N400,[2]POA!$A$2:$C$25,2,0)),"",VLOOKUP(N400,[2]POA!$A$2:$C$25,2,0))</f>
        <v/>
      </c>
      <c r="S400" s="63" t="s">
        <v>54</v>
      </c>
      <c r="T400" s="64" t="str">
        <f t="shared" si="316"/>
        <v/>
      </c>
      <c r="U400" s="63"/>
      <c r="V400" s="64" t="str">
        <f>IF(OR(U397=0,N400="",R400=""),"",IF(U397&gt;=(0.5*R400),"HABIL","NO HABIL"))</f>
        <v/>
      </c>
      <c r="W400" s="64"/>
      <c r="X400" s="63"/>
      <c r="Y400" s="64" t="str">
        <f>IF(OR(X397=0,N400="",R400=""),"",IF(X397&gt;=$Y$9,"HABIL","NO HABIL"))</f>
        <v/>
      </c>
      <c r="Z400" s="65"/>
      <c r="AA400" s="64" t="str">
        <f>IF(OR(Z397=0,N400="",R400=""),"",IF(Z397&lt;=$AA$9,"HABIL","NO HABIL"))</f>
        <v/>
      </c>
      <c r="AB400" s="61">
        <f>IF(ISERROR(VLOOKUP(P400,[3]POA!$A$2:$F$25,5,0)),"",VLOOKUP(P400,[3]POA!$A$2:$F$25,5,0))</f>
        <v>0</v>
      </c>
      <c r="AC400" s="61"/>
      <c r="AD400" s="64" t="str">
        <f>IF(OR(AC397=0,N400="",R400=""),"",IF(AC397&gt;=$AD$9,"HABIL","NO HABIL"))</f>
        <v/>
      </c>
      <c r="AE400" s="64" t="str">
        <f t="shared" si="317"/>
        <v/>
      </c>
      <c r="AF400" s="66">
        <f t="shared" si="318"/>
        <v>0</v>
      </c>
      <c r="AG400" s="67" t="str">
        <f t="shared" si="321"/>
        <v>MIPYME</v>
      </c>
      <c r="AH400" s="68"/>
      <c r="AI400" s="64" t="str">
        <f>IF(OR(AH397=0,N400="",R400=""),"",IF(AH397&gt;=$AI$9,"HABIL","NO HABIL"))</f>
        <v/>
      </c>
      <c r="AJ400" s="68"/>
      <c r="AK400" s="64" t="str">
        <f>IF(OR(AJ397=0,N400="",R400=""),"",IF(AJ397&gt;=$AK$9,"HABIL","NO HABIL"))</f>
        <v/>
      </c>
      <c r="AL400" s="71" t="str">
        <f t="shared" si="322"/>
        <v/>
      </c>
    </row>
    <row r="401" spans="2:38" ht="18" hidden="1" customHeight="1" x14ac:dyDescent="0.25">
      <c r="B401" s="54"/>
      <c r="C401" s="56" t="s">
        <v>55</v>
      </c>
      <c r="D401" s="56"/>
      <c r="E401" s="57">
        <f>IF(ISERROR(VLOOKUP(C401,[2]TD!$4:$65536,2,0)),0,VLOOKUP(C401,[2]TD!$4:$65536,2,0))</f>
        <v>0</v>
      </c>
      <c r="F401" s="57">
        <f>IF(ISERROR(VLOOKUP(C401,[2]TD!$4:$65536,3,0)),0,VLOOKUP(C401,[2]TD!$4:$65536,3,0))</f>
        <v>0</v>
      </c>
      <c r="G401" s="57">
        <f>IF(ISERROR(VLOOKUP(C401,[2]TD!$4:$65536,4,0)),0,VLOOKUP(C401,[2]TD!$4:$65536,4,0))</f>
        <v>0</v>
      </c>
      <c r="H401" s="57">
        <f>IF(ISERROR(VLOOKUP(C401,[2]TD!$4:$65536,5,0)),0,VLOOKUP(C401,[2]TD!$4:$65536,5,0))</f>
        <v>0</v>
      </c>
      <c r="I401" s="57">
        <f t="shared" si="319"/>
        <v>0</v>
      </c>
      <c r="J401" s="57">
        <f t="shared" si="319"/>
        <v>0</v>
      </c>
      <c r="K401" s="57">
        <f t="shared" si="320"/>
        <v>0</v>
      </c>
      <c r="L401" s="57">
        <f>IF(ISERROR(VLOOKUP(C401,[2]TD!$4:$65536,6,0)),0,VLOOKUP(C401,[2]TD!$4:$65536,6,0))</f>
        <v>0</v>
      </c>
      <c r="M401" s="57">
        <f>IF(ISERROR(VLOOKUP(C401,[2]TD!$4:$65536,7,0)),0,VLOOKUP(C401,[2]TD!$4:$65536,7,0))</f>
        <v>0</v>
      </c>
      <c r="N401" s="70"/>
      <c r="O401" s="70" t="str">
        <f>IF(ISERROR(VLOOKUP(N401,[2]POA!$A$2:$C$25,3,0)),"",VLOOKUP(N401,[2]POA!$A$2:$C$25,3,0))</f>
        <v/>
      </c>
      <c r="P401" s="61"/>
      <c r="Q401" s="61" t="str">
        <f>IF(ISERROR(VLOOKUP(P401,[2]POA!$A$2:$F$25,4,0)),"",VLOOKUP(P401,[2]POA!$A$2:$F$25,4,0))</f>
        <v/>
      </c>
      <c r="R401" s="62" t="str">
        <f>IF(ISERROR(VLOOKUP(N401,[2]POA!$A$2:$C$25,2,0)),"",VLOOKUP(N401,[2]POA!$A$2:$C$25,2,0))</f>
        <v/>
      </c>
      <c r="S401" s="63"/>
      <c r="T401" s="64" t="str">
        <f t="shared" si="316"/>
        <v/>
      </c>
      <c r="U401" s="63"/>
      <c r="V401" s="64" t="str">
        <f>IF(OR(U397=0,N401="",R401=""),"",IF(U397&gt;=(0.5*R401),"HABIL","NO HABIL"))</f>
        <v/>
      </c>
      <c r="W401" s="64"/>
      <c r="X401" s="63"/>
      <c r="Y401" s="64" t="str">
        <f>IF(OR(X397=0,N401="",R401=""),"",IF(X397&gt;=$Y$9,"HABIL","NO HABIL"))</f>
        <v/>
      </c>
      <c r="Z401" s="65"/>
      <c r="AA401" s="64" t="str">
        <f>IF(OR(Z397=0,N401="",R401=""),"",IF(Z397&lt;=$AA$9,"HABIL","NO HABIL"))</f>
        <v/>
      </c>
      <c r="AB401" s="61">
        <f>IF(ISERROR(VLOOKUP(P401,[3]POA!$A$2:$F$25,5,0)),"",VLOOKUP(P401,[3]POA!$A$2:$F$25,5,0))</f>
        <v>0</v>
      </c>
      <c r="AC401" s="61"/>
      <c r="AD401" s="64" t="str">
        <f>IF(OR(AC397=0,N401="",R401=""),"",IF(AC397&gt;=$AD$9,"HABIL","NO HABIL"))</f>
        <v/>
      </c>
      <c r="AE401" s="64" t="str">
        <f t="shared" si="317"/>
        <v/>
      </c>
      <c r="AF401" s="66">
        <f t="shared" si="318"/>
        <v>0</v>
      </c>
      <c r="AG401" s="67" t="str">
        <f t="shared" si="321"/>
        <v>MIPYME</v>
      </c>
      <c r="AH401" s="68"/>
      <c r="AI401" s="64" t="str">
        <f>IF(OR(AH397=0,N401="",R401=""),"",IF(AH397&gt;=$AI$9,"HABIL","NO HABIL"))</f>
        <v/>
      </c>
      <c r="AJ401" s="68"/>
      <c r="AK401" s="64" t="str">
        <f>IF(OR(AJ397=0,N401="",R401=""),"",IF(AJ397&gt;=$AK$9,"HABIL","NO HABIL"))</f>
        <v/>
      </c>
      <c r="AL401" s="71" t="str">
        <f t="shared" si="322"/>
        <v/>
      </c>
    </row>
    <row r="402" spans="2:38" ht="18" hidden="1" customHeight="1" x14ac:dyDescent="0.25">
      <c r="B402" s="54" t="str">
        <f t="shared" ref="B402:B407" si="323">IF(C402="","",B401+0.1)</f>
        <v/>
      </c>
      <c r="C402" s="56"/>
      <c r="D402" s="56"/>
      <c r="E402" s="57">
        <f>IF(ISERROR(VLOOKUP(C402,[2]TD!$4:$65536,2,0)),0,VLOOKUP(C402,[2]TD!$4:$65536,2,0))</f>
        <v>0</v>
      </c>
      <c r="F402" s="57">
        <f>IF(ISERROR(VLOOKUP(C402,[2]TD!$4:$65536,3,0)),0,VLOOKUP(C402,[2]TD!$4:$65536,3,0))</f>
        <v>0</v>
      </c>
      <c r="G402" s="57">
        <f>IF(ISERROR(VLOOKUP(C402,[2]TD!$4:$65536,4,0)),0,VLOOKUP(C402,[2]TD!$4:$65536,4,0))</f>
        <v>0</v>
      </c>
      <c r="H402" s="57">
        <f>IF(ISERROR(VLOOKUP(C402,[2]TD!$4:$65536,5,0)),0,VLOOKUP(C402,[2]TD!$4:$65536,5,0))</f>
        <v>0</v>
      </c>
      <c r="I402" s="57">
        <f t="shared" si="319"/>
        <v>0</v>
      </c>
      <c r="J402" s="57">
        <f t="shared" si="319"/>
        <v>0</v>
      </c>
      <c r="K402" s="57">
        <f t="shared" si="320"/>
        <v>0</v>
      </c>
      <c r="L402" s="57">
        <f>IF(ISERROR(VLOOKUP(C402,[2]TD!$4:$65536,6,0)),0,VLOOKUP(C402,[2]TD!$4:$65536,6,0))</f>
        <v>0</v>
      </c>
      <c r="M402" s="57">
        <f>IF(ISERROR(VLOOKUP(C402,[2]TD!$4:$65536,7,0)),0,VLOOKUP(C402,[2]TD!$4:$65536,7,0))</f>
        <v>0</v>
      </c>
      <c r="N402" s="70"/>
      <c r="O402" s="70" t="str">
        <f>IF(ISERROR(VLOOKUP(N402,[2]POA!$A$2:$C$25,3,0)),"",VLOOKUP(N402,[2]POA!$A$2:$C$25,3,0))</f>
        <v/>
      </c>
      <c r="P402" s="61"/>
      <c r="Q402" s="61" t="str">
        <f>IF(ISERROR(VLOOKUP(P402,[2]POA!$A$2:$F$25,4,0)),"",VLOOKUP(P402,[2]POA!$A$2:$F$25,4,0))</f>
        <v/>
      </c>
      <c r="R402" s="62" t="str">
        <f>IF(ISERROR(VLOOKUP(N402,[2]POA!$A$2:$C$25,2,0)),"",VLOOKUP(N402,[2]POA!$A$2:$C$25,2,0))</f>
        <v/>
      </c>
      <c r="S402" s="63"/>
      <c r="T402" s="64" t="str">
        <f t="shared" si="316"/>
        <v/>
      </c>
      <c r="U402" s="63"/>
      <c r="V402" s="64" t="str">
        <f>IF(OR(U397=0,N402="",R402=""),"",IF(U397&gt;=(0.5*R402),"HABIL","NO HABIL"))</f>
        <v/>
      </c>
      <c r="W402" s="64"/>
      <c r="X402" s="63"/>
      <c r="Y402" s="64" t="str">
        <f>IF(OR(X397=0,N402="",R402=""),"",IF(X397&gt;=$Y$9,"HABIL","NO HABIL"))</f>
        <v/>
      </c>
      <c r="Z402" s="65"/>
      <c r="AA402" s="64" t="str">
        <f>IF(OR(Z397=0,N402="",R402=""),"",IF(Z397&lt;=$AA$9,"HABIL","NO HABIL"))</f>
        <v/>
      </c>
      <c r="AB402" s="61">
        <f>IF(ISERROR(VLOOKUP(P402,[3]POA!$A$2:$F$25,5,0)),"",VLOOKUP(P402,[3]POA!$A$2:$F$25,5,0))</f>
        <v>0</v>
      </c>
      <c r="AC402" s="61"/>
      <c r="AD402" s="64" t="str">
        <f>IF(OR(AC397=0,N402="",R402=""),"",IF(AC397&gt;=$AD$9,"HABIL","NO HABIL"))</f>
        <v/>
      </c>
      <c r="AE402" s="64" t="str">
        <f t="shared" si="317"/>
        <v/>
      </c>
      <c r="AF402" s="66">
        <f t="shared" si="318"/>
        <v>0</v>
      </c>
      <c r="AG402" s="67" t="str">
        <f t="shared" si="321"/>
        <v>MIPYME</v>
      </c>
      <c r="AH402" s="68"/>
      <c r="AI402" s="64" t="str">
        <f>IF(OR(AH397=0,N402="",R402=""),"",IF(AH397&gt;=$AI$9,"HABIL","NO HABIL"))</f>
        <v/>
      </c>
      <c r="AJ402" s="68"/>
      <c r="AK402" s="64" t="str">
        <f>IF(OR(AJ397=0,N402="",R402=""),"",IF(AJ397&gt;=$AK$9,"HABIL","NO HABIL"))</f>
        <v/>
      </c>
      <c r="AL402" s="72" t="str">
        <f t="shared" si="322"/>
        <v/>
      </c>
    </row>
    <row r="403" spans="2:38" ht="18" hidden="1" customHeight="1" x14ac:dyDescent="0.25">
      <c r="B403" s="54" t="str">
        <f t="shared" si="323"/>
        <v/>
      </c>
      <c r="C403" s="56"/>
      <c r="D403" s="56"/>
      <c r="E403" s="57">
        <f>IF(ISERROR(VLOOKUP(C403,[2]TD!$4:$65536,2,0)),0,VLOOKUP(C403,[2]TD!$4:$65536,2,0))</f>
        <v>0</v>
      </c>
      <c r="F403" s="57">
        <f>IF(ISERROR(VLOOKUP(C403,[2]TD!$4:$65536,3,0)),0,VLOOKUP(C403,[2]TD!$4:$65536,3,0))</f>
        <v>0</v>
      </c>
      <c r="G403" s="57">
        <f>IF(ISERROR(VLOOKUP(C403,[2]TD!$4:$65536,4,0)),0,VLOOKUP(C403,[2]TD!$4:$65536,4,0))</f>
        <v>0</v>
      </c>
      <c r="H403" s="57">
        <f>IF(ISERROR(VLOOKUP(C403,[2]TD!$4:$65536,5,0)),0,VLOOKUP(C403,[2]TD!$4:$65536,5,0))</f>
        <v>0</v>
      </c>
      <c r="I403" s="57">
        <f t="shared" si="319"/>
        <v>0</v>
      </c>
      <c r="J403" s="57">
        <f t="shared" si="319"/>
        <v>0</v>
      </c>
      <c r="K403" s="57">
        <f t="shared" si="320"/>
        <v>0</v>
      </c>
      <c r="L403" s="57">
        <f>IF(ISERROR(VLOOKUP(C403,[2]TD!$4:$65536,6,0)),0,VLOOKUP(C403,[2]TD!$4:$65536,6,0))</f>
        <v>0</v>
      </c>
      <c r="M403" s="57">
        <f>IF(ISERROR(VLOOKUP(C403,[2]TD!$4:$65536,7,0)),0,VLOOKUP(C403,[2]TD!$4:$65536,7,0))</f>
        <v>0</v>
      </c>
      <c r="N403" s="70"/>
      <c r="O403" s="70" t="str">
        <f>IF(ISERROR(VLOOKUP(N403,[2]POA!$A$2:$C$25,3,0)),"",VLOOKUP(N403,[2]POA!$A$2:$C$25,3,0))</f>
        <v/>
      </c>
      <c r="P403" s="61"/>
      <c r="Q403" s="61" t="str">
        <f>IF(ISERROR(VLOOKUP(P403,[2]POA!$A$2:$F$25,4,0)),"",VLOOKUP(P403,[2]POA!$A$2:$F$25,4,0))</f>
        <v/>
      </c>
      <c r="R403" s="62" t="str">
        <f>IF(ISERROR(VLOOKUP(N403,[2]POA!$A$2:$C$25,2,0)),"",VLOOKUP(N403,[2]POA!$A$2:$C$25,2,0))</f>
        <v/>
      </c>
      <c r="S403" s="63"/>
      <c r="T403" s="64" t="str">
        <f t="shared" si="316"/>
        <v/>
      </c>
      <c r="U403" s="63"/>
      <c r="V403" s="64" t="str">
        <f>IF(OR(U397=0,N403="",R403=""),"",IF(U397&gt;=(0.5*R403),"HABIL","NO HABIL"))</f>
        <v/>
      </c>
      <c r="W403" s="64"/>
      <c r="X403" s="63"/>
      <c r="Y403" s="64" t="str">
        <f>IF(OR(X397=0,N403="",R403=""),"",IF(X397&gt;=$Y$9,"HABIL","NO HABIL"))</f>
        <v/>
      </c>
      <c r="Z403" s="65"/>
      <c r="AA403" s="64" t="str">
        <f>IF(OR(Z397=0,N403="",R403=""),"",IF(Z397&lt;=$AA$9,"HABIL","NO HABIL"))</f>
        <v/>
      </c>
      <c r="AB403" s="61">
        <f>IF(ISERROR(VLOOKUP(P403,[3]POA!$A$2:$F$25,5,0)),"",VLOOKUP(P403,[3]POA!$A$2:$F$25,5,0))</f>
        <v>0</v>
      </c>
      <c r="AC403" s="61"/>
      <c r="AD403" s="64" t="str">
        <f>IF(OR(AC397=0,N403="",R403=""),"",IF(AC397&gt;=$AD$9,"HABIL","NO HABIL"))</f>
        <v/>
      </c>
      <c r="AE403" s="64" t="str">
        <f t="shared" si="317"/>
        <v/>
      </c>
      <c r="AF403" s="66">
        <f t="shared" si="318"/>
        <v>0</v>
      </c>
      <c r="AG403" s="67" t="str">
        <f t="shared" si="321"/>
        <v>MIPYME</v>
      </c>
      <c r="AH403" s="68"/>
      <c r="AI403" s="64" t="str">
        <f>IF(OR(AH397=0,N403="",R403=""),"",IF(AH397&gt;=$AI$9,"HABIL","NO HABIL"))</f>
        <v/>
      </c>
      <c r="AJ403" s="68"/>
      <c r="AK403" s="64" t="str">
        <f>IF(OR(AJ397=0,N403="",R403=""),"",IF(AJ397&gt;=$AK$9,"HABIL","NO HABIL"))</f>
        <v/>
      </c>
      <c r="AL403" s="71" t="str">
        <f t="shared" si="322"/>
        <v/>
      </c>
    </row>
    <row r="404" spans="2:38" ht="18" hidden="1" customHeight="1" x14ac:dyDescent="0.25">
      <c r="B404" s="54" t="str">
        <f t="shared" si="323"/>
        <v/>
      </c>
      <c r="C404" s="56"/>
      <c r="D404" s="56"/>
      <c r="E404" s="57">
        <f>IF(ISERROR(VLOOKUP(C404,[2]TD!$4:$65536,2,0)),0,VLOOKUP(C404,[2]TD!$4:$65536,2,0))</f>
        <v>0</v>
      </c>
      <c r="F404" s="57">
        <f>IF(ISERROR(VLOOKUP(C404,[2]TD!$4:$65536,3,0)),0,VLOOKUP(C404,[2]TD!$4:$65536,3,0))</f>
        <v>0</v>
      </c>
      <c r="G404" s="57">
        <f>IF(ISERROR(VLOOKUP(C404,[2]TD!$4:$65536,4,0)),0,VLOOKUP(C404,[2]TD!$4:$65536,4,0))</f>
        <v>0</v>
      </c>
      <c r="H404" s="57">
        <f>IF(ISERROR(VLOOKUP(C404,[2]TD!$4:$65536,5,0)),0,VLOOKUP(C404,[2]TD!$4:$65536,5,0))</f>
        <v>0</v>
      </c>
      <c r="I404" s="57">
        <f t="shared" si="319"/>
        <v>0</v>
      </c>
      <c r="J404" s="57">
        <f t="shared" si="319"/>
        <v>0</v>
      </c>
      <c r="K404" s="57">
        <f t="shared" si="320"/>
        <v>0</v>
      </c>
      <c r="L404" s="57">
        <f>IF(ISERROR(VLOOKUP(C404,[2]TD!$4:$65536,6,0)),0,VLOOKUP(C404,[2]TD!$4:$65536,6,0))</f>
        <v>0</v>
      </c>
      <c r="M404" s="57">
        <f>IF(ISERROR(VLOOKUP(C404,[2]TD!$4:$65536,7,0)),0,VLOOKUP(C404,[2]TD!$4:$65536,7,0))</f>
        <v>0</v>
      </c>
      <c r="N404" s="70"/>
      <c r="O404" s="70" t="str">
        <f>IF(ISERROR(VLOOKUP(N404,[2]POA!$A$2:$C$25,3,0)),"",VLOOKUP(N404,[2]POA!$A$2:$C$25,3,0))</f>
        <v/>
      </c>
      <c r="P404" s="61"/>
      <c r="Q404" s="61" t="str">
        <f>IF(ISERROR(VLOOKUP(P404,[2]POA!$A$2:$F$25,4,0)),"",VLOOKUP(P404,[2]POA!$A$2:$F$25,4,0))</f>
        <v/>
      </c>
      <c r="R404" s="62" t="str">
        <f>IF(ISERROR(VLOOKUP(N404,[2]POA!$A$2:$C$25,2,0)),"",VLOOKUP(N404,[2]POA!$A$2:$C$25,2,0))</f>
        <v/>
      </c>
      <c r="S404" s="63"/>
      <c r="T404" s="64" t="str">
        <f t="shared" si="316"/>
        <v/>
      </c>
      <c r="U404" s="63"/>
      <c r="V404" s="64" t="str">
        <f>IF(OR(U397=0,N404="",R404=""),"",IF(U397&gt;=(0.5*R404),"HABIL","NO HABIL"))</f>
        <v/>
      </c>
      <c r="W404" s="64"/>
      <c r="X404" s="63"/>
      <c r="Y404" s="64" t="str">
        <f>IF(OR(X397=0,N404="",R404=""),"",IF(X397&gt;=$Y$9,"HABIL","NO HABIL"))</f>
        <v/>
      </c>
      <c r="Z404" s="65"/>
      <c r="AA404" s="64" t="str">
        <f>IF(OR(Z397=0,N404="",R404=""),"",IF(Z397&lt;=$AA$9,"HABIL","NO HABIL"))</f>
        <v/>
      </c>
      <c r="AB404" s="61">
        <f>IF(ISERROR(VLOOKUP(P404,[3]POA!$A$2:$F$25,5,0)),"",VLOOKUP(P404,[3]POA!$A$2:$F$25,5,0))</f>
        <v>0</v>
      </c>
      <c r="AC404" s="61"/>
      <c r="AD404" s="64" t="str">
        <f>IF(OR(AC397=0,N404="",R404=""),"",IF(AC397&gt;=$AD$9,"HABIL","NO HABIL"))</f>
        <v/>
      </c>
      <c r="AE404" s="64" t="str">
        <f t="shared" si="317"/>
        <v/>
      </c>
      <c r="AF404" s="66">
        <f t="shared" si="318"/>
        <v>0</v>
      </c>
      <c r="AG404" s="67" t="str">
        <f t="shared" si="321"/>
        <v>MIPYME</v>
      </c>
      <c r="AH404" s="68"/>
      <c r="AI404" s="64" t="str">
        <f>IF(OR(AH397=0,N404="",R404=""),"",IF(AH397&gt;=$AI$9,"HABIL","NO HABIL"))</f>
        <v/>
      </c>
      <c r="AJ404" s="68"/>
      <c r="AK404" s="64" t="str">
        <f>IF(OR(AJ397=0,N404="",R404=""),"",IF(AJ397&gt;=$AK$9,"HABIL","NO HABIL"))</f>
        <v/>
      </c>
      <c r="AL404" s="71" t="str">
        <f t="shared" si="322"/>
        <v/>
      </c>
    </row>
    <row r="405" spans="2:38" ht="18" hidden="1" customHeight="1" x14ac:dyDescent="0.25">
      <c r="B405" s="54" t="str">
        <f t="shared" si="323"/>
        <v/>
      </c>
      <c r="C405" s="56"/>
      <c r="D405" s="56"/>
      <c r="E405" s="57">
        <f>IF(ISERROR(VLOOKUP(C405,[2]TD!$4:$65536,2,0)),0,VLOOKUP(C405,[2]TD!$4:$65536,2,0))</f>
        <v>0</v>
      </c>
      <c r="F405" s="57">
        <f>IF(ISERROR(VLOOKUP(C405,[2]TD!$4:$65536,3,0)),0,VLOOKUP(C405,[2]TD!$4:$65536,3,0))</f>
        <v>0</v>
      </c>
      <c r="G405" s="57">
        <f>IF(ISERROR(VLOOKUP(C405,[2]TD!$4:$65536,4,0)),0,VLOOKUP(C405,[2]TD!$4:$65536,4,0))</f>
        <v>0</v>
      </c>
      <c r="H405" s="57">
        <f>IF(ISERROR(VLOOKUP(C405,[2]TD!$4:$65536,5,0)),0,VLOOKUP(C405,[2]TD!$4:$65536,5,0))</f>
        <v>0</v>
      </c>
      <c r="I405" s="57">
        <f t="shared" si="319"/>
        <v>0</v>
      </c>
      <c r="J405" s="57">
        <f t="shared" si="319"/>
        <v>0</v>
      </c>
      <c r="K405" s="57">
        <f t="shared" si="320"/>
        <v>0</v>
      </c>
      <c r="L405" s="57">
        <f>IF(ISERROR(VLOOKUP(C405,[2]TD!$4:$65536,6,0)),0,VLOOKUP(C405,[2]TD!$4:$65536,6,0))</f>
        <v>0</v>
      </c>
      <c r="M405" s="57">
        <f>IF(ISERROR(VLOOKUP(C405,[2]TD!$4:$65536,7,0)),0,VLOOKUP(C405,[2]TD!$4:$65536,7,0))</f>
        <v>0</v>
      </c>
      <c r="N405" s="70"/>
      <c r="O405" s="70" t="str">
        <f>IF(ISERROR(VLOOKUP(N405,[2]POA!$A$2:$C$25,3,0)),"",VLOOKUP(N405,[2]POA!$A$2:$C$25,3,0))</f>
        <v/>
      </c>
      <c r="P405" s="61"/>
      <c r="Q405" s="61" t="str">
        <f>IF(ISERROR(VLOOKUP(P405,[2]POA!$A$2:$F$25,4,0)),"",VLOOKUP(P405,[2]POA!$A$2:$F$25,4,0))</f>
        <v/>
      </c>
      <c r="R405" s="62" t="str">
        <f>IF(ISERROR(VLOOKUP(N405,[2]POA!$A$2:$C$25,2,0)),"",VLOOKUP(N405,[2]POA!$A$2:$C$25,2,0))</f>
        <v/>
      </c>
      <c r="S405" s="63"/>
      <c r="T405" s="64" t="str">
        <f t="shared" si="316"/>
        <v/>
      </c>
      <c r="U405" s="63"/>
      <c r="V405" s="64" t="str">
        <f>IF(OR(U397=0,N405="",R405=""),"",IF(U397&gt;=(0.5*R405),"HABIL","NO HABIL"))</f>
        <v/>
      </c>
      <c r="W405" s="64"/>
      <c r="X405" s="63"/>
      <c r="Y405" s="64" t="str">
        <f>IF(OR(X397=0,N405="",R405=""),"",IF(X397&gt;=$Y$9,"HABIL","NO HABIL"))</f>
        <v/>
      </c>
      <c r="Z405" s="65"/>
      <c r="AA405" s="64" t="str">
        <f>IF(OR(Z397=0,N405="",R405=""),"",IF(Z397&lt;=$AA$9,"HABIL","NO HABIL"))</f>
        <v/>
      </c>
      <c r="AB405" s="61">
        <f>IF(ISERROR(VLOOKUP(P405,[3]POA!$A$2:$F$25,5,0)),"",VLOOKUP(P405,[3]POA!$A$2:$F$25,5,0))</f>
        <v>0</v>
      </c>
      <c r="AC405" s="61"/>
      <c r="AD405" s="64" t="str">
        <f>IF(OR(AC397=0,N405="",R405=""),"",IF(AC397&gt;=$AD$9,"HABIL","NO HABIL"))</f>
        <v/>
      </c>
      <c r="AE405" s="64" t="str">
        <f t="shared" si="317"/>
        <v/>
      </c>
      <c r="AF405" s="66">
        <f t="shared" si="318"/>
        <v>0</v>
      </c>
      <c r="AG405" s="67" t="str">
        <f t="shared" si="321"/>
        <v>MIPYME</v>
      </c>
      <c r="AH405" s="68"/>
      <c r="AI405" s="64" t="str">
        <f>IF(OR(AH397=0,N405="",R405=""),"",IF(AH397&gt;=$AI$9,"HABIL","NO HABIL"))</f>
        <v/>
      </c>
      <c r="AJ405" s="68"/>
      <c r="AK405" s="64" t="str">
        <f>IF(OR(AJ397=0,N405="",R405=""),"",IF(AJ397&gt;=$AK$9,"HABIL","NO HABIL"))</f>
        <v/>
      </c>
      <c r="AL405" s="72" t="str">
        <f t="shared" si="322"/>
        <v/>
      </c>
    </row>
    <row r="406" spans="2:38" ht="18" hidden="1" customHeight="1" x14ac:dyDescent="0.25">
      <c r="B406" s="54" t="str">
        <f t="shared" si="323"/>
        <v/>
      </c>
      <c r="C406" s="56"/>
      <c r="D406" s="56"/>
      <c r="E406" s="57">
        <f>IF(ISERROR(VLOOKUP(C406,[2]TD!$4:$65536,2,0)),0,VLOOKUP(C406,[2]TD!$4:$65536,2,0))</f>
        <v>0</v>
      </c>
      <c r="F406" s="57">
        <f>IF(ISERROR(VLOOKUP(C406,[2]TD!$4:$65536,3,0)),0,VLOOKUP(C406,[2]TD!$4:$65536,3,0))</f>
        <v>0</v>
      </c>
      <c r="G406" s="57">
        <f>IF(ISERROR(VLOOKUP(C406,[2]TD!$4:$65536,4,0)),0,VLOOKUP(C406,[2]TD!$4:$65536,4,0))</f>
        <v>0</v>
      </c>
      <c r="H406" s="57">
        <f>IF(ISERROR(VLOOKUP(C406,[2]TD!$4:$65536,5,0)),0,VLOOKUP(C406,[2]TD!$4:$65536,5,0))</f>
        <v>0</v>
      </c>
      <c r="I406" s="57">
        <f t="shared" si="319"/>
        <v>0</v>
      </c>
      <c r="J406" s="57">
        <f t="shared" si="319"/>
        <v>0</v>
      </c>
      <c r="K406" s="57">
        <f t="shared" si="320"/>
        <v>0</v>
      </c>
      <c r="L406" s="57">
        <f>IF(ISERROR(VLOOKUP(C406,[2]TD!$4:$65536,6,0)),0,VLOOKUP(C406,[2]TD!$4:$65536,6,0))</f>
        <v>0</v>
      </c>
      <c r="M406" s="57">
        <f>IF(ISERROR(VLOOKUP(C406,[2]TD!$4:$65536,7,0)),0,VLOOKUP(C406,[2]TD!$4:$65536,7,0))</f>
        <v>0</v>
      </c>
      <c r="N406" s="70"/>
      <c r="O406" s="70" t="str">
        <f>IF(ISERROR(VLOOKUP(N406,[2]POA!$A$2:$C$25,3,0)),"",VLOOKUP(N406,[2]POA!$A$2:$C$25,3,0))</f>
        <v/>
      </c>
      <c r="P406" s="61"/>
      <c r="Q406" s="61" t="str">
        <f>IF(ISERROR(VLOOKUP(P406,[2]POA!$A$2:$F$25,4,0)),"",VLOOKUP(P406,[2]POA!$A$2:$F$25,4,0))</f>
        <v/>
      </c>
      <c r="R406" s="62" t="str">
        <f>IF(ISERROR(VLOOKUP(N406,[2]POA!$A$2:$C$25,2,0)),"",VLOOKUP(N406,[2]POA!$A$2:$C$25,2,0))</f>
        <v/>
      </c>
      <c r="S406" s="63"/>
      <c r="T406" s="64" t="str">
        <f t="shared" si="316"/>
        <v/>
      </c>
      <c r="U406" s="63"/>
      <c r="V406" s="64" t="str">
        <f>IF(OR(U397=0,N406="",R406=""),"",IF(U397&gt;=(0.5*R406),"HABIL","NO HABIL"))</f>
        <v/>
      </c>
      <c r="W406" s="64"/>
      <c r="X406" s="63"/>
      <c r="Y406" s="64" t="str">
        <f>IF(OR(X397=0,N406="",R406=""),"",IF(X397&gt;=$Y$9,"HABIL","NO HABIL"))</f>
        <v/>
      </c>
      <c r="Z406" s="65"/>
      <c r="AA406" s="64" t="str">
        <f>IF(OR(Z397=0,N406="",R406=""),"",IF(Z397&lt;=$AA$9,"HABIL","NO HABIL"))</f>
        <v/>
      </c>
      <c r="AB406" s="61">
        <f>IF(ISERROR(VLOOKUP(P406,[3]POA!$A$2:$F$25,5,0)),"",VLOOKUP(P406,[3]POA!$A$2:$F$25,5,0))</f>
        <v>0</v>
      </c>
      <c r="AC406" s="61"/>
      <c r="AD406" s="64" t="str">
        <f>IF(OR(AC397=0,N406="",R406=""),"",IF(AC397&gt;=$AD$9,"HABIL","NO HABIL"))</f>
        <v/>
      </c>
      <c r="AE406" s="64" t="str">
        <f t="shared" si="317"/>
        <v/>
      </c>
      <c r="AF406" s="66">
        <f t="shared" si="318"/>
        <v>0</v>
      </c>
      <c r="AG406" s="67" t="str">
        <f t="shared" si="321"/>
        <v>MIPYME</v>
      </c>
      <c r="AH406" s="68"/>
      <c r="AI406" s="64" t="str">
        <f>IF(OR(AH397=0,N406="",R406=""),"",IF(AH397&gt;=$AI$9,"HABIL","NO HABIL"))</f>
        <v/>
      </c>
      <c r="AJ406" s="68"/>
      <c r="AK406" s="64" t="str">
        <f>IF(OR(AJ397=0,N406="",R406=""),"",IF(AJ397&gt;=$AK$9,"HABIL","NO HABIL"))</f>
        <v/>
      </c>
      <c r="AL406" s="72" t="str">
        <f t="shared" si="322"/>
        <v/>
      </c>
    </row>
    <row r="407" spans="2:38" ht="18" hidden="1" customHeight="1" x14ac:dyDescent="0.25">
      <c r="B407" s="73" t="str">
        <f t="shared" si="323"/>
        <v/>
      </c>
      <c r="C407" s="74"/>
      <c r="D407" s="74"/>
      <c r="E407" s="75">
        <f>IF(ISERROR(VLOOKUP(C407,[2]TD!$4:$65536,2,0)),0,VLOOKUP(C407,[2]TD!$4:$65536,2,0))</f>
        <v>0</v>
      </c>
      <c r="F407" s="75">
        <f>IF(ISERROR(VLOOKUP(C407,[2]TD!$4:$65536,3,0)),0,VLOOKUP(C407,[2]TD!$4:$65536,3,0))</f>
        <v>0</v>
      </c>
      <c r="G407" s="75">
        <f>IF(ISERROR(VLOOKUP(C407,[2]TD!$4:$65536,4,0)),0,VLOOKUP(C407,[2]TD!$4:$65536,4,0))</f>
        <v>0</v>
      </c>
      <c r="H407" s="75">
        <f>IF(ISERROR(VLOOKUP(C407,[2]TD!$4:$65536,5,0)),0,VLOOKUP(C407,[2]TD!$4:$65536,5,0))</f>
        <v>0</v>
      </c>
      <c r="I407" s="75">
        <f t="shared" si="319"/>
        <v>0</v>
      </c>
      <c r="J407" s="75">
        <f t="shared" si="319"/>
        <v>0</v>
      </c>
      <c r="K407" s="75">
        <f t="shared" si="320"/>
        <v>0</v>
      </c>
      <c r="L407" s="75">
        <f>IF(ISERROR(VLOOKUP(C407,[2]TD!$4:$65536,6,0)),0,VLOOKUP(C407,[2]TD!$4:$65536,6,0))</f>
        <v>0</v>
      </c>
      <c r="M407" s="75">
        <f>IF(ISERROR(VLOOKUP(C407,[2]TD!$4:$65536,7,0)),0,VLOOKUP(C407,[2]TD!$4:$65536,7,0))</f>
        <v>0</v>
      </c>
      <c r="N407" s="76"/>
      <c r="O407" s="76" t="str">
        <f>IF(ISERROR(VLOOKUP(N407,[2]POA!$A$2:$C$25,3,0)),"",VLOOKUP(N407,[2]POA!$A$2:$C$25,3,0))</f>
        <v/>
      </c>
      <c r="P407" s="77"/>
      <c r="Q407" s="77" t="str">
        <f>IF(ISERROR(VLOOKUP(P407,[2]POA!$A$2:$F$25,4,0)),"",VLOOKUP(P407,[2]POA!$A$2:$F$25,4,0))</f>
        <v/>
      </c>
      <c r="R407" s="78" t="str">
        <f>IF(ISERROR(VLOOKUP(N407,[2]POA!$A$2:$C$25,2,0)),"",VLOOKUP(N407,[2]POA!$A$2:$C$25,2,0))</f>
        <v/>
      </c>
      <c r="S407" s="79"/>
      <c r="T407" s="64" t="str">
        <f t="shared" si="316"/>
        <v/>
      </c>
      <c r="U407" s="79"/>
      <c r="V407" s="80" t="str">
        <f>IF(OR(U397=0,N407="",R407=""),"",IF(U397&gt;=(0.5*R407),"HABIL","NO HABIL"))</f>
        <v/>
      </c>
      <c r="W407" s="80"/>
      <c r="X407" s="79"/>
      <c r="Y407" s="80" t="str">
        <f>IF(OR(X397=0,N407="",R407=""),"",IF(X397&gt;=$Y$9,"HABIL","NO HABIL"))</f>
        <v/>
      </c>
      <c r="Z407" s="81"/>
      <c r="AA407" s="80" t="str">
        <f>IF(OR(Z397=0,N407="",R407=""),"",IF(Z397&lt;=$AA$9,"HABIL","NO HABIL"))</f>
        <v/>
      </c>
      <c r="AB407" s="77">
        <f>IF(ISERROR(VLOOKUP(P407,[3]POA!$A$2:$F$25,5,0)),"",VLOOKUP(P407,[3]POA!$A$2:$F$25,5,0))</f>
        <v>0</v>
      </c>
      <c r="AC407" s="77"/>
      <c r="AD407" s="80" t="str">
        <f>IF(OR(AC397=0,N407="",R407=""),"",IF(AC397&gt;=$AD$9,"HABIL","NO HABIL"))</f>
        <v/>
      </c>
      <c r="AE407" s="80" t="str">
        <f t="shared" si="317"/>
        <v/>
      </c>
      <c r="AF407" s="82">
        <f t="shared" si="318"/>
        <v>0</v>
      </c>
      <c r="AG407" s="83" t="str">
        <f t="shared" si="321"/>
        <v>MIPYME</v>
      </c>
      <c r="AH407" s="84"/>
      <c r="AI407" s="80" t="str">
        <f>IF(OR(AH397=0,N407="",R407=""),"",IF(AH397&gt;=$AI$9,"HABIL","NO HABIL"))</f>
        <v/>
      </c>
      <c r="AJ407" s="84"/>
      <c r="AK407" s="80" t="str">
        <f>IF(OR(AJ397=0,N407="",R407=""),"",IF(AJ397&gt;=$AK$9,"HABIL","NO HABIL"))</f>
        <v/>
      </c>
      <c r="AL407" s="85" t="str">
        <f t="shared" si="322"/>
        <v/>
      </c>
    </row>
    <row r="408" spans="2:38" ht="18" hidden="1" customHeight="1" x14ac:dyDescent="0.25">
      <c r="B408" s="37">
        <v>37</v>
      </c>
      <c r="C408" s="38">
        <f>+C409</f>
        <v>0</v>
      </c>
      <c r="D408" s="39" t="str">
        <f>IF(SUM(D409:D418)=0,"",SUM(D409:D418))</f>
        <v/>
      </c>
      <c r="E408" s="40">
        <f>SUM(E409:E418)</f>
        <v>0</v>
      </c>
      <c r="F408" s="40">
        <f t="shared" ref="F408:M408" si="324">SUM(F409:F418)</f>
        <v>0</v>
      </c>
      <c r="G408" s="40">
        <f t="shared" si="324"/>
        <v>0</v>
      </c>
      <c r="H408" s="40">
        <f t="shared" si="324"/>
        <v>0</v>
      </c>
      <c r="I408" s="40">
        <f t="shared" si="324"/>
        <v>0</v>
      </c>
      <c r="J408" s="40">
        <f t="shared" si="324"/>
        <v>0</v>
      </c>
      <c r="K408" s="40">
        <f t="shared" si="324"/>
        <v>0</v>
      </c>
      <c r="L408" s="40">
        <f t="shared" si="324"/>
        <v>0</v>
      </c>
      <c r="M408" s="40">
        <f t="shared" si="324"/>
        <v>0</v>
      </c>
      <c r="N408" s="41">
        <v>1</v>
      </c>
      <c r="O408" s="42">
        <f>IF(ISERROR(VLOOKUP(N408,[2]POA!$A$2:$C$25,3,0)),"",VLOOKUP(N408,[2]POA!$A$2:$C$25,3,0))</f>
        <v>18</v>
      </c>
      <c r="P408" s="43" t="s">
        <v>54</v>
      </c>
      <c r="Q408" s="41">
        <f>+SUM(Q409:Q418)</f>
        <v>0</v>
      </c>
      <c r="R408" s="44">
        <f>IF(ISERROR(VLOOKUP(N408,[2]POA!$A$2:$C$25,2,0)),"",VLOOKUP(N408,[2]POA!$A$2:$C$25,2,0))</f>
        <v>151500000000</v>
      </c>
      <c r="S408" s="45">
        <f>SUM(I408)</f>
        <v>0</v>
      </c>
      <c r="T408" s="46" t="str">
        <f>IF(OR(S408=0,N408="",R408=""),"",IF(S408&gt;=(R408/O408),"HABIL","NO HABIL"))</f>
        <v/>
      </c>
      <c r="U408" s="47">
        <f>SUM(J408)</f>
        <v>0</v>
      </c>
      <c r="V408" s="48" t="str">
        <f>IF(OR(U408=0,N408="",R408=""),"",IF(U408&gt;=(0.1*R408),"HABIL","NO HABIL"))</f>
        <v/>
      </c>
      <c r="W408" s="48"/>
      <c r="X408" s="47">
        <f>IF(ISERROR(SUM(E408/G408)),0,SUM(E408/G408))</f>
        <v>0</v>
      </c>
      <c r="Y408" s="46" t="str">
        <f>IF(OR(X408=0,N408="",R408=""),"",IF(X408&gt;=$Y$9,"HABIL","NO HABIL"))</f>
        <v/>
      </c>
      <c r="Z408" s="49">
        <f>IF(ISERROR(SUM(H408/F408)),0,SUM(H408/F408))</f>
        <v>0</v>
      </c>
      <c r="AA408" s="46" t="str">
        <f>IF(OR(Z408=0,N408="",R408=""),"",IF(Z408&lt;=$AA$9,"HABIL","NO HABIL"))</f>
        <v/>
      </c>
      <c r="AB408" s="41">
        <f>+SUM(AB409:AB418)</f>
        <v>0</v>
      </c>
      <c r="AC408" s="49">
        <f>IF(ISERROR(SUM(L408/M408)),0,SUM(L408/M408))</f>
        <v>0</v>
      </c>
      <c r="AD408" s="46" t="str">
        <f>IF(OR(AC408=0,N408="",R408=""),"",IF(AC408&gt;=$AD$9,"HABIL","NO HABIL"))</f>
        <v/>
      </c>
      <c r="AE408" s="46" t="str">
        <f>IF(OR(T408="",V408="",Y408="",AA408="",AD408=""),"",IF(T408="NO HABIL","NO HABIL",IF(V408="NO HABIL","NO HABIL",IF(Y408="NO HABIL","NO HABIL",IF(AA408="NO HABIL","NO HABIL",IF(AD408="NO HABIL","NO HABIL",IF(AD408="NO HABIL","NO HABIL","HABIL")))))))</f>
        <v/>
      </c>
      <c r="AF408" s="50"/>
      <c r="AG408" s="51"/>
      <c r="AH408" s="49">
        <f>IF(ISERROR(SUM(L408/K408)),0,SUM(L408/K408))</f>
        <v>0</v>
      </c>
      <c r="AI408" s="46" t="str">
        <f>IF(OR(AH408=0,N408="",R408=""),"",IF(AH408&gt;=$AI$9,"HABIL","NO HABIL"))</f>
        <v/>
      </c>
      <c r="AJ408" s="49">
        <f>IF(ISERROR(SUM(L408/F408)),0,SUM(L408/F408))</f>
        <v>0</v>
      </c>
      <c r="AK408" s="46" t="str">
        <f>IF(OR(AJ408=0,N408="",R408=""),"",IF(AJ408&gt;=$AK$9,"HABIL","NO HABIL"))</f>
        <v/>
      </c>
      <c r="AL408" s="52" t="str">
        <f t="shared" si="322"/>
        <v/>
      </c>
    </row>
    <row r="409" spans="2:38" ht="18" hidden="1" customHeight="1" x14ac:dyDescent="0.25">
      <c r="B409" s="54" t="str">
        <f>IF(C409="","",B408+0.1)</f>
        <v/>
      </c>
      <c r="C409" s="55"/>
      <c r="D409" s="56"/>
      <c r="E409" s="57">
        <f>IF(ISERROR(VLOOKUP(C409,[2]TD!$4:$65536,2,0)),0,VLOOKUP(C409,[2]TD!$4:$65536,2,0))</f>
        <v>0</v>
      </c>
      <c r="F409" s="57">
        <f>IF(ISERROR(VLOOKUP(C409,[2]TD!$4:$65536,3,0)),0,VLOOKUP(C409,[2]TD!$4:$65536,3,0))</f>
        <v>0</v>
      </c>
      <c r="G409" s="57">
        <f>IF(ISERROR(VLOOKUP(C409,[2]TD!$4:$65536,4,0)),0,VLOOKUP(C409,[2]TD!$4:$65536,4,0))</f>
        <v>0</v>
      </c>
      <c r="H409" s="57">
        <f>IF(ISERROR(VLOOKUP(C409,[2]TD!$4:$65536,5,0)),0,VLOOKUP(C409,[2]TD!$4:$65536,5,0))</f>
        <v>0</v>
      </c>
      <c r="I409" s="57">
        <f>IF(ISERROR(E409-G409),"",E409-G409)</f>
        <v>0</v>
      </c>
      <c r="J409" s="58">
        <f>IF(ISERROR(F409-H409),"",F409-H409)</f>
        <v>0</v>
      </c>
      <c r="K409" s="58">
        <f>IF(ISERROR(F409-H409),"",F409-H409)</f>
        <v>0</v>
      </c>
      <c r="L409" s="57">
        <f>IF(ISERROR(VLOOKUP(C409,[2]TD!$4:$65536,6,0)),0,VLOOKUP(C409,[2]TD!$4:$65536,6,0))</f>
        <v>0</v>
      </c>
      <c r="M409" s="57">
        <f>IF(ISERROR(VLOOKUP(C409,[2]TD!$4:$65536,7,0)),0,VLOOKUP(C409,[2]TD!$4:$65536,7,0))</f>
        <v>0</v>
      </c>
      <c r="N409" s="59"/>
      <c r="O409" s="60" t="str">
        <f>IF(ISERROR(VLOOKUP(N409,[2]POA!$A$2:$C$25,3,0)),"",VLOOKUP(N409,[2]POA!$A$2:$C$25,3,0))</f>
        <v/>
      </c>
      <c r="P409" s="61" t="s">
        <v>54</v>
      </c>
      <c r="Q409" s="61" t="str">
        <f>IF(ISERROR(VLOOKUP(P409,[2]POA!$A$2:$F$25,4,0)),"",VLOOKUP(P409,[2]POA!$A$2:$F$25,4,0))</f>
        <v/>
      </c>
      <c r="R409" s="62" t="str">
        <f>IF(ISERROR(VLOOKUP(N409,[2]POA!$A$2:$C$25,2,0)),"",VLOOKUP(N409,[2]POA!$A$2:$C$25,2,0))</f>
        <v/>
      </c>
      <c r="S409" s="63"/>
      <c r="T409" s="64" t="str">
        <f t="shared" ref="T409:T418" si="325">IF(OR(S408=0,N409="",R409=""),"",IF(S408&gt;=(0.1*R409),"HABIL","NO HABIL"))</f>
        <v/>
      </c>
      <c r="U409" s="63"/>
      <c r="V409" s="64" t="str">
        <f>IF(OR(U408=0,N409="",R409=""),"",IF(U408&gt;=(0.5*R409),"HABIL","NO HABIL"))</f>
        <v/>
      </c>
      <c r="W409" s="64"/>
      <c r="X409" s="63"/>
      <c r="Y409" s="64" t="str">
        <f>IF(OR(X408=0,N409="",R409=""),"",IF(X408&gt;=$Y$9,"HABIL","NO HABIL"))</f>
        <v/>
      </c>
      <c r="Z409" s="65"/>
      <c r="AA409" s="64" t="str">
        <f>IF(OR(Z408=0,N409="",R409=""),"",IF(Z408&lt;=$AA$9,"HABIL","NO HABIL"))</f>
        <v/>
      </c>
      <c r="AB409" s="61" t="str">
        <f>IF(ISERROR(VLOOKUP(P409,[3]POA!$A$2:$F$25,5,0)),"",VLOOKUP(P409,[3]POA!$A$2:$F$25,5,0))</f>
        <v/>
      </c>
      <c r="AC409" s="61"/>
      <c r="AD409" s="64" t="str">
        <f>IF(OR(AC408=0,N409="",R409=""),"",IF(AC408&gt;=$AD$9,"HABIL","NO HABIL"))</f>
        <v/>
      </c>
      <c r="AE409" s="64" t="str">
        <f t="shared" ref="AE409:AE418" si="326">IF(OR(T409="",V409="",Y409="",AA409="",AD409=""),"",IF(T409="NO HABIL","NO HABIL",IF(V409="NO HABIL","NO HABIL",IF(Y409="NO HABIL","NO HABIL",IF(AA409="NO HABIL","NO HABIL",IF(AD409="NO HABIL","NO HABIL",IF(AD409="NO HABIL","NO HABIL","HABIL")))))))</f>
        <v/>
      </c>
      <c r="AF409" s="66">
        <f t="shared" ref="AF409:AF418" si="327">IF(ISERROR(F409/$AG$9),"",F409/$AG$9)</f>
        <v>0</v>
      </c>
      <c r="AG409" s="67" t="str">
        <f>+IF(AF409&lt;$AG$10,"MIPYME","NO CUMPLE")</f>
        <v>MIPYME</v>
      </c>
      <c r="AH409" s="68"/>
      <c r="AI409" s="64" t="str">
        <f>IF(OR(AH408=0,N409="",R409=""),"",IF(AH408&gt;=$AI$9,"HABIL","NO HABIL"))</f>
        <v/>
      </c>
      <c r="AJ409" s="68"/>
      <c r="AK409" s="64" t="str">
        <f>IF(OR(AJ408=0,N409="",R409=""),"",IF(AJ408&gt;=$AK$9,"HABIL","NO HABIL"))</f>
        <v/>
      </c>
      <c r="AL409" s="69" t="str">
        <f>IF(OR(AI409="",AK409=""),"",IF(AI409="NO HABIL","NO HABIL",IF(AK409="NO HABIL","NO HABIL",IF(AK409="NO HABIL","NO HABIL","HABIL"))))</f>
        <v/>
      </c>
    </row>
    <row r="410" spans="2:38" ht="18" hidden="1" customHeight="1" x14ac:dyDescent="0.25">
      <c r="B410" s="54" t="str">
        <f>IF(C410="","",B409+0.1)</f>
        <v/>
      </c>
      <c r="C410" s="56"/>
      <c r="D410" s="56"/>
      <c r="E410" s="57">
        <f>IF(ISERROR(VLOOKUP(C410,[2]TD!$4:$65536,2,0)),0,VLOOKUP(C410,[2]TD!$4:$65536,2,0))</f>
        <v>0</v>
      </c>
      <c r="F410" s="57">
        <f>IF(ISERROR(VLOOKUP(C410,[2]TD!$4:$65536,3,0)),0,VLOOKUP(C410,[2]TD!$4:$65536,3,0))</f>
        <v>0</v>
      </c>
      <c r="G410" s="57">
        <f>IF(ISERROR(VLOOKUP(C410,[2]TD!$4:$65536,4,0)),0,VLOOKUP(C410,[2]TD!$4:$65536,4,0))</f>
        <v>0</v>
      </c>
      <c r="H410" s="57">
        <f>IF(ISERROR(VLOOKUP(C410,[2]TD!$4:$65536,5,0)),0,VLOOKUP(C410,[2]TD!$4:$65536,5,0))</f>
        <v>0</v>
      </c>
      <c r="I410" s="57">
        <f t="shared" ref="I410:J418" si="328">IF(ISERROR(E410-G410),"",E410-G410)</f>
        <v>0</v>
      </c>
      <c r="J410" s="58">
        <f t="shared" si="328"/>
        <v>0</v>
      </c>
      <c r="K410" s="58">
        <f t="shared" ref="K410:K418" si="329">IF(ISERROR(F410-H410),"",F410-H410)</f>
        <v>0</v>
      </c>
      <c r="L410" s="57">
        <f>IF(ISERROR(VLOOKUP(C410,[2]TD!$4:$65536,6,0)),0,VLOOKUP(C410,[2]TD!$4:$65536,6,0))</f>
        <v>0</v>
      </c>
      <c r="M410" s="57">
        <f>IF(ISERROR(VLOOKUP(C410,[2]TD!$4:$65536,7,0)),0,VLOOKUP(C410,[2]TD!$4:$65536,7,0))</f>
        <v>0</v>
      </c>
      <c r="N410" s="70"/>
      <c r="O410" s="70" t="str">
        <f>IF(ISERROR(VLOOKUP(N410,[2]POA!$A$2:$C$25,3,0)),"",VLOOKUP(N410,[2]POA!$A$2:$C$25,3,0))</f>
        <v/>
      </c>
      <c r="P410" s="61" t="s">
        <v>54</v>
      </c>
      <c r="Q410" s="61" t="str">
        <f>IF(ISERROR(VLOOKUP(P410,[2]POA!$A$2:$F$25,4,0)),"",VLOOKUP(P410,[2]POA!$A$2:$F$25,4,0))</f>
        <v/>
      </c>
      <c r="R410" s="62" t="str">
        <f>IF(ISERROR(VLOOKUP(N410,[2]POA!$A$2:$C$25,2,0)),"",VLOOKUP(N410,[2]POA!$A$2:$C$25,2,0))</f>
        <v/>
      </c>
      <c r="S410" s="63" t="s">
        <v>54</v>
      </c>
      <c r="T410" s="64" t="str">
        <f t="shared" si="325"/>
        <v/>
      </c>
      <c r="U410" s="63"/>
      <c r="V410" s="64" t="str">
        <f>IF(OR(U408=0,N410="",R410=""),"",IF(U408&gt;=(0.5*R410),"HABIL","NO HABIL"))</f>
        <v/>
      </c>
      <c r="W410" s="64"/>
      <c r="X410" s="63"/>
      <c r="Y410" s="64" t="str">
        <f>IF(OR(X408=0,N410="",R410=""),"",IF(X408&gt;=$Y$9,"HABIL","NO HABIL"))</f>
        <v/>
      </c>
      <c r="Z410" s="65"/>
      <c r="AA410" s="64" t="str">
        <f>IF(OR(Z408=0,N410="",R410=""),"",IF(Z408&lt;=$AA$9,"HABIL","NO HABIL"))</f>
        <v/>
      </c>
      <c r="AB410" s="61" t="str">
        <f>IF(ISERROR(VLOOKUP(P410,[3]POA!$A$2:$F$25,5,0)),"",VLOOKUP(P410,[3]POA!$A$2:$F$25,5,0))</f>
        <v/>
      </c>
      <c r="AC410" s="61"/>
      <c r="AD410" s="64" t="str">
        <f>IF(OR(AC408=0,N410="",R410=""),"",IF(AC408&gt;=$AD$9,"HABIL","NO HABIL"))</f>
        <v/>
      </c>
      <c r="AE410" s="64" t="str">
        <f t="shared" si="326"/>
        <v/>
      </c>
      <c r="AF410" s="66">
        <f t="shared" si="327"/>
        <v>0</v>
      </c>
      <c r="AG410" s="67" t="str">
        <f t="shared" ref="AG410:AG418" si="330">+IF(AF410&lt;$AG$10,"MIPYME","NO CUMPLE")</f>
        <v>MIPYME</v>
      </c>
      <c r="AH410" s="68"/>
      <c r="AI410" s="64" t="str">
        <f>IF(OR(AH408=0,N410="",R410=""),"",IF(AH408&gt;=$AI$9,"HABIL","NO HABIL"))</f>
        <v/>
      </c>
      <c r="AJ410" s="68"/>
      <c r="AK410" s="64" t="str">
        <f>IF(OR(AJ408=0,N410="",R410=""),"",IF(AJ408&gt;=$AK$9,"HABIL","NO HABIL"))</f>
        <v/>
      </c>
      <c r="AL410" s="71" t="str">
        <f t="shared" ref="AL410:AL419" si="331">IF(OR(AI410="",AK410=""),"",IF(AI410="NO HABIL","NO HABIL",IF(AK410="NO HABIL","NO HABIL",IF(AK410="NO HABIL","NO HABIL","HABIL"))))</f>
        <v/>
      </c>
    </row>
    <row r="411" spans="2:38" ht="18" hidden="1" customHeight="1" x14ac:dyDescent="0.25">
      <c r="B411" s="54" t="str">
        <f>IF(C411="","",B410+0.1)</f>
        <v/>
      </c>
      <c r="C411" s="56"/>
      <c r="D411" s="56"/>
      <c r="E411" s="57">
        <f>IF(ISERROR(VLOOKUP(C411,[2]TD!$4:$65536,2,0)),0,VLOOKUP(C411,[2]TD!$4:$65536,2,0))</f>
        <v>0</v>
      </c>
      <c r="F411" s="57">
        <f>IF(ISERROR(VLOOKUP(C411,[2]TD!$4:$65536,3,0)),0,VLOOKUP(C411,[2]TD!$4:$65536,3,0))</f>
        <v>0</v>
      </c>
      <c r="G411" s="57">
        <f>IF(ISERROR(VLOOKUP(C411,[2]TD!$4:$65536,4,0)),0,VLOOKUP(C411,[2]TD!$4:$65536,4,0))</f>
        <v>0</v>
      </c>
      <c r="H411" s="57">
        <f>IF(ISERROR(VLOOKUP(C411,[2]TD!$4:$65536,5,0)),0,VLOOKUP(C411,[2]TD!$4:$65536,5,0))</f>
        <v>0</v>
      </c>
      <c r="I411" s="57">
        <f t="shared" si="328"/>
        <v>0</v>
      </c>
      <c r="J411" s="58">
        <f t="shared" si="328"/>
        <v>0</v>
      </c>
      <c r="K411" s="58">
        <f t="shared" si="329"/>
        <v>0</v>
      </c>
      <c r="L411" s="57">
        <f>IF(ISERROR(VLOOKUP(C411,[2]TD!$4:$65536,6,0)),0,VLOOKUP(C411,[2]TD!$4:$65536,6,0))</f>
        <v>0</v>
      </c>
      <c r="M411" s="57">
        <f>IF(ISERROR(VLOOKUP(C411,[2]TD!$4:$65536,7,0)),0,VLOOKUP(C411,[2]TD!$4:$65536,7,0))</f>
        <v>0</v>
      </c>
      <c r="N411" s="70"/>
      <c r="O411" s="70" t="str">
        <f>IF(ISERROR(VLOOKUP(N411,[2]POA!$A$2:$C$25,3,0)),"",VLOOKUP(N411,[2]POA!$A$2:$C$25,3,0))</f>
        <v/>
      </c>
      <c r="P411" s="61"/>
      <c r="Q411" s="61" t="str">
        <f>IF(ISERROR(VLOOKUP(P411,[2]POA!$A$2:$F$25,4,0)),"",VLOOKUP(P411,[2]POA!$A$2:$F$25,4,0))</f>
        <v/>
      </c>
      <c r="R411" s="62" t="str">
        <f>IF(ISERROR(VLOOKUP(N411,[2]POA!$A$2:$C$25,2,0)),"",VLOOKUP(N411,[2]POA!$A$2:$C$25,2,0))</f>
        <v/>
      </c>
      <c r="S411" s="63" t="s">
        <v>54</v>
      </c>
      <c r="T411" s="64" t="str">
        <f t="shared" si="325"/>
        <v/>
      </c>
      <c r="U411" s="63"/>
      <c r="V411" s="64" t="str">
        <f>IF(OR(U408=0,N411="",R411=""),"",IF(U408&gt;=(0.5*R411),"HABIL","NO HABIL"))</f>
        <v/>
      </c>
      <c r="W411" s="64"/>
      <c r="X411" s="63"/>
      <c r="Y411" s="64" t="str">
        <f>IF(OR(X408=0,N411="",R411=""),"",IF(X408&gt;=$Y$9,"HABIL","NO HABIL"))</f>
        <v/>
      </c>
      <c r="Z411" s="65"/>
      <c r="AA411" s="64" t="str">
        <f>IF(OR(Z408=0,N411="",R411=""),"",IF(Z408&lt;=$AA$9,"HABIL","NO HABIL"))</f>
        <v/>
      </c>
      <c r="AB411" s="61">
        <f>IF(ISERROR(VLOOKUP(P411,[3]POA!$A$2:$F$25,5,0)),"",VLOOKUP(P411,[3]POA!$A$2:$F$25,5,0))</f>
        <v>0</v>
      </c>
      <c r="AC411" s="61"/>
      <c r="AD411" s="64" t="str">
        <f>IF(OR(AC408=0,N411="",R411=""),"",IF(AC408&gt;=$AD$9,"HABIL","NO HABIL"))</f>
        <v/>
      </c>
      <c r="AE411" s="64" t="str">
        <f t="shared" si="326"/>
        <v/>
      </c>
      <c r="AF411" s="66">
        <f t="shared" si="327"/>
        <v>0</v>
      </c>
      <c r="AG411" s="67" t="str">
        <f t="shared" si="330"/>
        <v>MIPYME</v>
      </c>
      <c r="AH411" s="68"/>
      <c r="AI411" s="64" t="str">
        <f>IF(OR(AH408=0,N411="",R411=""),"",IF(AH408&gt;=$AI$9,"HABIL","NO HABIL"))</f>
        <v/>
      </c>
      <c r="AJ411" s="68"/>
      <c r="AK411" s="64" t="str">
        <f>IF(OR(AJ408=0,N411="",R411=""),"",IF(AJ408&gt;=$AK$9,"HABIL","NO HABIL"))</f>
        <v/>
      </c>
      <c r="AL411" s="71" t="str">
        <f t="shared" si="331"/>
        <v/>
      </c>
    </row>
    <row r="412" spans="2:38" ht="18" hidden="1" customHeight="1" x14ac:dyDescent="0.25">
      <c r="B412" s="54"/>
      <c r="C412" s="56" t="s">
        <v>55</v>
      </c>
      <c r="D412" s="56"/>
      <c r="E412" s="57">
        <f>IF(ISERROR(VLOOKUP(C412,[2]TD!$4:$65536,2,0)),0,VLOOKUP(C412,[2]TD!$4:$65536,2,0))</f>
        <v>0</v>
      </c>
      <c r="F412" s="57">
        <f>IF(ISERROR(VLOOKUP(C412,[2]TD!$4:$65536,3,0)),0,VLOOKUP(C412,[2]TD!$4:$65536,3,0))</f>
        <v>0</v>
      </c>
      <c r="G412" s="57">
        <f>IF(ISERROR(VLOOKUP(C412,[2]TD!$4:$65536,4,0)),0,VLOOKUP(C412,[2]TD!$4:$65536,4,0))</f>
        <v>0</v>
      </c>
      <c r="H412" s="57">
        <f>IF(ISERROR(VLOOKUP(C412,[2]TD!$4:$65536,5,0)),0,VLOOKUP(C412,[2]TD!$4:$65536,5,0))</f>
        <v>0</v>
      </c>
      <c r="I412" s="57">
        <f t="shared" si="328"/>
        <v>0</v>
      </c>
      <c r="J412" s="57">
        <f t="shared" si="328"/>
        <v>0</v>
      </c>
      <c r="K412" s="57">
        <f t="shared" si="329"/>
        <v>0</v>
      </c>
      <c r="L412" s="57">
        <f>IF(ISERROR(VLOOKUP(C412,[2]TD!$4:$65536,6,0)),0,VLOOKUP(C412,[2]TD!$4:$65536,6,0))</f>
        <v>0</v>
      </c>
      <c r="M412" s="57">
        <f>IF(ISERROR(VLOOKUP(C412,[2]TD!$4:$65536,7,0)),0,VLOOKUP(C412,[2]TD!$4:$65536,7,0))</f>
        <v>0</v>
      </c>
      <c r="N412" s="70"/>
      <c r="O412" s="70" t="str">
        <f>IF(ISERROR(VLOOKUP(N412,[2]POA!$A$2:$C$25,3,0)),"",VLOOKUP(N412,[2]POA!$A$2:$C$25,3,0))</f>
        <v/>
      </c>
      <c r="P412" s="61"/>
      <c r="Q412" s="61" t="str">
        <f>IF(ISERROR(VLOOKUP(P412,[2]POA!$A$2:$F$25,4,0)),"",VLOOKUP(P412,[2]POA!$A$2:$F$25,4,0))</f>
        <v/>
      </c>
      <c r="R412" s="62" t="str">
        <f>IF(ISERROR(VLOOKUP(N412,[2]POA!$A$2:$C$25,2,0)),"",VLOOKUP(N412,[2]POA!$A$2:$C$25,2,0))</f>
        <v/>
      </c>
      <c r="S412" s="63"/>
      <c r="T412" s="64" t="str">
        <f t="shared" si="325"/>
        <v/>
      </c>
      <c r="U412" s="63"/>
      <c r="V412" s="64" t="str">
        <f>IF(OR(U408=0,N412="",R412=""),"",IF(U408&gt;=(0.5*R412),"HABIL","NO HABIL"))</f>
        <v/>
      </c>
      <c r="W412" s="64"/>
      <c r="X412" s="63"/>
      <c r="Y412" s="64" t="str">
        <f>IF(OR(X408=0,N412="",R412=""),"",IF(X408&gt;=$Y$9,"HABIL","NO HABIL"))</f>
        <v/>
      </c>
      <c r="Z412" s="65"/>
      <c r="AA412" s="64" t="str">
        <f>IF(OR(Z408=0,N412="",R412=""),"",IF(Z408&lt;=$AA$9,"HABIL","NO HABIL"))</f>
        <v/>
      </c>
      <c r="AB412" s="61">
        <f>IF(ISERROR(VLOOKUP(P412,[3]POA!$A$2:$F$25,5,0)),"",VLOOKUP(P412,[3]POA!$A$2:$F$25,5,0))</f>
        <v>0</v>
      </c>
      <c r="AC412" s="61"/>
      <c r="AD412" s="64" t="str">
        <f>IF(OR(AC408=0,N412="",R412=""),"",IF(AC408&gt;=$AD$9,"HABIL","NO HABIL"))</f>
        <v/>
      </c>
      <c r="AE412" s="64" t="str">
        <f t="shared" si="326"/>
        <v/>
      </c>
      <c r="AF412" s="66">
        <f t="shared" si="327"/>
        <v>0</v>
      </c>
      <c r="AG412" s="67" t="str">
        <f t="shared" si="330"/>
        <v>MIPYME</v>
      </c>
      <c r="AH412" s="68"/>
      <c r="AI412" s="64" t="str">
        <f>IF(OR(AH408=0,N412="",R412=""),"",IF(AH408&gt;=$AI$9,"HABIL","NO HABIL"))</f>
        <v/>
      </c>
      <c r="AJ412" s="68"/>
      <c r="AK412" s="64" t="str">
        <f>IF(OR(AJ408=0,N412="",R412=""),"",IF(AJ408&gt;=$AK$9,"HABIL","NO HABIL"))</f>
        <v/>
      </c>
      <c r="AL412" s="71" t="str">
        <f t="shared" si="331"/>
        <v/>
      </c>
    </row>
    <row r="413" spans="2:38" ht="18" hidden="1" customHeight="1" x14ac:dyDescent="0.25">
      <c r="B413" s="54" t="str">
        <f t="shared" ref="B413:B418" si="332">IF(C413="","",B412+0.1)</f>
        <v/>
      </c>
      <c r="C413" s="56"/>
      <c r="D413" s="56"/>
      <c r="E413" s="57">
        <f>IF(ISERROR(VLOOKUP(C413,[2]TD!$4:$65536,2,0)),0,VLOOKUP(C413,[2]TD!$4:$65536,2,0))</f>
        <v>0</v>
      </c>
      <c r="F413" s="57">
        <f>IF(ISERROR(VLOOKUP(C413,[2]TD!$4:$65536,3,0)),0,VLOOKUP(C413,[2]TD!$4:$65536,3,0))</f>
        <v>0</v>
      </c>
      <c r="G413" s="57">
        <f>IF(ISERROR(VLOOKUP(C413,[2]TD!$4:$65536,4,0)),0,VLOOKUP(C413,[2]TD!$4:$65536,4,0))</f>
        <v>0</v>
      </c>
      <c r="H413" s="57">
        <f>IF(ISERROR(VLOOKUP(C413,[2]TD!$4:$65536,5,0)),0,VLOOKUP(C413,[2]TD!$4:$65536,5,0))</f>
        <v>0</v>
      </c>
      <c r="I413" s="57">
        <f t="shared" si="328"/>
        <v>0</v>
      </c>
      <c r="J413" s="57">
        <f t="shared" si="328"/>
        <v>0</v>
      </c>
      <c r="K413" s="57">
        <f t="shared" si="329"/>
        <v>0</v>
      </c>
      <c r="L413" s="57">
        <f>IF(ISERROR(VLOOKUP(C413,[2]TD!$4:$65536,6,0)),0,VLOOKUP(C413,[2]TD!$4:$65536,6,0))</f>
        <v>0</v>
      </c>
      <c r="M413" s="57">
        <f>IF(ISERROR(VLOOKUP(C413,[2]TD!$4:$65536,7,0)),0,VLOOKUP(C413,[2]TD!$4:$65536,7,0))</f>
        <v>0</v>
      </c>
      <c r="N413" s="70"/>
      <c r="O413" s="70" t="str">
        <f>IF(ISERROR(VLOOKUP(N413,[2]POA!$A$2:$C$25,3,0)),"",VLOOKUP(N413,[2]POA!$A$2:$C$25,3,0))</f>
        <v/>
      </c>
      <c r="P413" s="61"/>
      <c r="Q413" s="61" t="str">
        <f>IF(ISERROR(VLOOKUP(P413,[2]POA!$A$2:$F$25,4,0)),"",VLOOKUP(P413,[2]POA!$A$2:$F$25,4,0))</f>
        <v/>
      </c>
      <c r="R413" s="62" t="str">
        <f>IF(ISERROR(VLOOKUP(N413,[2]POA!$A$2:$C$25,2,0)),"",VLOOKUP(N413,[2]POA!$A$2:$C$25,2,0))</f>
        <v/>
      </c>
      <c r="S413" s="63"/>
      <c r="T413" s="64" t="str">
        <f t="shared" si="325"/>
        <v/>
      </c>
      <c r="U413" s="63"/>
      <c r="V413" s="64" t="str">
        <f>IF(OR(U408=0,N413="",R413=""),"",IF(U408&gt;=(0.5*R413),"HABIL","NO HABIL"))</f>
        <v/>
      </c>
      <c r="W413" s="64"/>
      <c r="X413" s="63"/>
      <c r="Y413" s="64" t="str">
        <f>IF(OR(X408=0,N413="",R413=""),"",IF(X408&gt;=$Y$9,"HABIL","NO HABIL"))</f>
        <v/>
      </c>
      <c r="Z413" s="65"/>
      <c r="AA413" s="64" t="str">
        <f>IF(OR(Z408=0,N413="",R413=""),"",IF(Z408&lt;=$AA$9,"HABIL","NO HABIL"))</f>
        <v/>
      </c>
      <c r="AB413" s="61">
        <f>IF(ISERROR(VLOOKUP(P413,[3]POA!$A$2:$F$25,5,0)),"",VLOOKUP(P413,[3]POA!$A$2:$F$25,5,0))</f>
        <v>0</v>
      </c>
      <c r="AC413" s="61"/>
      <c r="AD413" s="64" t="str">
        <f>IF(OR(AC408=0,N413="",R413=""),"",IF(AC408&gt;=$AD$9,"HABIL","NO HABIL"))</f>
        <v/>
      </c>
      <c r="AE413" s="64" t="str">
        <f t="shared" si="326"/>
        <v/>
      </c>
      <c r="AF413" s="66">
        <f t="shared" si="327"/>
        <v>0</v>
      </c>
      <c r="AG413" s="67" t="str">
        <f t="shared" si="330"/>
        <v>MIPYME</v>
      </c>
      <c r="AH413" s="68"/>
      <c r="AI413" s="64" t="str">
        <f>IF(OR(AH408=0,N413="",R413=""),"",IF(AH408&gt;=$AI$9,"HABIL","NO HABIL"))</f>
        <v/>
      </c>
      <c r="AJ413" s="68"/>
      <c r="AK413" s="64" t="str">
        <f>IF(OR(AJ408=0,N413="",R413=""),"",IF(AJ408&gt;=$AK$9,"HABIL","NO HABIL"))</f>
        <v/>
      </c>
      <c r="AL413" s="72" t="str">
        <f t="shared" si="331"/>
        <v/>
      </c>
    </row>
    <row r="414" spans="2:38" ht="18" hidden="1" customHeight="1" x14ac:dyDescent="0.25">
      <c r="B414" s="54" t="str">
        <f t="shared" si="332"/>
        <v/>
      </c>
      <c r="C414" s="56"/>
      <c r="D414" s="56"/>
      <c r="E414" s="57">
        <f>IF(ISERROR(VLOOKUP(C414,[2]TD!$4:$65536,2,0)),0,VLOOKUP(C414,[2]TD!$4:$65536,2,0))</f>
        <v>0</v>
      </c>
      <c r="F414" s="57">
        <f>IF(ISERROR(VLOOKUP(C414,[2]TD!$4:$65536,3,0)),0,VLOOKUP(C414,[2]TD!$4:$65536,3,0))</f>
        <v>0</v>
      </c>
      <c r="G414" s="57">
        <f>IF(ISERROR(VLOOKUP(C414,[2]TD!$4:$65536,4,0)),0,VLOOKUP(C414,[2]TD!$4:$65536,4,0))</f>
        <v>0</v>
      </c>
      <c r="H414" s="57">
        <f>IF(ISERROR(VLOOKUP(C414,[2]TD!$4:$65536,5,0)),0,VLOOKUP(C414,[2]TD!$4:$65536,5,0))</f>
        <v>0</v>
      </c>
      <c r="I414" s="57">
        <f t="shared" si="328"/>
        <v>0</v>
      </c>
      <c r="J414" s="57">
        <f t="shared" si="328"/>
        <v>0</v>
      </c>
      <c r="K414" s="57">
        <f t="shared" si="329"/>
        <v>0</v>
      </c>
      <c r="L414" s="57">
        <f>IF(ISERROR(VLOOKUP(C414,[2]TD!$4:$65536,6,0)),0,VLOOKUP(C414,[2]TD!$4:$65536,6,0))</f>
        <v>0</v>
      </c>
      <c r="M414" s="57">
        <f>IF(ISERROR(VLOOKUP(C414,[2]TD!$4:$65536,7,0)),0,VLOOKUP(C414,[2]TD!$4:$65536,7,0))</f>
        <v>0</v>
      </c>
      <c r="N414" s="70"/>
      <c r="O414" s="70" t="str">
        <f>IF(ISERROR(VLOOKUP(N414,[2]POA!$A$2:$C$25,3,0)),"",VLOOKUP(N414,[2]POA!$A$2:$C$25,3,0))</f>
        <v/>
      </c>
      <c r="P414" s="61"/>
      <c r="Q414" s="61" t="str">
        <f>IF(ISERROR(VLOOKUP(P414,[2]POA!$A$2:$F$25,4,0)),"",VLOOKUP(P414,[2]POA!$A$2:$F$25,4,0))</f>
        <v/>
      </c>
      <c r="R414" s="62" t="str">
        <f>IF(ISERROR(VLOOKUP(N414,[2]POA!$A$2:$C$25,2,0)),"",VLOOKUP(N414,[2]POA!$A$2:$C$25,2,0))</f>
        <v/>
      </c>
      <c r="S414" s="63"/>
      <c r="T414" s="64" t="str">
        <f t="shared" si="325"/>
        <v/>
      </c>
      <c r="U414" s="63"/>
      <c r="V414" s="64" t="str">
        <f>IF(OR(U408=0,N414="",R414=""),"",IF(U408&gt;=(0.5*R414),"HABIL","NO HABIL"))</f>
        <v/>
      </c>
      <c r="W414" s="64"/>
      <c r="X414" s="63"/>
      <c r="Y414" s="64" t="str">
        <f>IF(OR(X408=0,N414="",R414=""),"",IF(X408&gt;=$Y$9,"HABIL","NO HABIL"))</f>
        <v/>
      </c>
      <c r="Z414" s="65"/>
      <c r="AA414" s="64" t="str">
        <f>IF(OR(Z408=0,N414="",R414=""),"",IF(Z408&lt;=$AA$9,"HABIL","NO HABIL"))</f>
        <v/>
      </c>
      <c r="AB414" s="61">
        <f>IF(ISERROR(VLOOKUP(P414,[3]POA!$A$2:$F$25,5,0)),"",VLOOKUP(P414,[3]POA!$A$2:$F$25,5,0))</f>
        <v>0</v>
      </c>
      <c r="AC414" s="61"/>
      <c r="AD414" s="64" t="str">
        <f>IF(OR(AC408=0,N414="",R414=""),"",IF(AC408&gt;=$AD$9,"HABIL","NO HABIL"))</f>
        <v/>
      </c>
      <c r="AE414" s="64" t="str">
        <f t="shared" si="326"/>
        <v/>
      </c>
      <c r="AF414" s="66">
        <f t="shared" si="327"/>
        <v>0</v>
      </c>
      <c r="AG414" s="67" t="str">
        <f t="shared" si="330"/>
        <v>MIPYME</v>
      </c>
      <c r="AH414" s="68"/>
      <c r="AI414" s="64" t="str">
        <f>IF(OR(AH408=0,N414="",R414=""),"",IF(AH408&gt;=$AI$9,"HABIL","NO HABIL"))</f>
        <v/>
      </c>
      <c r="AJ414" s="68"/>
      <c r="AK414" s="64" t="str">
        <f>IF(OR(AJ408=0,N414="",R414=""),"",IF(AJ408&gt;=$AK$9,"HABIL","NO HABIL"))</f>
        <v/>
      </c>
      <c r="AL414" s="71" t="str">
        <f t="shared" si="331"/>
        <v/>
      </c>
    </row>
    <row r="415" spans="2:38" ht="18" hidden="1" customHeight="1" x14ac:dyDescent="0.25">
      <c r="B415" s="54" t="str">
        <f t="shared" si="332"/>
        <v/>
      </c>
      <c r="C415" s="56"/>
      <c r="D415" s="56"/>
      <c r="E415" s="57">
        <f>IF(ISERROR(VLOOKUP(C415,[2]TD!$4:$65536,2,0)),0,VLOOKUP(C415,[2]TD!$4:$65536,2,0))</f>
        <v>0</v>
      </c>
      <c r="F415" s="57">
        <f>IF(ISERROR(VLOOKUP(C415,[2]TD!$4:$65536,3,0)),0,VLOOKUP(C415,[2]TD!$4:$65536,3,0))</f>
        <v>0</v>
      </c>
      <c r="G415" s="57">
        <f>IF(ISERROR(VLOOKUP(C415,[2]TD!$4:$65536,4,0)),0,VLOOKUP(C415,[2]TD!$4:$65536,4,0))</f>
        <v>0</v>
      </c>
      <c r="H415" s="57">
        <f>IF(ISERROR(VLOOKUP(C415,[2]TD!$4:$65536,5,0)),0,VLOOKUP(C415,[2]TD!$4:$65536,5,0))</f>
        <v>0</v>
      </c>
      <c r="I415" s="57">
        <f t="shared" si="328"/>
        <v>0</v>
      </c>
      <c r="J415" s="57">
        <f t="shared" si="328"/>
        <v>0</v>
      </c>
      <c r="K415" s="57">
        <f t="shared" si="329"/>
        <v>0</v>
      </c>
      <c r="L415" s="57">
        <f>IF(ISERROR(VLOOKUP(C415,[2]TD!$4:$65536,6,0)),0,VLOOKUP(C415,[2]TD!$4:$65536,6,0))</f>
        <v>0</v>
      </c>
      <c r="M415" s="57">
        <f>IF(ISERROR(VLOOKUP(C415,[2]TD!$4:$65536,7,0)),0,VLOOKUP(C415,[2]TD!$4:$65536,7,0))</f>
        <v>0</v>
      </c>
      <c r="N415" s="70"/>
      <c r="O415" s="70" t="str">
        <f>IF(ISERROR(VLOOKUP(N415,[2]POA!$A$2:$C$25,3,0)),"",VLOOKUP(N415,[2]POA!$A$2:$C$25,3,0))</f>
        <v/>
      </c>
      <c r="P415" s="61"/>
      <c r="Q415" s="61" t="str">
        <f>IF(ISERROR(VLOOKUP(P415,[2]POA!$A$2:$F$25,4,0)),"",VLOOKUP(P415,[2]POA!$A$2:$F$25,4,0))</f>
        <v/>
      </c>
      <c r="R415" s="62" t="str">
        <f>IF(ISERROR(VLOOKUP(N415,[2]POA!$A$2:$C$25,2,0)),"",VLOOKUP(N415,[2]POA!$A$2:$C$25,2,0))</f>
        <v/>
      </c>
      <c r="S415" s="63"/>
      <c r="T415" s="64" t="str">
        <f t="shared" si="325"/>
        <v/>
      </c>
      <c r="U415" s="63"/>
      <c r="V415" s="64" t="str">
        <f>IF(OR(U408=0,N415="",R415=""),"",IF(U408&gt;=(0.5*R415),"HABIL","NO HABIL"))</f>
        <v/>
      </c>
      <c r="W415" s="64"/>
      <c r="X415" s="63"/>
      <c r="Y415" s="64" t="str">
        <f>IF(OR(X408=0,N415="",R415=""),"",IF(X408&gt;=$Y$9,"HABIL","NO HABIL"))</f>
        <v/>
      </c>
      <c r="Z415" s="65"/>
      <c r="AA415" s="64" t="str">
        <f>IF(OR(Z408=0,N415="",R415=""),"",IF(Z408&lt;=$AA$9,"HABIL","NO HABIL"))</f>
        <v/>
      </c>
      <c r="AB415" s="61">
        <f>IF(ISERROR(VLOOKUP(P415,[3]POA!$A$2:$F$25,5,0)),"",VLOOKUP(P415,[3]POA!$A$2:$F$25,5,0))</f>
        <v>0</v>
      </c>
      <c r="AC415" s="61"/>
      <c r="AD415" s="64" t="str">
        <f>IF(OR(AC408=0,N415="",R415=""),"",IF(AC408&gt;=$AD$9,"HABIL","NO HABIL"))</f>
        <v/>
      </c>
      <c r="AE415" s="64" t="str">
        <f t="shared" si="326"/>
        <v/>
      </c>
      <c r="AF415" s="66">
        <f t="shared" si="327"/>
        <v>0</v>
      </c>
      <c r="AG415" s="67" t="str">
        <f t="shared" si="330"/>
        <v>MIPYME</v>
      </c>
      <c r="AH415" s="68"/>
      <c r="AI415" s="64" t="str">
        <f>IF(OR(AH408=0,N415="",R415=""),"",IF(AH408&gt;=$AI$9,"HABIL","NO HABIL"))</f>
        <v/>
      </c>
      <c r="AJ415" s="68"/>
      <c r="AK415" s="64" t="str">
        <f>IF(OR(AJ408=0,N415="",R415=""),"",IF(AJ408&gt;=$AK$9,"HABIL","NO HABIL"))</f>
        <v/>
      </c>
      <c r="AL415" s="71" t="str">
        <f t="shared" si="331"/>
        <v/>
      </c>
    </row>
    <row r="416" spans="2:38" ht="18" hidden="1" customHeight="1" x14ac:dyDescent="0.25">
      <c r="B416" s="54" t="str">
        <f t="shared" si="332"/>
        <v/>
      </c>
      <c r="C416" s="56"/>
      <c r="D416" s="56"/>
      <c r="E416" s="57">
        <f>IF(ISERROR(VLOOKUP(C416,[2]TD!$4:$65536,2,0)),0,VLOOKUP(C416,[2]TD!$4:$65536,2,0))</f>
        <v>0</v>
      </c>
      <c r="F416" s="57">
        <f>IF(ISERROR(VLOOKUP(C416,[2]TD!$4:$65536,3,0)),0,VLOOKUP(C416,[2]TD!$4:$65536,3,0))</f>
        <v>0</v>
      </c>
      <c r="G416" s="57">
        <f>IF(ISERROR(VLOOKUP(C416,[2]TD!$4:$65536,4,0)),0,VLOOKUP(C416,[2]TD!$4:$65536,4,0))</f>
        <v>0</v>
      </c>
      <c r="H416" s="57">
        <f>IF(ISERROR(VLOOKUP(C416,[2]TD!$4:$65536,5,0)),0,VLOOKUP(C416,[2]TD!$4:$65536,5,0))</f>
        <v>0</v>
      </c>
      <c r="I416" s="57">
        <f t="shared" si="328"/>
        <v>0</v>
      </c>
      <c r="J416" s="57">
        <f t="shared" si="328"/>
        <v>0</v>
      </c>
      <c r="K416" s="57">
        <f t="shared" si="329"/>
        <v>0</v>
      </c>
      <c r="L416" s="57">
        <f>IF(ISERROR(VLOOKUP(C416,[2]TD!$4:$65536,6,0)),0,VLOOKUP(C416,[2]TD!$4:$65536,6,0))</f>
        <v>0</v>
      </c>
      <c r="M416" s="57">
        <f>IF(ISERROR(VLOOKUP(C416,[2]TD!$4:$65536,7,0)),0,VLOOKUP(C416,[2]TD!$4:$65536,7,0))</f>
        <v>0</v>
      </c>
      <c r="N416" s="70"/>
      <c r="O416" s="70" t="str">
        <f>IF(ISERROR(VLOOKUP(N416,[2]POA!$A$2:$C$25,3,0)),"",VLOOKUP(N416,[2]POA!$A$2:$C$25,3,0))</f>
        <v/>
      </c>
      <c r="P416" s="61"/>
      <c r="Q416" s="61" t="str">
        <f>IF(ISERROR(VLOOKUP(P416,[2]POA!$A$2:$F$25,4,0)),"",VLOOKUP(P416,[2]POA!$A$2:$F$25,4,0))</f>
        <v/>
      </c>
      <c r="R416" s="62" t="str">
        <f>IF(ISERROR(VLOOKUP(N416,[2]POA!$A$2:$C$25,2,0)),"",VLOOKUP(N416,[2]POA!$A$2:$C$25,2,0))</f>
        <v/>
      </c>
      <c r="S416" s="63"/>
      <c r="T416" s="64" t="str">
        <f t="shared" si="325"/>
        <v/>
      </c>
      <c r="U416" s="63"/>
      <c r="V416" s="64" t="str">
        <f>IF(OR(U408=0,N416="",R416=""),"",IF(U408&gt;=(0.5*R416),"HABIL","NO HABIL"))</f>
        <v/>
      </c>
      <c r="W416" s="64"/>
      <c r="X416" s="63"/>
      <c r="Y416" s="64" t="str">
        <f>IF(OR(X408=0,N416="",R416=""),"",IF(X408&gt;=$Y$9,"HABIL","NO HABIL"))</f>
        <v/>
      </c>
      <c r="Z416" s="65"/>
      <c r="AA416" s="64" t="str">
        <f>IF(OR(Z408=0,N416="",R416=""),"",IF(Z408&lt;=$AA$9,"HABIL","NO HABIL"))</f>
        <v/>
      </c>
      <c r="AB416" s="61">
        <f>IF(ISERROR(VLOOKUP(P416,[3]POA!$A$2:$F$25,5,0)),"",VLOOKUP(P416,[3]POA!$A$2:$F$25,5,0))</f>
        <v>0</v>
      </c>
      <c r="AC416" s="61"/>
      <c r="AD416" s="64" t="str">
        <f>IF(OR(AC408=0,N416="",R416=""),"",IF(AC408&gt;=$AD$9,"HABIL","NO HABIL"))</f>
        <v/>
      </c>
      <c r="AE416" s="64" t="str">
        <f t="shared" si="326"/>
        <v/>
      </c>
      <c r="AF416" s="66">
        <f t="shared" si="327"/>
        <v>0</v>
      </c>
      <c r="AG416" s="67" t="str">
        <f t="shared" si="330"/>
        <v>MIPYME</v>
      </c>
      <c r="AH416" s="68"/>
      <c r="AI416" s="64" t="str">
        <f>IF(OR(AH408=0,N416="",R416=""),"",IF(AH408&gt;=$AI$9,"HABIL","NO HABIL"))</f>
        <v/>
      </c>
      <c r="AJ416" s="68"/>
      <c r="AK416" s="64" t="str">
        <f>IF(OR(AJ408=0,N416="",R416=""),"",IF(AJ408&gt;=$AK$9,"HABIL","NO HABIL"))</f>
        <v/>
      </c>
      <c r="AL416" s="72" t="str">
        <f t="shared" si="331"/>
        <v/>
      </c>
    </row>
    <row r="417" spans="2:38" ht="18" hidden="1" customHeight="1" x14ac:dyDescent="0.25">
      <c r="B417" s="54" t="str">
        <f t="shared" si="332"/>
        <v/>
      </c>
      <c r="C417" s="56"/>
      <c r="D417" s="56"/>
      <c r="E417" s="57">
        <f>IF(ISERROR(VLOOKUP(C417,[2]TD!$4:$65536,2,0)),0,VLOOKUP(C417,[2]TD!$4:$65536,2,0))</f>
        <v>0</v>
      </c>
      <c r="F417" s="57">
        <f>IF(ISERROR(VLOOKUP(C417,[2]TD!$4:$65536,3,0)),0,VLOOKUP(C417,[2]TD!$4:$65536,3,0))</f>
        <v>0</v>
      </c>
      <c r="G417" s="57">
        <f>IF(ISERROR(VLOOKUP(C417,[2]TD!$4:$65536,4,0)),0,VLOOKUP(C417,[2]TD!$4:$65536,4,0))</f>
        <v>0</v>
      </c>
      <c r="H417" s="57">
        <f>IF(ISERROR(VLOOKUP(C417,[2]TD!$4:$65536,5,0)),0,VLOOKUP(C417,[2]TD!$4:$65536,5,0))</f>
        <v>0</v>
      </c>
      <c r="I417" s="57">
        <f t="shared" si="328"/>
        <v>0</v>
      </c>
      <c r="J417" s="57">
        <f t="shared" si="328"/>
        <v>0</v>
      </c>
      <c r="K417" s="57">
        <f t="shared" si="329"/>
        <v>0</v>
      </c>
      <c r="L417" s="57">
        <f>IF(ISERROR(VLOOKUP(C417,[2]TD!$4:$65536,6,0)),0,VLOOKUP(C417,[2]TD!$4:$65536,6,0))</f>
        <v>0</v>
      </c>
      <c r="M417" s="57">
        <f>IF(ISERROR(VLOOKUP(C417,[2]TD!$4:$65536,7,0)),0,VLOOKUP(C417,[2]TD!$4:$65536,7,0))</f>
        <v>0</v>
      </c>
      <c r="N417" s="70"/>
      <c r="O417" s="70" t="str">
        <f>IF(ISERROR(VLOOKUP(N417,[2]POA!$A$2:$C$25,3,0)),"",VLOOKUP(N417,[2]POA!$A$2:$C$25,3,0))</f>
        <v/>
      </c>
      <c r="P417" s="61"/>
      <c r="Q417" s="61" t="str">
        <f>IF(ISERROR(VLOOKUP(P417,[2]POA!$A$2:$F$25,4,0)),"",VLOOKUP(P417,[2]POA!$A$2:$F$25,4,0))</f>
        <v/>
      </c>
      <c r="R417" s="62" t="str">
        <f>IF(ISERROR(VLOOKUP(N417,[2]POA!$A$2:$C$25,2,0)),"",VLOOKUP(N417,[2]POA!$A$2:$C$25,2,0))</f>
        <v/>
      </c>
      <c r="S417" s="63"/>
      <c r="T417" s="64" t="str">
        <f t="shared" si="325"/>
        <v/>
      </c>
      <c r="U417" s="63"/>
      <c r="V417" s="64" t="str">
        <f>IF(OR(U408=0,N417="",R417=""),"",IF(U408&gt;=(0.5*R417),"HABIL","NO HABIL"))</f>
        <v/>
      </c>
      <c r="W417" s="64"/>
      <c r="X417" s="63"/>
      <c r="Y417" s="64" t="str">
        <f>IF(OR(X408=0,N417="",R417=""),"",IF(X408&gt;=$Y$9,"HABIL","NO HABIL"))</f>
        <v/>
      </c>
      <c r="Z417" s="65"/>
      <c r="AA417" s="64" t="str">
        <f>IF(OR(Z408=0,N417="",R417=""),"",IF(Z408&lt;=$AA$9,"HABIL","NO HABIL"))</f>
        <v/>
      </c>
      <c r="AB417" s="61">
        <f>IF(ISERROR(VLOOKUP(P417,[3]POA!$A$2:$F$25,5,0)),"",VLOOKUP(P417,[3]POA!$A$2:$F$25,5,0))</f>
        <v>0</v>
      </c>
      <c r="AC417" s="61"/>
      <c r="AD417" s="64" t="str">
        <f>IF(OR(AC408=0,N417="",R417=""),"",IF(AC408&gt;=$AD$9,"HABIL","NO HABIL"))</f>
        <v/>
      </c>
      <c r="AE417" s="64" t="str">
        <f t="shared" si="326"/>
        <v/>
      </c>
      <c r="AF417" s="66">
        <f t="shared" si="327"/>
        <v>0</v>
      </c>
      <c r="AG417" s="67" t="str">
        <f t="shared" si="330"/>
        <v>MIPYME</v>
      </c>
      <c r="AH417" s="68"/>
      <c r="AI417" s="64" t="str">
        <f>IF(OR(AH408=0,N417="",R417=""),"",IF(AH408&gt;=$AI$9,"HABIL","NO HABIL"))</f>
        <v/>
      </c>
      <c r="AJ417" s="68"/>
      <c r="AK417" s="64" t="str">
        <f>IF(OR(AJ408=0,N417="",R417=""),"",IF(AJ408&gt;=$AK$9,"HABIL","NO HABIL"))</f>
        <v/>
      </c>
      <c r="AL417" s="72" t="str">
        <f t="shared" si="331"/>
        <v/>
      </c>
    </row>
    <row r="418" spans="2:38" ht="18" hidden="1" customHeight="1" x14ac:dyDescent="0.25">
      <c r="B418" s="73" t="str">
        <f t="shared" si="332"/>
        <v/>
      </c>
      <c r="C418" s="74"/>
      <c r="D418" s="74"/>
      <c r="E418" s="75">
        <f>IF(ISERROR(VLOOKUP(C418,[2]TD!$4:$65536,2,0)),0,VLOOKUP(C418,[2]TD!$4:$65536,2,0))</f>
        <v>0</v>
      </c>
      <c r="F418" s="75">
        <f>IF(ISERROR(VLOOKUP(C418,[2]TD!$4:$65536,3,0)),0,VLOOKUP(C418,[2]TD!$4:$65536,3,0))</f>
        <v>0</v>
      </c>
      <c r="G418" s="75">
        <f>IF(ISERROR(VLOOKUP(C418,[2]TD!$4:$65536,4,0)),0,VLOOKUP(C418,[2]TD!$4:$65536,4,0))</f>
        <v>0</v>
      </c>
      <c r="H418" s="75">
        <f>IF(ISERROR(VLOOKUP(C418,[2]TD!$4:$65536,5,0)),0,VLOOKUP(C418,[2]TD!$4:$65536,5,0))</f>
        <v>0</v>
      </c>
      <c r="I418" s="75">
        <f t="shared" si="328"/>
        <v>0</v>
      </c>
      <c r="J418" s="75">
        <f t="shared" si="328"/>
        <v>0</v>
      </c>
      <c r="K418" s="75">
        <f t="shared" si="329"/>
        <v>0</v>
      </c>
      <c r="L418" s="75">
        <f>IF(ISERROR(VLOOKUP(C418,[2]TD!$4:$65536,6,0)),0,VLOOKUP(C418,[2]TD!$4:$65536,6,0))</f>
        <v>0</v>
      </c>
      <c r="M418" s="75">
        <f>IF(ISERROR(VLOOKUP(C418,[2]TD!$4:$65536,7,0)),0,VLOOKUP(C418,[2]TD!$4:$65536,7,0))</f>
        <v>0</v>
      </c>
      <c r="N418" s="76"/>
      <c r="O418" s="76" t="str">
        <f>IF(ISERROR(VLOOKUP(N418,[2]POA!$A$2:$C$25,3,0)),"",VLOOKUP(N418,[2]POA!$A$2:$C$25,3,0))</f>
        <v/>
      </c>
      <c r="P418" s="77"/>
      <c r="Q418" s="77" t="str">
        <f>IF(ISERROR(VLOOKUP(P418,[2]POA!$A$2:$F$25,4,0)),"",VLOOKUP(P418,[2]POA!$A$2:$F$25,4,0))</f>
        <v/>
      </c>
      <c r="R418" s="78" t="str">
        <f>IF(ISERROR(VLOOKUP(N418,[2]POA!$A$2:$C$25,2,0)),"",VLOOKUP(N418,[2]POA!$A$2:$C$25,2,0))</f>
        <v/>
      </c>
      <c r="S418" s="79"/>
      <c r="T418" s="64" t="str">
        <f t="shared" si="325"/>
        <v/>
      </c>
      <c r="U418" s="79"/>
      <c r="V418" s="80" t="str">
        <f>IF(OR(U408=0,N418="",R418=""),"",IF(U408&gt;=(0.5*R418),"HABIL","NO HABIL"))</f>
        <v/>
      </c>
      <c r="W418" s="80"/>
      <c r="X418" s="79"/>
      <c r="Y418" s="80" t="str">
        <f>IF(OR(X408=0,N418="",R418=""),"",IF(X408&gt;=$Y$9,"HABIL","NO HABIL"))</f>
        <v/>
      </c>
      <c r="Z418" s="81"/>
      <c r="AA418" s="80" t="str">
        <f>IF(OR(Z408=0,N418="",R418=""),"",IF(Z408&lt;=$AA$9,"HABIL","NO HABIL"))</f>
        <v/>
      </c>
      <c r="AB418" s="77">
        <f>IF(ISERROR(VLOOKUP(P418,[3]POA!$A$2:$F$25,5,0)),"",VLOOKUP(P418,[3]POA!$A$2:$F$25,5,0))</f>
        <v>0</v>
      </c>
      <c r="AC418" s="77"/>
      <c r="AD418" s="80" t="str">
        <f>IF(OR(AC408=0,N418="",R418=""),"",IF(AC408&gt;=$AD$9,"HABIL","NO HABIL"))</f>
        <v/>
      </c>
      <c r="AE418" s="80" t="str">
        <f t="shared" si="326"/>
        <v/>
      </c>
      <c r="AF418" s="82">
        <f t="shared" si="327"/>
        <v>0</v>
      </c>
      <c r="AG418" s="83" t="str">
        <f t="shared" si="330"/>
        <v>MIPYME</v>
      </c>
      <c r="AH418" s="84"/>
      <c r="AI418" s="80" t="str">
        <f>IF(OR(AH408=0,N418="",R418=""),"",IF(AH408&gt;=$AI$9,"HABIL","NO HABIL"))</f>
        <v/>
      </c>
      <c r="AJ418" s="84"/>
      <c r="AK418" s="80" t="str">
        <f>IF(OR(AJ408=0,N418="",R418=""),"",IF(AJ408&gt;=$AK$9,"HABIL","NO HABIL"))</f>
        <v/>
      </c>
      <c r="AL418" s="85" t="str">
        <f t="shared" si="331"/>
        <v/>
      </c>
    </row>
    <row r="419" spans="2:38" ht="18" hidden="1" customHeight="1" x14ac:dyDescent="0.25">
      <c r="B419" s="37">
        <v>38</v>
      </c>
      <c r="C419" s="38">
        <f>+C420</f>
        <v>0</v>
      </c>
      <c r="D419" s="39" t="str">
        <f>IF(SUM(D420:D429)=0,"",SUM(D420:D429))</f>
        <v/>
      </c>
      <c r="E419" s="40">
        <f>SUM(E420:E429)</f>
        <v>0</v>
      </c>
      <c r="F419" s="40">
        <f t="shared" ref="F419:M419" si="333">SUM(F420:F429)</f>
        <v>0</v>
      </c>
      <c r="G419" s="40">
        <f t="shared" si="333"/>
        <v>0</v>
      </c>
      <c r="H419" s="40">
        <f t="shared" si="333"/>
        <v>0</v>
      </c>
      <c r="I419" s="40">
        <f t="shared" si="333"/>
        <v>0</v>
      </c>
      <c r="J419" s="40">
        <f t="shared" si="333"/>
        <v>0</v>
      </c>
      <c r="K419" s="40">
        <f t="shared" si="333"/>
        <v>0</v>
      </c>
      <c r="L419" s="40">
        <f t="shared" si="333"/>
        <v>0</v>
      </c>
      <c r="M419" s="40">
        <f t="shared" si="333"/>
        <v>0</v>
      </c>
      <c r="N419" s="41">
        <v>1</v>
      </c>
      <c r="O419" s="42">
        <f>IF(ISERROR(VLOOKUP(N419,[2]POA!$A$2:$C$25,3,0)),"",VLOOKUP(N419,[2]POA!$A$2:$C$25,3,0))</f>
        <v>18</v>
      </c>
      <c r="P419" s="43" t="s">
        <v>54</v>
      </c>
      <c r="Q419" s="41">
        <f>+SUM(Q420:Q429)</f>
        <v>0</v>
      </c>
      <c r="R419" s="44">
        <f>IF(ISERROR(VLOOKUP(N419,[2]POA!$A$2:$C$25,2,0)),"",VLOOKUP(N419,[2]POA!$A$2:$C$25,2,0))</f>
        <v>151500000000</v>
      </c>
      <c r="S419" s="45">
        <f>SUM(I419)</f>
        <v>0</v>
      </c>
      <c r="T419" s="46" t="str">
        <f>IF(OR(S419=0,N419="",R419=""),"",IF(S419&gt;=(R419/O419),"HABIL","NO HABIL"))</f>
        <v/>
      </c>
      <c r="U419" s="47">
        <f>SUM(J419)</f>
        <v>0</v>
      </c>
      <c r="V419" s="48" t="str">
        <f>IF(OR(U419=0,N419="",R419=""),"",IF(U419&gt;=(0.1*R419),"HABIL","NO HABIL"))</f>
        <v/>
      </c>
      <c r="W419" s="48"/>
      <c r="X419" s="47">
        <f>IF(ISERROR(SUM(E419/G419)),0,SUM(E419/G419))</f>
        <v>0</v>
      </c>
      <c r="Y419" s="46" t="str">
        <f>IF(OR(X419=0,N419="",R419=""),"",IF(X419&gt;=$Y$9,"HABIL","NO HABIL"))</f>
        <v/>
      </c>
      <c r="Z419" s="49">
        <f>IF(ISERROR(SUM(H419/F419)),0,SUM(H419/F419))</f>
        <v>0</v>
      </c>
      <c r="AA419" s="46" t="str">
        <f>IF(OR(Z419=0,N419="",R419=""),"",IF(Z419&lt;=$AA$9,"HABIL","NO HABIL"))</f>
        <v/>
      </c>
      <c r="AB419" s="41">
        <f>+SUM(AB420:AB429)</f>
        <v>0</v>
      </c>
      <c r="AC419" s="49">
        <f>IF(ISERROR(SUM(L419/M419)),0,SUM(L419/M419))</f>
        <v>0</v>
      </c>
      <c r="AD419" s="46" t="str">
        <f>IF(OR(AC419=0,N419="",R419=""),"",IF(AC419&gt;=$AD$9,"HABIL","NO HABIL"))</f>
        <v/>
      </c>
      <c r="AE419" s="46" t="str">
        <f>IF(OR(T419="",V419="",Y419="",AA419="",AD419=""),"",IF(T419="NO HABIL","NO HABIL",IF(V419="NO HABIL","NO HABIL",IF(Y419="NO HABIL","NO HABIL",IF(AA419="NO HABIL","NO HABIL",IF(AD419="NO HABIL","NO HABIL",IF(AD419="NO HABIL","NO HABIL","HABIL")))))))</f>
        <v/>
      </c>
      <c r="AF419" s="50"/>
      <c r="AG419" s="51"/>
      <c r="AH419" s="49">
        <f>IF(ISERROR(SUM(L419/K419)),0,SUM(L419/K419))</f>
        <v>0</v>
      </c>
      <c r="AI419" s="46" t="str">
        <f>IF(OR(AH419=0,N419="",R419=""),"",IF(AH419&gt;=$AI$9,"HABIL","NO HABIL"))</f>
        <v/>
      </c>
      <c r="AJ419" s="49">
        <f>IF(ISERROR(SUM(L419/F419)),0,SUM(L419/F419))</f>
        <v>0</v>
      </c>
      <c r="AK419" s="46" t="str">
        <f>IF(OR(AJ419=0,N419="",R419=""),"",IF(AJ419&gt;=$AK$9,"HABIL","NO HABIL"))</f>
        <v/>
      </c>
      <c r="AL419" s="52" t="str">
        <f t="shared" si="331"/>
        <v/>
      </c>
    </row>
    <row r="420" spans="2:38" ht="18" hidden="1" customHeight="1" x14ac:dyDescent="0.25">
      <c r="B420" s="54" t="str">
        <f>IF(C420="","",B419+0.1)</f>
        <v/>
      </c>
      <c r="C420" s="55"/>
      <c r="D420" s="56"/>
      <c r="E420" s="57">
        <f>IF(ISERROR(VLOOKUP(C420,[2]TD!$4:$65536,2,0)),0,VLOOKUP(C420,[2]TD!$4:$65536,2,0))</f>
        <v>0</v>
      </c>
      <c r="F420" s="57">
        <f>IF(ISERROR(VLOOKUP(C420,[2]TD!$4:$65536,3,0)),0,VLOOKUP(C420,[2]TD!$4:$65536,3,0))</f>
        <v>0</v>
      </c>
      <c r="G420" s="57">
        <f>IF(ISERROR(VLOOKUP(C420,[2]TD!$4:$65536,4,0)),0,VLOOKUP(C420,[2]TD!$4:$65536,4,0))</f>
        <v>0</v>
      </c>
      <c r="H420" s="57">
        <f>IF(ISERROR(VLOOKUP(C420,[2]TD!$4:$65536,5,0)),0,VLOOKUP(C420,[2]TD!$4:$65536,5,0))</f>
        <v>0</v>
      </c>
      <c r="I420" s="57">
        <f>IF(ISERROR(E420-G420),"",E420-G420)</f>
        <v>0</v>
      </c>
      <c r="J420" s="58">
        <f>IF(ISERROR(F420-H420),"",F420-H420)</f>
        <v>0</v>
      </c>
      <c r="K420" s="58">
        <f>IF(ISERROR(F420-H420),"",F420-H420)</f>
        <v>0</v>
      </c>
      <c r="L420" s="57">
        <f>IF(ISERROR(VLOOKUP(C420,[2]TD!$4:$65536,6,0)),0,VLOOKUP(C420,[2]TD!$4:$65536,6,0))</f>
        <v>0</v>
      </c>
      <c r="M420" s="57">
        <f>IF(ISERROR(VLOOKUP(C420,[2]TD!$4:$65536,7,0)),0,VLOOKUP(C420,[2]TD!$4:$65536,7,0))</f>
        <v>0</v>
      </c>
      <c r="N420" s="59"/>
      <c r="O420" s="60" t="str">
        <f>IF(ISERROR(VLOOKUP(N420,[2]POA!$A$2:$C$25,3,0)),"",VLOOKUP(N420,[2]POA!$A$2:$C$25,3,0))</f>
        <v/>
      </c>
      <c r="P420" s="61" t="s">
        <v>54</v>
      </c>
      <c r="Q420" s="61" t="str">
        <f>IF(ISERROR(VLOOKUP(P420,[2]POA!$A$2:$F$25,4,0)),"",VLOOKUP(P420,[2]POA!$A$2:$F$25,4,0))</f>
        <v/>
      </c>
      <c r="R420" s="62" t="str">
        <f>IF(ISERROR(VLOOKUP(N420,[2]POA!$A$2:$C$25,2,0)),"",VLOOKUP(N420,[2]POA!$A$2:$C$25,2,0))</f>
        <v/>
      </c>
      <c r="S420" s="63"/>
      <c r="T420" s="64" t="str">
        <f t="shared" ref="T420:T429" si="334">IF(OR(S419=0,N420="",R420=""),"",IF(S419&gt;=(0.1*R420),"HABIL","NO HABIL"))</f>
        <v/>
      </c>
      <c r="U420" s="63"/>
      <c r="V420" s="64" t="str">
        <f>IF(OR(U419=0,N420="",R420=""),"",IF(U419&gt;=(0.5*R420),"HABIL","NO HABIL"))</f>
        <v/>
      </c>
      <c r="W420" s="64"/>
      <c r="X420" s="63"/>
      <c r="Y420" s="64" t="str">
        <f>IF(OR(X419=0,N420="",R420=""),"",IF(X419&gt;=$Y$9,"HABIL","NO HABIL"))</f>
        <v/>
      </c>
      <c r="Z420" s="65"/>
      <c r="AA420" s="64" t="str">
        <f>IF(OR(Z419=0,N420="",R420=""),"",IF(Z419&lt;=$AA$9,"HABIL","NO HABIL"))</f>
        <v/>
      </c>
      <c r="AB420" s="61" t="str">
        <f>IF(ISERROR(VLOOKUP(P420,[3]POA!$A$2:$F$25,5,0)),"",VLOOKUP(P420,[3]POA!$A$2:$F$25,5,0))</f>
        <v/>
      </c>
      <c r="AC420" s="61"/>
      <c r="AD420" s="64" t="str">
        <f>IF(OR(AC419=0,N420="",R420=""),"",IF(AC419&gt;=$AD$9,"HABIL","NO HABIL"))</f>
        <v/>
      </c>
      <c r="AE420" s="64" t="str">
        <f t="shared" ref="AE420:AE429" si="335">IF(OR(T420="",V420="",Y420="",AA420="",AD420=""),"",IF(T420="NO HABIL","NO HABIL",IF(V420="NO HABIL","NO HABIL",IF(Y420="NO HABIL","NO HABIL",IF(AA420="NO HABIL","NO HABIL",IF(AD420="NO HABIL","NO HABIL",IF(AD420="NO HABIL","NO HABIL","HABIL")))))))</f>
        <v/>
      </c>
      <c r="AF420" s="66">
        <f t="shared" ref="AF420:AF429" si="336">IF(ISERROR(F420/$AG$9),"",F420/$AG$9)</f>
        <v>0</v>
      </c>
      <c r="AG420" s="67" t="str">
        <f>+IF(AF420&lt;$AG$10,"MIPYME","NO CUMPLE")</f>
        <v>MIPYME</v>
      </c>
      <c r="AH420" s="68"/>
      <c r="AI420" s="64" t="str">
        <f>IF(OR(AH419=0,N420="",R420=""),"",IF(AH419&gt;=$AI$9,"HABIL","NO HABIL"))</f>
        <v/>
      </c>
      <c r="AJ420" s="68"/>
      <c r="AK420" s="64" t="str">
        <f>IF(OR(AJ419=0,N420="",R420=""),"",IF(AJ419&gt;=$AK$9,"HABIL","NO HABIL"))</f>
        <v/>
      </c>
      <c r="AL420" s="69" t="str">
        <f>IF(OR(AI420="",AK420=""),"",IF(AI420="NO HABIL","NO HABIL",IF(AK420="NO HABIL","NO HABIL",IF(AK420="NO HABIL","NO HABIL","HABIL"))))</f>
        <v/>
      </c>
    </row>
    <row r="421" spans="2:38" ht="18" hidden="1" customHeight="1" x14ac:dyDescent="0.25">
      <c r="B421" s="54" t="str">
        <f>IF(C421="","",B420+0.1)</f>
        <v/>
      </c>
      <c r="C421" s="56"/>
      <c r="D421" s="56"/>
      <c r="E421" s="57">
        <f>IF(ISERROR(VLOOKUP(C421,[2]TD!$4:$65536,2,0)),0,VLOOKUP(C421,[2]TD!$4:$65536,2,0))</f>
        <v>0</v>
      </c>
      <c r="F421" s="57">
        <f>IF(ISERROR(VLOOKUP(C421,[2]TD!$4:$65536,3,0)),0,VLOOKUP(C421,[2]TD!$4:$65536,3,0))</f>
        <v>0</v>
      </c>
      <c r="G421" s="57">
        <f>IF(ISERROR(VLOOKUP(C421,[2]TD!$4:$65536,4,0)),0,VLOOKUP(C421,[2]TD!$4:$65536,4,0))</f>
        <v>0</v>
      </c>
      <c r="H421" s="57">
        <f>IF(ISERROR(VLOOKUP(C421,[2]TD!$4:$65536,5,0)),0,VLOOKUP(C421,[2]TD!$4:$65536,5,0))</f>
        <v>0</v>
      </c>
      <c r="I421" s="57">
        <f t="shared" ref="I421:J429" si="337">IF(ISERROR(E421-G421),"",E421-G421)</f>
        <v>0</v>
      </c>
      <c r="J421" s="58">
        <f t="shared" si="337"/>
        <v>0</v>
      </c>
      <c r="K421" s="58">
        <f t="shared" ref="K421:K429" si="338">IF(ISERROR(F421-H421),"",F421-H421)</f>
        <v>0</v>
      </c>
      <c r="L421" s="57">
        <f>IF(ISERROR(VLOOKUP(C421,[2]TD!$4:$65536,6,0)),0,VLOOKUP(C421,[2]TD!$4:$65536,6,0))</f>
        <v>0</v>
      </c>
      <c r="M421" s="57">
        <f>IF(ISERROR(VLOOKUP(C421,[2]TD!$4:$65536,7,0)),0,VLOOKUP(C421,[2]TD!$4:$65536,7,0))</f>
        <v>0</v>
      </c>
      <c r="N421" s="70"/>
      <c r="O421" s="70" t="str">
        <f>IF(ISERROR(VLOOKUP(N421,[2]POA!$A$2:$C$25,3,0)),"",VLOOKUP(N421,[2]POA!$A$2:$C$25,3,0))</f>
        <v/>
      </c>
      <c r="P421" s="61" t="s">
        <v>54</v>
      </c>
      <c r="Q421" s="61" t="str">
        <f>IF(ISERROR(VLOOKUP(P421,[2]POA!$A$2:$F$25,4,0)),"",VLOOKUP(P421,[2]POA!$A$2:$F$25,4,0))</f>
        <v/>
      </c>
      <c r="R421" s="62" t="str">
        <f>IF(ISERROR(VLOOKUP(N421,[2]POA!$A$2:$C$25,2,0)),"",VLOOKUP(N421,[2]POA!$A$2:$C$25,2,0))</f>
        <v/>
      </c>
      <c r="S421" s="63" t="s">
        <v>54</v>
      </c>
      <c r="T421" s="64" t="str">
        <f t="shared" si="334"/>
        <v/>
      </c>
      <c r="U421" s="63"/>
      <c r="V421" s="64" t="str">
        <f>IF(OR(U419=0,N421="",R421=""),"",IF(U419&gt;=(0.5*R421),"HABIL","NO HABIL"))</f>
        <v/>
      </c>
      <c r="W421" s="64"/>
      <c r="X421" s="63"/>
      <c r="Y421" s="64" t="str">
        <f>IF(OR(X419=0,N421="",R421=""),"",IF(X419&gt;=$Y$9,"HABIL","NO HABIL"))</f>
        <v/>
      </c>
      <c r="Z421" s="65"/>
      <c r="AA421" s="64" t="str">
        <f>IF(OR(Z419=0,N421="",R421=""),"",IF(Z419&lt;=$AA$9,"HABIL","NO HABIL"))</f>
        <v/>
      </c>
      <c r="AB421" s="61" t="str">
        <f>IF(ISERROR(VLOOKUP(P421,[3]POA!$A$2:$F$25,5,0)),"",VLOOKUP(P421,[3]POA!$A$2:$F$25,5,0))</f>
        <v/>
      </c>
      <c r="AC421" s="61"/>
      <c r="AD421" s="64" t="str">
        <f>IF(OR(AC419=0,N421="",R421=""),"",IF(AC419&gt;=$AD$9,"HABIL","NO HABIL"))</f>
        <v/>
      </c>
      <c r="AE421" s="64" t="str">
        <f t="shared" si="335"/>
        <v/>
      </c>
      <c r="AF421" s="66">
        <f t="shared" si="336"/>
        <v>0</v>
      </c>
      <c r="AG421" s="67" t="str">
        <f t="shared" ref="AG421:AG429" si="339">+IF(AF421&lt;$AG$10,"MIPYME","NO CUMPLE")</f>
        <v>MIPYME</v>
      </c>
      <c r="AH421" s="68"/>
      <c r="AI421" s="64" t="str">
        <f>IF(OR(AH419=0,N421="",R421=""),"",IF(AH419&gt;=$AI$9,"HABIL","NO HABIL"))</f>
        <v/>
      </c>
      <c r="AJ421" s="68"/>
      <c r="AK421" s="64" t="str">
        <f>IF(OR(AJ419=0,N421="",R421=""),"",IF(AJ419&gt;=$AK$9,"HABIL","NO HABIL"))</f>
        <v/>
      </c>
      <c r="AL421" s="71" t="str">
        <f t="shared" ref="AL421:AL430" si="340">IF(OR(AI421="",AK421=""),"",IF(AI421="NO HABIL","NO HABIL",IF(AK421="NO HABIL","NO HABIL",IF(AK421="NO HABIL","NO HABIL","HABIL"))))</f>
        <v/>
      </c>
    </row>
    <row r="422" spans="2:38" ht="18" hidden="1" customHeight="1" x14ac:dyDescent="0.25">
      <c r="B422" s="54" t="str">
        <f>IF(C422="","",B421+0.1)</f>
        <v/>
      </c>
      <c r="C422" s="56"/>
      <c r="D422" s="56"/>
      <c r="E422" s="57">
        <f>IF(ISERROR(VLOOKUP(C422,[2]TD!$4:$65536,2,0)),0,VLOOKUP(C422,[2]TD!$4:$65536,2,0))</f>
        <v>0</v>
      </c>
      <c r="F422" s="57">
        <f>IF(ISERROR(VLOOKUP(C422,[2]TD!$4:$65536,3,0)),0,VLOOKUP(C422,[2]TD!$4:$65536,3,0))</f>
        <v>0</v>
      </c>
      <c r="G422" s="57">
        <f>IF(ISERROR(VLOOKUP(C422,[2]TD!$4:$65536,4,0)),0,VLOOKUP(C422,[2]TD!$4:$65536,4,0))</f>
        <v>0</v>
      </c>
      <c r="H422" s="57">
        <f>IF(ISERROR(VLOOKUP(C422,[2]TD!$4:$65536,5,0)),0,VLOOKUP(C422,[2]TD!$4:$65536,5,0))</f>
        <v>0</v>
      </c>
      <c r="I422" s="57">
        <f t="shared" si="337"/>
        <v>0</v>
      </c>
      <c r="J422" s="58">
        <f t="shared" si="337"/>
        <v>0</v>
      </c>
      <c r="K422" s="58">
        <f t="shared" si="338"/>
        <v>0</v>
      </c>
      <c r="L422" s="57">
        <f>IF(ISERROR(VLOOKUP(C422,[2]TD!$4:$65536,6,0)),0,VLOOKUP(C422,[2]TD!$4:$65536,6,0))</f>
        <v>0</v>
      </c>
      <c r="M422" s="57">
        <f>IF(ISERROR(VLOOKUP(C422,[2]TD!$4:$65536,7,0)),0,VLOOKUP(C422,[2]TD!$4:$65536,7,0))</f>
        <v>0</v>
      </c>
      <c r="N422" s="70"/>
      <c r="O422" s="70" t="str">
        <f>IF(ISERROR(VLOOKUP(N422,[2]POA!$A$2:$C$25,3,0)),"",VLOOKUP(N422,[2]POA!$A$2:$C$25,3,0))</f>
        <v/>
      </c>
      <c r="P422" s="61"/>
      <c r="Q422" s="61" t="str">
        <f>IF(ISERROR(VLOOKUP(P422,[2]POA!$A$2:$F$25,4,0)),"",VLOOKUP(P422,[2]POA!$A$2:$F$25,4,0))</f>
        <v/>
      </c>
      <c r="R422" s="62" t="str">
        <f>IF(ISERROR(VLOOKUP(N422,[2]POA!$A$2:$C$25,2,0)),"",VLOOKUP(N422,[2]POA!$A$2:$C$25,2,0))</f>
        <v/>
      </c>
      <c r="S422" s="63" t="s">
        <v>54</v>
      </c>
      <c r="T422" s="64" t="str">
        <f t="shared" si="334"/>
        <v/>
      </c>
      <c r="U422" s="63"/>
      <c r="V422" s="64" t="str">
        <f>IF(OR(U419=0,N422="",R422=""),"",IF(U419&gt;=(0.5*R422),"HABIL","NO HABIL"))</f>
        <v/>
      </c>
      <c r="W422" s="64"/>
      <c r="X422" s="63"/>
      <c r="Y422" s="64" t="str">
        <f>IF(OR(X419=0,N422="",R422=""),"",IF(X419&gt;=$Y$9,"HABIL","NO HABIL"))</f>
        <v/>
      </c>
      <c r="Z422" s="65"/>
      <c r="AA422" s="64" t="str">
        <f>IF(OR(Z419=0,N422="",R422=""),"",IF(Z419&lt;=$AA$9,"HABIL","NO HABIL"))</f>
        <v/>
      </c>
      <c r="AB422" s="61">
        <f>IF(ISERROR(VLOOKUP(P422,[3]POA!$A$2:$F$25,5,0)),"",VLOOKUP(P422,[3]POA!$A$2:$F$25,5,0))</f>
        <v>0</v>
      </c>
      <c r="AC422" s="61"/>
      <c r="AD422" s="64" t="str">
        <f>IF(OR(AC419=0,N422="",R422=""),"",IF(AC419&gt;=$AD$9,"HABIL","NO HABIL"))</f>
        <v/>
      </c>
      <c r="AE422" s="64" t="str">
        <f t="shared" si="335"/>
        <v/>
      </c>
      <c r="AF422" s="66">
        <f t="shared" si="336"/>
        <v>0</v>
      </c>
      <c r="AG422" s="67" t="str">
        <f t="shared" si="339"/>
        <v>MIPYME</v>
      </c>
      <c r="AH422" s="68"/>
      <c r="AI422" s="64" t="str">
        <f>IF(OR(AH419=0,N422="",R422=""),"",IF(AH419&gt;=$AI$9,"HABIL","NO HABIL"))</f>
        <v/>
      </c>
      <c r="AJ422" s="68"/>
      <c r="AK422" s="64" t="str">
        <f>IF(OR(AJ419=0,N422="",R422=""),"",IF(AJ419&gt;=$AK$9,"HABIL","NO HABIL"))</f>
        <v/>
      </c>
      <c r="AL422" s="71" t="str">
        <f t="shared" si="340"/>
        <v/>
      </c>
    </row>
    <row r="423" spans="2:38" ht="18" hidden="1" customHeight="1" x14ac:dyDescent="0.25">
      <c r="B423" s="54"/>
      <c r="C423" s="56" t="s">
        <v>55</v>
      </c>
      <c r="D423" s="56"/>
      <c r="E423" s="57">
        <f>IF(ISERROR(VLOOKUP(C423,[2]TD!$4:$65536,2,0)),0,VLOOKUP(C423,[2]TD!$4:$65536,2,0))</f>
        <v>0</v>
      </c>
      <c r="F423" s="57">
        <f>IF(ISERROR(VLOOKUP(C423,[2]TD!$4:$65536,3,0)),0,VLOOKUP(C423,[2]TD!$4:$65536,3,0))</f>
        <v>0</v>
      </c>
      <c r="G423" s="57">
        <f>IF(ISERROR(VLOOKUP(C423,[2]TD!$4:$65536,4,0)),0,VLOOKUP(C423,[2]TD!$4:$65536,4,0))</f>
        <v>0</v>
      </c>
      <c r="H423" s="57">
        <f>IF(ISERROR(VLOOKUP(C423,[2]TD!$4:$65536,5,0)),0,VLOOKUP(C423,[2]TD!$4:$65536,5,0))</f>
        <v>0</v>
      </c>
      <c r="I423" s="57">
        <f t="shared" si="337"/>
        <v>0</v>
      </c>
      <c r="J423" s="57">
        <f t="shared" si="337"/>
        <v>0</v>
      </c>
      <c r="K423" s="57">
        <f t="shared" si="338"/>
        <v>0</v>
      </c>
      <c r="L423" s="57">
        <f>IF(ISERROR(VLOOKUP(C423,[2]TD!$4:$65536,6,0)),0,VLOOKUP(C423,[2]TD!$4:$65536,6,0))</f>
        <v>0</v>
      </c>
      <c r="M423" s="57">
        <f>IF(ISERROR(VLOOKUP(C423,[2]TD!$4:$65536,7,0)),0,VLOOKUP(C423,[2]TD!$4:$65536,7,0))</f>
        <v>0</v>
      </c>
      <c r="N423" s="70"/>
      <c r="O423" s="70" t="str">
        <f>IF(ISERROR(VLOOKUP(N423,[2]POA!$A$2:$C$25,3,0)),"",VLOOKUP(N423,[2]POA!$A$2:$C$25,3,0))</f>
        <v/>
      </c>
      <c r="P423" s="61"/>
      <c r="Q423" s="61" t="str">
        <f>IF(ISERROR(VLOOKUP(P423,[2]POA!$A$2:$F$25,4,0)),"",VLOOKUP(P423,[2]POA!$A$2:$F$25,4,0))</f>
        <v/>
      </c>
      <c r="R423" s="62" t="str">
        <f>IF(ISERROR(VLOOKUP(N423,[2]POA!$A$2:$C$25,2,0)),"",VLOOKUP(N423,[2]POA!$A$2:$C$25,2,0))</f>
        <v/>
      </c>
      <c r="S423" s="63"/>
      <c r="T423" s="64" t="str">
        <f t="shared" si="334"/>
        <v/>
      </c>
      <c r="U423" s="63"/>
      <c r="V423" s="64" t="str">
        <f>IF(OR(U419=0,N423="",R423=""),"",IF(U419&gt;=(0.5*R423),"HABIL","NO HABIL"))</f>
        <v/>
      </c>
      <c r="W423" s="64"/>
      <c r="X423" s="63"/>
      <c r="Y423" s="64" t="str">
        <f>IF(OR(X419=0,N423="",R423=""),"",IF(X419&gt;=$Y$9,"HABIL","NO HABIL"))</f>
        <v/>
      </c>
      <c r="Z423" s="65"/>
      <c r="AA423" s="64" t="str">
        <f>IF(OR(Z419=0,N423="",R423=""),"",IF(Z419&lt;=$AA$9,"HABIL","NO HABIL"))</f>
        <v/>
      </c>
      <c r="AB423" s="61">
        <f>IF(ISERROR(VLOOKUP(P423,[3]POA!$A$2:$F$25,5,0)),"",VLOOKUP(P423,[3]POA!$A$2:$F$25,5,0))</f>
        <v>0</v>
      </c>
      <c r="AC423" s="61"/>
      <c r="AD423" s="64" t="str">
        <f>IF(OR(AC419=0,N423="",R423=""),"",IF(AC419&gt;=$AD$9,"HABIL","NO HABIL"))</f>
        <v/>
      </c>
      <c r="AE423" s="64" t="str">
        <f t="shared" si="335"/>
        <v/>
      </c>
      <c r="AF423" s="66">
        <f t="shared" si="336"/>
        <v>0</v>
      </c>
      <c r="AG423" s="67" t="str">
        <f t="shared" si="339"/>
        <v>MIPYME</v>
      </c>
      <c r="AH423" s="68"/>
      <c r="AI423" s="64" t="str">
        <f>IF(OR(AH419=0,N423="",R423=""),"",IF(AH419&gt;=$AI$9,"HABIL","NO HABIL"))</f>
        <v/>
      </c>
      <c r="AJ423" s="68"/>
      <c r="AK423" s="64" t="str">
        <f>IF(OR(AJ419=0,N423="",R423=""),"",IF(AJ419&gt;=$AK$9,"HABIL","NO HABIL"))</f>
        <v/>
      </c>
      <c r="AL423" s="71" t="str">
        <f t="shared" si="340"/>
        <v/>
      </c>
    </row>
    <row r="424" spans="2:38" ht="18" hidden="1" customHeight="1" x14ac:dyDescent="0.25">
      <c r="B424" s="54" t="str">
        <f t="shared" ref="B424:B429" si="341">IF(C424="","",B423+0.1)</f>
        <v/>
      </c>
      <c r="C424" s="56"/>
      <c r="D424" s="56"/>
      <c r="E424" s="57">
        <f>IF(ISERROR(VLOOKUP(C424,[2]TD!$4:$65536,2,0)),0,VLOOKUP(C424,[2]TD!$4:$65536,2,0))</f>
        <v>0</v>
      </c>
      <c r="F424" s="57">
        <f>IF(ISERROR(VLOOKUP(C424,[2]TD!$4:$65536,3,0)),0,VLOOKUP(C424,[2]TD!$4:$65536,3,0))</f>
        <v>0</v>
      </c>
      <c r="G424" s="57">
        <f>IF(ISERROR(VLOOKUP(C424,[2]TD!$4:$65536,4,0)),0,VLOOKUP(C424,[2]TD!$4:$65536,4,0))</f>
        <v>0</v>
      </c>
      <c r="H424" s="57">
        <f>IF(ISERROR(VLOOKUP(C424,[2]TD!$4:$65536,5,0)),0,VLOOKUP(C424,[2]TD!$4:$65536,5,0))</f>
        <v>0</v>
      </c>
      <c r="I424" s="57">
        <f t="shared" si="337"/>
        <v>0</v>
      </c>
      <c r="J424" s="57">
        <f t="shared" si="337"/>
        <v>0</v>
      </c>
      <c r="K424" s="57">
        <f t="shared" si="338"/>
        <v>0</v>
      </c>
      <c r="L424" s="57">
        <f>IF(ISERROR(VLOOKUP(C424,[2]TD!$4:$65536,6,0)),0,VLOOKUP(C424,[2]TD!$4:$65536,6,0))</f>
        <v>0</v>
      </c>
      <c r="M424" s="57">
        <f>IF(ISERROR(VLOOKUP(C424,[2]TD!$4:$65536,7,0)),0,VLOOKUP(C424,[2]TD!$4:$65536,7,0))</f>
        <v>0</v>
      </c>
      <c r="N424" s="70"/>
      <c r="O424" s="70" t="str">
        <f>IF(ISERROR(VLOOKUP(N424,[2]POA!$A$2:$C$25,3,0)),"",VLOOKUP(N424,[2]POA!$A$2:$C$25,3,0))</f>
        <v/>
      </c>
      <c r="P424" s="61"/>
      <c r="Q424" s="61" t="str">
        <f>IF(ISERROR(VLOOKUP(P424,[2]POA!$A$2:$F$25,4,0)),"",VLOOKUP(P424,[2]POA!$A$2:$F$25,4,0))</f>
        <v/>
      </c>
      <c r="R424" s="62" t="str">
        <f>IF(ISERROR(VLOOKUP(N424,[2]POA!$A$2:$C$25,2,0)),"",VLOOKUP(N424,[2]POA!$A$2:$C$25,2,0))</f>
        <v/>
      </c>
      <c r="S424" s="63"/>
      <c r="T424" s="64" t="str">
        <f t="shared" si="334"/>
        <v/>
      </c>
      <c r="U424" s="63"/>
      <c r="V424" s="64" t="str">
        <f>IF(OR(U419=0,N424="",R424=""),"",IF(U419&gt;=(0.5*R424),"HABIL","NO HABIL"))</f>
        <v/>
      </c>
      <c r="W424" s="64"/>
      <c r="X424" s="63"/>
      <c r="Y424" s="64" t="str">
        <f>IF(OR(X419=0,N424="",R424=""),"",IF(X419&gt;=$Y$9,"HABIL","NO HABIL"))</f>
        <v/>
      </c>
      <c r="Z424" s="65"/>
      <c r="AA424" s="64" t="str">
        <f>IF(OR(Z419=0,N424="",R424=""),"",IF(Z419&lt;=$AA$9,"HABIL","NO HABIL"))</f>
        <v/>
      </c>
      <c r="AB424" s="61">
        <f>IF(ISERROR(VLOOKUP(P424,[3]POA!$A$2:$F$25,5,0)),"",VLOOKUP(P424,[3]POA!$A$2:$F$25,5,0))</f>
        <v>0</v>
      </c>
      <c r="AC424" s="61"/>
      <c r="AD424" s="64" t="str">
        <f>IF(OR(AC419=0,N424="",R424=""),"",IF(AC419&gt;=$AD$9,"HABIL","NO HABIL"))</f>
        <v/>
      </c>
      <c r="AE424" s="64" t="str">
        <f t="shared" si="335"/>
        <v/>
      </c>
      <c r="AF424" s="66">
        <f t="shared" si="336"/>
        <v>0</v>
      </c>
      <c r="AG424" s="67" t="str">
        <f t="shared" si="339"/>
        <v>MIPYME</v>
      </c>
      <c r="AH424" s="68"/>
      <c r="AI424" s="64" t="str">
        <f>IF(OR(AH419=0,N424="",R424=""),"",IF(AH419&gt;=$AI$9,"HABIL","NO HABIL"))</f>
        <v/>
      </c>
      <c r="AJ424" s="68"/>
      <c r="AK424" s="64" t="str">
        <f>IF(OR(AJ419=0,N424="",R424=""),"",IF(AJ419&gt;=$AK$9,"HABIL","NO HABIL"))</f>
        <v/>
      </c>
      <c r="AL424" s="72" t="str">
        <f t="shared" si="340"/>
        <v/>
      </c>
    </row>
    <row r="425" spans="2:38" ht="18" hidden="1" customHeight="1" x14ac:dyDescent="0.25">
      <c r="B425" s="54" t="str">
        <f t="shared" si="341"/>
        <v/>
      </c>
      <c r="C425" s="56"/>
      <c r="D425" s="56"/>
      <c r="E425" s="57">
        <f>IF(ISERROR(VLOOKUP(C425,[2]TD!$4:$65536,2,0)),0,VLOOKUP(C425,[2]TD!$4:$65536,2,0))</f>
        <v>0</v>
      </c>
      <c r="F425" s="57">
        <f>IF(ISERROR(VLOOKUP(C425,[2]TD!$4:$65536,3,0)),0,VLOOKUP(C425,[2]TD!$4:$65536,3,0))</f>
        <v>0</v>
      </c>
      <c r="G425" s="57">
        <f>IF(ISERROR(VLOOKUP(C425,[2]TD!$4:$65536,4,0)),0,VLOOKUP(C425,[2]TD!$4:$65536,4,0))</f>
        <v>0</v>
      </c>
      <c r="H425" s="57">
        <f>IF(ISERROR(VLOOKUP(C425,[2]TD!$4:$65536,5,0)),0,VLOOKUP(C425,[2]TD!$4:$65536,5,0))</f>
        <v>0</v>
      </c>
      <c r="I425" s="57">
        <f t="shared" si="337"/>
        <v>0</v>
      </c>
      <c r="J425" s="57">
        <f t="shared" si="337"/>
        <v>0</v>
      </c>
      <c r="K425" s="57">
        <f t="shared" si="338"/>
        <v>0</v>
      </c>
      <c r="L425" s="57">
        <f>IF(ISERROR(VLOOKUP(C425,[2]TD!$4:$65536,6,0)),0,VLOOKUP(C425,[2]TD!$4:$65536,6,0))</f>
        <v>0</v>
      </c>
      <c r="M425" s="57">
        <f>IF(ISERROR(VLOOKUP(C425,[2]TD!$4:$65536,7,0)),0,VLOOKUP(C425,[2]TD!$4:$65536,7,0))</f>
        <v>0</v>
      </c>
      <c r="N425" s="70"/>
      <c r="O425" s="70" t="str">
        <f>IF(ISERROR(VLOOKUP(N425,[2]POA!$A$2:$C$25,3,0)),"",VLOOKUP(N425,[2]POA!$A$2:$C$25,3,0))</f>
        <v/>
      </c>
      <c r="P425" s="61"/>
      <c r="Q425" s="61" t="str">
        <f>IF(ISERROR(VLOOKUP(P425,[2]POA!$A$2:$F$25,4,0)),"",VLOOKUP(P425,[2]POA!$A$2:$F$25,4,0))</f>
        <v/>
      </c>
      <c r="R425" s="62" t="str">
        <f>IF(ISERROR(VLOOKUP(N425,[2]POA!$A$2:$C$25,2,0)),"",VLOOKUP(N425,[2]POA!$A$2:$C$25,2,0))</f>
        <v/>
      </c>
      <c r="S425" s="63"/>
      <c r="T425" s="64" t="str">
        <f t="shared" si="334"/>
        <v/>
      </c>
      <c r="U425" s="63"/>
      <c r="V425" s="64" t="str">
        <f>IF(OR(U419=0,N425="",R425=""),"",IF(U419&gt;=(0.5*R425),"HABIL","NO HABIL"))</f>
        <v/>
      </c>
      <c r="W425" s="64"/>
      <c r="X425" s="63"/>
      <c r="Y425" s="64" t="str">
        <f>IF(OR(X419=0,N425="",R425=""),"",IF(X419&gt;=$Y$9,"HABIL","NO HABIL"))</f>
        <v/>
      </c>
      <c r="Z425" s="65"/>
      <c r="AA425" s="64" t="str">
        <f>IF(OR(Z419=0,N425="",R425=""),"",IF(Z419&lt;=$AA$9,"HABIL","NO HABIL"))</f>
        <v/>
      </c>
      <c r="AB425" s="61">
        <f>IF(ISERROR(VLOOKUP(P425,[3]POA!$A$2:$F$25,5,0)),"",VLOOKUP(P425,[3]POA!$A$2:$F$25,5,0))</f>
        <v>0</v>
      </c>
      <c r="AC425" s="61"/>
      <c r="AD425" s="64" t="str">
        <f>IF(OR(AC419=0,N425="",R425=""),"",IF(AC419&gt;=$AD$9,"HABIL","NO HABIL"))</f>
        <v/>
      </c>
      <c r="AE425" s="64" t="str">
        <f t="shared" si="335"/>
        <v/>
      </c>
      <c r="AF425" s="66">
        <f t="shared" si="336"/>
        <v>0</v>
      </c>
      <c r="AG425" s="67" t="str">
        <f t="shared" si="339"/>
        <v>MIPYME</v>
      </c>
      <c r="AH425" s="68"/>
      <c r="AI425" s="64" t="str">
        <f>IF(OR(AH419=0,N425="",R425=""),"",IF(AH419&gt;=$AI$9,"HABIL","NO HABIL"))</f>
        <v/>
      </c>
      <c r="AJ425" s="68"/>
      <c r="AK425" s="64" t="str">
        <f>IF(OR(AJ419=0,N425="",R425=""),"",IF(AJ419&gt;=$AK$9,"HABIL","NO HABIL"))</f>
        <v/>
      </c>
      <c r="AL425" s="71" t="str">
        <f t="shared" si="340"/>
        <v/>
      </c>
    </row>
    <row r="426" spans="2:38" ht="18" hidden="1" customHeight="1" x14ac:dyDescent="0.25">
      <c r="B426" s="54" t="str">
        <f t="shared" si="341"/>
        <v/>
      </c>
      <c r="C426" s="56"/>
      <c r="D426" s="56"/>
      <c r="E426" s="57">
        <f>IF(ISERROR(VLOOKUP(C426,[2]TD!$4:$65536,2,0)),0,VLOOKUP(C426,[2]TD!$4:$65536,2,0))</f>
        <v>0</v>
      </c>
      <c r="F426" s="57">
        <f>IF(ISERROR(VLOOKUP(C426,[2]TD!$4:$65536,3,0)),0,VLOOKUP(C426,[2]TD!$4:$65536,3,0))</f>
        <v>0</v>
      </c>
      <c r="G426" s="57">
        <f>IF(ISERROR(VLOOKUP(C426,[2]TD!$4:$65536,4,0)),0,VLOOKUP(C426,[2]TD!$4:$65536,4,0))</f>
        <v>0</v>
      </c>
      <c r="H426" s="57">
        <f>IF(ISERROR(VLOOKUP(C426,[2]TD!$4:$65536,5,0)),0,VLOOKUP(C426,[2]TD!$4:$65536,5,0))</f>
        <v>0</v>
      </c>
      <c r="I426" s="57">
        <f t="shared" si="337"/>
        <v>0</v>
      </c>
      <c r="J426" s="57">
        <f t="shared" si="337"/>
        <v>0</v>
      </c>
      <c r="K426" s="57">
        <f t="shared" si="338"/>
        <v>0</v>
      </c>
      <c r="L426" s="57">
        <f>IF(ISERROR(VLOOKUP(C426,[2]TD!$4:$65536,6,0)),0,VLOOKUP(C426,[2]TD!$4:$65536,6,0))</f>
        <v>0</v>
      </c>
      <c r="M426" s="57">
        <f>IF(ISERROR(VLOOKUP(C426,[2]TD!$4:$65536,7,0)),0,VLOOKUP(C426,[2]TD!$4:$65536,7,0))</f>
        <v>0</v>
      </c>
      <c r="N426" s="70"/>
      <c r="O426" s="70" t="str">
        <f>IF(ISERROR(VLOOKUP(N426,[2]POA!$A$2:$C$25,3,0)),"",VLOOKUP(N426,[2]POA!$A$2:$C$25,3,0))</f>
        <v/>
      </c>
      <c r="P426" s="61"/>
      <c r="Q426" s="61" t="str">
        <f>IF(ISERROR(VLOOKUP(P426,[2]POA!$A$2:$F$25,4,0)),"",VLOOKUP(P426,[2]POA!$A$2:$F$25,4,0))</f>
        <v/>
      </c>
      <c r="R426" s="62" t="str">
        <f>IF(ISERROR(VLOOKUP(N426,[2]POA!$A$2:$C$25,2,0)),"",VLOOKUP(N426,[2]POA!$A$2:$C$25,2,0))</f>
        <v/>
      </c>
      <c r="S426" s="63"/>
      <c r="T426" s="64" t="str">
        <f t="shared" si="334"/>
        <v/>
      </c>
      <c r="U426" s="63"/>
      <c r="V426" s="64" t="str">
        <f>IF(OR(U419=0,N426="",R426=""),"",IF(U419&gt;=(0.5*R426),"HABIL","NO HABIL"))</f>
        <v/>
      </c>
      <c r="W426" s="64"/>
      <c r="X426" s="63"/>
      <c r="Y426" s="64" t="str">
        <f>IF(OR(X419=0,N426="",R426=""),"",IF(X419&gt;=$Y$9,"HABIL","NO HABIL"))</f>
        <v/>
      </c>
      <c r="Z426" s="65"/>
      <c r="AA426" s="64" t="str">
        <f>IF(OR(Z419=0,N426="",R426=""),"",IF(Z419&lt;=$AA$9,"HABIL","NO HABIL"))</f>
        <v/>
      </c>
      <c r="AB426" s="61">
        <f>IF(ISERROR(VLOOKUP(P426,[3]POA!$A$2:$F$25,5,0)),"",VLOOKUP(P426,[3]POA!$A$2:$F$25,5,0))</f>
        <v>0</v>
      </c>
      <c r="AC426" s="61"/>
      <c r="AD426" s="64" t="str">
        <f>IF(OR(AC419=0,N426="",R426=""),"",IF(AC419&gt;=$AD$9,"HABIL","NO HABIL"))</f>
        <v/>
      </c>
      <c r="AE426" s="64" t="str">
        <f t="shared" si="335"/>
        <v/>
      </c>
      <c r="AF426" s="66">
        <f t="shared" si="336"/>
        <v>0</v>
      </c>
      <c r="AG426" s="67" t="str">
        <f t="shared" si="339"/>
        <v>MIPYME</v>
      </c>
      <c r="AH426" s="68"/>
      <c r="AI426" s="64" t="str">
        <f>IF(OR(AH419=0,N426="",R426=""),"",IF(AH419&gt;=$AI$9,"HABIL","NO HABIL"))</f>
        <v/>
      </c>
      <c r="AJ426" s="68"/>
      <c r="AK426" s="64" t="str">
        <f>IF(OR(AJ419=0,N426="",R426=""),"",IF(AJ419&gt;=$AK$9,"HABIL","NO HABIL"))</f>
        <v/>
      </c>
      <c r="AL426" s="71" t="str">
        <f t="shared" si="340"/>
        <v/>
      </c>
    </row>
    <row r="427" spans="2:38" ht="18" hidden="1" customHeight="1" x14ac:dyDescent="0.25">
      <c r="B427" s="54" t="str">
        <f t="shared" si="341"/>
        <v/>
      </c>
      <c r="C427" s="56"/>
      <c r="D427" s="56"/>
      <c r="E427" s="57">
        <f>IF(ISERROR(VLOOKUP(C427,[2]TD!$4:$65536,2,0)),0,VLOOKUP(C427,[2]TD!$4:$65536,2,0))</f>
        <v>0</v>
      </c>
      <c r="F427" s="57">
        <f>IF(ISERROR(VLOOKUP(C427,[2]TD!$4:$65536,3,0)),0,VLOOKUP(C427,[2]TD!$4:$65536,3,0))</f>
        <v>0</v>
      </c>
      <c r="G427" s="57">
        <f>IF(ISERROR(VLOOKUP(C427,[2]TD!$4:$65536,4,0)),0,VLOOKUP(C427,[2]TD!$4:$65536,4,0))</f>
        <v>0</v>
      </c>
      <c r="H427" s="57">
        <f>IF(ISERROR(VLOOKUP(C427,[2]TD!$4:$65536,5,0)),0,VLOOKUP(C427,[2]TD!$4:$65536,5,0))</f>
        <v>0</v>
      </c>
      <c r="I427" s="57">
        <f t="shared" si="337"/>
        <v>0</v>
      </c>
      <c r="J427" s="57">
        <f t="shared" si="337"/>
        <v>0</v>
      </c>
      <c r="K427" s="57">
        <f t="shared" si="338"/>
        <v>0</v>
      </c>
      <c r="L427" s="57">
        <f>IF(ISERROR(VLOOKUP(C427,[2]TD!$4:$65536,6,0)),0,VLOOKUP(C427,[2]TD!$4:$65536,6,0))</f>
        <v>0</v>
      </c>
      <c r="M427" s="57">
        <f>IF(ISERROR(VLOOKUP(C427,[2]TD!$4:$65536,7,0)),0,VLOOKUP(C427,[2]TD!$4:$65536,7,0))</f>
        <v>0</v>
      </c>
      <c r="N427" s="70"/>
      <c r="O427" s="70" t="str">
        <f>IF(ISERROR(VLOOKUP(N427,[2]POA!$A$2:$C$25,3,0)),"",VLOOKUP(N427,[2]POA!$A$2:$C$25,3,0))</f>
        <v/>
      </c>
      <c r="P427" s="61"/>
      <c r="Q427" s="61" t="str">
        <f>IF(ISERROR(VLOOKUP(P427,[2]POA!$A$2:$F$25,4,0)),"",VLOOKUP(P427,[2]POA!$A$2:$F$25,4,0))</f>
        <v/>
      </c>
      <c r="R427" s="62" t="str">
        <f>IF(ISERROR(VLOOKUP(N427,[2]POA!$A$2:$C$25,2,0)),"",VLOOKUP(N427,[2]POA!$A$2:$C$25,2,0))</f>
        <v/>
      </c>
      <c r="S427" s="63"/>
      <c r="T427" s="64" t="str">
        <f t="shared" si="334"/>
        <v/>
      </c>
      <c r="U427" s="63"/>
      <c r="V427" s="64" t="str">
        <f>IF(OR(U419=0,N427="",R427=""),"",IF(U419&gt;=(0.5*R427),"HABIL","NO HABIL"))</f>
        <v/>
      </c>
      <c r="W427" s="64"/>
      <c r="X427" s="63"/>
      <c r="Y427" s="64" t="str">
        <f>IF(OR(X419=0,N427="",R427=""),"",IF(X419&gt;=$Y$9,"HABIL","NO HABIL"))</f>
        <v/>
      </c>
      <c r="Z427" s="65"/>
      <c r="AA427" s="64" t="str">
        <f>IF(OR(Z419=0,N427="",R427=""),"",IF(Z419&lt;=$AA$9,"HABIL","NO HABIL"))</f>
        <v/>
      </c>
      <c r="AB427" s="61">
        <f>IF(ISERROR(VLOOKUP(P427,[3]POA!$A$2:$F$25,5,0)),"",VLOOKUP(P427,[3]POA!$A$2:$F$25,5,0))</f>
        <v>0</v>
      </c>
      <c r="AC427" s="61"/>
      <c r="AD427" s="64" t="str">
        <f>IF(OR(AC419=0,N427="",R427=""),"",IF(AC419&gt;=$AD$9,"HABIL","NO HABIL"))</f>
        <v/>
      </c>
      <c r="AE427" s="64" t="str">
        <f t="shared" si="335"/>
        <v/>
      </c>
      <c r="AF427" s="66">
        <f t="shared" si="336"/>
        <v>0</v>
      </c>
      <c r="AG427" s="67" t="str">
        <f t="shared" si="339"/>
        <v>MIPYME</v>
      </c>
      <c r="AH427" s="68"/>
      <c r="AI427" s="64" t="str">
        <f>IF(OR(AH419=0,N427="",R427=""),"",IF(AH419&gt;=$AI$9,"HABIL","NO HABIL"))</f>
        <v/>
      </c>
      <c r="AJ427" s="68"/>
      <c r="AK427" s="64" t="str">
        <f>IF(OR(AJ419=0,N427="",R427=""),"",IF(AJ419&gt;=$AK$9,"HABIL","NO HABIL"))</f>
        <v/>
      </c>
      <c r="AL427" s="72" t="str">
        <f t="shared" si="340"/>
        <v/>
      </c>
    </row>
    <row r="428" spans="2:38" ht="18" hidden="1" customHeight="1" x14ac:dyDescent="0.25">
      <c r="B428" s="54" t="str">
        <f t="shared" si="341"/>
        <v/>
      </c>
      <c r="C428" s="56"/>
      <c r="D428" s="56"/>
      <c r="E428" s="57">
        <f>IF(ISERROR(VLOOKUP(C428,[2]TD!$4:$65536,2,0)),0,VLOOKUP(C428,[2]TD!$4:$65536,2,0))</f>
        <v>0</v>
      </c>
      <c r="F428" s="57">
        <f>IF(ISERROR(VLOOKUP(C428,[2]TD!$4:$65536,3,0)),0,VLOOKUP(C428,[2]TD!$4:$65536,3,0))</f>
        <v>0</v>
      </c>
      <c r="G428" s="57">
        <f>IF(ISERROR(VLOOKUP(C428,[2]TD!$4:$65536,4,0)),0,VLOOKUP(C428,[2]TD!$4:$65536,4,0))</f>
        <v>0</v>
      </c>
      <c r="H428" s="57">
        <f>IF(ISERROR(VLOOKUP(C428,[2]TD!$4:$65536,5,0)),0,VLOOKUP(C428,[2]TD!$4:$65536,5,0))</f>
        <v>0</v>
      </c>
      <c r="I428" s="57">
        <f t="shared" si="337"/>
        <v>0</v>
      </c>
      <c r="J428" s="57">
        <f t="shared" si="337"/>
        <v>0</v>
      </c>
      <c r="K428" s="57">
        <f t="shared" si="338"/>
        <v>0</v>
      </c>
      <c r="L428" s="57">
        <f>IF(ISERROR(VLOOKUP(C428,[2]TD!$4:$65536,6,0)),0,VLOOKUP(C428,[2]TD!$4:$65536,6,0))</f>
        <v>0</v>
      </c>
      <c r="M428" s="57">
        <f>IF(ISERROR(VLOOKUP(C428,[2]TD!$4:$65536,7,0)),0,VLOOKUP(C428,[2]TD!$4:$65536,7,0))</f>
        <v>0</v>
      </c>
      <c r="N428" s="70"/>
      <c r="O428" s="70" t="str">
        <f>IF(ISERROR(VLOOKUP(N428,[2]POA!$A$2:$C$25,3,0)),"",VLOOKUP(N428,[2]POA!$A$2:$C$25,3,0))</f>
        <v/>
      </c>
      <c r="P428" s="61"/>
      <c r="Q428" s="61" t="str">
        <f>IF(ISERROR(VLOOKUP(P428,[2]POA!$A$2:$F$25,4,0)),"",VLOOKUP(P428,[2]POA!$A$2:$F$25,4,0))</f>
        <v/>
      </c>
      <c r="R428" s="62" t="str">
        <f>IF(ISERROR(VLOOKUP(N428,[2]POA!$A$2:$C$25,2,0)),"",VLOOKUP(N428,[2]POA!$A$2:$C$25,2,0))</f>
        <v/>
      </c>
      <c r="S428" s="63"/>
      <c r="T428" s="64" t="str">
        <f t="shared" si="334"/>
        <v/>
      </c>
      <c r="U428" s="63"/>
      <c r="V428" s="64" t="str">
        <f>IF(OR(U419=0,N428="",R428=""),"",IF(U419&gt;=(0.5*R428),"HABIL","NO HABIL"))</f>
        <v/>
      </c>
      <c r="W428" s="64"/>
      <c r="X428" s="63"/>
      <c r="Y428" s="64" t="str">
        <f>IF(OR(X419=0,N428="",R428=""),"",IF(X419&gt;=$Y$9,"HABIL","NO HABIL"))</f>
        <v/>
      </c>
      <c r="Z428" s="65"/>
      <c r="AA428" s="64" t="str">
        <f>IF(OR(Z419=0,N428="",R428=""),"",IF(Z419&lt;=$AA$9,"HABIL","NO HABIL"))</f>
        <v/>
      </c>
      <c r="AB428" s="61">
        <f>IF(ISERROR(VLOOKUP(P428,[3]POA!$A$2:$F$25,5,0)),"",VLOOKUP(P428,[3]POA!$A$2:$F$25,5,0))</f>
        <v>0</v>
      </c>
      <c r="AC428" s="61"/>
      <c r="AD428" s="64" t="str">
        <f>IF(OR(AC419=0,N428="",R428=""),"",IF(AC419&gt;=$AD$9,"HABIL","NO HABIL"))</f>
        <v/>
      </c>
      <c r="AE428" s="64" t="str">
        <f t="shared" si="335"/>
        <v/>
      </c>
      <c r="AF428" s="66">
        <f t="shared" si="336"/>
        <v>0</v>
      </c>
      <c r="AG428" s="67" t="str">
        <f t="shared" si="339"/>
        <v>MIPYME</v>
      </c>
      <c r="AH428" s="68"/>
      <c r="AI428" s="64" t="str">
        <f>IF(OR(AH419=0,N428="",R428=""),"",IF(AH419&gt;=$AI$9,"HABIL","NO HABIL"))</f>
        <v/>
      </c>
      <c r="AJ428" s="68"/>
      <c r="AK428" s="64" t="str">
        <f>IF(OR(AJ419=0,N428="",R428=""),"",IF(AJ419&gt;=$AK$9,"HABIL","NO HABIL"))</f>
        <v/>
      </c>
      <c r="AL428" s="72" t="str">
        <f t="shared" si="340"/>
        <v/>
      </c>
    </row>
    <row r="429" spans="2:38" ht="18" hidden="1" customHeight="1" x14ac:dyDescent="0.25">
      <c r="B429" s="73" t="str">
        <f t="shared" si="341"/>
        <v/>
      </c>
      <c r="C429" s="74"/>
      <c r="D429" s="74"/>
      <c r="E429" s="75">
        <f>IF(ISERROR(VLOOKUP(C429,[2]TD!$4:$65536,2,0)),0,VLOOKUP(C429,[2]TD!$4:$65536,2,0))</f>
        <v>0</v>
      </c>
      <c r="F429" s="75">
        <f>IF(ISERROR(VLOOKUP(C429,[2]TD!$4:$65536,3,0)),0,VLOOKUP(C429,[2]TD!$4:$65536,3,0))</f>
        <v>0</v>
      </c>
      <c r="G429" s="75">
        <f>IF(ISERROR(VLOOKUP(C429,[2]TD!$4:$65536,4,0)),0,VLOOKUP(C429,[2]TD!$4:$65536,4,0))</f>
        <v>0</v>
      </c>
      <c r="H429" s="75">
        <f>IF(ISERROR(VLOOKUP(C429,[2]TD!$4:$65536,5,0)),0,VLOOKUP(C429,[2]TD!$4:$65536,5,0))</f>
        <v>0</v>
      </c>
      <c r="I429" s="75">
        <f t="shared" si="337"/>
        <v>0</v>
      </c>
      <c r="J429" s="75">
        <f t="shared" si="337"/>
        <v>0</v>
      </c>
      <c r="K429" s="75">
        <f t="shared" si="338"/>
        <v>0</v>
      </c>
      <c r="L429" s="75">
        <f>IF(ISERROR(VLOOKUP(C429,[2]TD!$4:$65536,6,0)),0,VLOOKUP(C429,[2]TD!$4:$65536,6,0))</f>
        <v>0</v>
      </c>
      <c r="M429" s="75">
        <f>IF(ISERROR(VLOOKUP(C429,[2]TD!$4:$65536,7,0)),0,VLOOKUP(C429,[2]TD!$4:$65536,7,0))</f>
        <v>0</v>
      </c>
      <c r="N429" s="76"/>
      <c r="O429" s="76" t="str">
        <f>IF(ISERROR(VLOOKUP(N429,[2]POA!$A$2:$C$25,3,0)),"",VLOOKUP(N429,[2]POA!$A$2:$C$25,3,0))</f>
        <v/>
      </c>
      <c r="P429" s="77"/>
      <c r="Q429" s="77" t="str">
        <f>IF(ISERROR(VLOOKUP(P429,[2]POA!$A$2:$F$25,4,0)),"",VLOOKUP(P429,[2]POA!$A$2:$F$25,4,0))</f>
        <v/>
      </c>
      <c r="R429" s="78" t="str">
        <f>IF(ISERROR(VLOOKUP(N429,[2]POA!$A$2:$C$25,2,0)),"",VLOOKUP(N429,[2]POA!$A$2:$C$25,2,0))</f>
        <v/>
      </c>
      <c r="S429" s="79"/>
      <c r="T429" s="64" t="str">
        <f t="shared" si="334"/>
        <v/>
      </c>
      <c r="U429" s="79"/>
      <c r="V429" s="80" t="str">
        <f>IF(OR(U419=0,N429="",R429=""),"",IF(U419&gt;=(0.5*R429),"HABIL","NO HABIL"))</f>
        <v/>
      </c>
      <c r="W429" s="80"/>
      <c r="X429" s="79"/>
      <c r="Y429" s="80" t="str">
        <f>IF(OR(X419=0,N429="",R429=""),"",IF(X419&gt;=$Y$9,"HABIL","NO HABIL"))</f>
        <v/>
      </c>
      <c r="Z429" s="81"/>
      <c r="AA429" s="80" t="str">
        <f>IF(OR(Z419=0,N429="",R429=""),"",IF(Z419&lt;=$AA$9,"HABIL","NO HABIL"))</f>
        <v/>
      </c>
      <c r="AB429" s="77">
        <f>IF(ISERROR(VLOOKUP(P429,[3]POA!$A$2:$F$25,5,0)),"",VLOOKUP(P429,[3]POA!$A$2:$F$25,5,0))</f>
        <v>0</v>
      </c>
      <c r="AC429" s="77"/>
      <c r="AD429" s="80" t="str">
        <f>IF(OR(AC419=0,N429="",R429=""),"",IF(AC419&gt;=$AD$9,"HABIL","NO HABIL"))</f>
        <v/>
      </c>
      <c r="AE429" s="80" t="str">
        <f t="shared" si="335"/>
        <v/>
      </c>
      <c r="AF429" s="82">
        <f t="shared" si="336"/>
        <v>0</v>
      </c>
      <c r="AG429" s="83" t="str">
        <f t="shared" si="339"/>
        <v>MIPYME</v>
      </c>
      <c r="AH429" s="84"/>
      <c r="AI429" s="80" t="str">
        <f>IF(OR(AH419=0,N429="",R429=""),"",IF(AH419&gt;=$AI$9,"HABIL","NO HABIL"))</f>
        <v/>
      </c>
      <c r="AJ429" s="84"/>
      <c r="AK429" s="80" t="str">
        <f>IF(OR(AJ419=0,N429="",R429=""),"",IF(AJ419&gt;=$AK$9,"HABIL","NO HABIL"))</f>
        <v/>
      </c>
      <c r="AL429" s="85" t="str">
        <f t="shared" si="340"/>
        <v/>
      </c>
    </row>
    <row r="430" spans="2:38" ht="18" hidden="1" customHeight="1" x14ac:dyDescent="0.25">
      <c r="B430" s="37">
        <v>39</v>
      </c>
      <c r="C430" s="38">
        <f>+C431</f>
        <v>0</v>
      </c>
      <c r="D430" s="39" t="str">
        <f>IF(SUM(D431:D440)=0,"",SUM(D431:D440))</f>
        <v/>
      </c>
      <c r="E430" s="40">
        <f>SUM(E431:E440)</f>
        <v>0</v>
      </c>
      <c r="F430" s="40">
        <f t="shared" ref="F430:M430" si="342">SUM(F431:F440)</f>
        <v>0</v>
      </c>
      <c r="G430" s="40">
        <f t="shared" si="342"/>
        <v>0</v>
      </c>
      <c r="H430" s="40">
        <f t="shared" si="342"/>
        <v>0</v>
      </c>
      <c r="I430" s="40">
        <f t="shared" si="342"/>
        <v>0</v>
      </c>
      <c r="J430" s="40">
        <f t="shared" si="342"/>
        <v>0</v>
      </c>
      <c r="K430" s="40">
        <f t="shared" si="342"/>
        <v>0</v>
      </c>
      <c r="L430" s="40">
        <f t="shared" si="342"/>
        <v>0</v>
      </c>
      <c r="M430" s="40">
        <f t="shared" si="342"/>
        <v>0</v>
      </c>
      <c r="N430" s="41">
        <v>1</v>
      </c>
      <c r="O430" s="42">
        <f>IF(ISERROR(VLOOKUP(N430,[2]POA!$A$2:$C$25,3,0)),"",VLOOKUP(N430,[2]POA!$A$2:$C$25,3,0))</f>
        <v>18</v>
      </c>
      <c r="P430" s="43" t="s">
        <v>54</v>
      </c>
      <c r="Q430" s="41">
        <f>+SUM(Q431:Q440)</f>
        <v>0</v>
      </c>
      <c r="R430" s="44">
        <f>IF(ISERROR(VLOOKUP(N430,[2]POA!$A$2:$C$25,2,0)),"",VLOOKUP(N430,[2]POA!$A$2:$C$25,2,0))</f>
        <v>151500000000</v>
      </c>
      <c r="S430" s="45">
        <f>SUM(I430)</f>
        <v>0</v>
      </c>
      <c r="T430" s="46" t="str">
        <f>IF(OR(S430=0,N430="",R430=""),"",IF(S430&gt;=(R430/O430),"HABIL","NO HABIL"))</f>
        <v/>
      </c>
      <c r="U430" s="47">
        <f>SUM(J430)</f>
        <v>0</v>
      </c>
      <c r="V430" s="48" t="str">
        <f>IF(OR(U430=0,N430="",R430=""),"",IF(U430&gt;=(0.1*R430),"HABIL","NO HABIL"))</f>
        <v/>
      </c>
      <c r="W430" s="48"/>
      <c r="X430" s="47">
        <f>IF(ISERROR(SUM(E430/G430)),0,SUM(E430/G430))</f>
        <v>0</v>
      </c>
      <c r="Y430" s="46" t="str">
        <f>IF(OR(X430=0,N430="",R430=""),"",IF(X430&gt;=$Y$9,"HABIL","NO HABIL"))</f>
        <v/>
      </c>
      <c r="Z430" s="49">
        <f>IF(ISERROR(SUM(H430/F430)),0,SUM(H430/F430))</f>
        <v>0</v>
      </c>
      <c r="AA430" s="46" t="str">
        <f>IF(OR(Z430=0,N430="",R430=""),"",IF(Z430&lt;=$AA$9,"HABIL","NO HABIL"))</f>
        <v/>
      </c>
      <c r="AB430" s="41">
        <f>+SUM(AB431:AB440)</f>
        <v>0</v>
      </c>
      <c r="AC430" s="49">
        <f>IF(ISERROR(SUM(L430/M430)),0,SUM(L430/M430))</f>
        <v>0</v>
      </c>
      <c r="AD430" s="46" t="str">
        <f>IF(OR(AC430=0,N430="",R430=""),"",IF(AC430&gt;=$AD$9,"HABIL","NO HABIL"))</f>
        <v/>
      </c>
      <c r="AE430" s="46" t="str">
        <f>IF(OR(T430="",V430="",Y430="",AA430="",AD430=""),"",IF(T430="NO HABIL","NO HABIL",IF(V430="NO HABIL","NO HABIL",IF(Y430="NO HABIL","NO HABIL",IF(AA430="NO HABIL","NO HABIL",IF(AD430="NO HABIL","NO HABIL",IF(AD430="NO HABIL","NO HABIL","HABIL")))))))</f>
        <v/>
      </c>
      <c r="AF430" s="50"/>
      <c r="AG430" s="51"/>
      <c r="AH430" s="49">
        <f>IF(ISERROR(SUM(L430/K430)),0,SUM(L430/K430))</f>
        <v>0</v>
      </c>
      <c r="AI430" s="46" t="str">
        <f>IF(OR(AH430=0,N430="",R430=""),"",IF(AH430&gt;=$AI$9,"HABIL","NO HABIL"))</f>
        <v/>
      </c>
      <c r="AJ430" s="49">
        <f>IF(ISERROR(SUM(L430/F430)),0,SUM(L430/F430))</f>
        <v>0</v>
      </c>
      <c r="AK430" s="46" t="str">
        <f>IF(OR(AJ430=0,N430="",R430=""),"",IF(AJ430&gt;=$AK$9,"HABIL","NO HABIL"))</f>
        <v/>
      </c>
      <c r="AL430" s="52" t="str">
        <f t="shared" si="340"/>
        <v/>
      </c>
    </row>
    <row r="431" spans="2:38" ht="18" hidden="1" customHeight="1" x14ac:dyDescent="0.25">
      <c r="B431" s="54" t="str">
        <f>IF(C431="","",B430+0.1)</f>
        <v/>
      </c>
      <c r="C431" s="55"/>
      <c r="D431" s="56"/>
      <c r="E431" s="57">
        <f>IF(ISERROR(VLOOKUP(C431,[2]TD!$4:$65536,2,0)),0,VLOOKUP(C431,[2]TD!$4:$65536,2,0))</f>
        <v>0</v>
      </c>
      <c r="F431" s="57">
        <f>IF(ISERROR(VLOOKUP(C431,[2]TD!$4:$65536,3,0)),0,VLOOKUP(C431,[2]TD!$4:$65536,3,0))</f>
        <v>0</v>
      </c>
      <c r="G431" s="57">
        <f>IF(ISERROR(VLOOKUP(C431,[2]TD!$4:$65536,4,0)),0,VLOOKUP(C431,[2]TD!$4:$65536,4,0))</f>
        <v>0</v>
      </c>
      <c r="H431" s="57">
        <f>IF(ISERROR(VLOOKUP(C431,[2]TD!$4:$65536,5,0)),0,VLOOKUP(C431,[2]TD!$4:$65536,5,0))</f>
        <v>0</v>
      </c>
      <c r="I431" s="57">
        <f>IF(ISERROR(E431-G431),"",E431-G431)</f>
        <v>0</v>
      </c>
      <c r="J431" s="58">
        <f>IF(ISERROR(F431-H431),"",F431-H431)</f>
        <v>0</v>
      </c>
      <c r="K431" s="58">
        <f>IF(ISERROR(F431-H431),"",F431-H431)</f>
        <v>0</v>
      </c>
      <c r="L431" s="57">
        <f>IF(ISERROR(VLOOKUP(C431,[2]TD!$4:$65536,6,0)),0,VLOOKUP(C431,[2]TD!$4:$65536,6,0))</f>
        <v>0</v>
      </c>
      <c r="M431" s="57">
        <f>IF(ISERROR(VLOOKUP(C431,[2]TD!$4:$65536,7,0)),0,VLOOKUP(C431,[2]TD!$4:$65536,7,0))</f>
        <v>0</v>
      </c>
      <c r="N431" s="59"/>
      <c r="O431" s="60" t="str">
        <f>IF(ISERROR(VLOOKUP(N431,[2]POA!$A$2:$C$25,3,0)),"",VLOOKUP(N431,[2]POA!$A$2:$C$25,3,0))</f>
        <v/>
      </c>
      <c r="P431" s="61" t="s">
        <v>54</v>
      </c>
      <c r="Q431" s="61" t="str">
        <f>IF(ISERROR(VLOOKUP(P431,[2]POA!$A$2:$F$25,4,0)),"",VLOOKUP(P431,[2]POA!$A$2:$F$25,4,0))</f>
        <v/>
      </c>
      <c r="R431" s="62" t="str">
        <f>IF(ISERROR(VLOOKUP(N431,[2]POA!$A$2:$C$25,2,0)),"",VLOOKUP(N431,[2]POA!$A$2:$C$25,2,0))</f>
        <v/>
      </c>
      <c r="S431" s="63"/>
      <c r="T431" s="64" t="str">
        <f t="shared" ref="T431:T440" si="343">IF(OR(S430=0,N431="",R431=""),"",IF(S430&gt;=(0.1*R431),"HABIL","NO HABIL"))</f>
        <v/>
      </c>
      <c r="U431" s="63"/>
      <c r="V431" s="64" t="str">
        <f>IF(OR(U430=0,N431="",R431=""),"",IF(U430&gt;=(0.5*R431),"HABIL","NO HABIL"))</f>
        <v/>
      </c>
      <c r="W431" s="64"/>
      <c r="X431" s="63"/>
      <c r="Y431" s="64" t="str">
        <f>IF(OR(X430=0,N431="",R431=""),"",IF(X430&gt;=$Y$9,"HABIL","NO HABIL"))</f>
        <v/>
      </c>
      <c r="Z431" s="65"/>
      <c r="AA431" s="64" t="str">
        <f>IF(OR(Z430=0,N431="",R431=""),"",IF(Z430&lt;=$AA$9,"HABIL","NO HABIL"))</f>
        <v/>
      </c>
      <c r="AB431" s="61" t="str">
        <f>IF(ISERROR(VLOOKUP(P431,[3]POA!$A$2:$F$25,5,0)),"",VLOOKUP(P431,[3]POA!$A$2:$F$25,5,0))</f>
        <v/>
      </c>
      <c r="AC431" s="61"/>
      <c r="AD431" s="64" t="str">
        <f>IF(OR(AC430=0,N431="",R431=""),"",IF(AC430&gt;=$AD$9,"HABIL","NO HABIL"))</f>
        <v/>
      </c>
      <c r="AE431" s="64" t="str">
        <f t="shared" ref="AE431:AE440" si="344">IF(OR(T431="",V431="",Y431="",AA431="",AD431=""),"",IF(T431="NO HABIL","NO HABIL",IF(V431="NO HABIL","NO HABIL",IF(Y431="NO HABIL","NO HABIL",IF(AA431="NO HABIL","NO HABIL",IF(AD431="NO HABIL","NO HABIL",IF(AD431="NO HABIL","NO HABIL","HABIL")))))))</f>
        <v/>
      </c>
      <c r="AF431" s="66">
        <f t="shared" ref="AF431:AF440" si="345">IF(ISERROR(F431/$AG$9),"",F431/$AG$9)</f>
        <v>0</v>
      </c>
      <c r="AG431" s="67" t="str">
        <f>+IF(AF431&lt;$AG$10,"MIPYME","NO CUMPLE")</f>
        <v>MIPYME</v>
      </c>
      <c r="AH431" s="68"/>
      <c r="AI431" s="64" t="str">
        <f>IF(OR(AH430=0,N431="",R431=""),"",IF(AH430&gt;=$AI$9,"HABIL","NO HABIL"))</f>
        <v/>
      </c>
      <c r="AJ431" s="68"/>
      <c r="AK431" s="64" t="str">
        <f>IF(OR(AJ430=0,N431="",R431=""),"",IF(AJ430&gt;=$AK$9,"HABIL","NO HABIL"))</f>
        <v/>
      </c>
      <c r="AL431" s="69" t="str">
        <f>IF(OR(AI431="",AK431=""),"",IF(AI431="NO HABIL","NO HABIL",IF(AK431="NO HABIL","NO HABIL",IF(AK431="NO HABIL","NO HABIL","HABIL"))))</f>
        <v/>
      </c>
    </row>
    <row r="432" spans="2:38" ht="18" hidden="1" customHeight="1" x14ac:dyDescent="0.25">
      <c r="B432" s="54" t="str">
        <f>IF(C432="","",B431+0.1)</f>
        <v/>
      </c>
      <c r="C432" s="56"/>
      <c r="D432" s="56"/>
      <c r="E432" s="57">
        <f>IF(ISERROR(VLOOKUP(C432,[2]TD!$4:$65536,2,0)),0,VLOOKUP(C432,[2]TD!$4:$65536,2,0))</f>
        <v>0</v>
      </c>
      <c r="F432" s="57">
        <f>IF(ISERROR(VLOOKUP(C432,[2]TD!$4:$65536,3,0)),0,VLOOKUP(C432,[2]TD!$4:$65536,3,0))</f>
        <v>0</v>
      </c>
      <c r="G432" s="57">
        <f>IF(ISERROR(VLOOKUP(C432,[2]TD!$4:$65536,4,0)),0,VLOOKUP(C432,[2]TD!$4:$65536,4,0))</f>
        <v>0</v>
      </c>
      <c r="H432" s="57">
        <f>IF(ISERROR(VLOOKUP(C432,[2]TD!$4:$65536,5,0)),0,VLOOKUP(C432,[2]TD!$4:$65536,5,0))</f>
        <v>0</v>
      </c>
      <c r="I432" s="57">
        <f t="shared" ref="I432:J440" si="346">IF(ISERROR(E432-G432),"",E432-G432)</f>
        <v>0</v>
      </c>
      <c r="J432" s="58">
        <f t="shared" si="346"/>
        <v>0</v>
      </c>
      <c r="K432" s="58">
        <f t="shared" ref="K432:K440" si="347">IF(ISERROR(F432-H432),"",F432-H432)</f>
        <v>0</v>
      </c>
      <c r="L432" s="57">
        <f>IF(ISERROR(VLOOKUP(C432,[2]TD!$4:$65536,6,0)),0,VLOOKUP(C432,[2]TD!$4:$65536,6,0))</f>
        <v>0</v>
      </c>
      <c r="M432" s="57">
        <f>IF(ISERROR(VLOOKUP(C432,[2]TD!$4:$65536,7,0)),0,VLOOKUP(C432,[2]TD!$4:$65536,7,0))</f>
        <v>0</v>
      </c>
      <c r="N432" s="70"/>
      <c r="O432" s="70" t="str">
        <f>IF(ISERROR(VLOOKUP(N432,[2]POA!$A$2:$C$25,3,0)),"",VLOOKUP(N432,[2]POA!$A$2:$C$25,3,0))</f>
        <v/>
      </c>
      <c r="P432" s="61" t="s">
        <v>54</v>
      </c>
      <c r="Q432" s="61" t="str">
        <f>IF(ISERROR(VLOOKUP(P432,[2]POA!$A$2:$F$25,4,0)),"",VLOOKUP(P432,[2]POA!$A$2:$F$25,4,0))</f>
        <v/>
      </c>
      <c r="R432" s="62" t="str">
        <f>IF(ISERROR(VLOOKUP(N432,[2]POA!$A$2:$C$25,2,0)),"",VLOOKUP(N432,[2]POA!$A$2:$C$25,2,0))</f>
        <v/>
      </c>
      <c r="S432" s="63" t="s">
        <v>54</v>
      </c>
      <c r="T432" s="64" t="str">
        <f t="shared" si="343"/>
        <v/>
      </c>
      <c r="U432" s="63"/>
      <c r="V432" s="64" t="str">
        <f>IF(OR(U430=0,N432="",R432=""),"",IF(U430&gt;=(0.5*R432),"HABIL","NO HABIL"))</f>
        <v/>
      </c>
      <c r="W432" s="64"/>
      <c r="X432" s="63"/>
      <c r="Y432" s="64" t="str">
        <f>IF(OR(X430=0,N432="",R432=""),"",IF(X430&gt;=$Y$9,"HABIL","NO HABIL"))</f>
        <v/>
      </c>
      <c r="Z432" s="65"/>
      <c r="AA432" s="64" t="str">
        <f>IF(OR(Z430=0,N432="",R432=""),"",IF(Z430&lt;=$AA$9,"HABIL","NO HABIL"))</f>
        <v/>
      </c>
      <c r="AB432" s="61" t="str">
        <f>IF(ISERROR(VLOOKUP(P432,[3]POA!$A$2:$F$25,5,0)),"",VLOOKUP(P432,[3]POA!$A$2:$F$25,5,0))</f>
        <v/>
      </c>
      <c r="AC432" s="61"/>
      <c r="AD432" s="64" t="str">
        <f>IF(OR(AC430=0,N432="",R432=""),"",IF(AC430&gt;=$AD$9,"HABIL","NO HABIL"))</f>
        <v/>
      </c>
      <c r="AE432" s="64" t="str">
        <f t="shared" si="344"/>
        <v/>
      </c>
      <c r="AF432" s="66">
        <f t="shared" si="345"/>
        <v>0</v>
      </c>
      <c r="AG432" s="67" t="str">
        <f t="shared" ref="AG432:AG440" si="348">+IF(AF432&lt;$AG$10,"MIPYME","NO CUMPLE")</f>
        <v>MIPYME</v>
      </c>
      <c r="AH432" s="68"/>
      <c r="AI432" s="64" t="str">
        <f>IF(OR(AH430=0,N432="",R432=""),"",IF(AH430&gt;=$AI$9,"HABIL","NO HABIL"))</f>
        <v/>
      </c>
      <c r="AJ432" s="68"/>
      <c r="AK432" s="64" t="str">
        <f>IF(OR(AJ430=0,N432="",R432=""),"",IF(AJ430&gt;=$AK$9,"HABIL","NO HABIL"))</f>
        <v/>
      </c>
      <c r="AL432" s="71" t="str">
        <f t="shared" ref="AL432:AL441" si="349">IF(OR(AI432="",AK432=""),"",IF(AI432="NO HABIL","NO HABIL",IF(AK432="NO HABIL","NO HABIL",IF(AK432="NO HABIL","NO HABIL","HABIL"))))</f>
        <v/>
      </c>
    </row>
    <row r="433" spans="2:38" ht="18" hidden="1" customHeight="1" x14ac:dyDescent="0.25">
      <c r="B433" s="54" t="str">
        <f>IF(C433="","",B432+0.1)</f>
        <v/>
      </c>
      <c r="C433" s="56"/>
      <c r="D433" s="56"/>
      <c r="E433" s="57">
        <f>IF(ISERROR(VLOOKUP(C433,[2]TD!$4:$65536,2,0)),0,VLOOKUP(C433,[2]TD!$4:$65536,2,0))</f>
        <v>0</v>
      </c>
      <c r="F433" s="57">
        <f>IF(ISERROR(VLOOKUP(C433,[2]TD!$4:$65536,3,0)),0,VLOOKUP(C433,[2]TD!$4:$65536,3,0))</f>
        <v>0</v>
      </c>
      <c r="G433" s="57">
        <f>IF(ISERROR(VLOOKUP(C433,[2]TD!$4:$65536,4,0)),0,VLOOKUP(C433,[2]TD!$4:$65536,4,0))</f>
        <v>0</v>
      </c>
      <c r="H433" s="57">
        <f>IF(ISERROR(VLOOKUP(C433,[2]TD!$4:$65536,5,0)),0,VLOOKUP(C433,[2]TD!$4:$65536,5,0))</f>
        <v>0</v>
      </c>
      <c r="I433" s="57">
        <f t="shared" si="346"/>
        <v>0</v>
      </c>
      <c r="J433" s="58">
        <f t="shared" si="346"/>
        <v>0</v>
      </c>
      <c r="K433" s="58">
        <f t="shared" si="347"/>
        <v>0</v>
      </c>
      <c r="L433" s="57">
        <f>IF(ISERROR(VLOOKUP(C433,[2]TD!$4:$65536,6,0)),0,VLOOKUP(C433,[2]TD!$4:$65536,6,0))</f>
        <v>0</v>
      </c>
      <c r="M433" s="57">
        <f>IF(ISERROR(VLOOKUP(C433,[2]TD!$4:$65536,7,0)),0,VLOOKUP(C433,[2]TD!$4:$65536,7,0))</f>
        <v>0</v>
      </c>
      <c r="N433" s="70"/>
      <c r="O433" s="70" t="str">
        <f>IF(ISERROR(VLOOKUP(N433,[2]POA!$A$2:$C$25,3,0)),"",VLOOKUP(N433,[2]POA!$A$2:$C$25,3,0))</f>
        <v/>
      </c>
      <c r="P433" s="61"/>
      <c r="Q433" s="61" t="str">
        <f>IF(ISERROR(VLOOKUP(P433,[2]POA!$A$2:$F$25,4,0)),"",VLOOKUP(P433,[2]POA!$A$2:$F$25,4,0))</f>
        <v/>
      </c>
      <c r="R433" s="62" t="str">
        <f>IF(ISERROR(VLOOKUP(N433,[2]POA!$A$2:$C$25,2,0)),"",VLOOKUP(N433,[2]POA!$A$2:$C$25,2,0))</f>
        <v/>
      </c>
      <c r="S433" s="63" t="s">
        <v>54</v>
      </c>
      <c r="T433" s="64" t="str">
        <f t="shared" si="343"/>
        <v/>
      </c>
      <c r="U433" s="63"/>
      <c r="V433" s="64" t="str">
        <f>IF(OR(U430=0,N433="",R433=""),"",IF(U430&gt;=(0.5*R433),"HABIL","NO HABIL"))</f>
        <v/>
      </c>
      <c r="W433" s="64"/>
      <c r="X433" s="63"/>
      <c r="Y433" s="64" t="str">
        <f>IF(OR(X430=0,N433="",R433=""),"",IF(X430&gt;=$Y$9,"HABIL","NO HABIL"))</f>
        <v/>
      </c>
      <c r="Z433" s="65"/>
      <c r="AA433" s="64" t="str">
        <f>IF(OR(Z430=0,N433="",R433=""),"",IF(Z430&lt;=$AA$9,"HABIL","NO HABIL"))</f>
        <v/>
      </c>
      <c r="AB433" s="61">
        <f>IF(ISERROR(VLOOKUP(P433,[3]POA!$A$2:$F$25,5,0)),"",VLOOKUP(P433,[3]POA!$A$2:$F$25,5,0))</f>
        <v>0</v>
      </c>
      <c r="AC433" s="61"/>
      <c r="AD433" s="64" t="str">
        <f>IF(OR(AC430=0,N433="",R433=""),"",IF(AC430&gt;=$AD$9,"HABIL","NO HABIL"))</f>
        <v/>
      </c>
      <c r="AE433" s="64" t="str">
        <f t="shared" si="344"/>
        <v/>
      </c>
      <c r="AF433" s="66">
        <f t="shared" si="345"/>
        <v>0</v>
      </c>
      <c r="AG433" s="67" t="str">
        <f t="shared" si="348"/>
        <v>MIPYME</v>
      </c>
      <c r="AH433" s="68"/>
      <c r="AI433" s="64" t="str">
        <f>IF(OR(AH430=0,N433="",R433=""),"",IF(AH430&gt;=$AI$9,"HABIL","NO HABIL"))</f>
        <v/>
      </c>
      <c r="AJ433" s="68"/>
      <c r="AK433" s="64" t="str">
        <f>IF(OR(AJ430=0,N433="",R433=""),"",IF(AJ430&gt;=$AK$9,"HABIL","NO HABIL"))</f>
        <v/>
      </c>
      <c r="AL433" s="71" t="str">
        <f t="shared" si="349"/>
        <v/>
      </c>
    </row>
    <row r="434" spans="2:38" ht="18" hidden="1" customHeight="1" x14ac:dyDescent="0.25">
      <c r="B434" s="54"/>
      <c r="C434" s="56" t="s">
        <v>55</v>
      </c>
      <c r="D434" s="56"/>
      <c r="E434" s="57">
        <f>IF(ISERROR(VLOOKUP(C434,[2]TD!$4:$65536,2,0)),0,VLOOKUP(C434,[2]TD!$4:$65536,2,0))</f>
        <v>0</v>
      </c>
      <c r="F434" s="57">
        <f>IF(ISERROR(VLOOKUP(C434,[2]TD!$4:$65536,3,0)),0,VLOOKUP(C434,[2]TD!$4:$65536,3,0))</f>
        <v>0</v>
      </c>
      <c r="G434" s="57">
        <f>IF(ISERROR(VLOOKUP(C434,[2]TD!$4:$65536,4,0)),0,VLOOKUP(C434,[2]TD!$4:$65536,4,0))</f>
        <v>0</v>
      </c>
      <c r="H434" s="57">
        <f>IF(ISERROR(VLOOKUP(C434,[2]TD!$4:$65536,5,0)),0,VLOOKUP(C434,[2]TD!$4:$65536,5,0))</f>
        <v>0</v>
      </c>
      <c r="I434" s="57">
        <f t="shared" si="346"/>
        <v>0</v>
      </c>
      <c r="J434" s="57">
        <f t="shared" si="346"/>
        <v>0</v>
      </c>
      <c r="K434" s="57">
        <f t="shared" si="347"/>
        <v>0</v>
      </c>
      <c r="L434" s="57">
        <f>IF(ISERROR(VLOOKUP(C434,[2]TD!$4:$65536,6,0)),0,VLOOKUP(C434,[2]TD!$4:$65536,6,0))</f>
        <v>0</v>
      </c>
      <c r="M434" s="57">
        <f>IF(ISERROR(VLOOKUP(C434,[2]TD!$4:$65536,7,0)),0,VLOOKUP(C434,[2]TD!$4:$65536,7,0))</f>
        <v>0</v>
      </c>
      <c r="N434" s="70"/>
      <c r="O434" s="70" t="str">
        <f>IF(ISERROR(VLOOKUP(N434,[2]POA!$A$2:$C$25,3,0)),"",VLOOKUP(N434,[2]POA!$A$2:$C$25,3,0))</f>
        <v/>
      </c>
      <c r="P434" s="61"/>
      <c r="Q434" s="61" t="str">
        <f>IF(ISERROR(VLOOKUP(P434,[2]POA!$A$2:$F$25,4,0)),"",VLOOKUP(P434,[2]POA!$A$2:$F$25,4,0))</f>
        <v/>
      </c>
      <c r="R434" s="62" t="str">
        <f>IF(ISERROR(VLOOKUP(N434,[2]POA!$A$2:$C$25,2,0)),"",VLOOKUP(N434,[2]POA!$A$2:$C$25,2,0))</f>
        <v/>
      </c>
      <c r="S434" s="63"/>
      <c r="T434" s="64" t="str">
        <f t="shared" si="343"/>
        <v/>
      </c>
      <c r="U434" s="63"/>
      <c r="V434" s="64" t="str">
        <f>IF(OR(U430=0,N434="",R434=""),"",IF(U430&gt;=(0.5*R434),"HABIL","NO HABIL"))</f>
        <v/>
      </c>
      <c r="W434" s="64"/>
      <c r="X434" s="63"/>
      <c r="Y434" s="64" t="str">
        <f>IF(OR(X430=0,N434="",R434=""),"",IF(X430&gt;=$Y$9,"HABIL","NO HABIL"))</f>
        <v/>
      </c>
      <c r="Z434" s="65"/>
      <c r="AA434" s="64" t="str">
        <f>IF(OR(Z430=0,N434="",R434=""),"",IF(Z430&lt;=$AA$9,"HABIL","NO HABIL"))</f>
        <v/>
      </c>
      <c r="AB434" s="61">
        <f>IF(ISERROR(VLOOKUP(P434,[3]POA!$A$2:$F$25,5,0)),"",VLOOKUP(P434,[3]POA!$A$2:$F$25,5,0))</f>
        <v>0</v>
      </c>
      <c r="AC434" s="61"/>
      <c r="AD434" s="64" t="str">
        <f>IF(OR(AC430=0,N434="",R434=""),"",IF(AC430&gt;=$AD$9,"HABIL","NO HABIL"))</f>
        <v/>
      </c>
      <c r="AE434" s="64" t="str">
        <f t="shared" si="344"/>
        <v/>
      </c>
      <c r="AF434" s="66">
        <f t="shared" si="345"/>
        <v>0</v>
      </c>
      <c r="AG434" s="67" t="str">
        <f t="shared" si="348"/>
        <v>MIPYME</v>
      </c>
      <c r="AH434" s="68"/>
      <c r="AI434" s="64" t="str">
        <f>IF(OR(AH430=0,N434="",R434=""),"",IF(AH430&gt;=$AI$9,"HABIL","NO HABIL"))</f>
        <v/>
      </c>
      <c r="AJ434" s="68"/>
      <c r="AK434" s="64" t="str">
        <f>IF(OR(AJ430=0,N434="",R434=""),"",IF(AJ430&gt;=$AK$9,"HABIL","NO HABIL"))</f>
        <v/>
      </c>
      <c r="AL434" s="71" t="str">
        <f t="shared" si="349"/>
        <v/>
      </c>
    </row>
    <row r="435" spans="2:38" ht="18" hidden="1" customHeight="1" x14ac:dyDescent="0.25">
      <c r="B435" s="54" t="str">
        <f t="shared" ref="B435:B440" si="350">IF(C435="","",B434+0.1)</f>
        <v/>
      </c>
      <c r="C435" s="56"/>
      <c r="D435" s="56"/>
      <c r="E435" s="57">
        <f>IF(ISERROR(VLOOKUP(C435,[2]TD!$4:$65536,2,0)),0,VLOOKUP(C435,[2]TD!$4:$65536,2,0))</f>
        <v>0</v>
      </c>
      <c r="F435" s="57">
        <f>IF(ISERROR(VLOOKUP(C435,[2]TD!$4:$65536,3,0)),0,VLOOKUP(C435,[2]TD!$4:$65536,3,0))</f>
        <v>0</v>
      </c>
      <c r="G435" s="57">
        <f>IF(ISERROR(VLOOKUP(C435,[2]TD!$4:$65536,4,0)),0,VLOOKUP(C435,[2]TD!$4:$65536,4,0))</f>
        <v>0</v>
      </c>
      <c r="H435" s="57">
        <f>IF(ISERROR(VLOOKUP(C435,[2]TD!$4:$65536,5,0)),0,VLOOKUP(C435,[2]TD!$4:$65536,5,0))</f>
        <v>0</v>
      </c>
      <c r="I435" s="57">
        <f t="shared" si="346"/>
        <v>0</v>
      </c>
      <c r="J435" s="57">
        <f t="shared" si="346"/>
        <v>0</v>
      </c>
      <c r="K435" s="57">
        <f t="shared" si="347"/>
        <v>0</v>
      </c>
      <c r="L435" s="57">
        <f>IF(ISERROR(VLOOKUP(C435,[2]TD!$4:$65536,6,0)),0,VLOOKUP(C435,[2]TD!$4:$65536,6,0))</f>
        <v>0</v>
      </c>
      <c r="M435" s="57">
        <f>IF(ISERROR(VLOOKUP(C435,[2]TD!$4:$65536,7,0)),0,VLOOKUP(C435,[2]TD!$4:$65536,7,0))</f>
        <v>0</v>
      </c>
      <c r="N435" s="70"/>
      <c r="O435" s="70" t="str">
        <f>IF(ISERROR(VLOOKUP(N435,[2]POA!$A$2:$C$25,3,0)),"",VLOOKUP(N435,[2]POA!$A$2:$C$25,3,0))</f>
        <v/>
      </c>
      <c r="P435" s="61"/>
      <c r="Q435" s="61" t="str">
        <f>IF(ISERROR(VLOOKUP(P435,[2]POA!$A$2:$F$25,4,0)),"",VLOOKUP(P435,[2]POA!$A$2:$F$25,4,0))</f>
        <v/>
      </c>
      <c r="R435" s="62" t="str">
        <f>IF(ISERROR(VLOOKUP(N435,[2]POA!$A$2:$C$25,2,0)),"",VLOOKUP(N435,[2]POA!$A$2:$C$25,2,0))</f>
        <v/>
      </c>
      <c r="S435" s="63"/>
      <c r="T435" s="64" t="str">
        <f t="shared" si="343"/>
        <v/>
      </c>
      <c r="U435" s="63"/>
      <c r="V435" s="64" t="str">
        <f>IF(OR(U430=0,N435="",R435=""),"",IF(U430&gt;=(0.5*R435),"HABIL","NO HABIL"))</f>
        <v/>
      </c>
      <c r="W435" s="64"/>
      <c r="X435" s="63"/>
      <c r="Y435" s="64" t="str">
        <f>IF(OR(X430=0,N435="",R435=""),"",IF(X430&gt;=$Y$9,"HABIL","NO HABIL"))</f>
        <v/>
      </c>
      <c r="Z435" s="65"/>
      <c r="AA435" s="64" t="str">
        <f>IF(OR(Z430=0,N435="",R435=""),"",IF(Z430&lt;=$AA$9,"HABIL","NO HABIL"))</f>
        <v/>
      </c>
      <c r="AB435" s="61">
        <f>IF(ISERROR(VLOOKUP(P435,[3]POA!$A$2:$F$25,5,0)),"",VLOOKUP(P435,[3]POA!$A$2:$F$25,5,0))</f>
        <v>0</v>
      </c>
      <c r="AC435" s="61"/>
      <c r="AD435" s="64" t="str">
        <f>IF(OR(AC430=0,N435="",R435=""),"",IF(AC430&gt;=$AD$9,"HABIL","NO HABIL"))</f>
        <v/>
      </c>
      <c r="AE435" s="64" t="str">
        <f t="shared" si="344"/>
        <v/>
      </c>
      <c r="AF435" s="66">
        <f t="shared" si="345"/>
        <v>0</v>
      </c>
      <c r="AG435" s="67" t="str">
        <f t="shared" si="348"/>
        <v>MIPYME</v>
      </c>
      <c r="AH435" s="68"/>
      <c r="AI435" s="64" t="str">
        <f>IF(OR(AH430=0,N435="",R435=""),"",IF(AH430&gt;=$AI$9,"HABIL","NO HABIL"))</f>
        <v/>
      </c>
      <c r="AJ435" s="68"/>
      <c r="AK435" s="64" t="str">
        <f>IF(OR(AJ430=0,N435="",R435=""),"",IF(AJ430&gt;=$AK$9,"HABIL","NO HABIL"))</f>
        <v/>
      </c>
      <c r="AL435" s="72" t="str">
        <f t="shared" si="349"/>
        <v/>
      </c>
    </row>
    <row r="436" spans="2:38" ht="18" hidden="1" customHeight="1" x14ac:dyDescent="0.25">
      <c r="B436" s="54" t="str">
        <f t="shared" si="350"/>
        <v/>
      </c>
      <c r="C436" s="56"/>
      <c r="D436" s="56"/>
      <c r="E436" s="57">
        <f>IF(ISERROR(VLOOKUP(C436,[2]TD!$4:$65536,2,0)),0,VLOOKUP(C436,[2]TD!$4:$65536,2,0))</f>
        <v>0</v>
      </c>
      <c r="F436" s="57">
        <f>IF(ISERROR(VLOOKUP(C436,[2]TD!$4:$65536,3,0)),0,VLOOKUP(C436,[2]TD!$4:$65536,3,0))</f>
        <v>0</v>
      </c>
      <c r="G436" s="57">
        <f>IF(ISERROR(VLOOKUP(C436,[2]TD!$4:$65536,4,0)),0,VLOOKUP(C436,[2]TD!$4:$65536,4,0))</f>
        <v>0</v>
      </c>
      <c r="H436" s="57">
        <f>IF(ISERROR(VLOOKUP(C436,[2]TD!$4:$65536,5,0)),0,VLOOKUP(C436,[2]TD!$4:$65536,5,0))</f>
        <v>0</v>
      </c>
      <c r="I436" s="57">
        <f t="shared" si="346"/>
        <v>0</v>
      </c>
      <c r="J436" s="57">
        <f t="shared" si="346"/>
        <v>0</v>
      </c>
      <c r="K436" s="57">
        <f t="shared" si="347"/>
        <v>0</v>
      </c>
      <c r="L436" s="57">
        <f>IF(ISERROR(VLOOKUP(C436,[2]TD!$4:$65536,6,0)),0,VLOOKUP(C436,[2]TD!$4:$65536,6,0))</f>
        <v>0</v>
      </c>
      <c r="M436" s="57">
        <f>IF(ISERROR(VLOOKUP(C436,[2]TD!$4:$65536,7,0)),0,VLOOKUP(C436,[2]TD!$4:$65536,7,0))</f>
        <v>0</v>
      </c>
      <c r="N436" s="70"/>
      <c r="O436" s="70" t="str">
        <f>IF(ISERROR(VLOOKUP(N436,[2]POA!$A$2:$C$25,3,0)),"",VLOOKUP(N436,[2]POA!$A$2:$C$25,3,0))</f>
        <v/>
      </c>
      <c r="P436" s="61"/>
      <c r="Q436" s="61" t="str">
        <f>IF(ISERROR(VLOOKUP(P436,[2]POA!$A$2:$F$25,4,0)),"",VLOOKUP(P436,[2]POA!$A$2:$F$25,4,0))</f>
        <v/>
      </c>
      <c r="R436" s="62" t="str">
        <f>IF(ISERROR(VLOOKUP(N436,[2]POA!$A$2:$C$25,2,0)),"",VLOOKUP(N436,[2]POA!$A$2:$C$25,2,0))</f>
        <v/>
      </c>
      <c r="S436" s="63"/>
      <c r="T436" s="64" t="str">
        <f t="shared" si="343"/>
        <v/>
      </c>
      <c r="U436" s="63"/>
      <c r="V436" s="64" t="str">
        <f>IF(OR(U430=0,N436="",R436=""),"",IF(U430&gt;=(0.5*R436),"HABIL","NO HABIL"))</f>
        <v/>
      </c>
      <c r="W436" s="64"/>
      <c r="X436" s="63"/>
      <c r="Y436" s="64" t="str">
        <f>IF(OR(X430=0,N436="",R436=""),"",IF(X430&gt;=$Y$9,"HABIL","NO HABIL"))</f>
        <v/>
      </c>
      <c r="Z436" s="65"/>
      <c r="AA436" s="64" t="str">
        <f>IF(OR(Z430=0,N436="",R436=""),"",IF(Z430&lt;=$AA$9,"HABIL","NO HABIL"))</f>
        <v/>
      </c>
      <c r="AB436" s="61">
        <f>IF(ISERROR(VLOOKUP(P436,[3]POA!$A$2:$F$25,5,0)),"",VLOOKUP(P436,[3]POA!$A$2:$F$25,5,0))</f>
        <v>0</v>
      </c>
      <c r="AC436" s="61"/>
      <c r="AD436" s="64" t="str">
        <f>IF(OR(AC430=0,N436="",R436=""),"",IF(AC430&gt;=$AD$9,"HABIL","NO HABIL"))</f>
        <v/>
      </c>
      <c r="AE436" s="64" t="str">
        <f t="shared" si="344"/>
        <v/>
      </c>
      <c r="AF436" s="66">
        <f t="shared" si="345"/>
        <v>0</v>
      </c>
      <c r="AG436" s="67" t="str">
        <f t="shared" si="348"/>
        <v>MIPYME</v>
      </c>
      <c r="AH436" s="68"/>
      <c r="AI436" s="64" t="str">
        <f>IF(OR(AH430=0,N436="",R436=""),"",IF(AH430&gt;=$AI$9,"HABIL","NO HABIL"))</f>
        <v/>
      </c>
      <c r="AJ436" s="68"/>
      <c r="AK436" s="64" t="str">
        <f>IF(OR(AJ430=0,N436="",R436=""),"",IF(AJ430&gt;=$AK$9,"HABIL","NO HABIL"))</f>
        <v/>
      </c>
      <c r="AL436" s="71" t="str">
        <f t="shared" si="349"/>
        <v/>
      </c>
    </row>
    <row r="437" spans="2:38" ht="18" hidden="1" customHeight="1" x14ac:dyDescent="0.25">
      <c r="B437" s="54" t="str">
        <f t="shared" si="350"/>
        <v/>
      </c>
      <c r="C437" s="56"/>
      <c r="D437" s="56"/>
      <c r="E437" s="57">
        <f>IF(ISERROR(VLOOKUP(C437,[2]TD!$4:$65536,2,0)),0,VLOOKUP(C437,[2]TD!$4:$65536,2,0))</f>
        <v>0</v>
      </c>
      <c r="F437" s="57">
        <f>IF(ISERROR(VLOOKUP(C437,[2]TD!$4:$65536,3,0)),0,VLOOKUP(C437,[2]TD!$4:$65536,3,0))</f>
        <v>0</v>
      </c>
      <c r="G437" s="57">
        <f>IF(ISERROR(VLOOKUP(C437,[2]TD!$4:$65536,4,0)),0,VLOOKUP(C437,[2]TD!$4:$65536,4,0))</f>
        <v>0</v>
      </c>
      <c r="H437" s="57">
        <f>IF(ISERROR(VLOOKUP(C437,[2]TD!$4:$65536,5,0)),0,VLOOKUP(C437,[2]TD!$4:$65536,5,0))</f>
        <v>0</v>
      </c>
      <c r="I437" s="57">
        <f t="shared" si="346"/>
        <v>0</v>
      </c>
      <c r="J437" s="57">
        <f t="shared" si="346"/>
        <v>0</v>
      </c>
      <c r="K437" s="57">
        <f t="shared" si="347"/>
        <v>0</v>
      </c>
      <c r="L437" s="57">
        <f>IF(ISERROR(VLOOKUP(C437,[2]TD!$4:$65536,6,0)),0,VLOOKUP(C437,[2]TD!$4:$65536,6,0))</f>
        <v>0</v>
      </c>
      <c r="M437" s="57">
        <f>IF(ISERROR(VLOOKUP(C437,[2]TD!$4:$65536,7,0)),0,VLOOKUP(C437,[2]TD!$4:$65536,7,0))</f>
        <v>0</v>
      </c>
      <c r="N437" s="70"/>
      <c r="O437" s="70" t="str">
        <f>IF(ISERROR(VLOOKUP(N437,[2]POA!$A$2:$C$25,3,0)),"",VLOOKUP(N437,[2]POA!$A$2:$C$25,3,0))</f>
        <v/>
      </c>
      <c r="P437" s="61"/>
      <c r="Q437" s="61" t="str">
        <f>IF(ISERROR(VLOOKUP(P437,[2]POA!$A$2:$F$25,4,0)),"",VLOOKUP(P437,[2]POA!$A$2:$F$25,4,0))</f>
        <v/>
      </c>
      <c r="R437" s="62" t="str">
        <f>IF(ISERROR(VLOOKUP(N437,[2]POA!$A$2:$C$25,2,0)),"",VLOOKUP(N437,[2]POA!$A$2:$C$25,2,0))</f>
        <v/>
      </c>
      <c r="S437" s="63"/>
      <c r="T437" s="64" t="str">
        <f t="shared" si="343"/>
        <v/>
      </c>
      <c r="U437" s="63"/>
      <c r="V437" s="64" t="str">
        <f>IF(OR(U430=0,N437="",R437=""),"",IF(U430&gt;=(0.5*R437),"HABIL","NO HABIL"))</f>
        <v/>
      </c>
      <c r="W437" s="64"/>
      <c r="X437" s="63"/>
      <c r="Y437" s="64" t="str">
        <f>IF(OR(X430=0,N437="",R437=""),"",IF(X430&gt;=$Y$9,"HABIL","NO HABIL"))</f>
        <v/>
      </c>
      <c r="Z437" s="65"/>
      <c r="AA437" s="64" t="str">
        <f>IF(OR(Z430=0,N437="",R437=""),"",IF(Z430&lt;=$AA$9,"HABIL","NO HABIL"))</f>
        <v/>
      </c>
      <c r="AB437" s="61">
        <f>IF(ISERROR(VLOOKUP(P437,[3]POA!$A$2:$F$25,5,0)),"",VLOOKUP(P437,[3]POA!$A$2:$F$25,5,0))</f>
        <v>0</v>
      </c>
      <c r="AC437" s="61"/>
      <c r="AD437" s="64" t="str">
        <f>IF(OR(AC430=0,N437="",R437=""),"",IF(AC430&gt;=$AD$9,"HABIL","NO HABIL"))</f>
        <v/>
      </c>
      <c r="AE437" s="64" t="str">
        <f t="shared" si="344"/>
        <v/>
      </c>
      <c r="AF437" s="66">
        <f t="shared" si="345"/>
        <v>0</v>
      </c>
      <c r="AG437" s="67" t="str">
        <f t="shared" si="348"/>
        <v>MIPYME</v>
      </c>
      <c r="AH437" s="68"/>
      <c r="AI437" s="64" t="str">
        <f>IF(OR(AH430=0,N437="",R437=""),"",IF(AH430&gt;=$AI$9,"HABIL","NO HABIL"))</f>
        <v/>
      </c>
      <c r="AJ437" s="68"/>
      <c r="AK437" s="64" t="str">
        <f>IF(OR(AJ430=0,N437="",R437=""),"",IF(AJ430&gt;=$AK$9,"HABIL","NO HABIL"))</f>
        <v/>
      </c>
      <c r="AL437" s="71" t="str">
        <f t="shared" si="349"/>
        <v/>
      </c>
    </row>
    <row r="438" spans="2:38" ht="18" hidden="1" customHeight="1" x14ac:dyDescent="0.25">
      <c r="B438" s="54" t="str">
        <f t="shared" si="350"/>
        <v/>
      </c>
      <c r="C438" s="56"/>
      <c r="D438" s="56"/>
      <c r="E438" s="57">
        <f>IF(ISERROR(VLOOKUP(C438,[2]TD!$4:$65536,2,0)),0,VLOOKUP(C438,[2]TD!$4:$65536,2,0))</f>
        <v>0</v>
      </c>
      <c r="F438" s="57">
        <f>IF(ISERROR(VLOOKUP(C438,[2]TD!$4:$65536,3,0)),0,VLOOKUP(C438,[2]TD!$4:$65536,3,0))</f>
        <v>0</v>
      </c>
      <c r="G438" s="57">
        <f>IF(ISERROR(VLOOKUP(C438,[2]TD!$4:$65536,4,0)),0,VLOOKUP(C438,[2]TD!$4:$65536,4,0))</f>
        <v>0</v>
      </c>
      <c r="H438" s="57">
        <f>IF(ISERROR(VLOOKUP(C438,[2]TD!$4:$65536,5,0)),0,VLOOKUP(C438,[2]TD!$4:$65536,5,0))</f>
        <v>0</v>
      </c>
      <c r="I438" s="57">
        <f t="shared" si="346"/>
        <v>0</v>
      </c>
      <c r="J438" s="57">
        <f t="shared" si="346"/>
        <v>0</v>
      </c>
      <c r="K438" s="57">
        <f t="shared" si="347"/>
        <v>0</v>
      </c>
      <c r="L438" s="57">
        <f>IF(ISERROR(VLOOKUP(C438,[2]TD!$4:$65536,6,0)),0,VLOOKUP(C438,[2]TD!$4:$65536,6,0))</f>
        <v>0</v>
      </c>
      <c r="M438" s="57">
        <f>IF(ISERROR(VLOOKUP(C438,[2]TD!$4:$65536,7,0)),0,VLOOKUP(C438,[2]TD!$4:$65536,7,0))</f>
        <v>0</v>
      </c>
      <c r="N438" s="70"/>
      <c r="O438" s="70" t="str">
        <f>IF(ISERROR(VLOOKUP(N438,[2]POA!$A$2:$C$25,3,0)),"",VLOOKUP(N438,[2]POA!$A$2:$C$25,3,0))</f>
        <v/>
      </c>
      <c r="P438" s="61"/>
      <c r="Q438" s="61" t="str">
        <f>IF(ISERROR(VLOOKUP(P438,[2]POA!$A$2:$F$25,4,0)),"",VLOOKUP(P438,[2]POA!$A$2:$F$25,4,0))</f>
        <v/>
      </c>
      <c r="R438" s="62" t="str">
        <f>IF(ISERROR(VLOOKUP(N438,[2]POA!$A$2:$C$25,2,0)),"",VLOOKUP(N438,[2]POA!$A$2:$C$25,2,0))</f>
        <v/>
      </c>
      <c r="S438" s="63"/>
      <c r="T438" s="64" t="str">
        <f t="shared" si="343"/>
        <v/>
      </c>
      <c r="U438" s="63"/>
      <c r="V438" s="64" t="str">
        <f>IF(OR(U430=0,N438="",R438=""),"",IF(U430&gt;=(0.5*R438),"HABIL","NO HABIL"))</f>
        <v/>
      </c>
      <c r="W438" s="64"/>
      <c r="X438" s="63"/>
      <c r="Y438" s="64" t="str">
        <f>IF(OR(X430=0,N438="",R438=""),"",IF(X430&gt;=$Y$9,"HABIL","NO HABIL"))</f>
        <v/>
      </c>
      <c r="Z438" s="65"/>
      <c r="AA438" s="64" t="str">
        <f>IF(OR(Z430=0,N438="",R438=""),"",IF(Z430&lt;=$AA$9,"HABIL","NO HABIL"))</f>
        <v/>
      </c>
      <c r="AB438" s="61">
        <f>IF(ISERROR(VLOOKUP(P438,[3]POA!$A$2:$F$25,5,0)),"",VLOOKUP(P438,[3]POA!$A$2:$F$25,5,0))</f>
        <v>0</v>
      </c>
      <c r="AC438" s="61"/>
      <c r="AD438" s="64" t="str">
        <f>IF(OR(AC430=0,N438="",R438=""),"",IF(AC430&gt;=$AD$9,"HABIL","NO HABIL"))</f>
        <v/>
      </c>
      <c r="AE438" s="64" t="str">
        <f t="shared" si="344"/>
        <v/>
      </c>
      <c r="AF438" s="66">
        <f t="shared" si="345"/>
        <v>0</v>
      </c>
      <c r="AG438" s="67" t="str">
        <f t="shared" si="348"/>
        <v>MIPYME</v>
      </c>
      <c r="AH438" s="68"/>
      <c r="AI438" s="64" t="str">
        <f>IF(OR(AH430=0,N438="",R438=""),"",IF(AH430&gt;=$AI$9,"HABIL","NO HABIL"))</f>
        <v/>
      </c>
      <c r="AJ438" s="68"/>
      <c r="AK438" s="64" t="str">
        <f>IF(OR(AJ430=0,N438="",R438=""),"",IF(AJ430&gt;=$AK$9,"HABIL","NO HABIL"))</f>
        <v/>
      </c>
      <c r="AL438" s="72" t="str">
        <f t="shared" si="349"/>
        <v/>
      </c>
    </row>
    <row r="439" spans="2:38" ht="18" hidden="1" customHeight="1" x14ac:dyDescent="0.25">
      <c r="B439" s="54" t="str">
        <f t="shared" si="350"/>
        <v/>
      </c>
      <c r="C439" s="56"/>
      <c r="D439" s="56"/>
      <c r="E439" s="57">
        <f>IF(ISERROR(VLOOKUP(C439,[2]TD!$4:$65536,2,0)),0,VLOOKUP(C439,[2]TD!$4:$65536,2,0))</f>
        <v>0</v>
      </c>
      <c r="F439" s="57">
        <f>IF(ISERROR(VLOOKUP(C439,[2]TD!$4:$65536,3,0)),0,VLOOKUP(C439,[2]TD!$4:$65536,3,0))</f>
        <v>0</v>
      </c>
      <c r="G439" s="57">
        <f>IF(ISERROR(VLOOKUP(C439,[2]TD!$4:$65536,4,0)),0,VLOOKUP(C439,[2]TD!$4:$65536,4,0))</f>
        <v>0</v>
      </c>
      <c r="H439" s="57">
        <f>IF(ISERROR(VLOOKUP(C439,[2]TD!$4:$65536,5,0)),0,VLOOKUP(C439,[2]TD!$4:$65536,5,0))</f>
        <v>0</v>
      </c>
      <c r="I439" s="57">
        <f t="shared" si="346"/>
        <v>0</v>
      </c>
      <c r="J439" s="57">
        <f t="shared" si="346"/>
        <v>0</v>
      </c>
      <c r="K439" s="57">
        <f t="shared" si="347"/>
        <v>0</v>
      </c>
      <c r="L439" s="57">
        <f>IF(ISERROR(VLOOKUP(C439,[2]TD!$4:$65536,6,0)),0,VLOOKUP(C439,[2]TD!$4:$65536,6,0))</f>
        <v>0</v>
      </c>
      <c r="M439" s="57">
        <f>IF(ISERROR(VLOOKUP(C439,[2]TD!$4:$65536,7,0)),0,VLOOKUP(C439,[2]TD!$4:$65536,7,0))</f>
        <v>0</v>
      </c>
      <c r="N439" s="70"/>
      <c r="O439" s="70" t="str">
        <f>IF(ISERROR(VLOOKUP(N439,[2]POA!$A$2:$C$25,3,0)),"",VLOOKUP(N439,[2]POA!$A$2:$C$25,3,0))</f>
        <v/>
      </c>
      <c r="P439" s="61"/>
      <c r="Q439" s="61" t="str">
        <f>IF(ISERROR(VLOOKUP(P439,[2]POA!$A$2:$F$25,4,0)),"",VLOOKUP(P439,[2]POA!$A$2:$F$25,4,0))</f>
        <v/>
      </c>
      <c r="R439" s="62" t="str">
        <f>IF(ISERROR(VLOOKUP(N439,[2]POA!$A$2:$C$25,2,0)),"",VLOOKUP(N439,[2]POA!$A$2:$C$25,2,0))</f>
        <v/>
      </c>
      <c r="S439" s="63"/>
      <c r="T439" s="64" t="str">
        <f t="shared" si="343"/>
        <v/>
      </c>
      <c r="U439" s="63"/>
      <c r="V439" s="64" t="str">
        <f>IF(OR(U430=0,N439="",R439=""),"",IF(U430&gt;=(0.5*R439),"HABIL","NO HABIL"))</f>
        <v/>
      </c>
      <c r="W439" s="64"/>
      <c r="X439" s="63"/>
      <c r="Y439" s="64" t="str">
        <f>IF(OR(X430=0,N439="",R439=""),"",IF(X430&gt;=$Y$9,"HABIL","NO HABIL"))</f>
        <v/>
      </c>
      <c r="Z439" s="65"/>
      <c r="AA439" s="64" t="str">
        <f>IF(OR(Z430=0,N439="",R439=""),"",IF(Z430&lt;=$AA$9,"HABIL","NO HABIL"))</f>
        <v/>
      </c>
      <c r="AB439" s="61">
        <f>IF(ISERROR(VLOOKUP(P439,[3]POA!$A$2:$F$25,5,0)),"",VLOOKUP(P439,[3]POA!$A$2:$F$25,5,0))</f>
        <v>0</v>
      </c>
      <c r="AC439" s="61"/>
      <c r="AD439" s="64" t="str">
        <f>IF(OR(AC430=0,N439="",R439=""),"",IF(AC430&gt;=$AD$9,"HABIL","NO HABIL"))</f>
        <v/>
      </c>
      <c r="AE439" s="64" t="str">
        <f t="shared" si="344"/>
        <v/>
      </c>
      <c r="AF439" s="66">
        <f t="shared" si="345"/>
        <v>0</v>
      </c>
      <c r="AG439" s="67" t="str">
        <f t="shared" si="348"/>
        <v>MIPYME</v>
      </c>
      <c r="AH439" s="68"/>
      <c r="AI439" s="64" t="str">
        <f>IF(OR(AH430=0,N439="",R439=""),"",IF(AH430&gt;=$AI$9,"HABIL","NO HABIL"))</f>
        <v/>
      </c>
      <c r="AJ439" s="68"/>
      <c r="AK439" s="64" t="str">
        <f>IF(OR(AJ430=0,N439="",R439=""),"",IF(AJ430&gt;=$AK$9,"HABIL","NO HABIL"))</f>
        <v/>
      </c>
      <c r="AL439" s="72" t="str">
        <f t="shared" si="349"/>
        <v/>
      </c>
    </row>
    <row r="440" spans="2:38" ht="18" hidden="1" customHeight="1" x14ac:dyDescent="0.25">
      <c r="B440" s="73" t="str">
        <f t="shared" si="350"/>
        <v/>
      </c>
      <c r="C440" s="74"/>
      <c r="D440" s="74"/>
      <c r="E440" s="75">
        <f>IF(ISERROR(VLOOKUP(C440,[2]TD!$4:$65536,2,0)),0,VLOOKUP(C440,[2]TD!$4:$65536,2,0))</f>
        <v>0</v>
      </c>
      <c r="F440" s="75">
        <f>IF(ISERROR(VLOOKUP(C440,[2]TD!$4:$65536,3,0)),0,VLOOKUP(C440,[2]TD!$4:$65536,3,0))</f>
        <v>0</v>
      </c>
      <c r="G440" s="75">
        <f>IF(ISERROR(VLOOKUP(C440,[2]TD!$4:$65536,4,0)),0,VLOOKUP(C440,[2]TD!$4:$65536,4,0))</f>
        <v>0</v>
      </c>
      <c r="H440" s="75">
        <f>IF(ISERROR(VLOOKUP(C440,[2]TD!$4:$65536,5,0)),0,VLOOKUP(C440,[2]TD!$4:$65536,5,0))</f>
        <v>0</v>
      </c>
      <c r="I440" s="75">
        <f t="shared" si="346"/>
        <v>0</v>
      </c>
      <c r="J440" s="75">
        <f t="shared" si="346"/>
        <v>0</v>
      </c>
      <c r="K440" s="75">
        <f t="shared" si="347"/>
        <v>0</v>
      </c>
      <c r="L440" s="75">
        <f>IF(ISERROR(VLOOKUP(C440,[2]TD!$4:$65536,6,0)),0,VLOOKUP(C440,[2]TD!$4:$65536,6,0))</f>
        <v>0</v>
      </c>
      <c r="M440" s="75">
        <f>IF(ISERROR(VLOOKUP(C440,[2]TD!$4:$65536,7,0)),0,VLOOKUP(C440,[2]TD!$4:$65536,7,0))</f>
        <v>0</v>
      </c>
      <c r="N440" s="76"/>
      <c r="O440" s="76" t="str">
        <f>IF(ISERROR(VLOOKUP(N440,[2]POA!$A$2:$C$25,3,0)),"",VLOOKUP(N440,[2]POA!$A$2:$C$25,3,0))</f>
        <v/>
      </c>
      <c r="P440" s="77"/>
      <c r="Q440" s="77" t="str">
        <f>IF(ISERROR(VLOOKUP(P440,[2]POA!$A$2:$F$25,4,0)),"",VLOOKUP(P440,[2]POA!$A$2:$F$25,4,0))</f>
        <v/>
      </c>
      <c r="R440" s="78" t="str">
        <f>IF(ISERROR(VLOOKUP(N440,[2]POA!$A$2:$C$25,2,0)),"",VLOOKUP(N440,[2]POA!$A$2:$C$25,2,0))</f>
        <v/>
      </c>
      <c r="S440" s="79"/>
      <c r="T440" s="64" t="str">
        <f t="shared" si="343"/>
        <v/>
      </c>
      <c r="U440" s="79"/>
      <c r="V440" s="80" t="str">
        <f>IF(OR(U430=0,N440="",R440=""),"",IF(U430&gt;=(0.5*R440),"HABIL","NO HABIL"))</f>
        <v/>
      </c>
      <c r="W440" s="80"/>
      <c r="X440" s="79"/>
      <c r="Y440" s="80" t="str">
        <f>IF(OR(X430=0,N440="",R440=""),"",IF(X430&gt;=$Y$9,"HABIL","NO HABIL"))</f>
        <v/>
      </c>
      <c r="Z440" s="81"/>
      <c r="AA440" s="80" t="str">
        <f>IF(OR(Z430=0,N440="",R440=""),"",IF(Z430&lt;=$AA$9,"HABIL","NO HABIL"))</f>
        <v/>
      </c>
      <c r="AB440" s="77">
        <f>IF(ISERROR(VLOOKUP(P440,[3]POA!$A$2:$F$25,5,0)),"",VLOOKUP(P440,[3]POA!$A$2:$F$25,5,0))</f>
        <v>0</v>
      </c>
      <c r="AC440" s="77"/>
      <c r="AD440" s="80" t="str">
        <f>IF(OR(AC430=0,N440="",R440=""),"",IF(AC430&gt;=$AD$9,"HABIL","NO HABIL"))</f>
        <v/>
      </c>
      <c r="AE440" s="80" t="str">
        <f t="shared" si="344"/>
        <v/>
      </c>
      <c r="AF440" s="82">
        <f t="shared" si="345"/>
        <v>0</v>
      </c>
      <c r="AG440" s="83" t="str">
        <f t="shared" si="348"/>
        <v>MIPYME</v>
      </c>
      <c r="AH440" s="84"/>
      <c r="AI440" s="80" t="str">
        <f>IF(OR(AH430=0,N440="",R440=""),"",IF(AH430&gt;=$AI$9,"HABIL","NO HABIL"))</f>
        <v/>
      </c>
      <c r="AJ440" s="84"/>
      <c r="AK440" s="80" t="str">
        <f>IF(OR(AJ430=0,N440="",R440=""),"",IF(AJ430&gt;=$AK$9,"HABIL","NO HABIL"))</f>
        <v/>
      </c>
      <c r="AL440" s="85" t="str">
        <f t="shared" si="349"/>
        <v/>
      </c>
    </row>
    <row r="441" spans="2:38" ht="18" hidden="1" customHeight="1" x14ac:dyDescent="0.25">
      <c r="B441" s="37">
        <v>40</v>
      </c>
      <c r="C441" s="38">
        <f>+C442</f>
        <v>0</v>
      </c>
      <c r="D441" s="39" t="str">
        <f>IF(SUM(D442:D451)=0,"",SUM(D442:D451))</f>
        <v/>
      </c>
      <c r="E441" s="40">
        <f>SUM(E442:E451)</f>
        <v>0</v>
      </c>
      <c r="F441" s="40">
        <f t="shared" ref="F441:M441" si="351">SUM(F442:F451)</f>
        <v>0</v>
      </c>
      <c r="G441" s="40">
        <f t="shared" si="351"/>
        <v>0</v>
      </c>
      <c r="H441" s="40">
        <f t="shared" si="351"/>
        <v>0</v>
      </c>
      <c r="I441" s="40">
        <f t="shared" si="351"/>
        <v>0</v>
      </c>
      <c r="J441" s="40">
        <f t="shared" si="351"/>
        <v>0</v>
      </c>
      <c r="K441" s="40">
        <f t="shared" si="351"/>
        <v>0</v>
      </c>
      <c r="L441" s="40">
        <f t="shared" si="351"/>
        <v>0</v>
      </c>
      <c r="M441" s="40">
        <f t="shared" si="351"/>
        <v>0</v>
      </c>
      <c r="N441" s="41">
        <v>1</v>
      </c>
      <c r="O441" s="42">
        <f>IF(ISERROR(VLOOKUP(N441,[2]POA!$A$2:$C$25,3,0)),"",VLOOKUP(N441,[2]POA!$A$2:$C$25,3,0))</f>
        <v>18</v>
      </c>
      <c r="P441" s="43" t="s">
        <v>54</v>
      </c>
      <c r="Q441" s="41">
        <f>+SUM(Q442:Q451)</f>
        <v>0</v>
      </c>
      <c r="R441" s="44">
        <f>IF(ISERROR(VLOOKUP(N441,[2]POA!$A$2:$C$25,2,0)),"",VLOOKUP(N441,[2]POA!$A$2:$C$25,2,0))</f>
        <v>151500000000</v>
      </c>
      <c r="S441" s="45">
        <f>SUM(I441)</f>
        <v>0</v>
      </c>
      <c r="T441" s="46" t="str">
        <f>IF(OR(S441=0,N441="",R441=""),"",IF(S441&gt;=(R441/O441),"HABIL","NO HABIL"))</f>
        <v/>
      </c>
      <c r="U441" s="47">
        <f>SUM(J441)</f>
        <v>0</v>
      </c>
      <c r="V441" s="48" t="str">
        <f>IF(OR(U441=0,N441="",R441=""),"",IF(U441&gt;=(0.1*R441),"HABIL","NO HABIL"))</f>
        <v/>
      </c>
      <c r="W441" s="48"/>
      <c r="X441" s="47">
        <f>IF(ISERROR(SUM(E441/G441)),0,SUM(E441/G441))</f>
        <v>0</v>
      </c>
      <c r="Y441" s="46" t="str">
        <f>IF(OR(X441=0,N441="",R441=""),"",IF(X441&gt;=$Y$9,"HABIL","NO HABIL"))</f>
        <v/>
      </c>
      <c r="Z441" s="49">
        <f>IF(ISERROR(SUM(H441/F441)),0,SUM(H441/F441))</f>
        <v>0</v>
      </c>
      <c r="AA441" s="46" t="str">
        <f>IF(OR(Z441=0,N441="",R441=""),"",IF(Z441&lt;=$AA$9,"HABIL","NO HABIL"))</f>
        <v/>
      </c>
      <c r="AB441" s="41">
        <f>+SUM(AB442:AB451)</f>
        <v>0</v>
      </c>
      <c r="AC441" s="49">
        <f>IF(ISERROR(SUM(L441/M441)),0,SUM(L441/M441))</f>
        <v>0</v>
      </c>
      <c r="AD441" s="46" t="str">
        <f>IF(OR(AC441=0,N441="",R441=""),"",IF(AC441&gt;=$AD$9,"HABIL","NO HABIL"))</f>
        <v/>
      </c>
      <c r="AE441" s="46" t="str">
        <f>IF(OR(T441="",V441="",Y441="",AA441="",AD441=""),"",IF(T441="NO HABIL","NO HABIL",IF(V441="NO HABIL","NO HABIL",IF(Y441="NO HABIL","NO HABIL",IF(AA441="NO HABIL","NO HABIL",IF(AD441="NO HABIL","NO HABIL",IF(AD441="NO HABIL","NO HABIL","HABIL")))))))</f>
        <v/>
      </c>
      <c r="AF441" s="50"/>
      <c r="AG441" s="51"/>
      <c r="AH441" s="49">
        <f>IF(ISERROR(SUM(L441/K441)),0,SUM(L441/K441))</f>
        <v>0</v>
      </c>
      <c r="AI441" s="46" t="str">
        <f>IF(OR(AH441=0,N441="",R441=""),"",IF(AH441&gt;=$AI$9,"HABIL","NO HABIL"))</f>
        <v/>
      </c>
      <c r="AJ441" s="49">
        <f>IF(ISERROR(SUM(L441/F441)),0,SUM(L441/F441))</f>
        <v>0</v>
      </c>
      <c r="AK441" s="46" t="str">
        <f>IF(OR(AJ441=0,N441="",R441=""),"",IF(AJ441&gt;=$AK$9,"HABIL","NO HABIL"))</f>
        <v/>
      </c>
      <c r="AL441" s="52" t="str">
        <f t="shared" si="349"/>
        <v/>
      </c>
    </row>
    <row r="442" spans="2:38" ht="18" hidden="1" customHeight="1" x14ac:dyDescent="0.25">
      <c r="B442" s="54" t="str">
        <f>IF(C442="","",B441+0.1)</f>
        <v/>
      </c>
      <c r="C442" s="55"/>
      <c r="D442" s="56"/>
      <c r="E442" s="57">
        <f>IF(ISERROR(VLOOKUP(C442,[2]TD!$4:$65536,2,0)),0,VLOOKUP(C442,[2]TD!$4:$65536,2,0))</f>
        <v>0</v>
      </c>
      <c r="F442" s="57">
        <f>IF(ISERROR(VLOOKUP(C442,[2]TD!$4:$65536,3,0)),0,VLOOKUP(C442,[2]TD!$4:$65536,3,0))</f>
        <v>0</v>
      </c>
      <c r="G442" s="57">
        <f>IF(ISERROR(VLOOKUP(C442,[2]TD!$4:$65536,4,0)),0,VLOOKUP(C442,[2]TD!$4:$65536,4,0))</f>
        <v>0</v>
      </c>
      <c r="H442" s="57">
        <f>IF(ISERROR(VLOOKUP(C442,[2]TD!$4:$65536,5,0)),0,VLOOKUP(C442,[2]TD!$4:$65536,5,0))</f>
        <v>0</v>
      </c>
      <c r="I442" s="57">
        <f>IF(ISERROR(E442-G442),"",E442-G442)</f>
        <v>0</v>
      </c>
      <c r="J442" s="58">
        <f>IF(ISERROR(F442-H442),"",F442-H442)</f>
        <v>0</v>
      </c>
      <c r="K442" s="58">
        <f>IF(ISERROR(F442-H442),"",F442-H442)</f>
        <v>0</v>
      </c>
      <c r="L442" s="57">
        <f>IF(ISERROR(VLOOKUP(C442,[2]TD!$4:$65536,6,0)),0,VLOOKUP(C442,[2]TD!$4:$65536,6,0))</f>
        <v>0</v>
      </c>
      <c r="M442" s="57">
        <f>IF(ISERROR(VLOOKUP(C442,[2]TD!$4:$65536,7,0)),0,VLOOKUP(C442,[2]TD!$4:$65536,7,0))</f>
        <v>0</v>
      </c>
      <c r="N442" s="59"/>
      <c r="O442" s="60" t="str">
        <f>IF(ISERROR(VLOOKUP(N442,[2]POA!$A$2:$C$25,3,0)),"",VLOOKUP(N442,[2]POA!$A$2:$C$25,3,0))</f>
        <v/>
      </c>
      <c r="P442" s="61" t="s">
        <v>54</v>
      </c>
      <c r="Q442" s="61" t="str">
        <f>IF(ISERROR(VLOOKUP(P442,[2]POA!$A$2:$F$25,4,0)),"",VLOOKUP(P442,[2]POA!$A$2:$F$25,4,0))</f>
        <v/>
      </c>
      <c r="R442" s="62" t="str">
        <f>IF(ISERROR(VLOOKUP(N442,[2]POA!$A$2:$C$25,2,0)),"",VLOOKUP(N442,[2]POA!$A$2:$C$25,2,0))</f>
        <v/>
      </c>
      <c r="S442" s="63"/>
      <c r="T442" s="64" t="str">
        <f t="shared" ref="T442:T451" si="352">IF(OR(S441=0,N442="",R442=""),"",IF(S441&gt;=(0.1*R442),"HABIL","NO HABIL"))</f>
        <v/>
      </c>
      <c r="U442" s="63"/>
      <c r="V442" s="64" t="str">
        <f>IF(OR(U441=0,N442="",R442=""),"",IF(U441&gt;=(0.5*R442),"HABIL","NO HABIL"))</f>
        <v/>
      </c>
      <c r="W442" s="64"/>
      <c r="X442" s="63"/>
      <c r="Y442" s="64" t="str">
        <f>IF(OR(X441=0,N442="",R442=""),"",IF(X441&gt;=$Y$9,"HABIL","NO HABIL"))</f>
        <v/>
      </c>
      <c r="Z442" s="65"/>
      <c r="AA442" s="64" t="str">
        <f>IF(OR(Z441=0,N442="",R442=""),"",IF(Z441&lt;=$AA$9,"HABIL","NO HABIL"))</f>
        <v/>
      </c>
      <c r="AB442" s="61" t="str">
        <f>IF(ISERROR(VLOOKUP(P442,[3]POA!$A$2:$F$25,5,0)),"",VLOOKUP(P442,[3]POA!$A$2:$F$25,5,0))</f>
        <v/>
      </c>
      <c r="AC442" s="61"/>
      <c r="AD442" s="64" t="str">
        <f>IF(OR(AC441=0,N442="",R442=""),"",IF(AC441&gt;=$AD$9,"HABIL","NO HABIL"))</f>
        <v/>
      </c>
      <c r="AE442" s="64" t="str">
        <f t="shared" ref="AE442:AE451" si="353">IF(OR(T442="",V442="",Y442="",AA442="",AD442=""),"",IF(T442="NO HABIL","NO HABIL",IF(V442="NO HABIL","NO HABIL",IF(Y442="NO HABIL","NO HABIL",IF(AA442="NO HABIL","NO HABIL",IF(AD442="NO HABIL","NO HABIL",IF(AD442="NO HABIL","NO HABIL","HABIL")))))))</f>
        <v/>
      </c>
      <c r="AF442" s="66">
        <f t="shared" ref="AF442:AF451" si="354">IF(ISERROR(F442/$AG$9),"",F442/$AG$9)</f>
        <v>0</v>
      </c>
      <c r="AG442" s="67" t="str">
        <f>+IF(AF442&lt;$AG$10,"MIPYME","NO CUMPLE")</f>
        <v>MIPYME</v>
      </c>
      <c r="AH442" s="68"/>
      <c r="AI442" s="64" t="str">
        <f>IF(OR(AH441=0,N442="",R442=""),"",IF(AH441&gt;=$AI$9,"HABIL","NO HABIL"))</f>
        <v/>
      </c>
      <c r="AJ442" s="68"/>
      <c r="AK442" s="64" t="str">
        <f>IF(OR(AJ441=0,N442="",R442=""),"",IF(AJ441&gt;=$AK$9,"HABIL","NO HABIL"))</f>
        <v/>
      </c>
      <c r="AL442" s="69" t="str">
        <f>IF(OR(AI442="",AK442=""),"",IF(AI442="NO HABIL","NO HABIL",IF(AK442="NO HABIL","NO HABIL",IF(AK442="NO HABIL","NO HABIL","HABIL"))))</f>
        <v/>
      </c>
    </row>
    <row r="443" spans="2:38" ht="18" hidden="1" customHeight="1" x14ac:dyDescent="0.25">
      <c r="B443" s="54" t="str">
        <f>IF(C443="","",B442+0.1)</f>
        <v/>
      </c>
      <c r="C443" s="56"/>
      <c r="D443" s="56"/>
      <c r="E443" s="57">
        <f>IF(ISERROR(VLOOKUP(C443,[2]TD!$4:$65536,2,0)),0,VLOOKUP(C443,[2]TD!$4:$65536,2,0))</f>
        <v>0</v>
      </c>
      <c r="F443" s="57">
        <f>IF(ISERROR(VLOOKUP(C443,[2]TD!$4:$65536,3,0)),0,VLOOKUP(C443,[2]TD!$4:$65536,3,0))</f>
        <v>0</v>
      </c>
      <c r="G443" s="57">
        <f>IF(ISERROR(VLOOKUP(C443,[2]TD!$4:$65536,4,0)),0,VLOOKUP(C443,[2]TD!$4:$65536,4,0))</f>
        <v>0</v>
      </c>
      <c r="H443" s="57">
        <f>IF(ISERROR(VLOOKUP(C443,[2]TD!$4:$65536,5,0)),0,VLOOKUP(C443,[2]TD!$4:$65536,5,0))</f>
        <v>0</v>
      </c>
      <c r="I443" s="57">
        <f t="shared" ref="I443:J451" si="355">IF(ISERROR(E443-G443),"",E443-G443)</f>
        <v>0</v>
      </c>
      <c r="J443" s="58">
        <f t="shared" si="355"/>
        <v>0</v>
      </c>
      <c r="K443" s="58">
        <f t="shared" ref="K443:K451" si="356">IF(ISERROR(F443-H443),"",F443-H443)</f>
        <v>0</v>
      </c>
      <c r="L443" s="57">
        <f>IF(ISERROR(VLOOKUP(C443,[2]TD!$4:$65536,6,0)),0,VLOOKUP(C443,[2]TD!$4:$65536,6,0))</f>
        <v>0</v>
      </c>
      <c r="M443" s="57">
        <f>IF(ISERROR(VLOOKUP(C443,[2]TD!$4:$65536,7,0)),0,VLOOKUP(C443,[2]TD!$4:$65536,7,0))</f>
        <v>0</v>
      </c>
      <c r="N443" s="70"/>
      <c r="O443" s="70" t="str">
        <f>IF(ISERROR(VLOOKUP(N443,[2]POA!$A$2:$C$25,3,0)),"",VLOOKUP(N443,[2]POA!$A$2:$C$25,3,0))</f>
        <v/>
      </c>
      <c r="P443" s="61" t="s">
        <v>54</v>
      </c>
      <c r="Q443" s="61" t="str">
        <f>IF(ISERROR(VLOOKUP(P443,[2]POA!$A$2:$F$25,4,0)),"",VLOOKUP(P443,[2]POA!$A$2:$F$25,4,0))</f>
        <v/>
      </c>
      <c r="R443" s="62" t="str">
        <f>IF(ISERROR(VLOOKUP(N443,[2]POA!$A$2:$C$25,2,0)),"",VLOOKUP(N443,[2]POA!$A$2:$C$25,2,0))</f>
        <v/>
      </c>
      <c r="S443" s="63" t="s">
        <v>54</v>
      </c>
      <c r="T443" s="64" t="str">
        <f t="shared" si="352"/>
        <v/>
      </c>
      <c r="U443" s="63"/>
      <c r="V443" s="64" t="str">
        <f>IF(OR(U441=0,N443="",R443=""),"",IF(U441&gt;=(0.5*R443),"HABIL","NO HABIL"))</f>
        <v/>
      </c>
      <c r="W443" s="64"/>
      <c r="X443" s="63"/>
      <c r="Y443" s="64" t="str">
        <f>IF(OR(X441=0,N443="",R443=""),"",IF(X441&gt;=$Y$9,"HABIL","NO HABIL"))</f>
        <v/>
      </c>
      <c r="Z443" s="65"/>
      <c r="AA443" s="64" t="str">
        <f>IF(OR(Z441=0,N443="",R443=""),"",IF(Z441&lt;=$AA$9,"HABIL","NO HABIL"))</f>
        <v/>
      </c>
      <c r="AB443" s="61" t="str">
        <f>IF(ISERROR(VLOOKUP(P443,[3]POA!$A$2:$F$25,5,0)),"",VLOOKUP(P443,[3]POA!$A$2:$F$25,5,0))</f>
        <v/>
      </c>
      <c r="AC443" s="61"/>
      <c r="AD443" s="64" t="str">
        <f>IF(OR(AC441=0,N443="",R443=""),"",IF(AC441&gt;=$AD$9,"HABIL","NO HABIL"))</f>
        <v/>
      </c>
      <c r="AE443" s="64" t="str">
        <f t="shared" si="353"/>
        <v/>
      </c>
      <c r="AF443" s="66">
        <f t="shared" si="354"/>
        <v>0</v>
      </c>
      <c r="AG443" s="67" t="str">
        <f t="shared" ref="AG443:AG451" si="357">+IF(AF443&lt;$AG$10,"MIPYME","NO CUMPLE")</f>
        <v>MIPYME</v>
      </c>
      <c r="AH443" s="68"/>
      <c r="AI443" s="64" t="str">
        <f>IF(OR(AH441=0,N443="",R443=""),"",IF(AH441&gt;=$AI$9,"HABIL","NO HABIL"))</f>
        <v/>
      </c>
      <c r="AJ443" s="68"/>
      <c r="AK443" s="64" t="str">
        <f>IF(OR(AJ441=0,N443="",R443=""),"",IF(AJ441&gt;=$AK$9,"HABIL","NO HABIL"))</f>
        <v/>
      </c>
      <c r="AL443" s="71" t="str">
        <f t="shared" ref="AL443:AL452" si="358">IF(OR(AI443="",AK443=""),"",IF(AI443="NO HABIL","NO HABIL",IF(AK443="NO HABIL","NO HABIL",IF(AK443="NO HABIL","NO HABIL","HABIL"))))</f>
        <v/>
      </c>
    </row>
    <row r="444" spans="2:38" ht="18" hidden="1" customHeight="1" x14ac:dyDescent="0.25">
      <c r="B444" s="54" t="str">
        <f>IF(C444="","",B443+0.1)</f>
        <v/>
      </c>
      <c r="C444" s="56"/>
      <c r="D444" s="56"/>
      <c r="E444" s="57">
        <f>IF(ISERROR(VLOOKUP(C444,[2]TD!$4:$65536,2,0)),0,VLOOKUP(C444,[2]TD!$4:$65536,2,0))</f>
        <v>0</v>
      </c>
      <c r="F444" s="57">
        <f>IF(ISERROR(VLOOKUP(C444,[2]TD!$4:$65536,3,0)),0,VLOOKUP(C444,[2]TD!$4:$65536,3,0))</f>
        <v>0</v>
      </c>
      <c r="G444" s="57">
        <f>IF(ISERROR(VLOOKUP(C444,[2]TD!$4:$65536,4,0)),0,VLOOKUP(C444,[2]TD!$4:$65536,4,0))</f>
        <v>0</v>
      </c>
      <c r="H444" s="57">
        <f>IF(ISERROR(VLOOKUP(C444,[2]TD!$4:$65536,5,0)),0,VLOOKUP(C444,[2]TD!$4:$65536,5,0))</f>
        <v>0</v>
      </c>
      <c r="I444" s="57">
        <f t="shared" si="355"/>
        <v>0</v>
      </c>
      <c r="J444" s="58">
        <f t="shared" si="355"/>
        <v>0</v>
      </c>
      <c r="K444" s="58">
        <f t="shared" si="356"/>
        <v>0</v>
      </c>
      <c r="L444" s="57">
        <f>IF(ISERROR(VLOOKUP(C444,[2]TD!$4:$65536,6,0)),0,VLOOKUP(C444,[2]TD!$4:$65536,6,0))</f>
        <v>0</v>
      </c>
      <c r="M444" s="57">
        <f>IF(ISERROR(VLOOKUP(C444,[2]TD!$4:$65536,7,0)),0,VLOOKUP(C444,[2]TD!$4:$65536,7,0))</f>
        <v>0</v>
      </c>
      <c r="N444" s="70"/>
      <c r="O444" s="70" t="str">
        <f>IF(ISERROR(VLOOKUP(N444,[2]POA!$A$2:$C$25,3,0)),"",VLOOKUP(N444,[2]POA!$A$2:$C$25,3,0))</f>
        <v/>
      </c>
      <c r="P444" s="61"/>
      <c r="Q444" s="61" t="str">
        <f>IF(ISERROR(VLOOKUP(P444,[2]POA!$A$2:$F$25,4,0)),"",VLOOKUP(P444,[2]POA!$A$2:$F$25,4,0))</f>
        <v/>
      </c>
      <c r="R444" s="62" t="str">
        <f>IF(ISERROR(VLOOKUP(N444,[2]POA!$A$2:$C$25,2,0)),"",VLOOKUP(N444,[2]POA!$A$2:$C$25,2,0))</f>
        <v/>
      </c>
      <c r="S444" s="63" t="s">
        <v>54</v>
      </c>
      <c r="T444" s="64" t="str">
        <f t="shared" si="352"/>
        <v/>
      </c>
      <c r="U444" s="63"/>
      <c r="V444" s="64" t="str">
        <f>IF(OR(U441=0,N444="",R444=""),"",IF(U441&gt;=(0.5*R444),"HABIL","NO HABIL"))</f>
        <v/>
      </c>
      <c r="W444" s="64"/>
      <c r="X444" s="63"/>
      <c r="Y444" s="64" t="str">
        <f>IF(OR(X441=0,N444="",R444=""),"",IF(X441&gt;=$Y$9,"HABIL","NO HABIL"))</f>
        <v/>
      </c>
      <c r="Z444" s="65"/>
      <c r="AA444" s="64" t="str">
        <f>IF(OR(Z441=0,N444="",R444=""),"",IF(Z441&lt;=$AA$9,"HABIL","NO HABIL"))</f>
        <v/>
      </c>
      <c r="AB444" s="61">
        <f>IF(ISERROR(VLOOKUP(P444,[3]POA!$A$2:$F$25,5,0)),"",VLOOKUP(P444,[3]POA!$A$2:$F$25,5,0))</f>
        <v>0</v>
      </c>
      <c r="AC444" s="61"/>
      <c r="AD444" s="64" t="str">
        <f>IF(OR(AC441=0,N444="",R444=""),"",IF(AC441&gt;=$AD$9,"HABIL","NO HABIL"))</f>
        <v/>
      </c>
      <c r="AE444" s="64" t="str">
        <f t="shared" si="353"/>
        <v/>
      </c>
      <c r="AF444" s="66">
        <f t="shared" si="354"/>
        <v>0</v>
      </c>
      <c r="AG444" s="67" t="str">
        <f t="shared" si="357"/>
        <v>MIPYME</v>
      </c>
      <c r="AH444" s="68"/>
      <c r="AI444" s="64" t="str">
        <f>IF(OR(AH441=0,N444="",R444=""),"",IF(AH441&gt;=$AI$9,"HABIL","NO HABIL"))</f>
        <v/>
      </c>
      <c r="AJ444" s="68"/>
      <c r="AK444" s="64" t="str">
        <f>IF(OR(AJ441=0,N444="",R444=""),"",IF(AJ441&gt;=$AK$9,"HABIL","NO HABIL"))</f>
        <v/>
      </c>
      <c r="AL444" s="71" t="str">
        <f t="shared" si="358"/>
        <v/>
      </c>
    </row>
    <row r="445" spans="2:38" ht="18" hidden="1" customHeight="1" x14ac:dyDescent="0.25">
      <c r="B445" s="54"/>
      <c r="C445" s="56" t="s">
        <v>55</v>
      </c>
      <c r="D445" s="56"/>
      <c r="E445" s="57">
        <f>IF(ISERROR(VLOOKUP(C445,[2]TD!$4:$65536,2,0)),0,VLOOKUP(C445,[2]TD!$4:$65536,2,0))</f>
        <v>0</v>
      </c>
      <c r="F445" s="57">
        <f>IF(ISERROR(VLOOKUP(C445,[2]TD!$4:$65536,3,0)),0,VLOOKUP(C445,[2]TD!$4:$65536,3,0))</f>
        <v>0</v>
      </c>
      <c r="G445" s="57">
        <f>IF(ISERROR(VLOOKUP(C445,[2]TD!$4:$65536,4,0)),0,VLOOKUP(C445,[2]TD!$4:$65536,4,0))</f>
        <v>0</v>
      </c>
      <c r="H445" s="57">
        <f>IF(ISERROR(VLOOKUP(C445,[2]TD!$4:$65536,5,0)),0,VLOOKUP(C445,[2]TD!$4:$65536,5,0))</f>
        <v>0</v>
      </c>
      <c r="I445" s="57">
        <f t="shared" si="355"/>
        <v>0</v>
      </c>
      <c r="J445" s="57">
        <f t="shared" si="355"/>
        <v>0</v>
      </c>
      <c r="K445" s="57">
        <f t="shared" si="356"/>
        <v>0</v>
      </c>
      <c r="L445" s="57">
        <f>IF(ISERROR(VLOOKUP(C445,[2]TD!$4:$65536,6,0)),0,VLOOKUP(C445,[2]TD!$4:$65536,6,0))</f>
        <v>0</v>
      </c>
      <c r="M445" s="57">
        <f>IF(ISERROR(VLOOKUP(C445,[2]TD!$4:$65536,7,0)),0,VLOOKUP(C445,[2]TD!$4:$65536,7,0))</f>
        <v>0</v>
      </c>
      <c r="N445" s="70"/>
      <c r="O445" s="70" t="str">
        <f>IF(ISERROR(VLOOKUP(N445,[2]POA!$A$2:$C$25,3,0)),"",VLOOKUP(N445,[2]POA!$A$2:$C$25,3,0))</f>
        <v/>
      </c>
      <c r="P445" s="61"/>
      <c r="Q445" s="61" t="str">
        <f>IF(ISERROR(VLOOKUP(P445,[2]POA!$A$2:$F$25,4,0)),"",VLOOKUP(P445,[2]POA!$A$2:$F$25,4,0))</f>
        <v/>
      </c>
      <c r="R445" s="62" t="str">
        <f>IF(ISERROR(VLOOKUP(N445,[2]POA!$A$2:$C$25,2,0)),"",VLOOKUP(N445,[2]POA!$A$2:$C$25,2,0))</f>
        <v/>
      </c>
      <c r="S445" s="63"/>
      <c r="T445" s="64" t="str">
        <f t="shared" si="352"/>
        <v/>
      </c>
      <c r="U445" s="63"/>
      <c r="V445" s="64" t="str">
        <f>IF(OR(U441=0,N445="",R445=""),"",IF(U441&gt;=(0.5*R445),"HABIL","NO HABIL"))</f>
        <v/>
      </c>
      <c r="W445" s="64"/>
      <c r="X445" s="63"/>
      <c r="Y445" s="64" t="str">
        <f>IF(OR(X441=0,N445="",R445=""),"",IF(X441&gt;=$Y$9,"HABIL","NO HABIL"))</f>
        <v/>
      </c>
      <c r="Z445" s="65"/>
      <c r="AA445" s="64" t="str">
        <f>IF(OR(Z441=0,N445="",R445=""),"",IF(Z441&lt;=$AA$9,"HABIL","NO HABIL"))</f>
        <v/>
      </c>
      <c r="AB445" s="61">
        <f>IF(ISERROR(VLOOKUP(P445,[3]POA!$A$2:$F$25,5,0)),"",VLOOKUP(P445,[3]POA!$A$2:$F$25,5,0))</f>
        <v>0</v>
      </c>
      <c r="AC445" s="61"/>
      <c r="AD445" s="64" t="str">
        <f>IF(OR(AC441=0,N445="",R445=""),"",IF(AC441&gt;=$AD$9,"HABIL","NO HABIL"))</f>
        <v/>
      </c>
      <c r="AE445" s="64" t="str">
        <f t="shared" si="353"/>
        <v/>
      </c>
      <c r="AF445" s="66">
        <f t="shared" si="354"/>
        <v>0</v>
      </c>
      <c r="AG445" s="67" t="str">
        <f t="shared" si="357"/>
        <v>MIPYME</v>
      </c>
      <c r="AH445" s="68"/>
      <c r="AI445" s="64" t="str">
        <f>IF(OR(AH441=0,N445="",R445=""),"",IF(AH441&gt;=$AI$9,"HABIL","NO HABIL"))</f>
        <v/>
      </c>
      <c r="AJ445" s="68"/>
      <c r="AK445" s="64" t="str">
        <f>IF(OR(AJ441=0,N445="",R445=""),"",IF(AJ441&gt;=$AK$9,"HABIL","NO HABIL"))</f>
        <v/>
      </c>
      <c r="AL445" s="71" t="str">
        <f t="shared" si="358"/>
        <v/>
      </c>
    </row>
    <row r="446" spans="2:38" ht="18" hidden="1" customHeight="1" x14ac:dyDescent="0.25">
      <c r="B446" s="54" t="str">
        <f t="shared" ref="B446:B451" si="359">IF(C446="","",B445+0.1)</f>
        <v/>
      </c>
      <c r="C446" s="56"/>
      <c r="D446" s="56"/>
      <c r="E446" s="57">
        <f>IF(ISERROR(VLOOKUP(C446,[2]TD!$4:$65536,2,0)),0,VLOOKUP(C446,[2]TD!$4:$65536,2,0))</f>
        <v>0</v>
      </c>
      <c r="F446" s="57">
        <f>IF(ISERROR(VLOOKUP(C446,[2]TD!$4:$65536,3,0)),0,VLOOKUP(C446,[2]TD!$4:$65536,3,0))</f>
        <v>0</v>
      </c>
      <c r="G446" s="57">
        <f>IF(ISERROR(VLOOKUP(C446,[2]TD!$4:$65536,4,0)),0,VLOOKUP(C446,[2]TD!$4:$65536,4,0))</f>
        <v>0</v>
      </c>
      <c r="H446" s="57">
        <f>IF(ISERROR(VLOOKUP(C446,[2]TD!$4:$65536,5,0)),0,VLOOKUP(C446,[2]TD!$4:$65536,5,0))</f>
        <v>0</v>
      </c>
      <c r="I446" s="57">
        <f t="shared" si="355"/>
        <v>0</v>
      </c>
      <c r="J446" s="57">
        <f t="shared" si="355"/>
        <v>0</v>
      </c>
      <c r="K446" s="57">
        <f t="shared" si="356"/>
        <v>0</v>
      </c>
      <c r="L446" s="57">
        <f>IF(ISERROR(VLOOKUP(C446,[2]TD!$4:$65536,6,0)),0,VLOOKUP(C446,[2]TD!$4:$65536,6,0))</f>
        <v>0</v>
      </c>
      <c r="M446" s="57">
        <f>IF(ISERROR(VLOOKUP(C446,[2]TD!$4:$65536,7,0)),0,VLOOKUP(C446,[2]TD!$4:$65536,7,0))</f>
        <v>0</v>
      </c>
      <c r="N446" s="70"/>
      <c r="O446" s="70" t="str">
        <f>IF(ISERROR(VLOOKUP(N446,[2]POA!$A$2:$C$25,3,0)),"",VLOOKUP(N446,[2]POA!$A$2:$C$25,3,0))</f>
        <v/>
      </c>
      <c r="P446" s="61"/>
      <c r="Q446" s="61" t="str">
        <f>IF(ISERROR(VLOOKUP(P446,[2]POA!$A$2:$F$25,4,0)),"",VLOOKUP(P446,[2]POA!$A$2:$F$25,4,0))</f>
        <v/>
      </c>
      <c r="R446" s="62" t="str">
        <f>IF(ISERROR(VLOOKUP(N446,[2]POA!$A$2:$C$25,2,0)),"",VLOOKUP(N446,[2]POA!$A$2:$C$25,2,0))</f>
        <v/>
      </c>
      <c r="S446" s="63"/>
      <c r="T446" s="64" t="str">
        <f t="shared" si="352"/>
        <v/>
      </c>
      <c r="U446" s="63"/>
      <c r="V446" s="64" t="str">
        <f>IF(OR(U441=0,N446="",R446=""),"",IF(U441&gt;=(0.5*R446),"HABIL","NO HABIL"))</f>
        <v/>
      </c>
      <c r="W446" s="64"/>
      <c r="X446" s="63"/>
      <c r="Y446" s="64" t="str">
        <f>IF(OR(X441=0,N446="",R446=""),"",IF(X441&gt;=$Y$9,"HABIL","NO HABIL"))</f>
        <v/>
      </c>
      <c r="Z446" s="65"/>
      <c r="AA446" s="64" t="str">
        <f>IF(OR(Z441=0,N446="",R446=""),"",IF(Z441&lt;=$AA$9,"HABIL","NO HABIL"))</f>
        <v/>
      </c>
      <c r="AB446" s="61">
        <f>IF(ISERROR(VLOOKUP(P446,[3]POA!$A$2:$F$25,5,0)),"",VLOOKUP(P446,[3]POA!$A$2:$F$25,5,0))</f>
        <v>0</v>
      </c>
      <c r="AC446" s="61"/>
      <c r="AD446" s="64" t="str">
        <f>IF(OR(AC441=0,N446="",R446=""),"",IF(AC441&gt;=$AD$9,"HABIL","NO HABIL"))</f>
        <v/>
      </c>
      <c r="AE446" s="64" t="str">
        <f t="shared" si="353"/>
        <v/>
      </c>
      <c r="AF446" s="66">
        <f t="shared" si="354"/>
        <v>0</v>
      </c>
      <c r="AG446" s="67" t="str">
        <f t="shared" si="357"/>
        <v>MIPYME</v>
      </c>
      <c r="AH446" s="68"/>
      <c r="AI446" s="64" t="str">
        <f>IF(OR(AH441=0,N446="",R446=""),"",IF(AH441&gt;=$AI$9,"HABIL","NO HABIL"))</f>
        <v/>
      </c>
      <c r="AJ446" s="68"/>
      <c r="AK446" s="64" t="str">
        <f>IF(OR(AJ441=0,N446="",R446=""),"",IF(AJ441&gt;=$AK$9,"HABIL","NO HABIL"))</f>
        <v/>
      </c>
      <c r="AL446" s="72" t="str">
        <f t="shared" si="358"/>
        <v/>
      </c>
    </row>
    <row r="447" spans="2:38" ht="18" hidden="1" customHeight="1" x14ac:dyDescent="0.25">
      <c r="B447" s="54" t="str">
        <f t="shared" si="359"/>
        <v/>
      </c>
      <c r="C447" s="56"/>
      <c r="D447" s="56"/>
      <c r="E447" s="57">
        <f>IF(ISERROR(VLOOKUP(C447,[2]TD!$4:$65536,2,0)),0,VLOOKUP(C447,[2]TD!$4:$65536,2,0))</f>
        <v>0</v>
      </c>
      <c r="F447" s="57">
        <f>IF(ISERROR(VLOOKUP(C447,[2]TD!$4:$65536,3,0)),0,VLOOKUP(C447,[2]TD!$4:$65536,3,0))</f>
        <v>0</v>
      </c>
      <c r="G447" s="57">
        <f>IF(ISERROR(VLOOKUP(C447,[2]TD!$4:$65536,4,0)),0,VLOOKUP(C447,[2]TD!$4:$65536,4,0))</f>
        <v>0</v>
      </c>
      <c r="H447" s="57">
        <f>IF(ISERROR(VLOOKUP(C447,[2]TD!$4:$65536,5,0)),0,VLOOKUP(C447,[2]TD!$4:$65536,5,0))</f>
        <v>0</v>
      </c>
      <c r="I447" s="57">
        <f t="shared" si="355"/>
        <v>0</v>
      </c>
      <c r="J447" s="57">
        <f t="shared" si="355"/>
        <v>0</v>
      </c>
      <c r="K447" s="57">
        <f t="shared" si="356"/>
        <v>0</v>
      </c>
      <c r="L447" s="57">
        <f>IF(ISERROR(VLOOKUP(C447,[2]TD!$4:$65536,6,0)),0,VLOOKUP(C447,[2]TD!$4:$65536,6,0))</f>
        <v>0</v>
      </c>
      <c r="M447" s="57">
        <f>IF(ISERROR(VLOOKUP(C447,[2]TD!$4:$65536,7,0)),0,VLOOKUP(C447,[2]TD!$4:$65536,7,0))</f>
        <v>0</v>
      </c>
      <c r="N447" s="70"/>
      <c r="O447" s="70" t="str">
        <f>IF(ISERROR(VLOOKUP(N447,[2]POA!$A$2:$C$25,3,0)),"",VLOOKUP(N447,[2]POA!$A$2:$C$25,3,0))</f>
        <v/>
      </c>
      <c r="P447" s="61"/>
      <c r="Q447" s="61" t="str">
        <f>IF(ISERROR(VLOOKUP(P447,[2]POA!$A$2:$F$25,4,0)),"",VLOOKUP(P447,[2]POA!$A$2:$F$25,4,0))</f>
        <v/>
      </c>
      <c r="R447" s="62" t="str">
        <f>IF(ISERROR(VLOOKUP(N447,[2]POA!$A$2:$C$25,2,0)),"",VLOOKUP(N447,[2]POA!$A$2:$C$25,2,0))</f>
        <v/>
      </c>
      <c r="S447" s="63"/>
      <c r="T447" s="64" t="str">
        <f t="shared" si="352"/>
        <v/>
      </c>
      <c r="U447" s="63"/>
      <c r="V447" s="64" t="str">
        <f>IF(OR(U441=0,N447="",R447=""),"",IF(U441&gt;=(0.5*R447),"HABIL","NO HABIL"))</f>
        <v/>
      </c>
      <c r="W447" s="64"/>
      <c r="X447" s="63"/>
      <c r="Y447" s="64" t="str">
        <f>IF(OR(X441=0,N447="",R447=""),"",IF(X441&gt;=$Y$9,"HABIL","NO HABIL"))</f>
        <v/>
      </c>
      <c r="Z447" s="65"/>
      <c r="AA447" s="64" t="str">
        <f>IF(OR(Z441=0,N447="",R447=""),"",IF(Z441&lt;=$AA$9,"HABIL","NO HABIL"))</f>
        <v/>
      </c>
      <c r="AB447" s="61">
        <f>IF(ISERROR(VLOOKUP(P447,[3]POA!$A$2:$F$25,5,0)),"",VLOOKUP(P447,[3]POA!$A$2:$F$25,5,0))</f>
        <v>0</v>
      </c>
      <c r="AC447" s="61"/>
      <c r="AD447" s="64" t="str">
        <f>IF(OR(AC441=0,N447="",R447=""),"",IF(AC441&gt;=$AD$9,"HABIL","NO HABIL"))</f>
        <v/>
      </c>
      <c r="AE447" s="64" t="str">
        <f t="shared" si="353"/>
        <v/>
      </c>
      <c r="AF447" s="66">
        <f t="shared" si="354"/>
        <v>0</v>
      </c>
      <c r="AG447" s="67" t="str">
        <f t="shared" si="357"/>
        <v>MIPYME</v>
      </c>
      <c r="AH447" s="68"/>
      <c r="AI447" s="64" t="str">
        <f>IF(OR(AH441=0,N447="",R447=""),"",IF(AH441&gt;=$AI$9,"HABIL","NO HABIL"))</f>
        <v/>
      </c>
      <c r="AJ447" s="68"/>
      <c r="AK447" s="64" t="str">
        <f>IF(OR(AJ441=0,N447="",R447=""),"",IF(AJ441&gt;=$AK$9,"HABIL","NO HABIL"))</f>
        <v/>
      </c>
      <c r="AL447" s="71" t="str">
        <f t="shared" si="358"/>
        <v/>
      </c>
    </row>
    <row r="448" spans="2:38" ht="18" hidden="1" customHeight="1" x14ac:dyDescent="0.25">
      <c r="B448" s="54" t="str">
        <f t="shared" si="359"/>
        <v/>
      </c>
      <c r="C448" s="56"/>
      <c r="D448" s="56"/>
      <c r="E448" s="57">
        <f>IF(ISERROR(VLOOKUP(C448,[2]TD!$4:$65536,2,0)),0,VLOOKUP(C448,[2]TD!$4:$65536,2,0))</f>
        <v>0</v>
      </c>
      <c r="F448" s="57">
        <f>IF(ISERROR(VLOOKUP(C448,[2]TD!$4:$65536,3,0)),0,VLOOKUP(C448,[2]TD!$4:$65536,3,0))</f>
        <v>0</v>
      </c>
      <c r="G448" s="57">
        <f>IF(ISERROR(VLOOKUP(C448,[2]TD!$4:$65536,4,0)),0,VLOOKUP(C448,[2]TD!$4:$65536,4,0))</f>
        <v>0</v>
      </c>
      <c r="H448" s="57">
        <f>IF(ISERROR(VLOOKUP(C448,[2]TD!$4:$65536,5,0)),0,VLOOKUP(C448,[2]TD!$4:$65536,5,0))</f>
        <v>0</v>
      </c>
      <c r="I448" s="57">
        <f t="shared" si="355"/>
        <v>0</v>
      </c>
      <c r="J448" s="57">
        <f t="shared" si="355"/>
        <v>0</v>
      </c>
      <c r="K448" s="57">
        <f t="shared" si="356"/>
        <v>0</v>
      </c>
      <c r="L448" s="57">
        <f>IF(ISERROR(VLOOKUP(C448,[2]TD!$4:$65536,6,0)),0,VLOOKUP(C448,[2]TD!$4:$65536,6,0))</f>
        <v>0</v>
      </c>
      <c r="M448" s="57">
        <f>IF(ISERROR(VLOOKUP(C448,[2]TD!$4:$65536,7,0)),0,VLOOKUP(C448,[2]TD!$4:$65536,7,0))</f>
        <v>0</v>
      </c>
      <c r="N448" s="70"/>
      <c r="O448" s="70" t="str">
        <f>IF(ISERROR(VLOOKUP(N448,[2]POA!$A$2:$C$25,3,0)),"",VLOOKUP(N448,[2]POA!$A$2:$C$25,3,0))</f>
        <v/>
      </c>
      <c r="P448" s="61"/>
      <c r="Q448" s="61" t="str">
        <f>IF(ISERROR(VLOOKUP(P448,[2]POA!$A$2:$F$25,4,0)),"",VLOOKUP(P448,[2]POA!$A$2:$F$25,4,0))</f>
        <v/>
      </c>
      <c r="R448" s="62" t="str">
        <f>IF(ISERROR(VLOOKUP(N448,[2]POA!$A$2:$C$25,2,0)),"",VLOOKUP(N448,[2]POA!$A$2:$C$25,2,0))</f>
        <v/>
      </c>
      <c r="S448" s="63"/>
      <c r="T448" s="64" t="str">
        <f t="shared" si="352"/>
        <v/>
      </c>
      <c r="U448" s="63"/>
      <c r="V448" s="64" t="str">
        <f>IF(OR(U441=0,N448="",R448=""),"",IF(U441&gt;=(0.5*R448),"HABIL","NO HABIL"))</f>
        <v/>
      </c>
      <c r="W448" s="64"/>
      <c r="X448" s="63"/>
      <c r="Y448" s="64" t="str">
        <f>IF(OR(X441=0,N448="",R448=""),"",IF(X441&gt;=$Y$9,"HABIL","NO HABIL"))</f>
        <v/>
      </c>
      <c r="Z448" s="65"/>
      <c r="AA448" s="64" t="str">
        <f>IF(OR(Z441=0,N448="",R448=""),"",IF(Z441&lt;=$AA$9,"HABIL","NO HABIL"))</f>
        <v/>
      </c>
      <c r="AB448" s="61">
        <f>IF(ISERROR(VLOOKUP(P448,[3]POA!$A$2:$F$25,5,0)),"",VLOOKUP(P448,[3]POA!$A$2:$F$25,5,0))</f>
        <v>0</v>
      </c>
      <c r="AC448" s="61"/>
      <c r="AD448" s="64" t="str">
        <f>IF(OR(AC441=0,N448="",R448=""),"",IF(AC441&gt;=$AD$9,"HABIL","NO HABIL"))</f>
        <v/>
      </c>
      <c r="AE448" s="64" t="str">
        <f t="shared" si="353"/>
        <v/>
      </c>
      <c r="AF448" s="66">
        <f t="shared" si="354"/>
        <v>0</v>
      </c>
      <c r="AG448" s="67" t="str">
        <f t="shared" si="357"/>
        <v>MIPYME</v>
      </c>
      <c r="AH448" s="68"/>
      <c r="AI448" s="64" t="str">
        <f>IF(OR(AH441=0,N448="",R448=""),"",IF(AH441&gt;=$AI$9,"HABIL","NO HABIL"))</f>
        <v/>
      </c>
      <c r="AJ448" s="68"/>
      <c r="AK448" s="64" t="str">
        <f>IF(OR(AJ441=0,N448="",R448=""),"",IF(AJ441&gt;=$AK$9,"HABIL","NO HABIL"))</f>
        <v/>
      </c>
      <c r="AL448" s="71" t="str">
        <f t="shared" si="358"/>
        <v/>
      </c>
    </row>
    <row r="449" spans="2:38" ht="18" hidden="1" customHeight="1" x14ac:dyDescent="0.25">
      <c r="B449" s="54" t="str">
        <f t="shared" si="359"/>
        <v/>
      </c>
      <c r="C449" s="56"/>
      <c r="D449" s="56"/>
      <c r="E449" s="57">
        <f>IF(ISERROR(VLOOKUP(C449,[2]TD!$4:$65536,2,0)),0,VLOOKUP(C449,[2]TD!$4:$65536,2,0))</f>
        <v>0</v>
      </c>
      <c r="F449" s="57">
        <f>IF(ISERROR(VLOOKUP(C449,[2]TD!$4:$65536,3,0)),0,VLOOKUP(C449,[2]TD!$4:$65536,3,0))</f>
        <v>0</v>
      </c>
      <c r="G449" s="57">
        <f>IF(ISERROR(VLOOKUP(C449,[2]TD!$4:$65536,4,0)),0,VLOOKUP(C449,[2]TD!$4:$65536,4,0))</f>
        <v>0</v>
      </c>
      <c r="H449" s="57">
        <f>IF(ISERROR(VLOOKUP(C449,[2]TD!$4:$65536,5,0)),0,VLOOKUP(C449,[2]TD!$4:$65536,5,0))</f>
        <v>0</v>
      </c>
      <c r="I449" s="57">
        <f t="shared" si="355"/>
        <v>0</v>
      </c>
      <c r="J449" s="57">
        <f t="shared" si="355"/>
        <v>0</v>
      </c>
      <c r="K449" s="57">
        <f t="shared" si="356"/>
        <v>0</v>
      </c>
      <c r="L449" s="57">
        <f>IF(ISERROR(VLOOKUP(C449,[2]TD!$4:$65536,6,0)),0,VLOOKUP(C449,[2]TD!$4:$65536,6,0))</f>
        <v>0</v>
      </c>
      <c r="M449" s="57">
        <f>IF(ISERROR(VLOOKUP(C449,[2]TD!$4:$65536,7,0)),0,VLOOKUP(C449,[2]TD!$4:$65536,7,0))</f>
        <v>0</v>
      </c>
      <c r="N449" s="70"/>
      <c r="O449" s="70" t="str">
        <f>IF(ISERROR(VLOOKUP(N449,[2]POA!$A$2:$C$25,3,0)),"",VLOOKUP(N449,[2]POA!$A$2:$C$25,3,0))</f>
        <v/>
      </c>
      <c r="P449" s="61"/>
      <c r="Q449" s="61" t="str">
        <f>IF(ISERROR(VLOOKUP(P449,[2]POA!$A$2:$F$25,4,0)),"",VLOOKUP(P449,[2]POA!$A$2:$F$25,4,0))</f>
        <v/>
      </c>
      <c r="R449" s="62" t="str">
        <f>IF(ISERROR(VLOOKUP(N449,[2]POA!$A$2:$C$25,2,0)),"",VLOOKUP(N449,[2]POA!$A$2:$C$25,2,0))</f>
        <v/>
      </c>
      <c r="S449" s="63"/>
      <c r="T449" s="64" t="str">
        <f t="shared" si="352"/>
        <v/>
      </c>
      <c r="U449" s="63"/>
      <c r="V449" s="64" t="str">
        <f>IF(OR(U441=0,N449="",R449=""),"",IF(U441&gt;=(0.5*R449),"HABIL","NO HABIL"))</f>
        <v/>
      </c>
      <c r="W449" s="64"/>
      <c r="X449" s="63"/>
      <c r="Y449" s="64" t="str">
        <f>IF(OR(X441=0,N449="",R449=""),"",IF(X441&gt;=$Y$9,"HABIL","NO HABIL"))</f>
        <v/>
      </c>
      <c r="Z449" s="65"/>
      <c r="AA449" s="64" t="str">
        <f>IF(OR(Z441=0,N449="",R449=""),"",IF(Z441&lt;=$AA$9,"HABIL","NO HABIL"))</f>
        <v/>
      </c>
      <c r="AB449" s="61">
        <f>IF(ISERROR(VLOOKUP(P449,[3]POA!$A$2:$F$25,5,0)),"",VLOOKUP(P449,[3]POA!$A$2:$F$25,5,0))</f>
        <v>0</v>
      </c>
      <c r="AC449" s="61"/>
      <c r="AD449" s="64" t="str">
        <f>IF(OR(AC441=0,N449="",R449=""),"",IF(AC441&gt;=$AD$9,"HABIL","NO HABIL"))</f>
        <v/>
      </c>
      <c r="AE449" s="64" t="str">
        <f t="shared" si="353"/>
        <v/>
      </c>
      <c r="AF449" s="66">
        <f t="shared" si="354"/>
        <v>0</v>
      </c>
      <c r="AG449" s="67" t="str">
        <f t="shared" si="357"/>
        <v>MIPYME</v>
      </c>
      <c r="AH449" s="68"/>
      <c r="AI449" s="64" t="str">
        <f>IF(OR(AH441=0,N449="",R449=""),"",IF(AH441&gt;=$AI$9,"HABIL","NO HABIL"))</f>
        <v/>
      </c>
      <c r="AJ449" s="68"/>
      <c r="AK449" s="64" t="str">
        <f>IF(OR(AJ441=0,N449="",R449=""),"",IF(AJ441&gt;=$AK$9,"HABIL","NO HABIL"))</f>
        <v/>
      </c>
      <c r="AL449" s="72" t="str">
        <f t="shared" si="358"/>
        <v/>
      </c>
    </row>
    <row r="450" spans="2:38" ht="18" hidden="1" customHeight="1" x14ac:dyDescent="0.25">
      <c r="B450" s="54" t="str">
        <f t="shared" si="359"/>
        <v/>
      </c>
      <c r="C450" s="56"/>
      <c r="D450" s="56"/>
      <c r="E450" s="57">
        <f>IF(ISERROR(VLOOKUP(C450,[2]TD!$4:$65536,2,0)),0,VLOOKUP(C450,[2]TD!$4:$65536,2,0))</f>
        <v>0</v>
      </c>
      <c r="F450" s="57">
        <f>IF(ISERROR(VLOOKUP(C450,[2]TD!$4:$65536,3,0)),0,VLOOKUP(C450,[2]TD!$4:$65536,3,0))</f>
        <v>0</v>
      </c>
      <c r="G450" s="57">
        <f>IF(ISERROR(VLOOKUP(C450,[2]TD!$4:$65536,4,0)),0,VLOOKUP(C450,[2]TD!$4:$65536,4,0))</f>
        <v>0</v>
      </c>
      <c r="H450" s="57">
        <f>IF(ISERROR(VLOOKUP(C450,[2]TD!$4:$65536,5,0)),0,VLOOKUP(C450,[2]TD!$4:$65536,5,0))</f>
        <v>0</v>
      </c>
      <c r="I450" s="57">
        <f t="shared" si="355"/>
        <v>0</v>
      </c>
      <c r="J450" s="57">
        <f t="shared" si="355"/>
        <v>0</v>
      </c>
      <c r="K450" s="57">
        <f t="shared" si="356"/>
        <v>0</v>
      </c>
      <c r="L450" s="57">
        <f>IF(ISERROR(VLOOKUP(C450,[2]TD!$4:$65536,6,0)),0,VLOOKUP(C450,[2]TD!$4:$65536,6,0))</f>
        <v>0</v>
      </c>
      <c r="M450" s="57">
        <f>IF(ISERROR(VLOOKUP(C450,[2]TD!$4:$65536,7,0)),0,VLOOKUP(C450,[2]TD!$4:$65536,7,0))</f>
        <v>0</v>
      </c>
      <c r="N450" s="70"/>
      <c r="O450" s="70" t="str">
        <f>IF(ISERROR(VLOOKUP(N450,[2]POA!$A$2:$C$25,3,0)),"",VLOOKUP(N450,[2]POA!$A$2:$C$25,3,0))</f>
        <v/>
      </c>
      <c r="P450" s="61"/>
      <c r="Q450" s="61" t="str">
        <f>IF(ISERROR(VLOOKUP(P450,[2]POA!$A$2:$F$25,4,0)),"",VLOOKUP(P450,[2]POA!$A$2:$F$25,4,0))</f>
        <v/>
      </c>
      <c r="R450" s="62" t="str">
        <f>IF(ISERROR(VLOOKUP(N450,[2]POA!$A$2:$C$25,2,0)),"",VLOOKUP(N450,[2]POA!$A$2:$C$25,2,0))</f>
        <v/>
      </c>
      <c r="S450" s="63"/>
      <c r="T450" s="64" t="str">
        <f t="shared" si="352"/>
        <v/>
      </c>
      <c r="U450" s="63"/>
      <c r="V450" s="64" t="str">
        <f>IF(OR(U441=0,N450="",R450=""),"",IF(U441&gt;=(0.5*R450),"HABIL","NO HABIL"))</f>
        <v/>
      </c>
      <c r="W450" s="64"/>
      <c r="X450" s="63"/>
      <c r="Y450" s="64" t="str">
        <f>IF(OR(X441=0,N450="",R450=""),"",IF(X441&gt;=$Y$9,"HABIL","NO HABIL"))</f>
        <v/>
      </c>
      <c r="Z450" s="65"/>
      <c r="AA450" s="64" t="str">
        <f>IF(OR(Z441=0,N450="",R450=""),"",IF(Z441&lt;=$AA$9,"HABIL","NO HABIL"))</f>
        <v/>
      </c>
      <c r="AB450" s="61">
        <f>IF(ISERROR(VLOOKUP(P450,[3]POA!$A$2:$F$25,5,0)),"",VLOOKUP(P450,[3]POA!$A$2:$F$25,5,0))</f>
        <v>0</v>
      </c>
      <c r="AC450" s="61"/>
      <c r="AD450" s="64" t="str">
        <f>IF(OR(AC441=0,N450="",R450=""),"",IF(AC441&gt;=$AD$9,"HABIL","NO HABIL"))</f>
        <v/>
      </c>
      <c r="AE450" s="64" t="str">
        <f t="shared" si="353"/>
        <v/>
      </c>
      <c r="AF450" s="66">
        <f t="shared" si="354"/>
        <v>0</v>
      </c>
      <c r="AG450" s="67" t="str">
        <f t="shared" si="357"/>
        <v>MIPYME</v>
      </c>
      <c r="AH450" s="68"/>
      <c r="AI450" s="64" t="str">
        <f>IF(OR(AH441=0,N450="",R450=""),"",IF(AH441&gt;=$AI$9,"HABIL","NO HABIL"))</f>
        <v/>
      </c>
      <c r="AJ450" s="68"/>
      <c r="AK450" s="64" t="str">
        <f>IF(OR(AJ441=0,N450="",R450=""),"",IF(AJ441&gt;=$AK$9,"HABIL","NO HABIL"))</f>
        <v/>
      </c>
      <c r="AL450" s="72" t="str">
        <f t="shared" si="358"/>
        <v/>
      </c>
    </row>
    <row r="451" spans="2:38" ht="18" hidden="1" customHeight="1" x14ac:dyDescent="0.25">
      <c r="B451" s="73" t="str">
        <f t="shared" si="359"/>
        <v/>
      </c>
      <c r="C451" s="74"/>
      <c r="D451" s="74"/>
      <c r="E451" s="75">
        <f>IF(ISERROR(VLOOKUP(C451,[2]TD!$4:$65536,2,0)),0,VLOOKUP(C451,[2]TD!$4:$65536,2,0))</f>
        <v>0</v>
      </c>
      <c r="F451" s="75">
        <f>IF(ISERROR(VLOOKUP(C451,[2]TD!$4:$65536,3,0)),0,VLOOKUP(C451,[2]TD!$4:$65536,3,0))</f>
        <v>0</v>
      </c>
      <c r="G451" s="75">
        <f>IF(ISERROR(VLOOKUP(C451,[2]TD!$4:$65536,4,0)),0,VLOOKUP(C451,[2]TD!$4:$65536,4,0))</f>
        <v>0</v>
      </c>
      <c r="H451" s="75">
        <f>IF(ISERROR(VLOOKUP(C451,[2]TD!$4:$65536,5,0)),0,VLOOKUP(C451,[2]TD!$4:$65536,5,0))</f>
        <v>0</v>
      </c>
      <c r="I451" s="75">
        <f t="shared" si="355"/>
        <v>0</v>
      </c>
      <c r="J451" s="75">
        <f t="shared" si="355"/>
        <v>0</v>
      </c>
      <c r="K451" s="75">
        <f t="shared" si="356"/>
        <v>0</v>
      </c>
      <c r="L451" s="75">
        <f>IF(ISERROR(VLOOKUP(C451,[2]TD!$4:$65536,6,0)),0,VLOOKUP(C451,[2]TD!$4:$65536,6,0))</f>
        <v>0</v>
      </c>
      <c r="M451" s="75">
        <f>IF(ISERROR(VLOOKUP(C451,[2]TD!$4:$65536,7,0)),0,VLOOKUP(C451,[2]TD!$4:$65536,7,0))</f>
        <v>0</v>
      </c>
      <c r="N451" s="76"/>
      <c r="O451" s="76" t="str">
        <f>IF(ISERROR(VLOOKUP(N451,[2]POA!$A$2:$C$25,3,0)),"",VLOOKUP(N451,[2]POA!$A$2:$C$25,3,0))</f>
        <v/>
      </c>
      <c r="P451" s="77"/>
      <c r="Q451" s="77" t="str">
        <f>IF(ISERROR(VLOOKUP(P451,[2]POA!$A$2:$F$25,4,0)),"",VLOOKUP(P451,[2]POA!$A$2:$F$25,4,0))</f>
        <v/>
      </c>
      <c r="R451" s="78" t="str">
        <f>IF(ISERROR(VLOOKUP(N451,[2]POA!$A$2:$C$25,2,0)),"",VLOOKUP(N451,[2]POA!$A$2:$C$25,2,0))</f>
        <v/>
      </c>
      <c r="S451" s="79"/>
      <c r="T451" s="64" t="str">
        <f t="shared" si="352"/>
        <v/>
      </c>
      <c r="U451" s="79"/>
      <c r="V451" s="80" t="str">
        <f>IF(OR(U441=0,N451="",R451=""),"",IF(U441&gt;=(0.5*R451),"HABIL","NO HABIL"))</f>
        <v/>
      </c>
      <c r="W451" s="80"/>
      <c r="X451" s="79"/>
      <c r="Y451" s="80" t="str">
        <f>IF(OR(X441=0,N451="",R451=""),"",IF(X441&gt;=$Y$9,"HABIL","NO HABIL"))</f>
        <v/>
      </c>
      <c r="Z451" s="81"/>
      <c r="AA451" s="80" t="str">
        <f>IF(OR(Z441=0,N451="",R451=""),"",IF(Z441&lt;=$AA$9,"HABIL","NO HABIL"))</f>
        <v/>
      </c>
      <c r="AB451" s="77">
        <f>IF(ISERROR(VLOOKUP(P451,[3]POA!$A$2:$F$25,5,0)),"",VLOOKUP(P451,[3]POA!$A$2:$F$25,5,0))</f>
        <v>0</v>
      </c>
      <c r="AC451" s="77"/>
      <c r="AD451" s="80" t="str">
        <f>IF(OR(AC441=0,N451="",R451=""),"",IF(AC441&gt;=$AD$9,"HABIL","NO HABIL"))</f>
        <v/>
      </c>
      <c r="AE451" s="80" t="str">
        <f t="shared" si="353"/>
        <v/>
      </c>
      <c r="AF451" s="82">
        <f t="shared" si="354"/>
        <v>0</v>
      </c>
      <c r="AG451" s="83" t="str">
        <f t="shared" si="357"/>
        <v>MIPYME</v>
      </c>
      <c r="AH451" s="84"/>
      <c r="AI451" s="80" t="str">
        <f>IF(OR(AH441=0,N451="",R451=""),"",IF(AH441&gt;=$AI$9,"HABIL","NO HABIL"))</f>
        <v/>
      </c>
      <c r="AJ451" s="84"/>
      <c r="AK451" s="80" t="str">
        <f>IF(OR(AJ441=0,N451="",R451=""),"",IF(AJ441&gt;=$AK$9,"HABIL","NO HABIL"))</f>
        <v/>
      </c>
      <c r="AL451" s="85" t="str">
        <f t="shared" si="358"/>
        <v/>
      </c>
    </row>
    <row r="452" spans="2:38" ht="18" hidden="1" customHeight="1" x14ac:dyDescent="0.25">
      <c r="B452" s="37">
        <v>41</v>
      </c>
      <c r="C452" s="38">
        <f>+C453</f>
        <v>0</v>
      </c>
      <c r="D452" s="39" t="str">
        <f>IF(SUM(D453:D462)=0,"",SUM(D453:D462))</f>
        <v/>
      </c>
      <c r="E452" s="40">
        <f>SUM(E453:E462)</f>
        <v>0</v>
      </c>
      <c r="F452" s="40">
        <f t="shared" ref="F452:M452" si="360">SUM(F453:F462)</f>
        <v>0</v>
      </c>
      <c r="G452" s="40">
        <f t="shared" si="360"/>
        <v>0</v>
      </c>
      <c r="H452" s="40">
        <f t="shared" si="360"/>
        <v>0</v>
      </c>
      <c r="I452" s="40">
        <f t="shared" si="360"/>
        <v>0</v>
      </c>
      <c r="J452" s="40">
        <f t="shared" si="360"/>
        <v>0</v>
      </c>
      <c r="K452" s="40">
        <f t="shared" si="360"/>
        <v>0</v>
      </c>
      <c r="L452" s="40">
        <f t="shared" si="360"/>
        <v>0</v>
      </c>
      <c r="M452" s="40">
        <f t="shared" si="360"/>
        <v>0</v>
      </c>
      <c r="N452" s="41">
        <v>1</v>
      </c>
      <c r="O452" s="42">
        <f>IF(ISERROR(VLOOKUP(N452,[2]POA!$A$2:$C$25,3,0)),"",VLOOKUP(N452,[2]POA!$A$2:$C$25,3,0))</f>
        <v>18</v>
      </c>
      <c r="P452" s="43" t="s">
        <v>54</v>
      </c>
      <c r="Q452" s="41">
        <f>+SUM(Q453:Q462)</f>
        <v>0</v>
      </c>
      <c r="R452" s="44">
        <f>IF(ISERROR(VLOOKUP(N452,[2]POA!$A$2:$C$25,2,0)),"",VLOOKUP(N452,[2]POA!$A$2:$C$25,2,0))</f>
        <v>151500000000</v>
      </c>
      <c r="S452" s="45">
        <f>SUM(I452)</f>
        <v>0</v>
      </c>
      <c r="T452" s="46" t="str">
        <f>IF(OR(S452=0,N452="",R452=""),"",IF(S452&gt;=(R452/O452),"HABIL","NO HABIL"))</f>
        <v/>
      </c>
      <c r="U452" s="47">
        <f>SUM(J452)</f>
        <v>0</v>
      </c>
      <c r="V452" s="48" t="str">
        <f>IF(OR(U452=0,N452="",R452=""),"",IF(U452&gt;=(0.1*R452),"HABIL","NO HABIL"))</f>
        <v/>
      </c>
      <c r="W452" s="48"/>
      <c r="X452" s="47">
        <f>IF(ISERROR(SUM(E452/G452)),0,SUM(E452/G452))</f>
        <v>0</v>
      </c>
      <c r="Y452" s="46" t="str">
        <f>IF(OR(X452=0,N452="",R452=""),"",IF(X452&gt;=$Y$9,"HABIL","NO HABIL"))</f>
        <v/>
      </c>
      <c r="Z452" s="49">
        <f>IF(ISERROR(SUM(H452/F452)),0,SUM(H452/F452))</f>
        <v>0</v>
      </c>
      <c r="AA452" s="46" t="str">
        <f>IF(OR(Z452=0,N452="",R452=""),"",IF(Z452&lt;=$AA$9,"HABIL","NO HABIL"))</f>
        <v/>
      </c>
      <c r="AB452" s="41">
        <f>+SUM(AB453:AB462)</f>
        <v>0</v>
      </c>
      <c r="AC452" s="49">
        <f>IF(ISERROR(SUM(L452/M452)),0,SUM(L452/M452))</f>
        <v>0</v>
      </c>
      <c r="AD452" s="46" t="str">
        <f>IF(OR(AC452=0,N452="",R452=""),"",IF(AC452&gt;=$AD$9,"HABIL","NO HABIL"))</f>
        <v/>
      </c>
      <c r="AE452" s="46" t="str">
        <f>IF(OR(T452="",V452="",Y452="",AA452="",AD452=""),"",IF(T452="NO HABIL","NO HABIL",IF(V452="NO HABIL","NO HABIL",IF(Y452="NO HABIL","NO HABIL",IF(AA452="NO HABIL","NO HABIL",IF(AD452="NO HABIL","NO HABIL",IF(AD452="NO HABIL","NO HABIL","HABIL")))))))</f>
        <v/>
      </c>
      <c r="AF452" s="50"/>
      <c r="AG452" s="51"/>
      <c r="AH452" s="49">
        <f>IF(ISERROR(SUM(L452/K452)),0,SUM(L452/K452))</f>
        <v>0</v>
      </c>
      <c r="AI452" s="46" t="str">
        <f>IF(OR(AH452=0,N452="",R452=""),"",IF(AH452&gt;=$AI$9,"HABIL","NO HABIL"))</f>
        <v/>
      </c>
      <c r="AJ452" s="49">
        <f>IF(ISERROR(SUM(L452/F452)),0,SUM(L452/F452))</f>
        <v>0</v>
      </c>
      <c r="AK452" s="46" t="str">
        <f>IF(OR(AJ452=0,N452="",R452=""),"",IF(AJ452&gt;=$AK$9,"HABIL","NO HABIL"))</f>
        <v/>
      </c>
      <c r="AL452" s="52" t="str">
        <f t="shared" si="358"/>
        <v/>
      </c>
    </row>
    <row r="453" spans="2:38" ht="18" hidden="1" customHeight="1" x14ac:dyDescent="0.25">
      <c r="B453" s="54" t="str">
        <f>IF(C453="","",B452+0.1)</f>
        <v/>
      </c>
      <c r="C453" s="55"/>
      <c r="D453" s="56"/>
      <c r="E453" s="57">
        <f>IF(ISERROR(VLOOKUP(C453,[2]TD!$4:$65536,2,0)),0,VLOOKUP(C453,[2]TD!$4:$65536,2,0))</f>
        <v>0</v>
      </c>
      <c r="F453" s="57">
        <f>IF(ISERROR(VLOOKUP(C453,[2]TD!$4:$65536,3,0)),0,VLOOKUP(C453,[2]TD!$4:$65536,3,0))</f>
        <v>0</v>
      </c>
      <c r="G453" s="57">
        <f>IF(ISERROR(VLOOKUP(C453,[2]TD!$4:$65536,4,0)),0,VLOOKUP(C453,[2]TD!$4:$65536,4,0))</f>
        <v>0</v>
      </c>
      <c r="H453" s="57">
        <f>IF(ISERROR(VLOOKUP(C453,[2]TD!$4:$65536,5,0)),0,VLOOKUP(C453,[2]TD!$4:$65536,5,0))</f>
        <v>0</v>
      </c>
      <c r="I453" s="57">
        <f>IF(ISERROR(E453-G453),"",E453-G453)</f>
        <v>0</v>
      </c>
      <c r="J453" s="58">
        <f>IF(ISERROR(F453-H453),"",F453-H453)</f>
        <v>0</v>
      </c>
      <c r="K453" s="58">
        <f>IF(ISERROR(F453-H453),"",F453-H453)</f>
        <v>0</v>
      </c>
      <c r="L453" s="57">
        <f>IF(ISERROR(VLOOKUP(C453,[2]TD!$4:$65536,6,0)),0,VLOOKUP(C453,[2]TD!$4:$65536,6,0))</f>
        <v>0</v>
      </c>
      <c r="M453" s="57">
        <f>IF(ISERROR(VLOOKUP(C453,[2]TD!$4:$65536,7,0)),0,VLOOKUP(C453,[2]TD!$4:$65536,7,0))</f>
        <v>0</v>
      </c>
      <c r="N453" s="59"/>
      <c r="O453" s="60" t="str">
        <f>IF(ISERROR(VLOOKUP(N453,[2]POA!$A$2:$C$25,3,0)),"",VLOOKUP(N453,[2]POA!$A$2:$C$25,3,0))</f>
        <v/>
      </c>
      <c r="P453" s="61" t="s">
        <v>54</v>
      </c>
      <c r="Q453" s="61" t="str">
        <f>IF(ISERROR(VLOOKUP(P453,[2]POA!$A$2:$F$25,4,0)),"",VLOOKUP(P453,[2]POA!$A$2:$F$25,4,0))</f>
        <v/>
      </c>
      <c r="R453" s="62" t="str">
        <f>IF(ISERROR(VLOOKUP(N453,[2]POA!$A$2:$C$25,2,0)),"",VLOOKUP(N453,[2]POA!$A$2:$C$25,2,0))</f>
        <v/>
      </c>
      <c r="S453" s="63"/>
      <c r="T453" s="64" t="str">
        <f t="shared" ref="T453:T462" si="361">IF(OR(S452=0,N453="",R453=""),"",IF(S452&gt;=(0.1*R453),"HABIL","NO HABIL"))</f>
        <v/>
      </c>
      <c r="U453" s="63"/>
      <c r="V453" s="64" t="str">
        <f>IF(OR(U452=0,N453="",R453=""),"",IF(U452&gt;=(0.5*R453),"HABIL","NO HABIL"))</f>
        <v/>
      </c>
      <c r="W453" s="64"/>
      <c r="X453" s="63"/>
      <c r="Y453" s="64" t="str">
        <f>IF(OR(X452=0,N453="",R453=""),"",IF(X452&gt;=$Y$9,"HABIL","NO HABIL"))</f>
        <v/>
      </c>
      <c r="Z453" s="65"/>
      <c r="AA453" s="64" t="str">
        <f>IF(OR(Z452=0,N453="",R453=""),"",IF(Z452&lt;=$AA$9,"HABIL","NO HABIL"))</f>
        <v/>
      </c>
      <c r="AB453" s="61" t="str">
        <f>IF(ISERROR(VLOOKUP(P453,[3]POA!$A$2:$F$25,5,0)),"",VLOOKUP(P453,[3]POA!$A$2:$F$25,5,0))</f>
        <v/>
      </c>
      <c r="AC453" s="61"/>
      <c r="AD453" s="64" t="str">
        <f>IF(OR(AC452=0,N453="",R453=""),"",IF(AC452&gt;=$AD$9,"HABIL","NO HABIL"))</f>
        <v/>
      </c>
      <c r="AE453" s="64" t="str">
        <f t="shared" ref="AE453:AE462" si="362">IF(OR(T453="",V453="",Y453="",AA453="",AD453=""),"",IF(T453="NO HABIL","NO HABIL",IF(V453="NO HABIL","NO HABIL",IF(Y453="NO HABIL","NO HABIL",IF(AA453="NO HABIL","NO HABIL",IF(AD453="NO HABIL","NO HABIL",IF(AD453="NO HABIL","NO HABIL","HABIL")))))))</f>
        <v/>
      </c>
      <c r="AF453" s="66">
        <f t="shared" ref="AF453:AF462" si="363">IF(ISERROR(F453/$AG$9),"",F453/$AG$9)</f>
        <v>0</v>
      </c>
      <c r="AG453" s="67" t="str">
        <f>+IF(AF453&lt;$AG$10,"MIPYME","NO CUMPLE")</f>
        <v>MIPYME</v>
      </c>
      <c r="AH453" s="68"/>
      <c r="AI453" s="64" t="str">
        <f>IF(OR(AH452=0,N453="",R453=""),"",IF(AH452&gt;=$AI$9,"HABIL","NO HABIL"))</f>
        <v/>
      </c>
      <c r="AJ453" s="68"/>
      <c r="AK453" s="64" t="str">
        <f>IF(OR(AJ452=0,N453="",R453=""),"",IF(AJ452&gt;=$AK$9,"HABIL","NO HABIL"))</f>
        <v/>
      </c>
      <c r="AL453" s="69" t="str">
        <f>IF(OR(AI453="",AK453=""),"",IF(AI453="NO HABIL","NO HABIL",IF(AK453="NO HABIL","NO HABIL",IF(AK453="NO HABIL","NO HABIL","HABIL"))))</f>
        <v/>
      </c>
    </row>
    <row r="454" spans="2:38" ht="18" hidden="1" customHeight="1" x14ac:dyDescent="0.25">
      <c r="B454" s="54" t="str">
        <f>IF(C454="","",B453+0.1)</f>
        <v/>
      </c>
      <c r="C454" s="56"/>
      <c r="D454" s="56"/>
      <c r="E454" s="57">
        <f>IF(ISERROR(VLOOKUP(C454,[2]TD!$4:$65536,2,0)),0,VLOOKUP(C454,[2]TD!$4:$65536,2,0))</f>
        <v>0</v>
      </c>
      <c r="F454" s="57">
        <f>IF(ISERROR(VLOOKUP(C454,[2]TD!$4:$65536,3,0)),0,VLOOKUP(C454,[2]TD!$4:$65536,3,0))</f>
        <v>0</v>
      </c>
      <c r="G454" s="57">
        <f>IF(ISERROR(VLOOKUP(C454,[2]TD!$4:$65536,4,0)),0,VLOOKUP(C454,[2]TD!$4:$65536,4,0))</f>
        <v>0</v>
      </c>
      <c r="H454" s="57">
        <f>IF(ISERROR(VLOOKUP(C454,[2]TD!$4:$65536,5,0)),0,VLOOKUP(C454,[2]TD!$4:$65536,5,0))</f>
        <v>0</v>
      </c>
      <c r="I454" s="57">
        <f t="shared" ref="I454:J462" si="364">IF(ISERROR(E454-G454),"",E454-G454)</f>
        <v>0</v>
      </c>
      <c r="J454" s="58">
        <f t="shared" si="364"/>
        <v>0</v>
      </c>
      <c r="K454" s="58">
        <f t="shared" ref="K454:K462" si="365">IF(ISERROR(F454-H454),"",F454-H454)</f>
        <v>0</v>
      </c>
      <c r="L454" s="57">
        <f>IF(ISERROR(VLOOKUP(C454,[2]TD!$4:$65536,6,0)),0,VLOOKUP(C454,[2]TD!$4:$65536,6,0))</f>
        <v>0</v>
      </c>
      <c r="M454" s="57">
        <f>IF(ISERROR(VLOOKUP(C454,[2]TD!$4:$65536,7,0)),0,VLOOKUP(C454,[2]TD!$4:$65536,7,0))</f>
        <v>0</v>
      </c>
      <c r="N454" s="70"/>
      <c r="O454" s="70" t="str">
        <f>IF(ISERROR(VLOOKUP(N454,[2]POA!$A$2:$C$25,3,0)),"",VLOOKUP(N454,[2]POA!$A$2:$C$25,3,0))</f>
        <v/>
      </c>
      <c r="P454" s="61" t="s">
        <v>54</v>
      </c>
      <c r="Q454" s="61" t="str">
        <f>IF(ISERROR(VLOOKUP(P454,[2]POA!$A$2:$F$25,4,0)),"",VLOOKUP(P454,[2]POA!$A$2:$F$25,4,0))</f>
        <v/>
      </c>
      <c r="R454" s="62" t="str">
        <f>IF(ISERROR(VLOOKUP(N454,[2]POA!$A$2:$C$25,2,0)),"",VLOOKUP(N454,[2]POA!$A$2:$C$25,2,0))</f>
        <v/>
      </c>
      <c r="S454" s="63" t="s">
        <v>54</v>
      </c>
      <c r="T454" s="64" t="str">
        <f t="shared" si="361"/>
        <v/>
      </c>
      <c r="U454" s="63"/>
      <c r="V454" s="64" t="str">
        <f>IF(OR(U452=0,N454="",R454=""),"",IF(U452&gt;=(0.5*R454),"HABIL","NO HABIL"))</f>
        <v/>
      </c>
      <c r="W454" s="64"/>
      <c r="X454" s="63"/>
      <c r="Y454" s="64" t="str">
        <f>IF(OR(X452=0,N454="",R454=""),"",IF(X452&gt;=$Y$9,"HABIL","NO HABIL"))</f>
        <v/>
      </c>
      <c r="Z454" s="65"/>
      <c r="AA454" s="64" t="str">
        <f>IF(OR(Z452=0,N454="",R454=""),"",IF(Z452&lt;=$AA$9,"HABIL","NO HABIL"))</f>
        <v/>
      </c>
      <c r="AB454" s="61" t="str">
        <f>IF(ISERROR(VLOOKUP(P454,[3]POA!$A$2:$F$25,5,0)),"",VLOOKUP(P454,[3]POA!$A$2:$F$25,5,0))</f>
        <v/>
      </c>
      <c r="AC454" s="61"/>
      <c r="AD454" s="64" t="str">
        <f>IF(OR(AC452=0,N454="",R454=""),"",IF(AC452&gt;=$AD$9,"HABIL","NO HABIL"))</f>
        <v/>
      </c>
      <c r="AE454" s="64" t="str">
        <f t="shared" si="362"/>
        <v/>
      </c>
      <c r="AF454" s="66">
        <f t="shared" si="363"/>
        <v>0</v>
      </c>
      <c r="AG454" s="67" t="str">
        <f t="shared" ref="AG454:AG462" si="366">+IF(AF454&lt;$AG$10,"MIPYME","NO CUMPLE")</f>
        <v>MIPYME</v>
      </c>
      <c r="AH454" s="68"/>
      <c r="AI454" s="64" t="str">
        <f>IF(OR(AH452=0,N454="",R454=""),"",IF(AH452&gt;=$AI$9,"HABIL","NO HABIL"))</f>
        <v/>
      </c>
      <c r="AJ454" s="68"/>
      <c r="AK454" s="64" t="str">
        <f>IF(OR(AJ452=0,N454="",R454=""),"",IF(AJ452&gt;=$AK$9,"HABIL","NO HABIL"))</f>
        <v/>
      </c>
      <c r="AL454" s="71" t="str">
        <f t="shared" ref="AL454:AL463" si="367">IF(OR(AI454="",AK454=""),"",IF(AI454="NO HABIL","NO HABIL",IF(AK454="NO HABIL","NO HABIL",IF(AK454="NO HABIL","NO HABIL","HABIL"))))</f>
        <v/>
      </c>
    </row>
    <row r="455" spans="2:38" ht="18" hidden="1" customHeight="1" x14ac:dyDescent="0.25">
      <c r="B455" s="54" t="str">
        <f>IF(C455="","",B454+0.1)</f>
        <v/>
      </c>
      <c r="C455" s="56"/>
      <c r="D455" s="56"/>
      <c r="E455" s="57">
        <f>IF(ISERROR(VLOOKUP(C455,[2]TD!$4:$65536,2,0)),0,VLOOKUP(C455,[2]TD!$4:$65536,2,0))</f>
        <v>0</v>
      </c>
      <c r="F455" s="57">
        <f>IF(ISERROR(VLOOKUP(C455,[2]TD!$4:$65536,3,0)),0,VLOOKUP(C455,[2]TD!$4:$65536,3,0))</f>
        <v>0</v>
      </c>
      <c r="G455" s="57">
        <f>IF(ISERROR(VLOOKUP(C455,[2]TD!$4:$65536,4,0)),0,VLOOKUP(C455,[2]TD!$4:$65536,4,0))</f>
        <v>0</v>
      </c>
      <c r="H455" s="57">
        <f>IF(ISERROR(VLOOKUP(C455,[2]TD!$4:$65536,5,0)),0,VLOOKUP(C455,[2]TD!$4:$65536,5,0))</f>
        <v>0</v>
      </c>
      <c r="I455" s="57">
        <f t="shared" si="364"/>
        <v>0</v>
      </c>
      <c r="J455" s="58">
        <f t="shared" si="364"/>
        <v>0</v>
      </c>
      <c r="K455" s="58">
        <f t="shared" si="365"/>
        <v>0</v>
      </c>
      <c r="L455" s="57">
        <f>IF(ISERROR(VLOOKUP(C455,[2]TD!$4:$65536,6,0)),0,VLOOKUP(C455,[2]TD!$4:$65536,6,0))</f>
        <v>0</v>
      </c>
      <c r="M455" s="57">
        <f>IF(ISERROR(VLOOKUP(C455,[2]TD!$4:$65536,7,0)),0,VLOOKUP(C455,[2]TD!$4:$65536,7,0))</f>
        <v>0</v>
      </c>
      <c r="N455" s="70"/>
      <c r="O455" s="70" t="str">
        <f>IF(ISERROR(VLOOKUP(N455,[2]POA!$A$2:$C$25,3,0)),"",VLOOKUP(N455,[2]POA!$A$2:$C$25,3,0))</f>
        <v/>
      </c>
      <c r="P455" s="61"/>
      <c r="Q455" s="61" t="str">
        <f>IF(ISERROR(VLOOKUP(P455,[2]POA!$A$2:$F$25,4,0)),"",VLOOKUP(P455,[2]POA!$A$2:$F$25,4,0))</f>
        <v/>
      </c>
      <c r="R455" s="62" t="str">
        <f>IF(ISERROR(VLOOKUP(N455,[2]POA!$A$2:$C$25,2,0)),"",VLOOKUP(N455,[2]POA!$A$2:$C$25,2,0))</f>
        <v/>
      </c>
      <c r="S455" s="63" t="s">
        <v>54</v>
      </c>
      <c r="T455" s="64" t="str">
        <f t="shared" si="361"/>
        <v/>
      </c>
      <c r="U455" s="63"/>
      <c r="V455" s="64" t="str">
        <f>IF(OR(U452=0,N455="",R455=""),"",IF(U452&gt;=(0.5*R455),"HABIL","NO HABIL"))</f>
        <v/>
      </c>
      <c r="W455" s="64"/>
      <c r="X455" s="63"/>
      <c r="Y455" s="64" t="str">
        <f>IF(OR(X452=0,N455="",R455=""),"",IF(X452&gt;=$Y$9,"HABIL","NO HABIL"))</f>
        <v/>
      </c>
      <c r="Z455" s="65"/>
      <c r="AA455" s="64" t="str">
        <f>IF(OR(Z452=0,N455="",R455=""),"",IF(Z452&lt;=$AA$9,"HABIL","NO HABIL"))</f>
        <v/>
      </c>
      <c r="AB455" s="61">
        <f>IF(ISERROR(VLOOKUP(P455,[3]POA!$A$2:$F$25,5,0)),"",VLOOKUP(P455,[3]POA!$A$2:$F$25,5,0))</f>
        <v>0</v>
      </c>
      <c r="AC455" s="61"/>
      <c r="AD455" s="64" t="str">
        <f>IF(OR(AC452=0,N455="",R455=""),"",IF(AC452&gt;=$AD$9,"HABIL","NO HABIL"))</f>
        <v/>
      </c>
      <c r="AE455" s="64" t="str">
        <f t="shared" si="362"/>
        <v/>
      </c>
      <c r="AF455" s="66">
        <f t="shared" si="363"/>
        <v>0</v>
      </c>
      <c r="AG455" s="67" t="str">
        <f t="shared" si="366"/>
        <v>MIPYME</v>
      </c>
      <c r="AH455" s="68"/>
      <c r="AI455" s="64" t="str">
        <f>IF(OR(AH452=0,N455="",R455=""),"",IF(AH452&gt;=$AI$9,"HABIL","NO HABIL"))</f>
        <v/>
      </c>
      <c r="AJ455" s="68"/>
      <c r="AK455" s="64" t="str">
        <f>IF(OR(AJ452=0,N455="",R455=""),"",IF(AJ452&gt;=$AK$9,"HABIL","NO HABIL"))</f>
        <v/>
      </c>
      <c r="AL455" s="71" t="str">
        <f t="shared" si="367"/>
        <v/>
      </c>
    </row>
    <row r="456" spans="2:38" ht="18" hidden="1" customHeight="1" x14ac:dyDescent="0.25">
      <c r="B456" s="54"/>
      <c r="C456" s="56" t="s">
        <v>55</v>
      </c>
      <c r="D456" s="56"/>
      <c r="E456" s="57">
        <f>IF(ISERROR(VLOOKUP(C456,[2]TD!$4:$65536,2,0)),0,VLOOKUP(C456,[2]TD!$4:$65536,2,0))</f>
        <v>0</v>
      </c>
      <c r="F456" s="57">
        <f>IF(ISERROR(VLOOKUP(C456,[2]TD!$4:$65536,3,0)),0,VLOOKUP(C456,[2]TD!$4:$65536,3,0))</f>
        <v>0</v>
      </c>
      <c r="G456" s="57">
        <f>IF(ISERROR(VLOOKUP(C456,[2]TD!$4:$65536,4,0)),0,VLOOKUP(C456,[2]TD!$4:$65536,4,0))</f>
        <v>0</v>
      </c>
      <c r="H456" s="57">
        <f>IF(ISERROR(VLOOKUP(C456,[2]TD!$4:$65536,5,0)),0,VLOOKUP(C456,[2]TD!$4:$65536,5,0))</f>
        <v>0</v>
      </c>
      <c r="I456" s="57">
        <f t="shared" si="364"/>
        <v>0</v>
      </c>
      <c r="J456" s="57">
        <f t="shared" si="364"/>
        <v>0</v>
      </c>
      <c r="K456" s="57">
        <f t="shared" si="365"/>
        <v>0</v>
      </c>
      <c r="L456" s="57">
        <f>IF(ISERROR(VLOOKUP(C456,[2]TD!$4:$65536,6,0)),0,VLOOKUP(C456,[2]TD!$4:$65536,6,0))</f>
        <v>0</v>
      </c>
      <c r="M456" s="57">
        <f>IF(ISERROR(VLOOKUP(C456,[2]TD!$4:$65536,7,0)),0,VLOOKUP(C456,[2]TD!$4:$65536,7,0))</f>
        <v>0</v>
      </c>
      <c r="N456" s="70"/>
      <c r="O456" s="70" t="str">
        <f>IF(ISERROR(VLOOKUP(N456,[2]POA!$A$2:$C$25,3,0)),"",VLOOKUP(N456,[2]POA!$A$2:$C$25,3,0))</f>
        <v/>
      </c>
      <c r="P456" s="61"/>
      <c r="Q456" s="61" t="str">
        <f>IF(ISERROR(VLOOKUP(P456,[2]POA!$A$2:$F$25,4,0)),"",VLOOKUP(P456,[2]POA!$A$2:$F$25,4,0))</f>
        <v/>
      </c>
      <c r="R456" s="62" t="str">
        <f>IF(ISERROR(VLOOKUP(N456,[2]POA!$A$2:$C$25,2,0)),"",VLOOKUP(N456,[2]POA!$A$2:$C$25,2,0))</f>
        <v/>
      </c>
      <c r="S456" s="63"/>
      <c r="T456" s="64" t="str">
        <f t="shared" si="361"/>
        <v/>
      </c>
      <c r="U456" s="63"/>
      <c r="V456" s="64" t="str">
        <f>IF(OR(U452=0,N456="",R456=""),"",IF(U452&gt;=(0.5*R456),"HABIL","NO HABIL"))</f>
        <v/>
      </c>
      <c r="W456" s="64"/>
      <c r="X456" s="63"/>
      <c r="Y456" s="64" t="str">
        <f>IF(OR(X452=0,N456="",R456=""),"",IF(X452&gt;=$Y$9,"HABIL","NO HABIL"))</f>
        <v/>
      </c>
      <c r="Z456" s="65"/>
      <c r="AA456" s="64" t="str">
        <f>IF(OR(Z452=0,N456="",R456=""),"",IF(Z452&lt;=$AA$9,"HABIL","NO HABIL"))</f>
        <v/>
      </c>
      <c r="AB456" s="61">
        <f>IF(ISERROR(VLOOKUP(P456,[3]POA!$A$2:$F$25,5,0)),"",VLOOKUP(P456,[3]POA!$A$2:$F$25,5,0))</f>
        <v>0</v>
      </c>
      <c r="AC456" s="61"/>
      <c r="AD456" s="64" t="str">
        <f>IF(OR(AC452=0,N456="",R456=""),"",IF(AC452&gt;=$AD$9,"HABIL","NO HABIL"))</f>
        <v/>
      </c>
      <c r="AE456" s="64" t="str">
        <f t="shared" si="362"/>
        <v/>
      </c>
      <c r="AF456" s="66">
        <f t="shared" si="363"/>
        <v>0</v>
      </c>
      <c r="AG456" s="67" t="str">
        <f t="shared" si="366"/>
        <v>MIPYME</v>
      </c>
      <c r="AH456" s="68"/>
      <c r="AI456" s="64" t="str">
        <f>IF(OR(AH452=0,N456="",R456=""),"",IF(AH452&gt;=$AI$9,"HABIL","NO HABIL"))</f>
        <v/>
      </c>
      <c r="AJ456" s="68"/>
      <c r="AK456" s="64" t="str">
        <f>IF(OR(AJ452=0,N456="",R456=""),"",IF(AJ452&gt;=$AK$9,"HABIL","NO HABIL"))</f>
        <v/>
      </c>
      <c r="AL456" s="71" t="str">
        <f t="shared" si="367"/>
        <v/>
      </c>
    </row>
    <row r="457" spans="2:38" ht="18" hidden="1" customHeight="1" x14ac:dyDescent="0.25">
      <c r="B457" s="54" t="str">
        <f t="shared" ref="B457:B462" si="368">IF(C457="","",B456+0.1)</f>
        <v/>
      </c>
      <c r="C457" s="56"/>
      <c r="D457" s="56"/>
      <c r="E457" s="57">
        <f>IF(ISERROR(VLOOKUP(C457,[2]TD!$4:$65536,2,0)),0,VLOOKUP(C457,[2]TD!$4:$65536,2,0))</f>
        <v>0</v>
      </c>
      <c r="F457" s="57">
        <f>IF(ISERROR(VLOOKUP(C457,[2]TD!$4:$65536,3,0)),0,VLOOKUP(C457,[2]TD!$4:$65536,3,0))</f>
        <v>0</v>
      </c>
      <c r="G457" s="57">
        <f>IF(ISERROR(VLOOKUP(C457,[2]TD!$4:$65536,4,0)),0,VLOOKUP(C457,[2]TD!$4:$65536,4,0))</f>
        <v>0</v>
      </c>
      <c r="H457" s="57">
        <f>IF(ISERROR(VLOOKUP(C457,[2]TD!$4:$65536,5,0)),0,VLOOKUP(C457,[2]TD!$4:$65536,5,0))</f>
        <v>0</v>
      </c>
      <c r="I457" s="57">
        <f t="shared" si="364"/>
        <v>0</v>
      </c>
      <c r="J457" s="57">
        <f t="shared" si="364"/>
        <v>0</v>
      </c>
      <c r="K457" s="57">
        <f t="shared" si="365"/>
        <v>0</v>
      </c>
      <c r="L457" s="57">
        <f>IF(ISERROR(VLOOKUP(C457,[2]TD!$4:$65536,6,0)),0,VLOOKUP(C457,[2]TD!$4:$65536,6,0))</f>
        <v>0</v>
      </c>
      <c r="M457" s="57">
        <f>IF(ISERROR(VLOOKUP(C457,[2]TD!$4:$65536,7,0)),0,VLOOKUP(C457,[2]TD!$4:$65536,7,0))</f>
        <v>0</v>
      </c>
      <c r="N457" s="70"/>
      <c r="O457" s="70" t="str">
        <f>IF(ISERROR(VLOOKUP(N457,[2]POA!$A$2:$C$25,3,0)),"",VLOOKUP(N457,[2]POA!$A$2:$C$25,3,0))</f>
        <v/>
      </c>
      <c r="P457" s="61"/>
      <c r="Q457" s="61" t="str">
        <f>IF(ISERROR(VLOOKUP(P457,[2]POA!$A$2:$F$25,4,0)),"",VLOOKUP(P457,[2]POA!$A$2:$F$25,4,0))</f>
        <v/>
      </c>
      <c r="R457" s="62" t="str">
        <f>IF(ISERROR(VLOOKUP(N457,[2]POA!$A$2:$C$25,2,0)),"",VLOOKUP(N457,[2]POA!$A$2:$C$25,2,0))</f>
        <v/>
      </c>
      <c r="S457" s="63"/>
      <c r="T457" s="64" t="str">
        <f t="shared" si="361"/>
        <v/>
      </c>
      <c r="U457" s="63"/>
      <c r="V457" s="64" t="str">
        <f>IF(OR(U452=0,N457="",R457=""),"",IF(U452&gt;=(0.5*R457),"HABIL","NO HABIL"))</f>
        <v/>
      </c>
      <c r="W457" s="64"/>
      <c r="X457" s="63"/>
      <c r="Y457" s="64" t="str">
        <f>IF(OR(X452=0,N457="",R457=""),"",IF(X452&gt;=$Y$9,"HABIL","NO HABIL"))</f>
        <v/>
      </c>
      <c r="Z457" s="65"/>
      <c r="AA457" s="64" t="str">
        <f>IF(OR(Z452=0,N457="",R457=""),"",IF(Z452&lt;=$AA$9,"HABIL","NO HABIL"))</f>
        <v/>
      </c>
      <c r="AB457" s="61">
        <f>IF(ISERROR(VLOOKUP(P457,[3]POA!$A$2:$F$25,5,0)),"",VLOOKUP(P457,[3]POA!$A$2:$F$25,5,0))</f>
        <v>0</v>
      </c>
      <c r="AC457" s="61"/>
      <c r="AD457" s="64" t="str">
        <f>IF(OR(AC452=0,N457="",R457=""),"",IF(AC452&gt;=$AD$9,"HABIL","NO HABIL"))</f>
        <v/>
      </c>
      <c r="AE457" s="64" t="str">
        <f t="shared" si="362"/>
        <v/>
      </c>
      <c r="AF457" s="66">
        <f t="shared" si="363"/>
        <v>0</v>
      </c>
      <c r="AG457" s="67" t="str">
        <f t="shared" si="366"/>
        <v>MIPYME</v>
      </c>
      <c r="AH457" s="68"/>
      <c r="AI457" s="64" t="str">
        <f>IF(OR(AH452=0,N457="",R457=""),"",IF(AH452&gt;=$AI$9,"HABIL","NO HABIL"))</f>
        <v/>
      </c>
      <c r="AJ457" s="68"/>
      <c r="AK457" s="64" t="str">
        <f>IF(OR(AJ452=0,N457="",R457=""),"",IF(AJ452&gt;=$AK$9,"HABIL","NO HABIL"))</f>
        <v/>
      </c>
      <c r="AL457" s="72" t="str">
        <f t="shared" si="367"/>
        <v/>
      </c>
    </row>
    <row r="458" spans="2:38" ht="18" hidden="1" customHeight="1" x14ac:dyDescent="0.25">
      <c r="B458" s="54" t="str">
        <f t="shared" si="368"/>
        <v/>
      </c>
      <c r="C458" s="56"/>
      <c r="D458" s="56"/>
      <c r="E458" s="57">
        <f>IF(ISERROR(VLOOKUP(C458,[2]TD!$4:$65536,2,0)),0,VLOOKUP(C458,[2]TD!$4:$65536,2,0))</f>
        <v>0</v>
      </c>
      <c r="F458" s="57">
        <f>IF(ISERROR(VLOOKUP(C458,[2]TD!$4:$65536,3,0)),0,VLOOKUP(C458,[2]TD!$4:$65536,3,0))</f>
        <v>0</v>
      </c>
      <c r="G458" s="57">
        <f>IF(ISERROR(VLOOKUP(C458,[2]TD!$4:$65536,4,0)),0,VLOOKUP(C458,[2]TD!$4:$65536,4,0))</f>
        <v>0</v>
      </c>
      <c r="H458" s="57">
        <f>IF(ISERROR(VLOOKUP(C458,[2]TD!$4:$65536,5,0)),0,VLOOKUP(C458,[2]TD!$4:$65536,5,0))</f>
        <v>0</v>
      </c>
      <c r="I458" s="57">
        <f t="shared" si="364"/>
        <v>0</v>
      </c>
      <c r="J458" s="57">
        <f t="shared" si="364"/>
        <v>0</v>
      </c>
      <c r="K458" s="57">
        <f t="shared" si="365"/>
        <v>0</v>
      </c>
      <c r="L458" s="57">
        <f>IF(ISERROR(VLOOKUP(C458,[2]TD!$4:$65536,6,0)),0,VLOOKUP(C458,[2]TD!$4:$65536,6,0))</f>
        <v>0</v>
      </c>
      <c r="M458" s="57">
        <f>IF(ISERROR(VLOOKUP(C458,[2]TD!$4:$65536,7,0)),0,VLOOKUP(C458,[2]TD!$4:$65536,7,0))</f>
        <v>0</v>
      </c>
      <c r="N458" s="70"/>
      <c r="O458" s="70" t="str">
        <f>IF(ISERROR(VLOOKUP(N458,[2]POA!$A$2:$C$25,3,0)),"",VLOOKUP(N458,[2]POA!$A$2:$C$25,3,0))</f>
        <v/>
      </c>
      <c r="P458" s="61"/>
      <c r="Q458" s="61" t="str">
        <f>IF(ISERROR(VLOOKUP(P458,[2]POA!$A$2:$F$25,4,0)),"",VLOOKUP(P458,[2]POA!$A$2:$F$25,4,0))</f>
        <v/>
      </c>
      <c r="R458" s="62" t="str">
        <f>IF(ISERROR(VLOOKUP(N458,[2]POA!$A$2:$C$25,2,0)),"",VLOOKUP(N458,[2]POA!$A$2:$C$25,2,0))</f>
        <v/>
      </c>
      <c r="S458" s="63"/>
      <c r="T458" s="64" t="str">
        <f t="shared" si="361"/>
        <v/>
      </c>
      <c r="U458" s="63"/>
      <c r="V458" s="64" t="str">
        <f>IF(OR(U452=0,N458="",R458=""),"",IF(U452&gt;=(0.5*R458),"HABIL","NO HABIL"))</f>
        <v/>
      </c>
      <c r="W458" s="64"/>
      <c r="X458" s="63"/>
      <c r="Y458" s="64" t="str">
        <f>IF(OR(X452=0,N458="",R458=""),"",IF(X452&gt;=$Y$9,"HABIL","NO HABIL"))</f>
        <v/>
      </c>
      <c r="Z458" s="65"/>
      <c r="AA458" s="64" t="str">
        <f>IF(OR(Z452=0,N458="",R458=""),"",IF(Z452&lt;=$AA$9,"HABIL","NO HABIL"))</f>
        <v/>
      </c>
      <c r="AB458" s="61">
        <f>IF(ISERROR(VLOOKUP(P458,[3]POA!$A$2:$F$25,5,0)),"",VLOOKUP(P458,[3]POA!$A$2:$F$25,5,0))</f>
        <v>0</v>
      </c>
      <c r="AC458" s="61"/>
      <c r="AD458" s="64" t="str">
        <f>IF(OR(AC452=0,N458="",R458=""),"",IF(AC452&gt;=$AD$9,"HABIL","NO HABIL"))</f>
        <v/>
      </c>
      <c r="AE458" s="64" t="str">
        <f t="shared" si="362"/>
        <v/>
      </c>
      <c r="AF458" s="66">
        <f t="shared" si="363"/>
        <v>0</v>
      </c>
      <c r="AG458" s="67" t="str">
        <f t="shared" si="366"/>
        <v>MIPYME</v>
      </c>
      <c r="AH458" s="68"/>
      <c r="AI458" s="64" t="str">
        <f>IF(OR(AH452=0,N458="",R458=""),"",IF(AH452&gt;=$AI$9,"HABIL","NO HABIL"))</f>
        <v/>
      </c>
      <c r="AJ458" s="68"/>
      <c r="AK458" s="64" t="str">
        <f>IF(OR(AJ452=0,N458="",R458=""),"",IF(AJ452&gt;=$AK$9,"HABIL","NO HABIL"))</f>
        <v/>
      </c>
      <c r="AL458" s="71" t="str">
        <f t="shared" si="367"/>
        <v/>
      </c>
    </row>
    <row r="459" spans="2:38" ht="18" hidden="1" customHeight="1" x14ac:dyDescent="0.25">
      <c r="B459" s="54" t="str">
        <f t="shared" si="368"/>
        <v/>
      </c>
      <c r="C459" s="56"/>
      <c r="D459" s="56"/>
      <c r="E459" s="57">
        <f>IF(ISERROR(VLOOKUP(C459,[2]TD!$4:$65536,2,0)),0,VLOOKUP(C459,[2]TD!$4:$65536,2,0))</f>
        <v>0</v>
      </c>
      <c r="F459" s="57">
        <f>IF(ISERROR(VLOOKUP(C459,[2]TD!$4:$65536,3,0)),0,VLOOKUP(C459,[2]TD!$4:$65536,3,0))</f>
        <v>0</v>
      </c>
      <c r="G459" s="57">
        <f>IF(ISERROR(VLOOKUP(C459,[2]TD!$4:$65536,4,0)),0,VLOOKUP(C459,[2]TD!$4:$65536,4,0))</f>
        <v>0</v>
      </c>
      <c r="H459" s="57">
        <f>IF(ISERROR(VLOOKUP(C459,[2]TD!$4:$65536,5,0)),0,VLOOKUP(C459,[2]TD!$4:$65536,5,0))</f>
        <v>0</v>
      </c>
      <c r="I459" s="57">
        <f t="shared" si="364"/>
        <v>0</v>
      </c>
      <c r="J459" s="57">
        <f t="shared" si="364"/>
        <v>0</v>
      </c>
      <c r="K459" s="57">
        <f t="shared" si="365"/>
        <v>0</v>
      </c>
      <c r="L459" s="57">
        <f>IF(ISERROR(VLOOKUP(C459,[2]TD!$4:$65536,6,0)),0,VLOOKUP(C459,[2]TD!$4:$65536,6,0))</f>
        <v>0</v>
      </c>
      <c r="M459" s="57">
        <f>IF(ISERROR(VLOOKUP(C459,[2]TD!$4:$65536,7,0)),0,VLOOKUP(C459,[2]TD!$4:$65536,7,0))</f>
        <v>0</v>
      </c>
      <c r="N459" s="70"/>
      <c r="O459" s="70" t="str">
        <f>IF(ISERROR(VLOOKUP(N459,[2]POA!$A$2:$C$25,3,0)),"",VLOOKUP(N459,[2]POA!$A$2:$C$25,3,0))</f>
        <v/>
      </c>
      <c r="P459" s="61"/>
      <c r="Q459" s="61" t="str">
        <f>IF(ISERROR(VLOOKUP(P459,[2]POA!$A$2:$F$25,4,0)),"",VLOOKUP(P459,[2]POA!$A$2:$F$25,4,0))</f>
        <v/>
      </c>
      <c r="R459" s="62" t="str">
        <f>IF(ISERROR(VLOOKUP(N459,[2]POA!$A$2:$C$25,2,0)),"",VLOOKUP(N459,[2]POA!$A$2:$C$25,2,0))</f>
        <v/>
      </c>
      <c r="S459" s="63"/>
      <c r="T459" s="64" t="str">
        <f t="shared" si="361"/>
        <v/>
      </c>
      <c r="U459" s="63"/>
      <c r="V459" s="64" t="str">
        <f>IF(OR(U452=0,N459="",R459=""),"",IF(U452&gt;=(0.5*R459),"HABIL","NO HABIL"))</f>
        <v/>
      </c>
      <c r="W459" s="64"/>
      <c r="X459" s="63"/>
      <c r="Y459" s="64" t="str">
        <f>IF(OR(X452=0,N459="",R459=""),"",IF(X452&gt;=$Y$9,"HABIL","NO HABIL"))</f>
        <v/>
      </c>
      <c r="Z459" s="65"/>
      <c r="AA459" s="64" t="str">
        <f>IF(OR(Z452=0,N459="",R459=""),"",IF(Z452&lt;=$AA$9,"HABIL","NO HABIL"))</f>
        <v/>
      </c>
      <c r="AB459" s="61">
        <f>IF(ISERROR(VLOOKUP(P459,[3]POA!$A$2:$F$25,5,0)),"",VLOOKUP(P459,[3]POA!$A$2:$F$25,5,0))</f>
        <v>0</v>
      </c>
      <c r="AC459" s="61"/>
      <c r="AD459" s="64" t="str">
        <f>IF(OR(AC452=0,N459="",R459=""),"",IF(AC452&gt;=$AD$9,"HABIL","NO HABIL"))</f>
        <v/>
      </c>
      <c r="AE459" s="64" t="str">
        <f t="shared" si="362"/>
        <v/>
      </c>
      <c r="AF459" s="66">
        <f t="shared" si="363"/>
        <v>0</v>
      </c>
      <c r="AG459" s="67" t="str">
        <f t="shared" si="366"/>
        <v>MIPYME</v>
      </c>
      <c r="AH459" s="68"/>
      <c r="AI459" s="64" t="str">
        <f>IF(OR(AH452=0,N459="",R459=""),"",IF(AH452&gt;=$AI$9,"HABIL","NO HABIL"))</f>
        <v/>
      </c>
      <c r="AJ459" s="68"/>
      <c r="AK459" s="64" t="str">
        <f>IF(OR(AJ452=0,N459="",R459=""),"",IF(AJ452&gt;=$AK$9,"HABIL","NO HABIL"))</f>
        <v/>
      </c>
      <c r="AL459" s="71" t="str">
        <f t="shared" si="367"/>
        <v/>
      </c>
    </row>
    <row r="460" spans="2:38" ht="18" hidden="1" customHeight="1" x14ac:dyDescent="0.25">
      <c r="B460" s="54" t="str">
        <f t="shared" si="368"/>
        <v/>
      </c>
      <c r="C460" s="56"/>
      <c r="D460" s="56"/>
      <c r="E460" s="57">
        <f>IF(ISERROR(VLOOKUP(C460,[2]TD!$4:$65536,2,0)),0,VLOOKUP(C460,[2]TD!$4:$65536,2,0))</f>
        <v>0</v>
      </c>
      <c r="F460" s="57">
        <f>IF(ISERROR(VLOOKUP(C460,[2]TD!$4:$65536,3,0)),0,VLOOKUP(C460,[2]TD!$4:$65536,3,0))</f>
        <v>0</v>
      </c>
      <c r="G460" s="57">
        <f>IF(ISERROR(VLOOKUP(C460,[2]TD!$4:$65536,4,0)),0,VLOOKUP(C460,[2]TD!$4:$65536,4,0))</f>
        <v>0</v>
      </c>
      <c r="H460" s="57">
        <f>IF(ISERROR(VLOOKUP(C460,[2]TD!$4:$65536,5,0)),0,VLOOKUP(C460,[2]TD!$4:$65536,5,0))</f>
        <v>0</v>
      </c>
      <c r="I460" s="57">
        <f t="shared" si="364"/>
        <v>0</v>
      </c>
      <c r="J460" s="57">
        <f t="shared" si="364"/>
        <v>0</v>
      </c>
      <c r="K460" s="57">
        <f t="shared" si="365"/>
        <v>0</v>
      </c>
      <c r="L460" s="57">
        <f>IF(ISERROR(VLOOKUP(C460,[2]TD!$4:$65536,6,0)),0,VLOOKUP(C460,[2]TD!$4:$65536,6,0))</f>
        <v>0</v>
      </c>
      <c r="M460" s="57">
        <f>IF(ISERROR(VLOOKUP(C460,[2]TD!$4:$65536,7,0)),0,VLOOKUP(C460,[2]TD!$4:$65536,7,0))</f>
        <v>0</v>
      </c>
      <c r="N460" s="70"/>
      <c r="O460" s="70" t="str">
        <f>IF(ISERROR(VLOOKUP(N460,[2]POA!$A$2:$C$25,3,0)),"",VLOOKUP(N460,[2]POA!$A$2:$C$25,3,0))</f>
        <v/>
      </c>
      <c r="P460" s="61"/>
      <c r="Q460" s="61" t="str">
        <f>IF(ISERROR(VLOOKUP(P460,[2]POA!$A$2:$F$25,4,0)),"",VLOOKUP(P460,[2]POA!$A$2:$F$25,4,0))</f>
        <v/>
      </c>
      <c r="R460" s="62" t="str">
        <f>IF(ISERROR(VLOOKUP(N460,[2]POA!$A$2:$C$25,2,0)),"",VLOOKUP(N460,[2]POA!$A$2:$C$25,2,0))</f>
        <v/>
      </c>
      <c r="S460" s="63"/>
      <c r="T460" s="64" t="str">
        <f t="shared" si="361"/>
        <v/>
      </c>
      <c r="U460" s="63"/>
      <c r="V460" s="64" t="str">
        <f>IF(OR(U452=0,N460="",R460=""),"",IF(U452&gt;=(0.5*R460),"HABIL","NO HABIL"))</f>
        <v/>
      </c>
      <c r="W460" s="64"/>
      <c r="X460" s="63"/>
      <c r="Y460" s="64" t="str">
        <f>IF(OR(X452=0,N460="",R460=""),"",IF(X452&gt;=$Y$9,"HABIL","NO HABIL"))</f>
        <v/>
      </c>
      <c r="Z460" s="65"/>
      <c r="AA460" s="64" t="str">
        <f>IF(OR(Z452=0,N460="",R460=""),"",IF(Z452&lt;=$AA$9,"HABIL","NO HABIL"))</f>
        <v/>
      </c>
      <c r="AB460" s="61">
        <f>IF(ISERROR(VLOOKUP(P460,[3]POA!$A$2:$F$25,5,0)),"",VLOOKUP(P460,[3]POA!$A$2:$F$25,5,0))</f>
        <v>0</v>
      </c>
      <c r="AC460" s="61"/>
      <c r="AD460" s="64" t="str">
        <f>IF(OR(AC452=0,N460="",R460=""),"",IF(AC452&gt;=$AD$9,"HABIL","NO HABIL"))</f>
        <v/>
      </c>
      <c r="AE460" s="64" t="str">
        <f t="shared" si="362"/>
        <v/>
      </c>
      <c r="AF460" s="66">
        <f t="shared" si="363"/>
        <v>0</v>
      </c>
      <c r="AG460" s="67" t="str">
        <f t="shared" si="366"/>
        <v>MIPYME</v>
      </c>
      <c r="AH460" s="68"/>
      <c r="AI460" s="64" t="str">
        <f>IF(OR(AH452=0,N460="",R460=""),"",IF(AH452&gt;=$AI$9,"HABIL","NO HABIL"))</f>
        <v/>
      </c>
      <c r="AJ460" s="68"/>
      <c r="AK460" s="64" t="str">
        <f>IF(OR(AJ452=0,N460="",R460=""),"",IF(AJ452&gt;=$AK$9,"HABIL","NO HABIL"))</f>
        <v/>
      </c>
      <c r="AL460" s="72" t="str">
        <f t="shared" si="367"/>
        <v/>
      </c>
    </row>
    <row r="461" spans="2:38" ht="18" hidden="1" customHeight="1" x14ac:dyDescent="0.25">
      <c r="B461" s="54" t="str">
        <f t="shared" si="368"/>
        <v/>
      </c>
      <c r="C461" s="56"/>
      <c r="D461" s="56"/>
      <c r="E461" s="57">
        <f>IF(ISERROR(VLOOKUP(C461,[2]TD!$4:$65536,2,0)),0,VLOOKUP(C461,[2]TD!$4:$65536,2,0))</f>
        <v>0</v>
      </c>
      <c r="F461" s="57">
        <f>IF(ISERROR(VLOOKUP(C461,[2]TD!$4:$65536,3,0)),0,VLOOKUP(C461,[2]TD!$4:$65536,3,0))</f>
        <v>0</v>
      </c>
      <c r="G461" s="57">
        <f>IF(ISERROR(VLOOKUP(C461,[2]TD!$4:$65536,4,0)),0,VLOOKUP(C461,[2]TD!$4:$65536,4,0))</f>
        <v>0</v>
      </c>
      <c r="H461" s="57">
        <f>IF(ISERROR(VLOOKUP(C461,[2]TD!$4:$65536,5,0)),0,VLOOKUP(C461,[2]TD!$4:$65536,5,0))</f>
        <v>0</v>
      </c>
      <c r="I461" s="57">
        <f t="shared" si="364"/>
        <v>0</v>
      </c>
      <c r="J461" s="57">
        <f t="shared" si="364"/>
        <v>0</v>
      </c>
      <c r="K461" s="57">
        <f t="shared" si="365"/>
        <v>0</v>
      </c>
      <c r="L461" s="57">
        <f>IF(ISERROR(VLOOKUP(C461,[2]TD!$4:$65536,6,0)),0,VLOOKUP(C461,[2]TD!$4:$65536,6,0))</f>
        <v>0</v>
      </c>
      <c r="M461" s="57">
        <f>IF(ISERROR(VLOOKUP(C461,[2]TD!$4:$65536,7,0)),0,VLOOKUP(C461,[2]TD!$4:$65536,7,0))</f>
        <v>0</v>
      </c>
      <c r="N461" s="70"/>
      <c r="O461" s="70" t="str">
        <f>IF(ISERROR(VLOOKUP(N461,[2]POA!$A$2:$C$25,3,0)),"",VLOOKUP(N461,[2]POA!$A$2:$C$25,3,0))</f>
        <v/>
      </c>
      <c r="P461" s="61"/>
      <c r="Q461" s="61" t="str">
        <f>IF(ISERROR(VLOOKUP(P461,[2]POA!$A$2:$F$25,4,0)),"",VLOOKUP(P461,[2]POA!$A$2:$F$25,4,0))</f>
        <v/>
      </c>
      <c r="R461" s="62" t="str">
        <f>IF(ISERROR(VLOOKUP(N461,[2]POA!$A$2:$C$25,2,0)),"",VLOOKUP(N461,[2]POA!$A$2:$C$25,2,0))</f>
        <v/>
      </c>
      <c r="S461" s="63"/>
      <c r="T461" s="64" t="str">
        <f t="shared" si="361"/>
        <v/>
      </c>
      <c r="U461" s="63"/>
      <c r="V461" s="64" t="str">
        <f>IF(OR(U452=0,N461="",R461=""),"",IF(U452&gt;=(0.5*R461),"HABIL","NO HABIL"))</f>
        <v/>
      </c>
      <c r="W461" s="64"/>
      <c r="X461" s="63"/>
      <c r="Y461" s="64" t="str">
        <f>IF(OR(X452=0,N461="",R461=""),"",IF(X452&gt;=$Y$9,"HABIL","NO HABIL"))</f>
        <v/>
      </c>
      <c r="Z461" s="65"/>
      <c r="AA461" s="64" t="str">
        <f>IF(OR(Z452=0,N461="",R461=""),"",IF(Z452&lt;=$AA$9,"HABIL","NO HABIL"))</f>
        <v/>
      </c>
      <c r="AB461" s="61">
        <f>IF(ISERROR(VLOOKUP(P461,[3]POA!$A$2:$F$25,5,0)),"",VLOOKUP(P461,[3]POA!$A$2:$F$25,5,0))</f>
        <v>0</v>
      </c>
      <c r="AC461" s="61"/>
      <c r="AD461" s="64" t="str">
        <f>IF(OR(AC452=0,N461="",R461=""),"",IF(AC452&gt;=$AD$9,"HABIL","NO HABIL"))</f>
        <v/>
      </c>
      <c r="AE461" s="64" t="str">
        <f t="shared" si="362"/>
        <v/>
      </c>
      <c r="AF461" s="66">
        <f t="shared" si="363"/>
        <v>0</v>
      </c>
      <c r="AG461" s="67" t="str">
        <f t="shared" si="366"/>
        <v>MIPYME</v>
      </c>
      <c r="AH461" s="68"/>
      <c r="AI461" s="64" t="str">
        <f>IF(OR(AH452=0,N461="",R461=""),"",IF(AH452&gt;=$AI$9,"HABIL","NO HABIL"))</f>
        <v/>
      </c>
      <c r="AJ461" s="68"/>
      <c r="AK461" s="64" t="str">
        <f>IF(OR(AJ452=0,N461="",R461=""),"",IF(AJ452&gt;=$AK$9,"HABIL","NO HABIL"))</f>
        <v/>
      </c>
      <c r="AL461" s="72" t="str">
        <f t="shared" si="367"/>
        <v/>
      </c>
    </row>
    <row r="462" spans="2:38" ht="18" hidden="1" customHeight="1" x14ac:dyDescent="0.25">
      <c r="B462" s="73" t="str">
        <f t="shared" si="368"/>
        <v/>
      </c>
      <c r="C462" s="74"/>
      <c r="D462" s="74"/>
      <c r="E462" s="75">
        <f>IF(ISERROR(VLOOKUP(C462,[2]TD!$4:$65536,2,0)),0,VLOOKUP(C462,[2]TD!$4:$65536,2,0))</f>
        <v>0</v>
      </c>
      <c r="F462" s="75">
        <f>IF(ISERROR(VLOOKUP(C462,[2]TD!$4:$65536,3,0)),0,VLOOKUP(C462,[2]TD!$4:$65536,3,0))</f>
        <v>0</v>
      </c>
      <c r="G462" s="75">
        <f>IF(ISERROR(VLOOKUP(C462,[2]TD!$4:$65536,4,0)),0,VLOOKUP(C462,[2]TD!$4:$65536,4,0))</f>
        <v>0</v>
      </c>
      <c r="H462" s="75">
        <f>IF(ISERROR(VLOOKUP(C462,[2]TD!$4:$65536,5,0)),0,VLOOKUP(C462,[2]TD!$4:$65536,5,0))</f>
        <v>0</v>
      </c>
      <c r="I462" s="75">
        <f t="shared" si="364"/>
        <v>0</v>
      </c>
      <c r="J462" s="75">
        <f t="shared" si="364"/>
        <v>0</v>
      </c>
      <c r="K462" s="75">
        <f t="shared" si="365"/>
        <v>0</v>
      </c>
      <c r="L462" s="75">
        <f>IF(ISERROR(VLOOKUP(C462,[2]TD!$4:$65536,6,0)),0,VLOOKUP(C462,[2]TD!$4:$65536,6,0))</f>
        <v>0</v>
      </c>
      <c r="M462" s="75">
        <f>IF(ISERROR(VLOOKUP(C462,[2]TD!$4:$65536,7,0)),0,VLOOKUP(C462,[2]TD!$4:$65536,7,0))</f>
        <v>0</v>
      </c>
      <c r="N462" s="76"/>
      <c r="O462" s="76" t="str">
        <f>IF(ISERROR(VLOOKUP(N462,[2]POA!$A$2:$C$25,3,0)),"",VLOOKUP(N462,[2]POA!$A$2:$C$25,3,0))</f>
        <v/>
      </c>
      <c r="P462" s="77"/>
      <c r="Q462" s="77" t="str">
        <f>IF(ISERROR(VLOOKUP(P462,[2]POA!$A$2:$F$25,4,0)),"",VLOOKUP(P462,[2]POA!$A$2:$F$25,4,0))</f>
        <v/>
      </c>
      <c r="R462" s="78" t="str">
        <f>IF(ISERROR(VLOOKUP(N462,[2]POA!$A$2:$C$25,2,0)),"",VLOOKUP(N462,[2]POA!$A$2:$C$25,2,0))</f>
        <v/>
      </c>
      <c r="S462" s="79"/>
      <c r="T462" s="64" t="str">
        <f t="shared" si="361"/>
        <v/>
      </c>
      <c r="U462" s="79"/>
      <c r="V462" s="80" t="str">
        <f>IF(OR(U452=0,N462="",R462=""),"",IF(U452&gt;=(0.5*R462),"HABIL","NO HABIL"))</f>
        <v/>
      </c>
      <c r="W462" s="80"/>
      <c r="X462" s="79"/>
      <c r="Y462" s="80" t="str">
        <f>IF(OR(X452=0,N462="",R462=""),"",IF(X452&gt;=$Y$9,"HABIL","NO HABIL"))</f>
        <v/>
      </c>
      <c r="Z462" s="81"/>
      <c r="AA462" s="80" t="str">
        <f>IF(OR(Z452=0,N462="",R462=""),"",IF(Z452&lt;=$AA$9,"HABIL","NO HABIL"))</f>
        <v/>
      </c>
      <c r="AB462" s="77">
        <f>IF(ISERROR(VLOOKUP(P462,[3]POA!$A$2:$F$25,5,0)),"",VLOOKUP(P462,[3]POA!$A$2:$F$25,5,0))</f>
        <v>0</v>
      </c>
      <c r="AC462" s="77"/>
      <c r="AD462" s="80" t="str">
        <f>IF(OR(AC452=0,N462="",R462=""),"",IF(AC452&gt;=$AD$9,"HABIL","NO HABIL"))</f>
        <v/>
      </c>
      <c r="AE462" s="80" t="str">
        <f t="shared" si="362"/>
        <v/>
      </c>
      <c r="AF462" s="82">
        <f t="shared" si="363"/>
        <v>0</v>
      </c>
      <c r="AG462" s="83" t="str">
        <f t="shared" si="366"/>
        <v>MIPYME</v>
      </c>
      <c r="AH462" s="84"/>
      <c r="AI462" s="80" t="str">
        <f>IF(OR(AH452=0,N462="",R462=""),"",IF(AH452&gt;=$AI$9,"HABIL","NO HABIL"))</f>
        <v/>
      </c>
      <c r="AJ462" s="84"/>
      <c r="AK462" s="80" t="str">
        <f>IF(OR(AJ452=0,N462="",R462=""),"",IF(AJ452&gt;=$AK$9,"HABIL","NO HABIL"))</f>
        <v/>
      </c>
      <c r="AL462" s="85" t="str">
        <f t="shared" si="367"/>
        <v/>
      </c>
    </row>
    <row r="463" spans="2:38" ht="18" hidden="1" customHeight="1" x14ac:dyDescent="0.25">
      <c r="B463" s="37">
        <v>42</v>
      </c>
      <c r="C463" s="38">
        <f>+C464</f>
        <v>0</v>
      </c>
      <c r="D463" s="39" t="str">
        <f>IF(SUM(D464:D473)=0,"",SUM(D464:D473))</f>
        <v/>
      </c>
      <c r="E463" s="40">
        <f>SUM(E464:E473)</f>
        <v>0</v>
      </c>
      <c r="F463" s="40">
        <f t="shared" ref="F463:M463" si="369">SUM(F464:F473)</f>
        <v>0</v>
      </c>
      <c r="G463" s="40">
        <f t="shared" si="369"/>
        <v>0</v>
      </c>
      <c r="H463" s="40">
        <f t="shared" si="369"/>
        <v>0</v>
      </c>
      <c r="I463" s="40">
        <f t="shared" si="369"/>
        <v>0</v>
      </c>
      <c r="J463" s="40">
        <f t="shared" si="369"/>
        <v>0</v>
      </c>
      <c r="K463" s="40">
        <f t="shared" si="369"/>
        <v>0</v>
      </c>
      <c r="L463" s="40">
        <f t="shared" si="369"/>
        <v>0</v>
      </c>
      <c r="M463" s="40">
        <f t="shared" si="369"/>
        <v>0</v>
      </c>
      <c r="N463" s="41">
        <v>1</v>
      </c>
      <c r="O463" s="42">
        <f>IF(ISERROR(VLOOKUP(N463,[2]POA!$A$2:$C$25,3,0)),"",VLOOKUP(N463,[2]POA!$A$2:$C$25,3,0))</f>
        <v>18</v>
      </c>
      <c r="P463" s="43" t="s">
        <v>54</v>
      </c>
      <c r="Q463" s="41">
        <f>+SUM(Q464:Q473)</f>
        <v>0</v>
      </c>
      <c r="R463" s="44">
        <f>IF(ISERROR(VLOOKUP(N463,[2]POA!$A$2:$C$25,2,0)),"",VLOOKUP(N463,[2]POA!$A$2:$C$25,2,0))</f>
        <v>151500000000</v>
      </c>
      <c r="S463" s="45">
        <f>SUM(I463)</f>
        <v>0</v>
      </c>
      <c r="T463" s="46" t="str">
        <f>IF(OR(S463=0,N463="",R463=""),"",IF(S463&gt;=(R463/O463),"HABIL","NO HABIL"))</f>
        <v/>
      </c>
      <c r="U463" s="47">
        <f>SUM(J463)</f>
        <v>0</v>
      </c>
      <c r="V463" s="48" t="str">
        <f>IF(OR(U463=0,N463="",R463=""),"",IF(U463&gt;=(0.1*R463),"HABIL","NO HABIL"))</f>
        <v/>
      </c>
      <c r="W463" s="48"/>
      <c r="X463" s="47">
        <f>IF(ISERROR(SUM(E463/G463)),0,SUM(E463/G463))</f>
        <v>0</v>
      </c>
      <c r="Y463" s="46" t="str">
        <f>IF(OR(X463=0,N463="",R463=""),"",IF(X463&gt;=$Y$9,"HABIL","NO HABIL"))</f>
        <v/>
      </c>
      <c r="Z463" s="49">
        <f>IF(ISERROR(SUM(H463/F463)),0,SUM(H463/F463))</f>
        <v>0</v>
      </c>
      <c r="AA463" s="46" t="str">
        <f>IF(OR(Z463=0,N463="",R463=""),"",IF(Z463&lt;=$AA$9,"HABIL","NO HABIL"))</f>
        <v/>
      </c>
      <c r="AB463" s="41">
        <f>+SUM(AB464:AB473)</f>
        <v>0</v>
      </c>
      <c r="AC463" s="49">
        <f>IF(ISERROR(SUM(L463/M463)),0,SUM(L463/M463))</f>
        <v>0</v>
      </c>
      <c r="AD463" s="46" t="str">
        <f>IF(OR(AC463=0,N463="",R463=""),"",IF(AC463&gt;=$AD$9,"HABIL","NO HABIL"))</f>
        <v/>
      </c>
      <c r="AE463" s="46" t="str">
        <f>IF(OR(T463="",V463="",Y463="",AA463="",AD463=""),"",IF(T463="NO HABIL","NO HABIL",IF(V463="NO HABIL","NO HABIL",IF(Y463="NO HABIL","NO HABIL",IF(AA463="NO HABIL","NO HABIL",IF(AD463="NO HABIL","NO HABIL",IF(AD463="NO HABIL","NO HABIL","HABIL")))))))</f>
        <v/>
      </c>
      <c r="AF463" s="50"/>
      <c r="AG463" s="51"/>
      <c r="AH463" s="49">
        <f>IF(ISERROR(SUM(L463/K463)),0,SUM(L463/K463))</f>
        <v>0</v>
      </c>
      <c r="AI463" s="46" t="str">
        <f>IF(OR(AH463=0,N463="",R463=""),"",IF(AH463&gt;=$AI$9,"HABIL","NO HABIL"))</f>
        <v/>
      </c>
      <c r="AJ463" s="49">
        <f>IF(ISERROR(SUM(L463/F463)),0,SUM(L463/F463))</f>
        <v>0</v>
      </c>
      <c r="AK463" s="46" t="str">
        <f>IF(OR(AJ463=0,N463="",R463=""),"",IF(AJ463&gt;=$AK$9,"HABIL","NO HABIL"))</f>
        <v/>
      </c>
      <c r="AL463" s="52" t="str">
        <f t="shared" si="367"/>
        <v/>
      </c>
    </row>
    <row r="464" spans="2:38" ht="18" hidden="1" customHeight="1" x14ac:dyDescent="0.25">
      <c r="B464" s="54" t="str">
        <f>IF(C464="","",B463+0.1)</f>
        <v/>
      </c>
      <c r="C464" s="55"/>
      <c r="D464" s="56"/>
      <c r="E464" s="57">
        <f>IF(ISERROR(VLOOKUP(C464,[2]TD!$4:$65536,2,0)),0,VLOOKUP(C464,[2]TD!$4:$65536,2,0))</f>
        <v>0</v>
      </c>
      <c r="F464" s="57">
        <f>IF(ISERROR(VLOOKUP(C464,[2]TD!$4:$65536,3,0)),0,VLOOKUP(C464,[2]TD!$4:$65536,3,0))</f>
        <v>0</v>
      </c>
      <c r="G464" s="57">
        <f>IF(ISERROR(VLOOKUP(C464,[2]TD!$4:$65536,4,0)),0,VLOOKUP(C464,[2]TD!$4:$65536,4,0))</f>
        <v>0</v>
      </c>
      <c r="H464" s="57">
        <f>IF(ISERROR(VLOOKUP(C464,[2]TD!$4:$65536,5,0)),0,VLOOKUP(C464,[2]TD!$4:$65536,5,0))</f>
        <v>0</v>
      </c>
      <c r="I464" s="57">
        <f>IF(ISERROR(E464-G464),"",E464-G464)</f>
        <v>0</v>
      </c>
      <c r="J464" s="58">
        <f>IF(ISERROR(F464-H464),"",F464-H464)</f>
        <v>0</v>
      </c>
      <c r="K464" s="58">
        <f>IF(ISERROR(F464-H464),"",F464-H464)</f>
        <v>0</v>
      </c>
      <c r="L464" s="57">
        <f>IF(ISERROR(VLOOKUP(C464,[2]TD!$4:$65536,6,0)),0,VLOOKUP(C464,[2]TD!$4:$65536,6,0))</f>
        <v>0</v>
      </c>
      <c r="M464" s="57">
        <f>IF(ISERROR(VLOOKUP(C464,[2]TD!$4:$65536,7,0)),0,VLOOKUP(C464,[2]TD!$4:$65536,7,0))</f>
        <v>0</v>
      </c>
      <c r="N464" s="59"/>
      <c r="O464" s="60" t="str">
        <f>IF(ISERROR(VLOOKUP(N464,[2]POA!$A$2:$C$25,3,0)),"",VLOOKUP(N464,[2]POA!$A$2:$C$25,3,0))</f>
        <v/>
      </c>
      <c r="P464" s="61" t="s">
        <v>54</v>
      </c>
      <c r="Q464" s="61" t="str">
        <f>IF(ISERROR(VLOOKUP(P464,[2]POA!$A$2:$F$25,4,0)),"",VLOOKUP(P464,[2]POA!$A$2:$F$25,4,0))</f>
        <v/>
      </c>
      <c r="R464" s="62" t="str">
        <f>IF(ISERROR(VLOOKUP(N464,[2]POA!$A$2:$C$25,2,0)),"",VLOOKUP(N464,[2]POA!$A$2:$C$25,2,0))</f>
        <v/>
      </c>
      <c r="S464" s="63"/>
      <c r="T464" s="64" t="str">
        <f t="shared" ref="T464:T473" si="370">IF(OR(S463=0,N464="",R464=""),"",IF(S463&gt;=(0.1*R464),"HABIL","NO HABIL"))</f>
        <v/>
      </c>
      <c r="U464" s="63"/>
      <c r="V464" s="64" t="str">
        <f>IF(OR(U463=0,N464="",R464=""),"",IF(U463&gt;=(0.5*R464),"HABIL","NO HABIL"))</f>
        <v/>
      </c>
      <c r="W464" s="64"/>
      <c r="X464" s="63"/>
      <c r="Y464" s="64" t="str">
        <f>IF(OR(X463=0,N464="",R464=""),"",IF(X463&gt;=$Y$9,"HABIL","NO HABIL"))</f>
        <v/>
      </c>
      <c r="Z464" s="65"/>
      <c r="AA464" s="64" t="str">
        <f>IF(OR(Z463=0,N464="",R464=""),"",IF(Z463&lt;=$AA$9,"HABIL","NO HABIL"))</f>
        <v/>
      </c>
      <c r="AB464" s="61" t="str">
        <f>IF(ISERROR(VLOOKUP(P464,[3]POA!$A$2:$F$25,5,0)),"",VLOOKUP(P464,[3]POA!$A$2:$F$25,5,0))</f>
        <v/>
      </c>
      <c r="AC464" s="61"/>
      <c r="AD464" s="64" t="str">
        <f>IF(OR(AC463=0,N464="",R464=""),"",IF(AC463&gt;=$AD$9,"HABIL","NO HABIL"))</f>
        <v/>
      </c>
      <c r="AE464" s="64" t="str">
        <f t="shared" ref="AE464:AE473" si="371">IF(OR(T464="",V464="",Y464="",AA464="",AD464=""),"",IF(T464="NO HABIL","NO HABIL",IF(V464="NO HABIL","NO HABIL",IF(Y464="NO HABIL","NO HABIL",IF(AA464="NO HABIL","NO HABIL",IF(AD464="NO HABIL","NO HABIL",IF(AD464="NO HABIL","NO HABIL","HABIL")))))))</f>
        <v/>
      </c>
      <c r="AF464" s="66">
        <f t="shared" ref="AF464:AF473" si="372">IF(ISERROR(F464/$AG$9),"",F464/$AG$9)</f>
        <v>0</v>
      </c>
      <c r="AG464" s="67" t="str">
        <f>+IF(AF464&lt;$AG$10,"MIPYME","NO CUMPLE")</f>
        <v>MIPYME</v>
      </c>
      <c r="AH464" s="68"/>
      <c r="AI464" s="64" t="str">
        <f>IF(OR(AH463=0,N464="",R464=""),"",IF(AH463&gt;=$AI$9,"HABIL","NO HABIL"))</f>
        <v/>
      </c>
      <c r="AJ464" s="68"/>
      <c r="AK464" s="64" t="str">
        <f>IF(OR(AJ463=0,N464="",R464=""),"",IF(AJ463&gt;=$AK$9,"HABIL","NO HABIL"))</f>
        <v/>
      </c>
      <c r="AL464" s="69" t="str">
        <f>IF(OR(AI464="",AK464=""),"",IF(AI464="NO HABIL","NO HABIL",IF(AK464="NO HABIL","NO HABIL",IF(AK464="NO HABIL","NO HABIL","HABIL"))))</f>
        <v/>
      </c>
    </row>
    <row r="465" spans="2:38" ht="18" hidden="1" customHeight="1" x14ac:dyDescent="0.25">
      <c r="B465" s="54" t="str">
        <f>IF(C465="","",B464+0.1)</f>
        <v/>
      </c>
      <c r="C465" s="56"/>
      <c r="D465" s="56"/>
      <c r="E465" s="57">
        <f>IF(ISERROR(VLOOKUP(C465,[2]TD!$4:$65536,2,0)),0,VLOOKUP(C465,[2]TD!$4:$65536,2,0))</f>
        <v>0</v>
      </c>
      <c r="F465" s="57">
        <f>IF(ISERROR(VLOOKUP(C465,[2]TD!$4:$65536,3,0)),0,VLOOKUP(C465,[2]TD!$4:$65536,3,0))</f>
        <v>0</v>
      </c>
      <c r="G465" s="57">
        <f>IF(ISERROR(VLOOKUP(C465,[2]TD!$4:$65536,4,0)),0,VLOOKUP(C465,[2]TD!$4:$65536,4,0))</f>
        <v>0</v>
      </c>
      <c r="H465" s="57">
        <f>IF(ISERROR(VLOOKUP(C465,[2]TD!$4:$65536,5,0)),0,VLOOKUP(C465,[2]TD!$4:$65536,5,0))</f>
        <v>0</v>
      </c>
      <c r="I465" s="57">
        <f t="shared" ref="I465:J473" si="373">IF(ISERROR(E465-G465),"",E465-G465)</f>
        <v>0</v>
      </c>
      <c r="J465" s="58">
        <f t="shared" si="373"/>
        <v>0</v>
      </c>
      <c r="K465" s="58">
        <f t="shared" ref="K465:K473" si="374">IF(ISERROR(F465-H465),"",F465-H465)</f>
        <v>0</v>
      </c>
      <c r="L465" s="57">
        <f>IF(ISERROR(VLOOKUP(C465,[2]TD!$4:$65536,6,0)),0,VLOOKUP(C465,[2]TD!$4:$65536,6,0))</f>
        <v>0</v>
      </c>
      <c r="M465" s="57">
        <f>IF(ISERROR(VLOOKUP(C465,[2]TD!$4:$65536,7,0)),0,VLOOKUP(C465,[2]TD!$4:$65536,7,0))</f>
        <v>0</v>
      </c>
      <c r="N465" s="70"/>
      <c r="O465" s="70" t="str">
        <f>IF(ISERROR(VLOOKUP(N465,[2]POA!$A$2:$C$25,3,0)),"",VLOOKUP(N465,[2]POA!$A$2:$C$25,3,0))</f>
        <v/>
      </c>
      <c r="P465" s="61" t="s">
        <v>54</v>
      </c>
      <c r="Q465" s="61" t="str">
        <f>IF(ISERROR(VLOOKUP(P465,[2]POA!$A$2:$F$25,4,0)),"",VLOOKUP(P465,[2]POA!$A$2:$F$25,4,0))</f>
        <v/>
      </c>
      <c r="R465" s="62" t="str">
        <f>IF(ISERROR(VLOOKUP(N465,[2]POA!$A$2:$C$25,2,0)),"",VLOOKUP(N465,[2]POA!$A$2:$C$25,2,0))</f>
        <v/>
      </c>
      <c r="S465" s="63" t="s">
        <v>54</v>
      </c>
      <c r="T465" s="64" t="str">
        <f t="shared" si="370"/>
        <v/>
      </c>
      <c r="U465" s="63"/>
      <c r="V465" s="64" t="str">
        <f>IF(OR(U463=0,N465="",R465=""),"",IF(U463&gt;=(0.5*R465),"HABIL","NO HABIL"))</f>
        <v/>
      </c>
      <c r="W465" s="64"/>
      <c r="X465" s="63"/>
      <c r="Y465" s="64" t="str">
        <f>IF(OR(X463=0,N465="",R465=""),"",IF(X463&gt;=$Y$9,"HABIL","NO HABIL"))</f>
        <v/>
      </c>
      <c r="Z465" s="65"/>
      <c r="AA465" s="64" t="str">
        <f>IF(OR(Z463=0,N465="",R465=""),"",IF(Z463&lt;=$AA$9,"HABIL","NO HABIL"))</f>
        <v/>
      </c>
      <c r="AB465" s="61" t="str">
        <f>IF(ISERROR(VLOOKUP(P465,[3]POA!$A$2:$F$25,5,0)),"",VLOOKUP(P465,[3]POA!$A$2:$F$25,5,0))</f>
        <v/>
      </c>
      <c r="AC465" s="61"/>
      <c r="AD465" s="64" t="str">
        <f>IF(OR(AC463=0,N465="",R465=""),"",IF(AC463&gt;=$AD$9,"HABIL","NO HABIL"))</f>
        <v/>
      </c>
      <c r="AE465" s="64" t="str">
        <f t="shared" si="371"/>
        <v/>
      </c>
      <c r="AF465" s="66">
        <f t="shared" si="372"/>
        <v>0</v>
      </c>
      <c r="AG465" s="67" t="str">
        <f t="shared" ref="AG465:AG473" si="375">+IF(AF465&lt;$AG$10,"MIPYME","NO CUMPLE")</f>
        <v>MIPYME</v>
      </c>
      <c r="AH465" s="68"/>
      <c r="AI465" s="64" t="str">
        <f>IF(OR(AH463=0,N465="",R465=""),"",IF(AH463&gt;=$AI$9,"HABIL","NO HABIL"))</f>
        <v/>
      </c>
      <c r="AJ465" s="68"/>
      <c r="AK465" s="64" t="str">
        <f>IF(OR(AJ463=0,N465="",R465=""),"",IF(AJ463&gt;=$AK$9,"HABIL","NO HABIL"))</f>
        <v/>
      </c>
      <c r="AL465" s="71" t="str">
        <f t="shared" ref="AL465:AL474" si="376">IF(OR(AI465="",AK465=""),"",IF(AI465="NO HABIL","NO HABIL",IF(AK465="NO HABIL","NO HABIL",IF(AK465="NO HABIL","NO HABIL","HABIL"))))</f>
        <v/>
      </c>
    </row>
    <row r="466" spans="2:38" ht="18" hidden="1" customHeight="1" x14ac:dyDescent="0.25">
      <c r="B466" s="54" t="str">
        <f>IF(C466="","",B465+0.1)</f>
        <v/>
      </c>
      <c r="C466" s="56"/>
      <c r="D466" s="56"/>
      <c r="E466" s="57">
        <f>IF(ISERROR(VLOOKUP(C466,[2]TD!$4:$65536,2,0)),0,VLOOKUP(C466,[2]TD!$4:$65536,2,0))</f>
        <v>0</v>
      </c>
      <c r="F466" s="57">
        <f>IF(ISERROR(VLOOKUP(C466,[2]TD!$4:$65536,3,0)),0,VLOOKUP(C466,[2]TD!$4:$65536,3,0))</f>
        <v>0</v>
      </c>
      <c r="G466" s="57">
        <f>IF(ISERROR(VLOOKUP(C466,[2]TD!$4:$65536,4,0)),0,VLOOKUP(C466,[2]TD!$4:$65536,4,0))</f>
        <v>0</v>
      </c>
      <c r="H466" s="57">
        <f>IF(ISERROR(VLOOKUP(C466,[2]TD!$4:$65536,5,0)),0,VLOOKUP(C466,[2]TD!$4:$65536,5,0))</f>
        <v>0</v>
      </c>
      <c r="I466" s="57">
        <f t="shared" si="373"/>
        <v>0</v>
      </c>
      <c r="J466" s="58">
        <f t="shared" si="373"/>
        <v>0</v>
      </c>
      <c r="K466" s="58">
        <f t="shared" si="374"/>
        <v>0</v>
      </c>
      <c r="L466" s="57">
        <f>IF(ISERROR(VLOOKUP(C466,[2]TD!$4:$65536,6,0)),0,VLOOKUP(C466,[2]TD!$4:$65536,6,0))</f>
        <v>0</v>
      </c>
      <c r="M466" s="57">
        <f>IF(ISERROR(VLOOKUP(C466,[2]TD!$4:$65536,7,0)),0,VLOOKUP(C466,[2]TD!$4:$65536,7,0))</f>
        <v>0</v>
      </c>
      <c r="N466" s="70"/>
      <c r="O466" s="70" t="str">
        <f>IF(ISERROR(VLOOKUP(N466,[2]POA!$A$2:$C$25,3,0)),"",VLOOKUP(N466,[2]POA!$A$2:$C$25,3,0))</f>
        <v/>
      </c>
      <c r="P466" s="61"/>
      <c r="Q466" s="61" t="str">
        <f>IF(ISERROR(VLOOKUP(P466,[2]POA!$A$2:$F$25,4,0)),"",VLOOKUP(P466,[2]POA!$A$2:$F$25,4,0))</f>
        <v/>
      </c>
      <c r="R466" s="62" t="str">
        <f>IF(ISERROR(VLOOKUP(N466,[2]POA!$A$2:$C$25,2,0)),"",VLOOKUP(N466,[2]POA!$A$2:$C$25,2,0))</f>
        <v/>
      </c>
      <c r="S466" s="63" t="s">
        <v>54</v>
      </c>
      <c r="T466" s="64" t="str">
        <f t="shared" si="370"/>
        <v/>
      </c>
      <c r="U466" s="63"/>
      <c r="V466" s="64" t="str">
        <f>IF(OR(U463=0,N466="",R466=""),"",IF(U463&gt;=(0.5*R466),"HABIL","NO HABIL"))</f>
        <v/>
      </c>
      <c r="W466" s="64"/>
      <c r="X466" s="63"/>
      <c r="Y466" s="64" t="str">
        <f>IF(OR(X463=0,N466="",R466=""),"",IF(X463&gt;=$Y$9,"HABIL","NO HABIL"))</f>
        <v/>
      </c>
      <c r="Z466" s="65"/>
      <c r="AA466" s="64" t="str">
        <f>IF(OR(Z463=0,N466="",R466=""),"",IF(Z463&lt;=$AA$9,"HABIL","NO HABIL"))</f>
        <v/>
      </c>
      <c r="AB466" s="61">
        <f>IF(ISERROR(VLOOKUP(P466,[3]POA!$A$2:$F$25,5,0)),"",VLOOKUP(P466,[3]POA!$A$2:$F$25,5,0))</f>
        <v>0</v>
      </c>
      <c r="AC466" s="61"/>
      <c r="AD466" s="64" t="str">
        <f>IF(OR(AC463=0,N466="",R466=""),"",IF(AC463&gt;=$AD$9,"HABIL","NO HABIL"))</f>
        <v/>
      </c>
      <c r="AE466" s="64" t="str">
        <f t="shared" si="371"/>
        <v/>
      </c>
      <c r="AF466" s="66">
        <f t="shared" si="372"/>
        <v>0</v>
      </c>
      <c r="AG466" s="67" t="str">
        <f t="shared" si="375"/>
        <v>MIPYME</v>
      </c>
      <c r="AH466" s="68"/>
      <c r="AI466" s="64" t="str">
        <f>IF(OR(AH463=0,N466="",R466=""),"",IF(AH463&gt;=$AI$9,"HABIL","NO HABIL"))</f>
        <v/>
      </c>
      <c r="AJ466" s="68"/>
      <c r="AK466" s="64" t="str">
        <f>IF(OR(AJ463=0,N466="",R466=""),"",IF(AJ463&gt;=$AK$9,"HABIL","NO HABIL"))</f>
        <v/>
      </c>
      <c r="AL466" s="71" t="str">
        <f t="shared" si="376"/>
        <v/>
      </c>
    </row>
    <row r="467" spans="2:38" ht="18" hidden="1" customHeight="1" x14ac:dyDescent="0.25">
      <c r="B467" s="54"/>
      <c r="C467" s="56" t="s">
        <v>55</v>
      </c>
      <c r="D467" s="56"/>
      <c r="E467" s="57">
        <f>IF(ISERROR(VLOOKUP(C467,[2]TD!$4:$65536,2,0)),0,VLOOKUP(C467,[2]TD!$4:$65536,2,0))</f>
        <v>0</v>
      </c>
      <c r="F467" s="57">
        <f>IF(ISERROR(VLOOKUP(C467,[2]TD!$4:$65536,3,0)),0,VLOOKUP(C467,[2]TD!$4:$65536,3,0))</f>
        <v>0</v>
      </c>
      <c r="G467" s="57">
        <f>IF(ISERROR(VLOOKUP(C467,[2]TD!$4:$65536,4,0)),0,VLOOKUP(C467,[2]TD!$4:$65536,4,0))</f>
        <v>0</v>
      </c>
      <c r="H467" s="57">
        <f>IF(ISERROR(VLOOKUP(C467,[2]TD!$4:$65536,5,0)),0,VLOOKUP(C467,[2]TD!$4:$65536,5,0))</f>
        <v>0</v>
      </c>
      <c r="I467" s="57">
        <f t="shared" si="373"/>
        <v>0</v>
      </c>
      <c r="J467" s="57">
        <f t="shared" si="373"/>
        <v>0</v>
      </c>
      <c r="K467" s="57">
        <f t="shared" si="374"/>
        <v>0</v>
      </c>
      <c r="L467" s="57">
        <f>IF(ISERROR(VLOOKUP(C467,[2]TD!$4:$65536,6,0)),0,VLOOKUP(C467,[2]TD!$4:$65536,6,0))</f>
        <v>0</v>
      </c>
      <c r="M467" s="57">
        <f>IF(ISERROR(VLOOKUP(C467,[2]TD!$4:$65536,7,0)),0,VLOOKUP(C467,[2]TD!$4:$65536,7,0))</f>
        <v>0</v>
      </c>
      <c r="N467" s="70"/>
      <c r="O467" s="70" t="str">
        <f>IF(ISERROR(VLOOKUP(N467,[2]POA!$A$2:$C$25,3,0)),"",VLOOKUP(N467,[2]POA!$A$2:$C$25,3,0))</f>
        <v/>
      </c>
      <c r="P467" s="61"/>
      <c r="Q467" s="61" t="str">
        <f>IF(ISERROR(VLOOKUP(P467,[2]POA!$A$2:$F$25,4,0)),"",VLOOKUP(P467,[2]POA!$A$2:$F$25,4,0))</f>
        <v/>
      </c>
      <c r="R467" s="62" t="str">
        <f>IF(ISERROR(VLOOKUP(N467,[2]POA!$A$2:$C$25,2,0)),"",VLOOKUP(N467,[2]POA!$A$2:$C$25,2,0))</f>
        <v/>
      </c>
      <c r="S467" s="63"/>
      <c r="T467" s="64" t="str">
        <f t="shared" si="370"/>
        <v/>
      </c>
      <c r="U467" s="63"/>
      <c r="V467" s="64" t="str">
        <f>IF(OR(U463=0,N467="",R467=""),"",IF(U463&gt;=(0.5*R467),"HABIL","NO HABIL"))</f>
        <v/>
      </c>
      <c r="W467" s="64"/>
      <c r="X467" s="63"/>
      <c r="Y467" s="64" t="str">
        <f>IF(OR(X463=0,N467="",R467=""),"",IF(X463&gt;=$Y$9,"HABIL","NO HABIL"))</f>
        <v/>
      </c>
      <c r="Z467" s="65"/>
      <c r="AA467" s="64" t="str">
        <f>IF(OR(Z463=0,N467="",R467=""),"",IF(Z463&lt;=$AA$9,"HABIL","NO HABIL"))</f>
        <v/>
      </c>
      <c r="AB467" s="61">
        <f>IF(ISERROR(VLOOKUP(P467,[3]POA!$A$2:$F$25,5,0)),"",VLOOKUP(P467,[3]POA!$A$2:$F$25,5,0))</f>
        <v>0</v>
      </c>
      <c r="AC467" s="61"/>
      <c r="AD467" s="64" t="str">
        <f>IF(OR(AC463=0,N467="",R467=""),"",IF(AC463&gt;=$AD$9,"HABIL","NO HABIL"))</f>
        <v/>
      </c>
      <c r="AE467" s="64" t="str">
        <f t="shared" si="371"/>
        <v/>
      </c>
      <c r="AF467" s="66">
        <f t="shared" si="372"/>
        <v>0</v>
      </c>
      <c r="AG467" s="67" t="str">
        <f t="shared" si="375"/>
        <v>MIPYME</v>
      </c>
      <c r="AH467" s="68"/>
      <c r="AI467" s="64" t="str">
        <f>IF(OR(AH463=0,N467="",R467=""),"",IF(AH463&gt;=$AI$9,"HABIL","NO HABIL"))</f>
        <v/>
      </c>
      <c r="AJ467" s="68"/>
      <c r="AK467" s="64" t="str">
        <f>IF(OR(AJ463=0,N467="",R467=""),"",IF(AJ463&gt;=$AK$9,"HABIL","NO HABIL"))</f>
        <v/>
      </c>
      <c r="AL467" s="71" t="str">
        <f t="shared" si="376"/>
        <v/>
      </c>
    </row>
    <row r="468" spans="2:38" ht="18" hidden="1" customHeight="1" x14ac:dyDescent="0.25">
      <c r="B468" s="54" t="str">
        <f t="shared" ref="B468:B473" si="377">IF(C468="","",B467+0.1)</f>
        <v/>
      </c>
      <c r="C468" s="56"/>
      <c r="D468" s="56"/>
      <c r="E468" s="57">
        <f>IF(ISERROR(VLOOKUP(C468,[2]TD!$4:$65536,2,0)),0,VLOOKUP(C468,[2]TD!$4:$65536,2,0))</f>
        <v>0</v>
      </c>
      <c r="F468" s="57">
        <f>IF(ISERROR(VLOOKUP(C468,[2]TD!$4:$65536,3,0)),0,VLOOKUP(C468,[2]TD!$4:$65536,3,0))</f>
        <v>0</v>
      </c>
      <c r="G468" s="57">
        <f>IF(ISERROR(VLOOKUP(C468,[2]TD!$4:$65536,4,0)),0,VLOOKUP(C468,[2]TD!$4:$65536,4,0))</f>
        <v>0</v>
      </c>
      <c r="H468" s="57">
        <f>IF(ISERROR(VLOOKUP(C468,[2]TD!$4:$65536,5,0)),0,VLOOKUP(C468,[2]TD!$4:$65536,5,0))</f>
        <v>0</v>
      </c>
      <c r="I468" s="57">
        <f t="shared" si="373"/>
        <v>0</v>
      </c>
      <c r="J468" s="57">
        <f t="shared" si="373"/>
        <v>0</v>
      </c>
      <c r="K468" s="57">
        <f t="shared" si="374"/>
        <v>0</v>
      </c>
      <c r="L468" s="57">
        <f>IF(ISERROR(VLOOKUP(C468,[2]TD!$4:$65536,6,0)),0,VLOOKUP(C468,[2]TD!$4:$65536,6,0))</f>
        <v>0</v>
      </c>
      <c r="M468" s="57">
        <f>IF(ISERROR(VLOOKUP(C468,[2]TD!$4:$65536,7,0)),0,VLOOKUP(C468,[2]TD!$4:$65536,7,0))</f>
        <v>0</v>
      </c>
      <c r="N468" s="70"/>
      <c r="O468" s="70" t="str">
        <f>IF(ISERROR(VLOOKUP(N468,[2]POA!$A$2:$C$25,3,0)),"",VLOOKUP(N468,[2]POA!$A$2:$C$25,3,0))</f>
        <v/>
      </c>
      <c r="P468" s="61"/>
      <c r="Q468" s="61" t="str">
        <f>IF(ISERROR(VLOOKUP(P468,[2]POA!$A$2:$F$25,4,0)),"",VLOOKUP(P468,[2]POA!$A$2:$F$25,4,0))</f>
        <v/>
      </c>
      <c r="R468" s="62" t="str">
        <f>IF(ISERROR(VLOOKUP(N468,[2]POA!$A$2:$C$25,2,0)),"",VLOOKUP(N468,[2]POA!$A$2:$C$25,2,0))</f>
        <v/>
      </c>
      <c r="S468" s="63"/>
      <c r="T468" s="64" t="str">
        <f t="shared" si="370"/>
        <v/>
      </c>
      <c r="U468" s="63"/>
      <c r="V468" s="64" t="str">
        <f>IF(OR(U463=0,N468="",R468=""),"",IF(U463&gt;=(0.5*R468),"HABIL","NO HABIL"))</f>
        <v/>
      </c>
      <c r="W468" s="64"/>
      <c r="X468" s="63"/>
      <c r="Y468" s="64" t="str">
        <f>IF(OR(X463=0,N468="",R468=""),"",IF(X463&gt;=$Y$9,"HABIL","NO HABIL"))</f>
        <v/>
      </c>
      <c r="Z468" s="65"/>
      <c r="AA468" s="64" t="str">
        <f>IF(OR(Z463=0,N468="",R468=""),"",IF(Z463&lt;=$AA$9,"HABIL","NO HABIL"))</f>
        <v/>
      </c>
      <c r="AB468" s="61">
        <f>IF(ISERROR(VLOOKUP(P468,[3]POA!$A$2:$F$25,5,0)),"",VLOOKUP(P468,[3]POA!$A$2:$F$25,5,0))</f>
        <v>0</v>
      </c>
      <c r="AC468" s="61"/>
      <c r="AD468" s="64" t="str">
        <f>IF(OR(AC463=0,N468="",R468=""),"",IF(AC463&gt;=$AD$9,"HABIL","NO HABIL"))</f>
        <v/>
      </c>
      <c r="AE468" s="64" t="str">
        <f t="shared" si="371"/>
        <v/>
      </c>
      <c r="AF468" s="66">
        <f t="shared" si="372"/>
        <v>0</v>
      </c>
      <c r="AG468" s="67" t="str">
        <f t="shared" si="375"/>
        <v>MIPYME</v>
      </c>
      <c r="AH468" s="68"/>
      <c r="AI468" s="64" t="str">
        <f>IF(OR(AH463=0,N468="",R468=""),"",IF(AH463&gt;=$AI$9,"HABIL","NO HABIL"))</f>
        <v/>
      </c>
      <c r="AJ468" s="68"/>
      <c r="AK468" s="64" t="str">
        <f>IF(OR(AJ463=0,N468="",R468=""),"",IF(AJ463&gt;=$AK$9,"HABIL","NO HABIL"))</f>
        <v/>
      </c>
      <c r="AL468" s="72" t="str">
        <f t="shared" si="376"/>
        <v/>
      </c>
    </row>
    <row r="469" spans="2:38" ht="18" hidden="1" customHeight="1" x14ac:dyDescent="0.25">
      <c r="B469" s="54" t="str">
        <f t="shared" si="377"/>
        <v/>
      </c>
      <c r="C469" s="56"/>
      <c r="D469" s="56"/>
      <c r="E469" s="57">
        <f>IF(ISERROR(VLOOKUP(C469,[2]TD!$4:$65536,2,0)),0,VLOOKUP(C469,[2]TD!$4:$65536,2,0))</f>
        <v>0</v>
      </c>
      <c r="F469" s="57">
        <f>IF(ISERROR(VLOOKUP(C469,[2]TD!$4:$65536,3,0)),0,VLOOKUP(C469,[2]TD!$4:$65536,3,0))</f>
        <v>0</v>
      </c>
      <c r="G469" s="57">
        <f>IF(ISERROR(VLOOKUP(C469,[2]TD!$4:$65536,4,0)),0,VLOOKUP(C469,[2]TD!$4:$65536,4,0))</f>
        <v>0</v>
      </c>
      <c r="H469" s="57">
        <f>IF(ISERROR(VLOOKUP(C469,[2]TD!$4:$65536,5,0)),0,VLOOKUP(C469,[2]TD!$4:$65536,5,0))</f>
        <v>0</v>
      </c>
      <c r="I469" s="57">
        <f t="shared" si="373"/>
        <v>0</v>
      </c>
      <c r="J469" s="57">
        <f t="shared" si="373"/>
        <v>0</v>
      </c>
      <c r="K469" s="57">
        <f t="shared" si="374"/>
        <v>0</v>
      </c>
      <c r="L469" s="57">
        <f>IF(ISERROR(VLOOKUP(C469,[2]TD!$4:$65536,6,0)),0,VLOOKUP(C469,[2]TD!$4:$65536,6,0))</f>
        <v>0</v>
      </c>
      <c r="M469" s="57">
        <f>IF(ISERROR(VLOOKUP(C469,[2]TD!$4:$65536,7,0)),0,VLOOKUP(C469,[2]TD!$4:$65536,7,0))</f>
        <v>0</v>
      </c>
      <c r="N469" s="70"/>
      <c r="O469" s="70" t="str">
        <f>IF(ISERROR(VLOOKUP(N469,[2]POA!$A$2:$C$25,3,0)),"",VLOOKUP(N469,[2]POA!$A$2:$C$25,3,0))</f>
        <v/>
      </c>
      <c r="P469" s="61"/>
      <c r="Q469" s="61" t="str">
        <f>IF(ISERROR(VLOOKUP(P469,[2]POA!$A$2:$F$25,4,0)),"",VLOOKUP(P469,[2]POA!$A$2:$F$25,4,0))</f>
        <v/>
      </c>
      <c r="R469" s="62" t="str">
        <f>IF(ISERROR(VLOOKUP(N469,[2]POA!$A$2:$C$25,2,0)),"",VLOOKUP(N469,[2]POA!$A$2:$C$25,2,0))</f>
        <v/>
      </c>
      <c r="S469" s="63"/>
      <c r="T469" s="64" t="str">
        <f t="shared" si="370"/>
        <v/>
      </c>
      <c r="U469" s="63"/>
      <c r="V469" s="64" t="str">
        <f>IF(OR(U463=0,N469="",R469=""),"",IF(U463&gt;=(0.5*R469),"HABIL","NO HABIL"))</f>
        <v/>
      </c>
      <c r="W469" s="64"/>
      <c r="X469" s="63"/>
      <c r="Y469" s="64" t="str">
        <f>IF(OR(X463=0,N469="",R469=""),"",IF(X463&gt;=$Y$9,"HABIL","NO HABIL"))</f>
        <v/>
      </c>
      <c r="Z469" s="65"/>
      <c r="AA469" s="64" t="str">
        <f>IF(OR(Z463=0,N469="",R469=""),"",IF(Z463&lt;=$AA$9,"HABIL","NO HABIL"))</f>
        <v/>
      </c>
      <c r="AB469" s="61">
        <f>IF(ISERROR(VLOOKUP(P469,[3]POA!$A$2:$F$25,5,0)),"",VLOOKUP(P469,[3]POA!$A$2:$F$25,5,0))</f>
        <v>0</v>
      </c>
      <c r="AC469" s="61"/>
      <c r="AD469" s="64" t="str">
        <f>IF(OR(AC463=0,N469="",R469=""),"",IF(AC463&gt;=$AD$9,"HABIL","NO HABIL"))</f>
        <v/>
      </c>
      <c r="AE469" s="64" t="str">
        <f t="shared" si="371"/>
        <v/>
      </c>
      <c r="AF469" s="66">
        <f t="shared" si="372"/>
        <v>0</v>
      </c>
      <c r="AG469" s="67" t="str">
        <f t="shared" si="375"/>
        <v>MIPYME</v>
      </c>
      <c r="AH469" s="68"/>
      <c r="AI469" s="64" t="str">
        <f>IF(OR(AH463=0,N469="",R469=""),"",IF(AH463&gt;=$AI$9,"HABIL","NO HABIL"))</f>
        <v/>
      </c>
      <c r="AJ469" s="68"/>
      <c r="AK469" s="64" t="str">
        <f>IF(OR(AJ463=0,N469="",R469=""),"",IF(AJ463&gt;=$AK$9,"HABIL","NO HABIL"))</f>
        <v/>
      </c>
      <c r="AL469" s="71" t="str">
        <f t="shared" si="376"/>
        <v/>
      </c>
    </row>
    <row r="470" spans="2:38" ht="18" hidden="1" customHeight="1" x14ac:dyDescent="0.25">
      <c r="B470" s="54" t="str">
        <f t="shared" si="377"/>
        <v/>
      </c>
      <c r="C470" s="56"/>
      <c r="D470" s="56"/>
      <c r="E470" s="57">
        <f>IF(ISERROR(VLOOKUP(C470,[2]TD!$4:$65536,2,0)),0,VLOOKUP(C470,[2]TD!$4:$65536,2,0))</f>
        <v>0</v>
      </c>
      <c r="F470" s="57">
        <f>IF(ISERROR(VLOOKUP(C470,[2]TD!$4:$65536,3,0)),0,VLOOKUP(C470,[2]TD!$4:$65536,3,0))</f>
        <v>0</v>
      </c>
      <c r="G470" s="57">
        <f>IF(ISERROR(VLOOKUP(C470,[2]TD!$4:$65536,4,0)),0,VLOOKUP(C470,[2]TD!$4:$65536,4,0))</f>
        <v>0</v>
      </c>
      <c r="H470" s="57">
        <f>IF(ISERROR(VLOOKUP(C470,[2]TD!$4:$65536,5,0)),0,VLOOKUP(C470,[2]TD!$4:$65536,5,0))</f>
        <v>0</v>
      </c>
      <c r="I470" s="57">
        <f t="shared" si="373"/>
        <v>0</v>
      </c>
      <c r="J470" s="57">
        <f t="shared" si="373"/>
        <v>0</v>
      </c>
      <c r="K470" s="57">
        <f t="shared" si="374"/>
        <v>0</v>
      </c>
      <c r="L470" s="57">
        <f>IF(ISERROR(VLOOKUP(C470,[2]TD!$4:$65536,6,0)),0,VLOOKUP(C470,[2]TD!$4:$65536,6,0))</f>
        <v>0</v>
      </c>
      <c r="M470" s="57">
        <f>IF(ISERROR(VLOOKUP(C470,[2]TD!$4:$65536,7,0)),0,VLOOKUP(C470,[2]TD!$4:$65536,7,0))</f>
        <v>0</v>
      </c>
      <c r="N470" s="70"/>
      <c r="O470" s="70" t="str">
        <f>IF(ISERROR(VLOOKUP(N470,[2]POA!$A$2:$C$25,3,0)),"",VLOOKUP(N470,[2]POA!$A$2:$C$25,3,0))</f>
        <v/>
      </c>
      <c r="P470" s="61"/>
      <c r="Q470" s="61" t="str">
        <f>IF(ISERROR(VLOOKUP(P470,[2]POA!$A$2:$F$25,4,0)),"",VLOOKUP(P470,[2]POA!$A$2:$F$25,4,0))</f>
        <v/>
      </c>
      <c r="R470" s="62" t="str">
        <f>IF(ISERROR(VLOOKUP(N470,[2]POA!$A$2:$C$25,2,0)),"",VLOOKUP(N470,[2]POA!$A$2:$C$25,2,0))</f>
        <v/>
      </c>
      <c r="S470" s="63"/>
      <c r="T470" s="64" t="str">
        <f t="shared" si="370"/>
        <v/>
      </c>
      <c r="U470" s="63"/>
      <c r="V470" s="64" t="str">
        <f>IF(OR(U463=0,N470="",R470=""),"",IF(U463&gt;=(0.5*R470),"HABIL","NO HABIL"))</f>
        <v/>
      </c>
      <c r="W470" s="64"/>
      <c r="X470" s="63"/>
      <c r="Y470" s="64" t="str">
        <f>IF(OR(X463=0,N470="",R470=""),"",IF(X463&gt;=$Y$9,"HABIL","NO HABIL"))</f>
        <v/>
      </c>
      <c r="Z470" s="65"/>
      <c r="AA470" s="64" t="str">
        <f>IF(OR(Z463=0,N470="",R470=""),"",IF(Z463&lt;=$AA$9,"HABIL","NO HABIL"))</f>
        <v/>
      </c>
      <c r="AB470" s="61">
        <f>IF(ISERROR(VLOOKUP(P470,[3]POA!$A$2:$F$25,5,0)),"",VLOOKUP(P470,[3]POA!$A$2:$F$25,5,0))</f>
        <v>0</v>
      </c>
      <c r="AC470" s="61"/>
      <c r="AD470" s="64" t="str">
        <f>IF(OR(AC463=0,N470="",R470=""),"",IF(AC463&gt;=$AD$9,"HABIL","NO HABIL"))</f>
        <v/>
      </c>
      <c r="AE470" s="64" t="str">
        <f t="shared" si="371"/>
        <v/>
      </c>
      <c r="AF470" s="66">
        <f t="shared" si="372"/>
        <v>0</v>
      </c>
      <c r="AG470" s="67" t="str">
        <f t="shared" si="375"/>
        <v>MIPYME</v>
      </c>
      <c r="AH470" s="68"/>
      <c r="AI470" s="64" t="str">
        <f>IF(OR(AH463=0,N470="",R470=""),"",IF(AH463&gt;=$AI$9,"HABIL","NO HABIL"))</f>
        <v/>
      </c>
      <c r="AJ470" s="68"/>
      <c r="AK470" s="64" t="str">
        <f>IF(OR(AJ463=0,N470="",R470=""),"",IF(AJ463&gt;=$AK$9,"HABIL","NO HABIL"))</f>
        <v/>
      </c>
      <c r="AL470" s="71" t="str">
        <f t="shared" si="376"/>
        <v/>
      </c>
    </row>
    <row r="471" spans="2:38" ht="18" hidden="1" customHeight="1" x14ac:dyDescent="0.25">
      <c r="B471" s="54" t="str">
        <f t="shared" si="377"/>
        <v/>
      </c>
      <c r="C471" s="56"/>
      <c r="D471" s="56"/>
      <c r="E471" s="57">
        <f>IF(ISERROR(VLOOKUP(C471,[2]TD!$4:$65536,2,0)),0,VLOOKUP(C471,[2]TD!$4:$65536,2,0))</f>
        <v>0</v>
      </c>
      <c r="F471" s="57">
        <f>IF(ISERROR(VLOOKUP(C471,[2]TD!$4:$65536,3,0)),0,VLOOKUP(C471,[2]TD!$4:$65536,3,0))</f>
        <v>0</v>
      </c>
      <c r="G471" s="57">
        <f>IF(ISERROR(VLOOKUP(C471,[2]TD!$4:$65536,4,0)),0,VLOOKUP(C471,[2]TD!$4:$65536,4,0))</f>
        <v>0</v>
      </c>
      <c r="H471" s="57">
        <f>IF(ISERROR(VLOOKUP(C471,[2]TD!$4:$65536,5,0)),0,VLOOKUP(C471,[2]TD!$4:$65536,5,0))</f>
        <v>0</v>
      </c>
      <c r="I471" s="57">
        <f t="shared" si="373"/>
        <v>0</v>
      </c>
      <c r="J471" s="57">
        <f t="shared" si="373"/>
        <v>0</v>
      </c>
      <c r="K471" s="57">
        <f t="shared" si="374"/>
        <v>0</v>
      </c>
      <c r="L471" s="57">
        <f>IF(ISERROR(VLOOKUP(C471,[2]TD!$4:$65536,6,0)),0,VLOOKUP(C471,[2]TD!$4:$65536,6,0))</f>
        <v>0</v>
      </c>
      <c r="M471" s="57">
        <f>IF(ISERROR(VLOOKUP(C471,[2]TD!$4:$65536,7,0)),0,VLOOKUP(C471,[2]TD!$4:$65536,7,0))</f>
        <v>0</v>
      </c>
      <c r="N471" s="70"/>
      <c r="O471" s="70" t="str">
        <f>IF(ISERROR(VLOOKUP(N471,[2]POA!$A$2:$C$25,3,0)),"",VLOOKUP(N471,[2]POA!$A$2:$C$25,3,0))</f>
        <v/>
      </c>
      <c r="P471" s="61"/>
      <c r="Q471" s="61" t="str">
        <f>IF(ISERROR(VLOOKUP(P471,[2]POA!$A$2:$F$25,4,0)),"",VLOOKUP(P471,[2]POA!$A$2:$F$25,4,0))</f>
        <v/>
      </c>
      <c r="R471" s="62" t="str">
        <f>IF(ISERROR(VLOOKUP(N471,[2]POA!$A$2:$C$25,2,0)),"",VLOOKUP(N471,[2]POA!$A$2:$C$25,2,0))</f>
        <v/>
      </c>
      <c r="S471" s="63"/>
      <c r="T471" s="64" t="str">
        <f t="shared" si="370"/>
        <v/>
      </c>
      <c r="U471" s="63"/>
      <c r="V471" s="64" t="str">
        <f>IF(OR(U463=0,N471="",R471=""),"",IF(U463&gt;=(0.5*R471),"HABIL","NO HABIL"))</f>
        <v/>
      </c>
      <c r="W471" s="64"/>
      <c r="X471" s="63"/>
      <c r="Y471" s="64" t="str">
        <f>IF(OR(X463=0,N471="",R471=""),"",IF(X463&gt;=$Y$9,"HABIL","NO HABIL"))</f>
        <v/>
      </c>
      <c r="Z471" s="65"/>
      <c r="AA471" s="64" t="str">
        <f>IF(OR(Z463=0,N471="",R471=""),"",IF(Z463&lt;=$AA$9,"HABIL","NO HABIL"))</f>
        <v/>
      </c>
      <c r="AB471" s="61">
        <f>IF(ISERROR(VLOOKUP(P471,[3]POA!$A$2:$F$25,5,0)),"",VLOOKUP(P471,[3]POA!$A$2:$F$25,5,0))</f>
        <v>0</v>
      </c>
      <c r="AC471" s="61"/>
      <c r="AD471" s="64" t="str">
        <f>IF(OR(AC463=0,N471="",R471=""),"",IF(AC463&gt;=$AD$9,"HABIL","NO HABIL"))</f>
        <v/>
      </c>
      <c r="AE471" s="64" t="str">
        <f t="shared" si="371"/>
        <v/>
      </c>
      <c r="AF471" s="66">
        <f t="shared" si="372"/>
        <v>0</v>
      </c>
      <c r="AG471" s="67" t="str">
        <f t="shared" si="375"/>
        <v>MIPYME</v>
      </c>
      <c r="AH471" s="68"/>
      <c r="AI471" s="64" t="str">
        <f>IF(OR(AH463=0,N471="",R471=""),"",IF(AH463&gt;=$AI$9,"HABIL","NO HABIL"))</f>
        <v/>
      </c>
      <c r="AJ471" s="68"/>
      <c r="AK471" s="64" t="str">
        <f>IF(OR(AJ463=0,N471="",R471=""),"",IF(AJ463&gt;=$AK$9,"HABIL","NO HABIL"))</f>
        <v/>
      </c>
      <c r="AL471" s="72" t="str">
        <f t="shared" si="376"/>
        <v/>
      </c>
    </row>
    <row r="472" spans="2:38" ht="18" hidden="1" customHeight="1" x14ac:dyDescent="0.25">
      <c r="B472" s="54" t="str">
        <f t="shared" si="377"/>
        <v/>
      </c>
      <c r="C472" s="56"/>
      <c r="D472" s="56"/>
      <c r="E472" s="57">
        <f>IF(ISERROR(VLOOKUP(C472,[2]TD!$4:$65536,2,0)),0,VLOOKUP(C472,[2]TD!$4:$65536,2,0))</f>
        <v>0</v>
      </c>
      <c r="F472" s="57">
        <f>IF(ISERROR(VLOOKUP(C472,[2]TD!$4:$65536,3,0)),0,VLOOKUP(C472,[2]TD!$4:$65536,3,0))</f>
        <v>0</v>
      </c>
      <c r="G472" s="57">
        <f>IF(ISERROR(VLOOKUP(C472,[2]TD!$4:$65536,4,0)),0,VLOOKUP(C472,[2]TD!$4:$65536,4,0))</f>
        <v>0</v>
      </c>
      <c r="H472" s="57">
        <f>IF(ISERROR(VLOOKUP(C472,[2]TD!$4:$65536,5,0)),0,VLOOKUP(C472,[2]TD!$4:$65536,5,0))</f>
        <v>0</v>
      </c>
      <c r="I472" s="57">
        <f t="shared" si="373"/>
        <v>0</v>
      </c>
      <c r="J472" s="57">
        <f t="shared" si="373"/>
        <v>0</v>
      </c>
      <c r="K472" s="57">
        <f t="shared" si="374"/>
        <v>0</v>
      </c>
      <c r="L472" s="57">
        <f>IF(ISERROR(VLOOKUP(C472,[2]TD!$4:$65536,6,0)),0,VLOOKUP(C472,[2]TD!$4:$65536,6,0))</f>
        <v>0</v>
      </c>
      <c r="M472" s="57">
        <f>IF(ISERROR(VLOOKUP(C472,[2]TD!$4:$65536,7,0)),0,VLOOKUP(C472,[2]TD!$4:$65536,7,0))</f>
        <v>0</v>
      </c>
      <c r="N472" s="70"/>
      <c r="O472" s="70" t="str">
        <f>IF(ISERROR(VLOOKUP(N472,[2]POA!$A$2:$C$25,3,0)),"",VLOOKUP(N472,[2]POA!$A$2:$C$25,3,0))</f>
        <v/>
      </c>
      <c r="P472" s="61"/>
      <c r="Q472" s="61" t="str">
        <f>IF(ISERROR(VLOOKUP(P472,[2]POA!$A$2:$F$25,4,0)),"",VLOOKUP(P472,[2]POA!$A$2:$F$25,4,0))</f>
        <v/>
      </c>
      <c r="R472" s="62" t="str">
        <f>IF(ISERROR(VLOOKUP(N472,[2]POA!$A$2:$C$25,2,0)),"",VLOOKUP(N472,[2]POA!$A$2:$C$25,2,0))</f>
        <v/>
      </c>
      <c r="S472" s="63"/>
      <c r="T472" s="64" t="str">
        <f t="shared" si="370"/>
        <v/>
      </c>
      <c r="U472" s="63"/>
      <c r="V472" s="64" t="str">
        <f>IF(OR(U463=0,N472="",R472=""),"",IF(U463&gt;=(0.5*R472),"HABIL","NO HABIL"))</f>
        <v/>
      </c>
      <c r="W472" s="64"/>
      <c r="X472" s="63"/>
      <c r="Y472" s="64" t="str">
        <f>IF(OR(X463=0,N472="",R472=""),"",IF(X463&gt;=$Y$9,"HABIL","NO HABIL"))</f>
        <v/>
      </c>
      <c r="Z472" s="65"/>
      <c r="AA472" s="64" t="str">
        <f>IF(OR(Z463=0,N472="",R472=""),"",IF(Z463&lt;=$AA$9,"HABIL","NO HABIL"))</f>
        <v/>
      </c>
      <c r="AB472" s="61">
        <f>IF(ISERROR(VLOOKUP(P472,[3]POA!$A$2:$F$25,5,0)),"",VLOOKUP(P472,[3]POA!$A$2:$F$25,5,0))</f>
        <v>0</v>
      </c>
      <c r="AC472" s="61"/>
      <c r="AD472" s="64" t="str">
        <f>IF(OR(AC463=0,N472="",R472=""),"",IF(AC463&gt;=$AD$9,"HABIL","NO HABIL"))</f>
        <v/>
      </c>
      <c r="AE472" s="64" t="str">
        <f t="shared" si="371"/>
        <v/>
      </c>
      <c r="AF472" s="66">
        <f t="shared" si="372"/>
        <v>0</v>
      </c>
      <c r="AG472" s="67" t="str">
        <f t="shared" si="375"/>
        <v>MIPYME</v>
      </c>
      <c r="AH472" s="68"/>
      <c r="AI472" s="64" t="str">
        <f>IF(OR(AH463=0,N472="",R472=""),"",IF(AH463&gt;=$AI$9,"HABIL","NO HABIL"))</f>
        <v/>
      </c>
      <c r="AJ472" s="68"/>
      <c r="AK472" s="64" t="str">
        <f>IF(OR(AJ463=0,N472="",R472=""),"",IF(AJ463&gt;=$AK$9,"HABIL","NO HABIL"))</f>
        <v/>
      </c>
      <c r="AL472" s="72" t="str">
        <f t="shared" si="376"/>
        <v/>
      </c>
    </row>
    <row r="473" spans="2:38" ht="18" hidden="1" customHeight="1" x14ac:dyDescent="0.25">
      <c r="B473" s="73" t="str">
        <f t="shared" si="377"/>
        <v/>
      </c>
      <c r="C473" s="74"/>
      <c r="D473" s="74"/>
      <c r="E473" s="75">
        <f>IF(ISERROR(VLOOKUP(C473,[2]TD!$4:$65536,2,0)),0,VLOOKUP(C473,[2]TD!$4:$65536,2,0))</f>
        <v>0</v>
      </c>
      <c r="F473" s="75">
        <f>IF(ISERROR(VLOOKUP(C473,[2]TD!$4:$65536,3,0)),0,VLOOKUP(C473,[2]TD!$4:$65536,3,0))</f>
        <v>0</v>
      </c>
      <c r="G473" s="75">
        <f>IF(ISERROR(VLOOKUP(C473,[2]TD!$4:$65536,4,0)),0,VLOOKUP(C473,[2]TD!$4:$65536,4,0))</f>
        <v>0</v>
      </c>
      <c r="H473" s="75">
        <f>IF(ISERROR(VLOOKUP(C473,[2]TD!$4:$65536,5,0)),0,VLOOKUP(C473,[2]TD!$4:$65536,5,0))</f>
        <v>0</v>
      </c>
      <c r="I473" s="75">
        <f t="shared" si="373"/>
        <v>0</v>
      </c>
      <c r="J473" s="75">
        <f t="shared" si="373"/>
        <v>0</v>
      </c>
      <c r="K473" s="75">
        <f t="shared" si="374"/>
        <v>0</v>
      </c>
      <c r="L473" s="75">
        <f>IF(ISERROR(VLOOKUP(C473,[2]TD!$4:$65536,6,0)),0,VLOOKUP(C473,[2]TD!$4:$65536,6,0))</f>
        <v>0</v>
      </c>
      <c r="M473" s="75">
        <f>IF(ISERROR(VLOOKUP(C473,[2]TD!$4:$65536,7,0)),0,VLOOKUP(C473,[2]TD!$4:$65536,7,0))</f>
        <v>0</v>
      </c>
      <c r="N473" s="76"/>
      <c r="O473" s="76" t="str">
        <f>IF(ISERROR(VLOOKUP(N473,[2]POA!$A$2:$C$25,3,0)),"",VLOOKUP(N473,[2]POA!$A$2:$C$25,3,0))</f>
        <v/>
      </c>
      <c r="P473" s="77"/>
      <c r="Q473" s="77" t="str">
        <f>IF(ISERROR(VLOOKUP(P473,[2]POA!$A$2:$F$25,4,0)),"",VLOOKUP(P473,[2]POA!$A$2:$F$25,4,0))</f>
        <v/>
      </c>
      <c r="R473" s="78" t="str">
        <f>IF(ISERROR(VLOOKUP(N473,[2]POA!$A$2:$C$25,2,0)),"",VLOOKUP(N473,[2]POA!$A$2:$C$25,2,0))</f>
        <v/>
      </c>
      <c r="S473" s="79"/>
      <c r="T473" s="64" t="str">
        <f t="shared" si="370"/>
        <v/>
      </c>
      <c r="U473" s="79"/>
      <c r="V473" s="80" t="str">
        <f>IF(OR(U463=0,N473="",R473=""),"",IF(U463&gt;=(0.5*R473),"HABIL","NO HABIL"))</f>
        <v/>
      </c>
      <c r="W473" s="80"/>
      <c r="X473" s="79"/>
      <c r="Y473" s="80" t="str">
        <f>IF(OR(X463=0,N473="",R473=""),"",IF(X463&gt;=$Y$9,"HABIL","NO HABIL"))</f>
        <v/>
      </c>
      <c r="Z473" s="81"/>
      <c r="AA473" s="80" t="str">
        <f>IF(OR(Z463=0,N473="",R473=""),"",IF(Z463&lt;=$AA$9,"HABIL","NO HABIL"))</f>
        <v/>
      </c>
      <c r="AB473" s="77">
        <f>IF(ISERROR(VLOOKUP(P473,[3]POA!$A$2:$F$25,5,0)),"",VLOOKUP(P473,[3]POA!$A$2:$F$25,5,0))</f>
        <v>0</v>
      </c>
      <c r="AC473" s="77"/>
      <c r="AD473" s="80" t="str">
        <f>IF(OR(AC463=0,N473="",R473=""),"",IF(AC463&gt;=$AD$9,"HABIL","NO HABIL"))</f>
        <v/>
      </c>
      <c r="AE473" s="80" t="str">
        <f t="shared" si="371"/>
        <v/>
      </c>
      <c r="AF473" s="82">
        <f t="shared" si="372"/>
        <v>0</v>
      </c>
      <c r="AG473" s="83" t="str">
        <f t="shared" si="375"/>
        <v>MIPYME</v>
      </c>
      <c r="AH473" s="84"/>
      <c r="AI473" s="80" t="str">
        <f>IF(OR(AH463=0,N473="",R473=""),"",IF(AH463&gt;=$AI$9,"HABIL","NO HABIL"))</f>
        <v/>
      </c>
      <c r="AJ473" s="84"/>
      <c r="AK473" s="80" t="str">
        <f>IF(OR(AJ463=0,N473="",R473=""),"",IF(AJ463&gt;=$AK$9,"HABIL","NO HABIL"))</f>
        <v/>
      </c>
      <c r="AL473" s="85" t="str">
        <f t="shared" si="376"/>
        <v/>
      </c>
    </row>
    <row r="474" spans="2:38" ht="18" hidden="1" customHeight="1" x14ac:dyDescent="0.25">
      <c r="B474" s="37">
        <v>43</v>
      </c>
      <c r="C474" s="38">
        <f>+C475</f>
        <v>0</v>
      </c>
      <c r="D474" s="39" t="str">
        <f>IF(SUM(D475:D484)=0,"",SUM(D475:D484))</f>
        <v/>
      </c>
      <c r="E474" s="40">
        <f>SUM(E475:E484)</f>
        <v>0</v>
      </c>
      <c r="F474" s="40">
        <f t="shared" ref="F474:M474" si="378">SUM(F475:F484)</f>
        <v>0</v>
      </c>
      <c r="G474" s="40">
        <f t="shared" si="378"/>
        <v>0</v>
      </c>
      <c r="H474" s="40">
        <f t="shared" si="378"/>
        <v>0</v>
      </c>
      <c r="I474" s="40">
        <f t="shared" si="378"/>
        <v>0</v>
      </c>
      <c r="J474" s="40">
        <f t="shared" si="378"/>
        <v>0</v>
      </c>
      <c r="K474" s="40">
        <f t="shared" si="378"/>
        <v>0</v>
      </c>
      <c r="L474" s="40">
        <f t="shared" si="378"/>
        <v>0</v>
      </c>
      <c r="M474" s="40">
        <f t="shared" si="378"/>
        <v>0</v>
      </c>
      <c r="N474" s="41">
        <v>1</v>
      </c>
      <c r="O474" s="42">
        <f>IF(ISERROR(VLOOKUP(N474,[2]POA!$A$2:$C$25,3,0)),"",VLOOKUP(N474,[2]POA!$A$2:$C$25,3,0))</f>
        <v>18</v>
      </c>
      <c r="P474" s="43" t="s">
        <v>54</v>
      </c>
      <c r="Q474" s="41">
        <f>+SUM(Q475:Q484)</f>
        <v>0</v>
      </c>
      <c r="R474" s="44">
        <f>IF(ISERROR(VLOOKUP(N474,[2]POA!$A$2:$C$25,2,0)),"",VLOOKUP(N474,[2]POA!$A$2:$C$25,2,0))</f>
        <v>151500000000</v>
      </c>
      <c r="S474" s="45">
        <f>SUM(I474)</f>
        <v>0</v>
      </c>
      <c r="T474" s="46" t="str">
        <f>IF(OR(S474=0,N474="",R474=""),"",IF(S474&gt;=(R474/O474),"HABIL","NO HABIL"))</f>
        <v/>
      </c>
      <c r="U474" s="47">
        <f>SUM(J474)</f>
        <v>0</v>
      </c>
      <c r="V474" s="48" t="str">
        <f>IF(OR(U474=0,N474="",R474=""),"",IF(U474&gt;=(0.1*R474),"HABIL","NO HABIL"))</f>
        <v/>
      </c>
      <c r="W474" s="48"/>
      <c r="X474" s="47">
        <f>IF(ISERROR(SUM(E474/G474)),0,SUM(E474/G474))</f>
        <v>0</v>
      </c>
      <c r="Y474" s="46" t="str">
        <f>IF(OR(X474=0,N474="",R474=""),"",IF(X474&gt;=$Y$9,"HABIL","NO HABIL"))</f>
        <v/>
      </c>
      <c r="Z474" s="49">
        <f>IF(ISERROR(SUM(H474/F474)),0,SUM(H474/F474))</f>
        <v>0</v>
      </c>
      <c r="AA474" s="46" t="str">
        <f>IF(OR(Z474=0,N474="",R474=""),"",IF(Z474&lt;=$AA$9,"HABIL","NO HABIL"))</f>
        <v/>
      </c>
      <c r="AB474" s="41">
        <f>+SUM(AB475:AB484)</f>
        <v>0</v>
      </c>
      <c r="AC474" s="49">
        <f>IF(ISERROR(SUM(L474/M474)),0,SUM(L474/M474))</f>
        <v>0</v>
      </c>
      <c r="AD474" s="46" t="str">
        <f>IF(OR(AC474=0,N474="",R474=""),"",IF(AC474&gt;=$AD$9,"HABIL","NO HABIL"))</f>
        <v/>
      </c>
      <c r="AE474" s="46" t="str">
        <f>IF(OR(T474="",V474="",Y474="",AA474="",AD474=""),"",IF(T474="NO HABIL","NO HABIL",IF(V474="NO HABIL","NO HABIL",IF(Y474="NO HABIL","NO HABIL",IF(AA474="NO HABIL","NO HABIL",IF(AD474="NO HABIL","NO HABIL",IF(AD474="NO HABIL","NO HABIL","HABIL")))))))</f>
        <v/>
      </c>
      <c r="AF474" s="50"/>
      <c r="AG474" s="51"/>
      <c r="AH474" s="49">
        <f>IF(ISERROR(SUM(L474/K474)),0,SUM(L474/K474))</f>
        <v>0</v>
      </c>
      <c r="AI474" s="46" t="str">
        <f>IF(OR(AH474=0,N474="",R474=""),"",IF(AH474&gt;=$AI$9,"HABIL","NO HABIL"))</f>
        <v/>
      </c>
      <c r="AJ474" s="49">
        <f>IF(ISERROR(SUM(L474/F474)),0,SUM(L474/F474))</f>
        <v>0</v>
      </c>
      <c r="AK474" s="46" t="str">
        <f>IF(OR(AJ474=0,N474="",R474=""),"",IF(AJ474&gt;=$AK$9,"HABIL","NO HABIL"))</f>
        <v/>
      </c>
      <c r="AL474" s="52" t="str">
        <f t="shared" si="376"/>
        <v/>
      </c>
    </row>
    <row r="475" spans="2:38" ht="18" hidden="1" customHeight="1" x14ac:dyDescent="0.25">
      <c r="B475" s="54" t="str">
        <f>IF(C475="","",B474+0.1)</f>
        <v/>
      </c>
      <c r="C475" s="55"/>
      <c r="D475" s="56"/>
      <c r="E475" s="57">
        <f>IF(ISERROR(VLOOKUP(C475,[2]TD!$4:$65536,2,0)),0,VLOOKUP(C475,[2]TD!$4:$65536,2,0))</f>
        <v>0</v>
      </c>
      <c r="F475" s="57">
        <f>IF(ISERROR(VLOOKUP(C475,[2]TD!$4:$65536,3,0)),0,VLOOKUP(C475,[2]TD!$4:$65536,3,0))</f>
        <v>0</v>
      </c>
      <c r="G475" s="57">
        <f>IF(ISERROR(VLOOKUP(C475,[2]TD!$4:$65536,4,0)),0,VLOOKUP(C475,[2]TD!$4:$65536,4,0))</f>
        <v>0</v>
      </c>
      <c r="H475" s="57">
        <f>IF(ISERROR(VLOOKUP(C475,[2]TD!$4:$65536,5,0)),0,VLOOKUP(C475,[2]TD!$4:$65536,5,0))</f>
        <v>0</v>
      </c>
      <c r="I475" s="57">
        <f>IF(ISERROR(E475-G475),"",E475-G475)</f>
        <v>0</v>
      </c>
      <c r="J475" s="58">
        <f>IF(ISERROR(F475-H475),"",F475-H475)</f>
        <v>0</v>
      </c>
      <c r="K475" s="58">
        <f>IF(ISERROR(F475-H475),"",F475-H475)</f>
        <v>0</v>
      </c>
      <c r="L475" s="57">
        <f>IF(ISERROR(VLOOKUP(C475,[2]TD!$4:$65536,6,0)),0,VLOOKUP(C475,[2]TD!$4:$65536,6,0))</f>
        <v>0</v>
      </c>
      <c r="M475" s="57">
        <f>IF(ISERROR(VLOOKUP(C475,[2]TD!$4:$65536,7,0)),0,VLOOKUP(C475,[2]TD!$4:$65536,7,0))</f>
        <v>0</v>
      </c>
      <c r="N475" s="59"/>
      <c r="O475" s="60" t="str">
        <f>IF(ISERROR(VLOOKUP(N475,[2]POA!$A$2:$C$25,3,0)),"",VLOOKUP(N475,[2]POA!$A$2:$C$25,3,0))</f>
        <v/>
      </c>
      <c r="P475" s="61" t="s">
        <v>54</v>
      </c>
      <c r="Q475" s="61" t="str">
        <f>IF(ISERROR(VLOOKUP(P475,[2]POA!$A$2:$F$25,4,0)),"",VLOOKUP(P475,[2]POA!$A$2:$F$25,4,0))</f>
        <v/>
      </c>
      <c r="R475" s="62" t="str">
        <f>IF(ISERROR(VLOOKUP(N475,[2]POA!$A$2:$C$25,2,0)),"",VLOOKUP(N475,[2]POA!$A$2:$C$25,2,0))</f>
        <v/>
      </c>
      <c r="S475" s="63"/>
      <c r="T475" s="64" t="str">
        <f t="shared" ref="T475:T484" si="379">IF(OR(S474=0,N475="",R475=""),"",IF(S474&gt;=(0.1*R475),"HABIL","NO HABIL"))</f>
        <v/>
      </c>
      <c r="U475" s="63"/>
      <c r="V475" s="64" t="str">
        <f>IF(OR(U474=0,N475="",R475=""),"",IF(U474&gt;=(0.5*R475),"HABIL","NO HABIL"))</f>
        <v/>
      </c>
      <c r="W475" s="64"/>
      <c r="X475" s="63"/>
      <c r="Y475" s="64" t="str">
        <f>IF(OR(X474=0,N475="",R475=""),"",IF(X474&gt;=$Y$9,"HABIL","NO HABIL"))</f>
        <v/>
      </c>
      <c r="Z475" s="65"/>
      <c r="AA475" s="64" t="str">
        <f>IF(OR(Z474=0,N475="",R475=""),"",IF(Z474&lt;=$AA$9,"HABIL","NO HABIL"))</f>
        <v/>
      </c>
      <c r="AB475" s="61" t="str">
        <f>IF(ISERROR(VLOOKUP(P475,[3]POA!$A$2:$F$25,5,0)),"",VLOOKUP(P475,[3]POA!$A$2:$F$25,5,0))</f>
        <v/>
      </c>
      <c r="AC475" s="61"/>
      <c r="AD475" s="64" t="str">
        <f>IF(OR(AC474=0,N475="",R475=""),"",IF(AC474&gt;=$AD$9,"HABIL","NO HABIL"))</f>
        <v/>
      </c>
      <c r="AE475" s="64" t="str">
        <f t="shared" ref="AE475:AE484" si="380">IF(OR(T475="",V475="",Y475="",AA475="",AD475=""),"",IF(T475="NO HABIL","NO HABIL",IF(V475="NO HABIL","NO HABIL",IF(Y475="NO HABIL","NO HABIL",IF(AA475="NO HABIL","NO HABIL",IF(AD475="NO HABIL","NO HABIL",IF(AD475="NO HABIL","NO HABIL","HABIL")))))))</f>
        <v/>
      </c>
      <c r="AF475" s="66">
        <f t="shared" ref="AF475:AF484" si="381">IF(ISERROR(F475/$AG$9),"",F475/$AG$9)</f>
        <v>0</v>
      </c>
      <c r="AG475" s="67" t="str">
        <f>+IF(AF475&lt;$AG$10,"MIPYME","NO CUMPLE")</f>
        <v>MIPYME</v>
      </c>
      <c r="AH475" s="68"/>
      <c r="AI475" s="64" t="str">
        <f>IF(OR(AH474=0,N475="",R475=""),"",IF(AH474&gt;=$AI$9,"HABIL","NO HABIL"))</f>
        <v/>
      </c>
      <c r="AJ475" s="68"/>
      <c r="AK475" s="64" t="str">
        <f>IF(OR(AJ474=0,N475="",R475=""),"",IF(AJ474&gt;=$AK$9,"HABIL","NO HABIL"))</f>
        <v/>
      </c>
      <c r="AL475" s="69" t="str">
        <f>IF(OR(AI475="",AK475=""),"",IF(AI475="NO HABIL","NO HABIL",IF(AK475="NO HABIL","NO HABIL",IF(AK475="NO HABIL","NO HABIL","HABIL"))))</f>
        <v/>
      </c>
    </row>
    <row r="476" spans="2:38" ht="18" hidden="1" customHeight="1" x14ac:dyDescent="0.25">
      <c r="B476" s="54" t="str">
        <f>IF(C476="","",B475+0.1)</f>
        <v/>
      </c>
      <c r="C476" s="56"/>
      <c r="D476" s="56"/>
      <c r="E476" s="57">
        <f>IF(ISERROR(VLOOKUP(C476,[2]TD!$4:$65536,2,0)),0,VLOOKUP(C476,[2]TD!$4:$65536,2,0))</f>
        <v>0</v>
      </c>
      <c r="F476" s="57">
        <f>IF(ISERROR(VLOOKUP(C476,[2]TD!$4:$65536,3,0)),0,VLOOKUP(C476,[2]TD!$4:$65536,3,0))</f>
        <v>0</v>
      </c>
      <c r="G476" s="57">
        <f>IF(ISERROR(VLOOKUP(C476,[2]TD!$4:$65536,4,0)),0,VLOOKUP(C476,[2]TD!$4:$65536,4,0))</f>
        <v>0</v>
      </c>
      <c r="H476" s="57">
        <f>IF(ISERROR(VLOOKUP(C476,[2]TD!$4:$65536,5,0)),0,VLOOKUP(C476,[2]TD!$4:$65536,5,0))</f>
        <v>0</v>
      </c>
      <c r="I476" s="57">
        <f t="shared" ref="I476:J484" si="382">IF(ISERROR(E476-G476),"",E476-G476)</f>
        <v>0</v>
      </c>
      <c r="J476" s="58">
        <f t="shared" si="382"/>
        <v>0</v>
      </c>
      <c r="K476" s="58">
        <f t="shared" ref="K476:K484" si="383">IF(ISERROR(F476-H476),"",F476-H476)</f>
        <v>0</v>
      </c>
      <c r="L476" s="57">
        <f>IF(ISERROR(VLOOKUP(C476,[2]TD!$4:$65536,6,0)),0,VLOOKUP(C476,[2]TD!$4:$65536,6,0))</f>
        <v>0</v>
      </c>
      <c r="M476" s="57">
        <f>IF(ISERROR(VLOOKUP(C476,[2]TD!$4:$65536,7,0)),0,VLOOKUP(C476,[2]TD!$4:$65536,7,0))</f>
        <v>0</v>
      </c>
      <c r="N476" s="70"/>
      <c r="O476" s="70" t="str">
        <f>IF(ISERROR(VLOOKUP(N476,[2]POA!$A$2:$C$25,3,0)),"",VLOOKUP(N476,[2]POA!$A$2:$C$25,3,0))</f>
        <v/>
      </c>
      <c r="P476" s="61" t="s">
        <v>54</v>
      </c>
      <c r="Q476" s="61" t="str">
        <f>IF(ISERROR(VLOOKUP(P476,[2]POA!$A$2:$F$25,4,0)),"",VLOOKUP(P476,[2]POA!$A$2:$F$25,4,0))</f>
        <v/>
      </c>
      <c r="R476" s="62" t="str">
        <f>IF(ISERROR(VLOOKUP(N476,[2]POA!$A$2:$C$25,2,0)),"",VLOOKUP(N476,[2]POA!$A$2:$C$25,2,0))</f>
        <v/>
      </c>
      <c r="S476" s="63" t="s">
        <v>54</v>
      </c>
      <c r="T476" s="64" t="str">
        <f t="shared" si="379"/>
        <v/>
      </c>
      <c r="U476" s="63"/>
      <c r="V476" s="64" t="str">
        <f>IF(OR(U474=0,N476="",R476=""),"",IF(U474&gt;=(0.5*R476),"HABIL","NO HABIL"))</f>
        <v/>
      </c>
      <c r="W476" s="64"/>
      <c r="X476" s="63"/>
      <c r="Y476" s="64" t="str">
        <f>IF(OR(X474=0,N476="",R476=""),"",IF(X474&gt;=$Y$9,"HABIL","NO HABIL"))</f>
        <v/>
      </c>
      <c r="Z476" s="65"/>
      <c r="AA476" s="64" t="str">
        <f>IF(OR(Z474=0,N476="",R476=""),"",IF(Z474&lt;=$AA$9,"HABIL","NO HABIL"))</f>
        <v/>
      </c>
      <c r="AB476" s="61" t="str">
        <f>IF(ISERROR(VLOOKUP(P476,[3]POA!$A$2:$F$25,5,0)),"",VLOOKUP(P476,[3]POA!$A$2:$F$25,5,0))</f>
        <v/>
      </c>
      <c r="AC476" s="61"/>
      <c r="AD476" s="64" t="str">
        <f>IF(OR(AC474=0,N476="",R476=""),"",IF(AC474&gt;=$AD$9,"HABIL","NO HABIL"))</f>
        <v/>
      </c>
      <c r="AE476" s="64" t="str">
        <f t="shared" si="380"/>
        <v/>
      </c>
      <c r="AF476" s="66">
        <f t="shared" si="381"/>
        <v>0</v>
      </c>
      <c r="AG476" s="67" t="str">
        <f t="shared" ref="AG476:AG484" si="384">+IF(AF476&lt;$AG$10,"MIPYME","NO CUMPLE")</f>
        <v>MIPYME</v>
      </c>
      <c r="AH476" s="68"/>
      <c r="AI476" s="64" t="str">
        <f>IF(OR(AH474=0,N476="",R476=""),"",IF(AH474&gt;=$AI$9,"HABIL","NO HABIL"))</f>
        <v/>
      </c>
      <c r="AJ476" s="68"/>
      <c r="AK476" s="64" t="str">
        <f>IF(OR(AJ474=0,N476="",R476=""),"",IF(AJ474&gt;=$AK$9,"HABIL","NO HABIL"))</f>
        <v/>
      </c>
      <c r="AL476" s="71" t="str">
        <f t="shared" ref="AL476:AL485" si="385">IF(OR(AI476="",AK476=""),"",IF(AI476="NO HABIL","NO HABIL",IF(AK476="NO HABIL","NO HABIL",IF(AK476="NO HABIL","NO HABIL","HABIL"))))</f>
        <v/>
      </c>
    </row>
    <row r="477" spans="2:38" ht="18" hidden="1" customHeight="1" x14ac:dyDescent="0.25">
      <c r="B477" s="54" t="str">
        <f>IF(C477="","",B476+0.1)</f>
        <v/>
      </c>
      <c r="C477" s="56"/>
      <c r="D477" s="56"/>
      <c r="E477" s="57">
        <f>IF(ISERROR(VLOOKUP(C477,[2]TD!$4:$65536,2,0)),0,VLOOKUP(C477,[2]TD!$4:$65536,2,0))</f>
        <v>0</v>
      </c>
      <c r="F477" s="57">
        <f>IF(ISERROR(VLOOKUP(C477,[2]TD!$4:$65536,3,0)),0,VLOOKUP(C477,[2]TD!$4:$65536,3,0))</f>
        <v>0</v>
      </c>
      <c r="G477" s="57">
        <f>IF(ISERROR(VLOOKUP(C477,[2]TD!$4:$65536,4,0)),0,VLOOKUP(C477,[2]TD!$4:$65536,4,0))</f>
        <v>0</v>
      </c>
      <c r="H477" s="57">
        <f>IF(ISERROR(VLOOKUP(C477,[2]TD!$4:$65536,5,0)),0,VLOOKUP(C477,[2]TD!$4:$65536,5,0))</f>
        <v>0</v>
      </c>
      <c r="I477" s="57">
        <f t="shared" si="382"/>
        <v>0</v>
      </c>
      <c r="J477" s="58">
        <f t="shared" si="382"/>
        <v>0</v>
      </c>
      <c r="K477" s="58">
        <f t="shared" si="383"/>
        <v>0</v>
      </c>
      <c r="L477" s="57">
        <f>IF(ISERROR(VLOOKUP(C477,[2]TD!$4:$65536,6,0)),0,VLOOKUP(C477,[2]TD!$4:$65536,6,0))</f>
        <v>0</v>
      </c>
      <c r="M477" s="57">
        <f>IF(ISERROR(VLOOKUP(C477,[2]TD!$4:$65536,7,0)),0,VLOOKUP(C477,[2]TD!$4:$65536,7,0))</f>
        <v>0</v>
      </c>
      <c r="N477" s="70"/>
      <c r="O477" s="70" t="str">
        <f>IF(ISERROR(VLOOKUP(N477,[2]POA!$A$2:$C$25,3,0)),"",VLOOKUP(N477,[2]POA!$A$2:$C$25,3,0))</f>
        <v/>
      </c>
      <c r="P477" s="61"/>
      <c r="Q477" s="61" t="str">
        <f>IF(ISERROR(VLOOKUP(P477,[2]POA!$A$2:$F$25,4,0)),"",VLOOKUP(P477,[2]POA!$A$2:$F$25,4,0))</f>
        <v/>
      </c>
      <c r="R477" s="62" t="str">
        <f>IF(ISERROR(VLOOKUP(N477,[2]POA!$A$2:$C$25,2,0)),"",VLOOKUP(N477,[2]POA!$A$2:$C$25,2,0))</f>
        <v/>
      </c>
      <c r="S477" s="63" t="s">
        <v>54</v>
      </c>
      <c r="T477" s="64" t="str">
        <f t="shared" si="379"/>
        <v/>
      </c>
      <c r="U477" s="63"/>
      <c r="V477" s="64" t="str">
        <f>IF(OR(U474=0,N477="",R477=""),"",IF(U474&gt;=(0.5*R477),"HABIL","NO HABIL"))</f>
        <v/>
      </c>
      <c r="W477" s="64"/>
      <c r="X477" s="63"/>
      <c r="Y477" s="64" t="str">
        <f>IF(OR(X474=0,N477="",R477=""),"",IF(X474&gt;=$Y$9,"HABIL","NO HABIL"))</f>
        <v/>
      </c>
      <c r="Z477" s="65"/>
      <c r="AA477" s="64" t="str">
        <f>IF(OR(Z474=0,N477="",R477=""),"",IF(Z474&lt;=$AA$9,"HABIL","NO HABIL"))</f>
        <v/>
      </c>
      <c r="AB477" s="61">
        <f>IF(ISERROR(VLOOKUP(P477,[3]POA!$A$2:$F$25,5,0)),"",VLOOKUP(P477,[3]POA!$A$2:$F$25,5,0))</f>
        <v>0</v>
      </c>
      <c r="AC477" s="61"/>
      <c r="AD477" s="64" t="str">
        <f>IF(OR(AC474=0,N477="",R477=""),"",IF(AC474&gt;=$AD$9,"HABIL","NO HABIL"))</f>
        <v/>
      </c>
      <c r="AE477" s="64" t="str">
        <f t="shared" si="380"/>
        <v/>
      </c>
      <c r="AF477" s="66">
        <f t="shared" si="381"/>
        <v>0</v>
      </c>
      <c r="AG477" s="67" t="str">
        <f t="shared" si="384"/>
        <v>MIPYME</v>
      </c>
      <c r="AH477" s="68"/>
      <c r="AI477" s="64" t="str">
        <f>IF(OR(AH474=0,N477="",R477=""),"",IF(AH474&gt;=$AI$9,"HABIL","NO HABIL"))</f>
        <v/>
      </c>
      <c r="AJ477" s="68"/>
      <c r="AK477" s="64" t="str">
        <f>IF(OR(AJ474=0,N477="",R477=""),"",IF(AJ474&gt;=$AK$9,"HABIL","NO HABIL"))</f>
        <v/>
      </c>
      <c r="AL477" s="71" t="str">
        <f t="shared" si="385"/>
        <v/>
      </c>
    </row>
    <row r="478" spans="2:38" ht="18" hidden="1" customHeight="1" x14ac:dyDescent="0.25">
      <c r="B478" s="54"/>
      <c r="C478" s="56" t="s">
        <v>55</v>
      </c>
      <c r="D478" s="56"/>
      <c r="E478" s="57">
        <f>IF(ISERROR(VLOOKUP(C478,[2]TD!$4:$65536,2,0)),0,VLOOKUP(C478,[2]TD!$4:$65536,2,0))</f>
        <v>0</v>
      </c>
      <c r="F478" s="57">
        <f>IF(ISERROR(VLOOKUP(C478,[2]TD!$4:$65536,3,0)),0,VLOOKUP(C478,[2]TD!$4:$65536,3,0))</f>
        <v>0</v>
      </c>
      <c r="G478" s="57">
        <f>IF(ISERROR(VLOOKUP(C478,[2]TD!$4:$65536,4,0)),0,VLOOKUP(C478,[2]TD!$4:$65536,4,0))</f>
        <v>0</v>
      </c>
      <c r="H478" s="57">
        <f>IF(ISERROR(VLOOKUP(C478,[2]TD!$4:$65536,5,0)),0,VLOOKUP(C478,[2]TD!$4:$65536,5,0))</f>
        <v>0</v>
      </c>
      <c r="I478" s="57">
        <f t="shared" si="382"/>
        <v>0</v>
      </c>
      <c r="J478" s="57">
        <f t="shared" si="382"/>
        <v>0</v>
      </c>
      <c r="K478" s="57">
        <f t="shared" si="383"/>
        <v>0</v>
      </c>
      <c r="L478" s="57">
        <f>IF(ISERROR(VLOOKUP(C478,[2]TD!$4:$65536,6,0)),0,VLOOKUP(C478,[2]TD!$4:$65536,6,0))</f>
        <v>0</v>
      </c>
      <c r="M478" s="57">
        <f>IF(ISERROR(VLOOKUP(C478,[2]TD!$4:$65536,7,0)),0,VLOOKUP(C478,[2]TD!$4:$65536,7,0))</f>
        <v>0</v>
      </c>
      <c r="N478" s="70"/>
      <c r="O478" s="70" t="str">
        <f>IF(ISERROR(VLOOKUP(N478,[2]POA!$A$2:$C$25,3,0)),"",VLOOKUP(N478,[2]POA!$A$2:$C$25,3,0))</f>
        <v/>
      </c>
      <c r="P478" s="61"/>
      <c r="Q478" s="61" t="str">
        <f>IF(ISERROR(VLOOKUP(P478,[2]POA!$A$2:$F$25,4,0)),"",VLOOKUP(P478,[2]POA!$A$2:$F$25,4,0))</f>
        <v/>
      </c>
      <c r="R478" s="62" t="str">
        <f>IF(ISERROR(VLOOKUP(N478,[2]POA!$A$2:$C$25,2,0)),"",VLOOKUP(N478,[2]POA!$A$2:$C$25,2,0))</f>
        <v/>
      </c>
      <c r="S478" s="63"/>
      <c r="T478" s="64" t="str">
        <f t="shared" si="379"/>
        <v/>
      </c>
      <c r="U478" s="63"/>
      <c r="V478" s="64" t="str">
        <f>IF(OR(U474=0,N478="",R478=""),"",IF(U474&gt;=(0.5*R478),"HABIL","NO HABIL"))</f>
        <v/>
      </c>
      <c r="W478" s="64"/>
      <c r="X478" s="63"/>
      <c r="Y478" s="64" t="str">
        <f>IF(OR(X474=0,N478="",R478=""),"",IF(X474&gt;=$Y$9,"HABIL","NO HABIL"))</f>
        <v/>
      </c>
      <c r="Z478" s="65"/>
      <c r="AA478" s="64" t="str">
        <f>IF(OR(Z474=0,N478="",R478=""),"",IF(Z474&lt;=$AA$9,"HABIL","NO HABIL"))</f>
        <v/>
      </c>
      <c r="AB478" s="61">
        <f>IF(ISERROR(VLOOKUP(P478,[3]POA!$A$2:$F$25,5,0)),"",VLOOKUP(P478,[3]POA!$A$2:$F$25,5,0))</f>
        <v>0</v>
      </c>
      <c r="AC478" s="61"/>
      <c r="AD478" s="64" t="str">
        <f>IF(OR(AC474=0,N478="",R478=""),"",IF(AC474&gt;=$AD$9,"HABIL","NO HABIL"))</f>
        <v/>
      </c>
      <c r="AE478" s="64" t="str">
        <f t="shared" si="380"/>
        <v/>
      </c>
      <c r="AF478" s="66">
        <f t="shared" si="381"/>
        <v>0</v>
      </c>
      <c r="AG478" s="67" t="str">
        <f t="shared" si="384"/>
        <v>MIPYME</v>
      </c>
      <c r="AH478" s="68"/>
      <c r="AI478" s="64" t="str">
        <f>IF(OR(AH474=0,N478="",R478=""),"",IF(AH474&gt;=$AI$9,"HABIL","NO HABIL"))</f>
        <v/>
      </c>
      <c r="AJ478" s="68"/>
      <c r="AK478" s="64" t="str">
        <f>IF(OR(AJ474=0,N478="",R478=""),"",IF(AJ474&gt;=$AK$9,"HABIL","NO HABIL"))</f>
        <v/>
      </c>
      <c r="AL478" s="71" t="str">
        <f t="shared" si="385"/>
        <v/>
      </c>
    </row>
    <row r="479" spans="2:38" ht="18" hidden="1" customHeight="1" x14ac:dyDescent="0.25">
      <c r="B479" s="54" t="str">
        <f t="shared" ref="B479:B484" si="386">IF(C479="","",B478+0.1)</f>
        <v/>
      </c>
      <c r="C479" s="56"/>
      <c r="D479" s="56"/>
      <c r="E479" s="57">
        <f>IF(ISERROR(VLOOKUP(C479,[2]TD!$4:$65536,2,0)),0,VLOOKUP(C479,[2]TD!$4:$65536,2,0))</f>
        <v>0</v>
      </c>
      <c r="F479" s="57">
        <f>IF(ISERROR(VLOOKUP(C479,[2]TD!$4:$65536,3,0)),0,VLOOKUP(C479,[2]TD!$4:$65536,3,0))</f>
        <v>0</v>
      </c>
      <c r="G479" s="57">
        <f>IF(ISERROR(VLOOKUP(C479,[2]TD!$4:$65536,4,0)),0,VLOOKUP(C479,[2]TD!$4:$65536,4,0))</f>
        <v>0</v>
      </c>
      <c r="H479" s="57">
        <f>IF(ISERROR(VLOOKUP(C479,[2]TD!$4:$65536,5,0)),0,VLOOKUP(C479,[2]TD!$4:$65536,5,0))</f>
        <v>0</v>
      </c>
      <c r="I479" s="57">
        <f t="shared" si="382"/>
        <v>0</v>
      </c>
      <c r="J479" s="57">
        <f t="shared" si="382"/>
        <v>0</v>
      </c>
      <c r="K479" s="57">
        <f t="shared" si="383"/>
        <v>0</v>
      </c>
      <c r="L479" s="57">
        <f>IF(ISERROR(VLOOKUP(C479,[2]TD!$4:$65536,6,0)),0,VLOOKUP(C479,[2]TD!$4:$65536,6,0))</f>
        <v>0</v>
      </c>
      <c r="M479" s="57">
        <f>IF(ISERROR(VLOOKUP(C479,[2]TD!$4:$65536,7,0)),0,VLOOKUP(C479,[2]TD!$4:$65536,7,0))</f>
        <v>0</v>
      </c>
      <c r="N479" s="70"/>
      <c r="O479" s="70" t="str">
        <f>IF(ISERROR(VLOOKUP(N479,[2]POA!$A$2:$C$25,3,0)),"",VLOOKUP(N479,[2]POA!$A$2:$C$25,3,0))</f>
        <v/>
      </c>
      <c r="P479" s="61"/>
      <c r="Q479" s="61" t="str">
        <f>IF(ISERROR(VLOOKUP(P479,[2]POA!$A$2:$F$25,4,0)),"",VLOOKUP(P479,[2]POA!$A$2:$F$25,4,0))</f>
        <v/>
      </c>
      <c r="R479" s="62" t="str">
        <f>IF(ISERROR(VLOOKUP(N479,[2]POA!$A$2:$C$25,2,0)),"",VLOOKUP(N479,[2]POA!$A$2:$C$25,2,0))</f>
        <v/>
      </c>
      <c r="S479" s="63"/>
      <c r="T479" s="64" t="str">
        <f t="shared" si="379"/>
        <v/>
      </c>
      <c r="U479" s="63"/>
      <c r="V479" s="64" t="str">
        <f>IF(OR(U474=0,N479="",R479=""),"",IF(U474&gt;=(0.5*R479),"HABIL","NO HABIL"))</f>
        <v/>
      </c>
      <c r="W479" s="64"/>
      <c r="X479" s="63"/>
      <c r="Y479" s="64" t="str">
        <f>IF(OR(X474=0,N479="",R479=""),"",IF(X474&gt;=$Y$9,"HABIL","NO HABIL"))</f>
        <v/>
      </c>
      <c r="Z479" s="65"/>
      <c r="AA479" s="64" t="str">
        <f>IF(OR(Z474=0,N479="",R479=""),"",IF(Z474&lt;=$AA$9,"HABIL","NO HABIL"))</f>
        <v/>
      </c>
      <c r="AB479" s="61">
        <f>IF(ISERROR(VLOOKUP(P479,[3]POA!$A$2:$F$25,5,0)),"",VLOOKUP(P479,[3]POA!$A$2:$F$25,5,0))</f>
        <v>0</v>
      </c>
      <c r="AC479" s="61"/>
      <c r="AD479" s="64" t="str">
        <f>IF(OR(AC474=0,N479="",R479=""),"",IF(AC474&gt;=$AD$9,"HABIL","NO HABIL"))</f>
        <v/>
      </c>
      <c r="AE479" s="64" t="str">
        <f t="shared" si="380"/>
        <v/>
      </c>
      <c r="AF479" s="66">
        <f t="shared" si="381"/>
        <v>0</v>
      </c>
      <c r="AG479" s="67" t="str">
        <f t="shared" si="384"/>
        <v>MIPYME</v>
      </c>
      <c r="AH479" s="68"/>
      <c r="AI479" s="64" t="str">
        <f>IF(OR(AH474=0,N479="",R479=""),"",IF(AH474&gt;=$AI$9,"HABIL","NO HABIL"))</f>
        <v/>
      </c>
      <c r="AJ479" s="68"/>
      <c r="AK479" s="64" t="str">
        <f>IF(OR(AJ474=0,N479="",R479=""),"",IF(AJ474&gt;=$AK$9,"HABIL","NO HABIL"))</f>
        <v/>
      </c>
      <c r="AL479" s="72" t="str">
        <f t="shared" si="385"/>
        <v/>
      </c>
    </row>
    <row r="480" spans="2:38" ht="18" hidden="1" customHeight="1" x14ac:dyDescent="0.25">
      <c r="B480" s="54" t="str">
        <f t="shared" si="386"/>
        <v/>
      </c>
      <c r="C480" s="56"/>
      <c r="D480" s="56"/>
      <c r="E480" s="57">
        <f>IF(ISERROR(VLOOKUP(C480,[2]TD!$4:$65536,2,0)),0,VLOOKUP(C480,[2]TD!$4:$65536,2,0))</f>
        <v>0</v>
      </c>
      <c r="F480" s="57">
        <f>IF(ISERROR(VLOOKUP(C480,[2]TD!$4:$65536,3,0)),0,VLOOKUP(C480,[2]TD!$4:$65536,3,0))</f>
        <v>0</v>
      </c>
      <c r="G480" s="57">
        <f>IF(ISERROR(VLOOKUP(C480,[2]TD!$4:$65536,4,0)),0,VLOOKUP(C480,[2]TD!$4:$65536,4,0))</f>
        <v>0</v>
      </c>
      <c r="H480" s="57">
        <f>IF(ISERROR(VLOOKUP(C480,[2]TD!$4:$65536,5,0)),0,VLOOKUP(C480,[2]TD!$4:$65536,5,0))</f>
        <v>0</v>
      </c>
      <c r="I480" s="57">
        <f t="shared" si="382"/>
        <v>0</v>
      </c>
      <c r="J480" s="57">
        <f t="shared" si="382"/>
        <v>0</v>
      </c>
      <c r="K480" s="57">
        <f t="shared" si="383"/>
        <v>0</v>
      </c>
      <c r="L480" s="57">
        <f>IF(ISERROR(VLOOKUP(C480,[2]TD!$4:$65536,6,0)),0,VLOOKUP(C480,[2]TD!$4:$65536,6,0))</f>
        <v>0</v>
      </c>
      <c r="M480" s="57">
        <f>IF(ISERROR(VLOOKUP(C480,[2]TD!$4:$65536,7,0)),0,VLOOKUP(C480,[2]TD!$4:$65536,7,0))</f>
        <v>0</v>
      </c>
      <c r="N480" s="70"/>
      <c r="O480" s="70" t="str">
        <f>IF(ISERROR(VLOOKUP(N480,[2]POA!$A$2:$C$25,3,0)),"",VLOOKUP(N480,[2]POA!$A$2:$C$25,3,0))</f>
        <v/>
      </c>
      <c r="P480" s="61"/>
      <c r="Q480" s="61" t="str">
        <f>IF(ISERROR(VLOOKUP(P480,[2]POA!$A$2:$F$25,4,0)),"",VLOOKUP(P480,[2]POA!$A$2:$F$25,4,0))</f>
        <v/>
      </c>
      <c r="R480" s="62" t="str">
        <f>IF(ISERROR(VLOOKUP(N480,[2]POA!$A$2:$C$25,2,0)),"",VLOOKUP(N480,[2]POA!$A$2:$C$25,2,0))</f>
        <v/>
      </c>
      <c r="S480" s="63"/>
      <c r="T480" s="64" t="str">
        <f t="shared" si="379"/>
        <v/>
      </c>
      <c r="U480" s="63"/>
      <c r="V480" s="64" t="str">
        <f>IF(OR(U474=0,N480="",R480=""),"",IF(U474&gt;=(0.5*R480),"HABIL","NO HABIL"))</f>
        <v/>
      </c>
      <c r="W480" s="64"/>
      <c r="X480" s="63"/>
      <c r="Y480" s="64" t="str">
        <f>IF(OR(X474=0,N480="",R480=""),"",IF(X474&gt;=$Y$9,"HABIL","NO HABIL"))</f>
        <v/>
      </c>
      <c r="Z480" s="65"/>
      <c r="AA480" s="64" t="str">
        <f>IF(OR(Z474=0,N480="",R480=""),"",IF(Z474&lt;=$AA$9,"HABIL","NO HABIL"))</f>
        <v/>
      </c>
      <c r="AB480" s="61">
        <f>IF(ISERROR(VLOOKUP(P480,[3]POA!$A$2:$F$25,5,0)),"",VLOOKUP(P480,[3]POA!$A$2:$F$25,5,0))</f>
        <v>0</v>
      </c>
      <c r="AC480" s="61"/>
      <c r="AD480" s="64" t="str">
        <f>IF(OR(AC474=0,N480="",R480=""),"",IF(AC474&gt;=$AD$9,"HABIL","NO HABIL"))</f>
        <v/>
      </c>
      <c r="AE480" s="64" t="str">
        <f t="shared" si="380"/>
        <v/>
      </c>
      <c r="AF480" s="66">
        <f t="shared" si="381"/>
        <v>0</v>
      </c>
      <c r="AG480" s="67" t="str">
        <f t="shared" si="384"/>
        <v>MIPYME</v>
      </c>
      <c r="AH480" s="68"/>
      <c r="AI480" s="64" t="str">
        <f>IF(OR(AH474=0,N480="",R480=""),"",IF(AH474&gt;=$AI$9,"HABIL","NO HABIL"))</f>
        <v/>
      </c>
      <c r="AJ480" s="68"/>
      <c r="AK480" s="64" t="str">
        <f>IF(OR(AJ474=0,N480="",R480=""),"",IF(AJ474&gt;=$AK$9,"HABIL","NO HABIL"))</f>
        <v/>
      </c>
      <c r="AL480" s="71" t="str">
        <f t="shared" si="385"/>
        <v/>
      </c>
    </row>
    <row r="481" spans="2:38" ht="18" hidden="1" customHeight="1" x14ac:dyDescent="0.25">
      <c r="B481" s="54" t="str">
        <f t="shared" si="386"/>
        <v/>
      </c>
      <c r="C481" s="56"/>
      <c r="D481" s="56"/>
      <c r="E481" s="57">
        <f>IF(ISERROR(VLOOKUP(C481,[2]TD!$4:$65536,2,0)),0,VLOOKUP(C481,[2]TD!$4:$65536,2,0))</f>
        <v>0</v>
      </c>
      <c r="F481" s="57">
        <f>IF(ISERROR(VLOOKUP(C481,[2]TD!$4:$65536,3,0)),0,VLOOKUP(C481,[2]TD!$4:$65536,3,0))</f>
        <v>0</v>
      </c>
      <c r="G481" s="57">
        <f>IF(ISERROR(VLOOKUP(C481,[2]TD!$4:$65536,4,0)),0,VLOOKUP(C481,[2]TD!$4:$65536,4,0))</f>
        <v>0</v>
      </c>
      <c r="H481" s="57">
        <f>IF(ISERROR(VLOOKUP(C481,[2]TD!$4:$65536,5,0)),0,VLOOKUP(C481,[2]TD!$4:$65536,5,0))</f>
        <v>0</v>
      </c>
      <c r="I481" s="57">
        <f t="shared" si="382"/>
        <v>0</v>
      </c>
      <c r="J481" s="57">
        <f t="shared" si="382"/>
        <v>0</v>
      </c>
      <c r="K481" s="57">
        <f t="shared" si="383"/>
        <v>0</v>
      </c>
      <c r="L481" s="57">
        <f>IF(ISERROR(VLOOKUP(C481,[2]TD!$4:$65536,6,0)),0,VLOOKUP(C481,[2]TD!$4:$65536,6,0))</f>
        <v>0</v>
      </c>
      <c r="M481" s="57">
        <f>IF(ISERROR(VLOOKUP(C481,[2]TD!$4:$65536,7,0)),0,VLOOKUP(C481,[2]TD!$4:$65536,7,0))</f>
        <v>0</v>
      </c>
      <c r="N481" s="70"/>
      <c r="O481" s="70" t="str">
        <f>IF(ISERROR(VLOOKUP(N481,[2]POA!$A$2:$C$25,3,0)),"",VLOOKUP(N481,[2]POA!$A$2:$C$25,3,0))</f>
        <v/>
      </c>
      <c r="P481" s="61"/>
      <c r="Q481" s="61" t="str">
        <f>IF(ISERROR(VLOOKUP(P481,[2]POA!$A$2:$F$25,4,0)),"",VLOOKUP(P481,[2]POA!$A$2:$F$25,4,0))</f>
        <v/>
      </c>
      <c r="R481" s="62" t="str">
        <f>IF(ISERROR(VLOOKUP(N481,[2]POA!$A$2:$C$25,2,0)),"",VLOOKUP(N481,[2]POA!$A$2:$C$25,2,0))</f>
        <v/>
      </c>
      <c r="S481" s="63"/>
      <c r="T481" s="64" t="str">
        <f t="shared" si="379"/>
        <v/>
      </c>
      <c r="U481" s="63"/>
      <c r="V481" s="64" t="str">
        <f>IF(OR(U474=0,N481="",R481=""),"",IF(U474&gt;=(0.5*R481),"HABIL","NO HABIL"))</f>
        <v/>
      </c>
      <c r="W481" s="64"/>
      <c r="X481" s="63"/>
      <c r="Y481" s="64" t="str">
        <f>IF(OR(X474=0,N481="",R481=""),"",IF(X474&gt;=$Y$9,"HABIL","NO HABIL"))</f>
        <v/>
      </c>
      <c r="Z481" s="65"/>
      <c r="AA481" s="64" t="str">
        <f>IF(OR(Z474=0,N481="",R481=""),"",IF(Z474&lt;=$AA$9,"HABIL","NO HABIL"))</f>
        <v/>
      </c>
      <c r="AB481" s="61">
        <f>IF(ISERROR(VLOOKUP(P481,[3]POA!$A$2:$F$25,5,0)),"",VLOOKUP(P481,[3]POA!$A$2:$F$25,5,0))</f>
        <v>0</v>
      </c>
      <c r="AC481" s="61"/>
      <c r="AD481" s="64" t="str">
        <f>IF(OR(AC474=0,N481="",R481=""),"",IF(AC474&gt;=$AD$9,"HABIL","NO HABIL"))</f>
        <v/>
      </c>
      <c r="AE481" s="64" t="str">
        <f t="shared" si="380"/>
        <v/>
      </c>
      <c r="AF481" s="66">
        <f t="shared" si="381"/>
        <v>0</v>
      </c>
      <c r="AG481" s="67" t="str">
        <f t="shared" si="384"/>
        <v>MIPYME</v>
      </c>
      <c r="AH481" s="68"/>
      <c r="AI481" s="64" t="str">
        <f>IF(OR(AH474=0,N481="",R481=""),"",IF(AH474&gt;=$AI$9,"HABIL","NO HABIL"))</f>
        <v/>
      </c>
      <c r="AJ481" s="68"/>
      <c r="AK481" s="64" t="str">
        <f>IF(OR(AJ474=0,N481="",R481=""),"",IF(AJ474&gt;=$AK$9,"HABIL","NO HABIL"))</f>
        <v/>
      </c>
      <c r="AL481" s="71" t="str">
        <f t="shared" si="385"/>
        <v/>
      </c>
    </row>
    <row r="482" spans="2:38" ht="18" hidden="1" customHeight="1" x14ac:dyDescent="0.25">
      <c r="B482" s="54" t="str">
        <f t="shared" si="386"/>
        <v/>
      </c>
      <c r="C482" s="56"/>
      <c r="D482" s="56"/>
      <c r="E482" s="57">
        <f>IF(ISERROR(VLOOKUP(C482,[2]TD!$4:$65536,2,0)),0,VLOOKUP(C482,[2]TD!$4:$65536,2,0))</f>
        <v>0</v>
      </c>
      <c r="F482" s="57">
        <f>IF(ISERROR(VLOOKUP(C482,[2]TD!$4:$65536,3,0)),0,VLOOKUP(C482,[2]TD!$4:$65536,3,0))</f>
        <v>0</v>
      </c>
      <c r="G482" s="57">
        <f>IF(ISERROR(VLOOKUP(C482,[2]TD!$4:$65536,4,0)),0,VLOOKUP(C482,[2]TD!$4:$65536,4,0))</f>
        <v>0</v>
      </c>
      <c r="H482" s="57">
        <f>IF(ISERROR(VLOOKUP(C482,[2]TD!$4:$65536,5,0)),0,VLOOKUP(C482,[2]TD!$4:$65536,5,0))</f>
        <v>0</v>
      </c>
      <c r="I482" s="57">
        <f t="shared" si="382"/>
        <v>0</v>
      </c>
      <c r="J482" s="57">
        <f t="shared" si="382"/>
        <v>0</v>
      </c>
      <c r="K482" s="57">
        <f t="shared" si="383"/>
        <v>0</v>
      </c>
      <c r="L482" s="57">
        <f>IF(ISERROR(VLOOKUP(C482,[2]TD!$4:$65536,6,0)),0,VLOOKUP(C482,[2]TD!$4:$65536,6,0))</f>
        <v>0</v>
      </c>
      <c r="M482" s="57">
        <f>IF(ISERROR(VLOOKUP(C482,[2]TD!$4:$65536,7,0)),0,VLOOKUP(C482,[2]TD!$4:$65536,7,0))</f>
        <v>0</v>
      </c>
      <c r="N482" s="70"/>
      <c r="O482" s="70" t="str">
        <f>IF(ISERROR(VLOOKUP(N482,[2]POA!$A$2:$C$25,3,0)),"",VLOOKUP(N482,[2]POA!$A$2:$C$25,3,0))</f>
        <v/>
      </c>
      <c r="P482" s="61"/>
      <c r="Q482" s="61" t="str">
        <f>IF(ISERROR(VLOOKUP(P482,[2]POA!$A$2:$F$25,4,0)),"",VLOOKUP(P482,[2]POA!$A$2:$F$25,4,0))</f>
        <v/>
      </c>
      <c r="R482" s="62" t="str">
        <f>IF(ISERROR(VLOOKUP(N482,[2]POA!$A$2:$C$25,2,0)),"",VLOOKUP(N482,[2]POA!$A$2:$C$25,2,0))</f>
        <v/>
      </c>
      <c r="S482" s="63"/>
      <c r="T482" s="64" t="str">
        <f t="shared" si="379"/>
        <v/>
      </c>
      <c r="U482" s="63"/>
      <c r="V482" s="64" t="str">
        <f>IF(OR(U474=0,N482="",R482=""),"",IF(U474&gt;=(0.5*R482),"HABIL","NO HABIL"))</f>
        <v/>
      </c>
      <c r="W482" s="64"/>
      <c r="X482" s="63"/>
      <c r="Y482" s="64" t="str">
        <f>IF(OR(X474=0,N482="",R482=""),"",IF(X474&gt;=$Y$9,"HABIL","NO HABIL"))</f>
        <v/>
      </c>
      <c r="Z482" s="65"/>
      <c r="AA482" s="64" t="str">
        <f>IF(OR(Z474=0,N482="",R482=""),"",IF(Z474&lt;=$AA$9,"HABIL","NO HABIL"))</f>
        <v/>
      </c>
      <c r="AB482" s="61">
        <f>IF(ISERROR(VLOOKUP(P482,[3]POA!$A$2:$F$25,5,0)),"",VLOOKUP(P482,[3]POA!$A$2:$F$25,5,0))</f>
        <v>0</v>
      </c>
      <c r="AC482" s="61"/>
      <c r="AD482" s="64" t="str">
        <f>IF(OR(AC474=0,N482="",R482=""),"",IF(AC474&gt;=$AD$9,"HABIL","NO HABIL"))</f>
        <v/>
      </c>
      <c r="AE482" s="64" t="str">
        <f t="shared" si="380"/>
        <v/>
      </c>
      <c r="AF482" s="66">
        <f t="shared" si="381"/>
        <v>0</v>
      </c>
      <c r="AG482" s="67" t="str">
        <f t="shared" si="384"/>
        <v>MIPYME</v>
      </c>
      <c r="AH482" s="68"/>
      <c r="AI482" s="64" t="str">
        <f>IF(OR(AH474=0,N482="",R482=""),"",IF(AH474&gt;=$AI$9,"HABIL","NO HABIL"))</f>
        <v/>
      </c>
      <c r="AJ482" s="68"/>
      <c r="AK482" s="64" t="str">
        <f>IF(OR(AJ474=0,N482="",R482=""),"",IF(AJ474&gt;=$AK$9,"HABIL","NO HABIL"))</f>
        <v/>
      </c>
      <c r="AL482" s="72" t="str">
        <f t="shared" si="385"/>
        <v/>
      </c>
    </row>
    <row r="483" spans="2:38" ht="18" hidden="1" customHeight="1" x14ac:dyDescent="0.25">
      <c r="B483" s="54" t="str">
        <f t="shared" si="386"/>
        <v/>
      </c>
      <c r="C483" s="56"/>
      <c r="D483" s="56"/>
      <c r="E483" s="57">
        <f>IF(ISERROR(VLOOKUP(C483,[2]TD!$4:$65536,2,0)),0,VLOOKUP(C483,[2]TD!$4:$65536,2,0))</f>
        <v>0</v>
      </c>
      <c r="F483" s="57">
        <f>IF(ISERROR(VLOOKUP(C483,[2]TD!$4:$65536,3,0)),0,VLOOKUP(C483,[2]TD!$4:$65536,3,0))</f>
        <v>0</v>
      </c>
      <c r="G483" s="57">
        <f>IF(ISERROR(VLOOKUP(C483,[2]TD!$4:$65536,4,0)),0,VLOOKUP(C483,[2]TD!$4:$65536,4,0))</f>
        <v>0</v>
      </c>
      <c r="H483" s="57">
        <f>IF(ISERROR(VLOOKUP(C483,[2]TD!$4:$65536,5,0)),0,VLOOKUP(C483,[2]TD!$4:$65536,5,0))</f>
        <v>0</v>
      </c>
      <c r="I483" s="57">
        <f t="shared" si="382"/>
        <v>0</v>
      </c>
      <c r="J483" s="57">
        <f t="shared" si="382"/>
        <v>0</v>
      </c>
      <c r="K483" s="57">
        <f t="shared" si="383"/>
        <v>0</v>
      </c>
      <c r="L483" s="57">
        <f>IF(ISERROR(VLOOKUP(C483,[2]TD!$4:$65536,6,0)),0,VLOOKUP(C483,[2]TD!$4:$65536,6,0))</f>
        <v>0</v>
      </c>
      <c r="M483" s="57">
        <f>IF(ISERROR(VLOOKUP(C483,[2]TD!$4:$65536,7,0)),0,VLOOKUP(C483,[2]TD!$4:$65536,7,0))</f>
        <v>0</v>
      </c>
      <c r="N483" s="70"/>
      <c r="O483" s="70" t="str">
        <f>IF(ISERROR(VLOOKUP(N483,[2]POA!$A$2:$C$25,3,0)),"",VLOOKUP(N483,[2]POA!$A$2:$C$25,3,0))</f>
        <v/>
      </c>
      <c r="P483" s="61"/>
      <c r="Q483" s="61" t="str">
        <f>IF(ISERROR(VLOOKUP(P483,[2]POA!$A$2:$F$25,4,0)),"",VLOOKUP(P483,[2]POA!$A$2:$F$25,4,0))</f>
        <v/>
      </c>
      <c r="R483" s="62" t="str">
        <f>IF(ISERROR(VLOOKUP(N483,[2]POA!$A$2:$C$25,2,0)),"",VLOOKUP(N483,[2]POA!$A$2:$C$25,2,0))</f>
        <v/>
      </c>
      <c r="S483" s="63"/>
      <c r="T483" s="64" t="str">
        <f t="shared" si="379"/>
        <v/>
      </c>
      <c r="U483" s="63"/>
      <c r="V483" s="64" t="str">
        <f>IF(OR(U474=0,N483="",R483=""),"",IF(U474&gt;=(0.5*R483),"HABIL","NO HABIL"))</f>
        <v/>
      </c>
      <c r="W483" s="64"/>
      <c r="X483" s="63"/>
      <c r="Y483" s="64" t="str">
        <f>IF(OR(X474=0,N483="",R483=""),"",IF(X474&gt;=$Y$9,"HABIL","NO HABIL"))</f>
        <v/>
      </c>
      <c r="Z483" s="65"/>
      <c r="AA483" s="64" t="str">
        <f>IF(OR(Z474=0,N483="",R483=""),"",IF(Z474&lt;=$AA$9,"HABIL","NO HABIL"))</f>
        <v/>
      </c>
      <c r="AB483" s="61">
        <f>IF(ISERROR(VLOOKUP(P483,[3]POA!$A$2:$F$25,5,0)),"",VLOOKUP(P483,[3]POA!$A$2:$F$25,5,0))</f>
        <v>0</v>
      </c>
      <c r="AC483" s="61"/>
      <c r="AD483" s="64" t="str">
        <f>IF(OR(AC474=0,N483="",R483=""),"",IF(AC474&gt;=$AD$9,"HABIL","NO HABIL"))</f>
        <v/>
      </c>
      <c r="AE483" s="64" t="str">
        <f t="shared" si="380"/>
        <v/>
      </c>
      <c r="AF483" s="66">
        <f t="shared" si="381"/>
        <v>0</v>
      </c>
      <c r="AG483" s="67" t="str">
        <f t="shared" si="384"/>
        <v>MIPYME</v>
      </c>
      <c r="AH483" s="68"/>
      <c r="AI483" s="64" t="str">
        <f>IF(OR(AH474=0,N483="",R483=""),"",IF(AH474&gt;=$AI$9,"HABIL","NO HABIL"))</f>
        <v/>
      </c>
      <c r="AJ483" s="68"/>
      <c r="AK483" s="64" t="str">
        <f>IF(OR(AJ474=0,N483="",R483=""),"",IF(AJ474&gt;=$AK$9,"HABIL","NO HABIL"))</f>
        <v/>
      </c>
      <c r="AL483" s="72" t="str">
        <f t="shared" si="385"/>
        <v/>
      </c>
    </row>
    <row r="484" spans="2:38" ht="18" hidden="1" customHeight="1" x14ac:dyDescent="0.25">
      <c r="B484" s="73" t="str">
        <f t="shared" si="386"/>
        <v/>
      </c>
      <c r="C484" s="74"/>
      <c r="D484" s="74"/>
      <c r="E484" s="75">
        <f>IF(ISERROR(VLOOKUP(C484,[2]TD!$4:$65536,2,0)),0,VLOOKUP(C484,[2]TD!$4:$65536,2,0))</f>
        <v>0</v>
      </c>
      <c r="F484" s="75">
        <f>IF(ISERROR(VLOOKUP(C484,[2]TD!$4:$65536,3,0)),0,VLOOKUP(C484,[2]TD!$4:$65536,3,0))</f>
        <v>0</v>
      </c>
      <c r="G484" s="75">
        <f>IF(ISERROR(VLOOKUP(C484,[2]TD!$4:$65536,4,0)),0,VLOOKUP(C484,[2]TD!$4:$65536,4,0))</f>
        <v>0</v>
      </c>
      <c r="H484" s="75">
        <f>IF(ISERROR(VLOOKUP(C484,[2]TD!$4:$65536,5,0)),0,VLOOKUP(C484,[2]TD!$4:$65536,5,0))</f>
        <v>0</v>
      </c>
      <c r="I484" s="75">
        <f t="shared" si="382"/>
        <v>0</v>
      </c>
      <c r="J484" s="75">
        <f t="shared" si="382"/>
        <v>0</v>
      </c>
      <c r="K484" s="75">
        <f t="shared" si="383"/>
        <v>0</v>
      </c>
      <c r="L484" s="75">
        <f>IF(ISERROR(VLOOKUP(C484,[2]TD!$4:$65536,6,0)),0,VLOOKUP(C484,[2]TD!$4:$65536,6,0))</f>
        <v>0</v>
      </c>
      <c r="M484" s="75">
        <f>IF(ISERROR(VLOOKUP(C484,[2]TD!$4:$65536,7,0)),0,VLOOKUP(C484,[2]TD!$4:$65536,7,0))</f>
        <v>0</v>
      </c>
      <c r="N484" s="76"/>
      <c r="O484" s="76" t="str">
        <f>IF(ISERROR(VLOOKUP(N484,[2]POA!$A$2:$C$25,3,0)),"",VLOOKUP(N484,[2]POA!$A$2:$C$25,3,0))</f>
        <v/>
      </c>
      <c r="P484" s="77"/>
      <c r="Q484" s="77" t="str">
        <f>IF(ISERROR(VLOOKUP(P484,[2]POA!$A$2:$F$25,4,0)),"",VLOOKUP(P484,[2]POA!$A$2:$F$25,4,0))</f>
        <v/>
      </c>
      <c r="R484" s="78" t="str">
        <f>IF(ISERROR(VLOOKUP(N484,[2]POA!$A$2:$C$25,2,0)),"",VLOOKUP(N484,[2]POA!$A$2:$C$25,2,0))</f>
        <v/>
      </c>
      <c r="S484" s="79"/>
      <c r="T484" s="64" t="str">
        <f t="shared" si="379"/>
        <v/>
      </c>
      <c r="U484" s="79"/>
      <c r="V484" s="80" t="str">
        <f>IF(OR(U474=0,N484="",R484=""),"",IF(U474&gt;=(0.5*R484),"HABIL","NO HABIL"))</f>
        <v/>
      </c>
      <c r="W484" s="80"/>
      <c r="X484" s="79"/>
      <c r="Y484" s="80" t="str">
        <f>IF(OR(X474=0,N484="",R484=""),"",IF(X474&gt;=$Y$9,"HABIL","NO HABIL"))</f>
        <v/>
      </c>
      <c r="Z484" s="81"/>
      <c r="AA484" s="80" t="str">
        <f>IF(OR(Z474=0,N484="",R484=""),"",IF(Z474&lt;=$AA$9,"HABIL","NO HABIL"))</f>
        <v/>
      </c>
      <c r="AB484" s="77">
        <f>IF(ISERROR(VLOOKUP(P484,[3]POA!$A$2:$F$25,5,0)),"",VLOOKUP(P484,[3]POA!$A$2:$F$25,5,0))</f>
        <v>0</v>
      </c>
      <c r="AC484" s="77"/>
      <c r="AD484" s="80" t="str">
        <f>IF(OR(AC474=0,N484="",R484=""),"",IF(AC474&gt;=$AD$9,"HABIL","NO HABIL"))</f>
        <v/>
      </c>
      <c r="AE484" s="80" t="str">
        <f t="shared" si="380"/>
        <v/>
      </c>
      <c r="AF484" s="82">
        <f t="shared" si="381"/>
        <v>0</v>
      </c>
      <c r="AG484" s="83" t="str">
        <f t="shared" si="384"/>
        <v>MIPYME</v>
      </c>
      <c r="AH484" s="84"/>
      <c r="AI484" s="80" t="str">
        <f>IF(OR(AH474=0,N484="",R484=""),"",IF(AH474&gt;=$AI$9,"HABIL","NO HABIL"))</f>
        <v/>
      </c>
      <c r="AJ484" s="84"/>
      <c r="AK484" s="80" t="str">
        <f>IF(OR(AJ474=0,N484="",R484=""),"",IF(AJ474&gt;=$AK$9,"HABIL","NO HABIL"))</f>
        <v/>
      </c>
      <c r="AL484" s="85" t="str">
        <f t="shared" si="385"/>
        <v/>
      </c>
    </row>
    <row r="485" spans="2:38" ht="18" hidden="1" customHeight="1" x14ac:dyDescent="0.25">
      <c r="B485" s="37">
        <v>44</v>
      </c>
      <c r="C485" s="38">
        <f>+C486</f>
        <v>0</v>
      </c>
      <c r="D485" s="39" t="str">
        <f>IF(SUM(D486:D495)=0,"",SUM(D486:D495))</f>
        <v/>
      </c>
      <c r="E485" s="40">
        <f>SUM(E486:E495)</f>
        <v>0</v>
      </c>
      <c r="F485" s="40">
        <f t="shared" ref="F485:M485" si="387">SUM(F486:F495)</f>
        <v>0</v>
      </c>
      <c r="G485" s="40">
        <f t="shared" si="387"/>
        <v>0</v>
      </c>
      <c r="H485" s="40">
        <f t="shared" si="387"/>
        <v>0</v>
      </c>
      <c r="I485" s="40">
        <f t="shared" si="387"/>
        <v>0</v>
      </c>
      <c r="J485" s="40">
        <f t="shared" si="387"/>
        <v>0</v>
      </c>
      <c r="K485" s="40">
        <f t="shared" si="387"/>
        <v>0</v>
      </c>
      <c r="L485" s="40">
        <f t="shared" si="387"/>
        <v>0</v>
      </c>
      <c r="M485" s="40">
        <f t="shared" si="387"/>
        <v>0</v>
      </c>
      <c r="N485" s="41">
        <v>1</v>
      </c>
      <c r="O485" s="42">
        <f>IF(ISERROR(VLOOKUP(N485,[2]POA!$A$2:$C$25,3,0)),"",VLOOKUP(N485,[2]POA!$A$2:$C$25,3,0))</f>
        <v>18</v>
      </c>
      <c r="P485" s="43" t="s">
        <v>54</v>
      </c>
      <c r="Q485" s="41">
        <f>+SUM(Q486:Q495)</f>
        <v>0</v>
      </c>
      <c r="R485" s="44">
        <f>IF(ISERROR(VLOOKUP(N485,[2]POA!$A$2:$C$25,2,0)),"",VLOOKUP(N485,[2]POA!$A$2:$C$25,2,0))</f>
        <v>151500000000</v>
      </c>
      <c r="S485" s="45">
        <f>SUM(I485)</f>
        <v>0</v>
      </c>
      <c r="T485" s="46" t="str">
        <f>IF(OR(S485=0,N485="",R485=""),"",IF(S485&gt;=(R485/O485),"HABIL","NO HABIL"))</f>
        <v/>
      </c>
      <c r="U485" s="47">
        <f>SUM(J485)</f>
        <v>0</v>
      </c>
      <c r="V485" s="48" t="str">
        <f>IF(OR(U485=0,N485="",R485=""),"",IF(U485&gt;=(0.1*R485),"HABIL","NO HABIL"))</f>
        <v/>
      </c>
      <c r="W485" s="48"/>
      <c r="X485" s="47">
        <f>IF(ISERROR(SUM(E485/G485)),0,SUM(E485/G485))</f>
        <v>0</v>
      </c>
      <c r="Y485" s="46" t="str">
        <f>IF(OR(X485=0,N485="",R485=""),"",IF(X485&gt;=$Y$9,"HABIL","NO HABIL"))</f>
        <v/>
      </c>
      <c r="Z485" s="49">
        <f>IF(ISERROR(SUM(H485/F485)),0,SUM(H485/F485))</f>
        <v>0</v>
      </c>
      <c r="AA485" s="46" t="str">
        <f>IF(OR(Z485=0,N485="",R485=""),"",IF(Z485&lt;=$AA$9,"HABIL","NO HABIL"))</f>
        <v/>
      </c>
      <c r="AB485" s="41">
        <f>+SUM(AB486:AB495)</f>
        <v>0</v>
      </c>
      <c r="AC485" s="49">
        <f>IF(ISERROR(SUM(L485/M485)),0,SUM(L485/M485))</f>
        <v>0</v>
      </c>
      <c r="AD485" s="46" t="str">
        <f>IF(OR(AC485=0,N485="",R485=""),"",IF(AC485&gt;=$AD$9,"HABIL","NO HABIL"))</f>
        <v/>
      </c>
      <c r="AE485" s="46" t="str">
        <f>IF(OR(T485="",V485="",Y485="",AA485="",AD485=""),"",IF(T485="NO HABIL","NO HABIL",IF(V485="NO HABIL","NO HABIL",IF(Y485="NO HABIL","NO HABIL",IF(AA485="NO HABIL","NO HABIL",IF(AD485="NO HABIL","NO HABIL",IF(AD485="NO HABIL","NO HABIL","HABIL")))))))</f>
        <v/>
      </c>
      <c r="AF485" s="50"/>
      <c r="AG485" s="51"/>
      <c r="AH485" s="49">
        <f>IF(ISERROR(SUM(L485/K485)),0,SUM(L485/K485))</f>
        <v>0</v>
      </c>
      <c r="AI485" s="46" t="str">
        <f>IF(OR(AH485=0,N485="",R485=""),"",IF(AH485&gt;=$AI$9,"HABIL","NO HABIL"))</f>
        <v/>
      </c>
      <c r="AJ485" s="49">
        <f>IF(ISERROR(SUM(L485/F485)),0,SUM(L485/F485))</f>
        <v>0</v>
      </c>
      <c r="AK485" s="46" t="str">
        <f>IF(OR(AJ485=0,N485="",R485=""),"",IF(AJ485&gt;=$AK$9,"HABIL","NO HABIL"))</f>
        <v/>
      </c>
      <c r="AL485" s="52" t="str">
        <f t="shared" si="385"/>
        <v/>
      </c>
    </row>
    <row r="486" spans="2:38" ht="18" hidden="1" customHeight="1" x14ac:dyDescent="0.25">
      <c r="B486" s="54" t="str">
        <f>IF(C486="","",B485+0.1)</f>
        <v/>
      </c>
      <c r="C486" s="55"/>
      <c r="D486" s="56"/>
      <c r="E486" s="57">
        <f>IF(ISERROR(VLOOKUP(C486,[2]TD!$4:$65536,2,0)),0,VLOOKUP(C486,[2]TD!$4:$65536,2,0))</f>
        <v>0</v>
      </c>
      <c r="F486" s="57">
        <f>IF(ISERROR(VLOOKUP(C486,[2]TD!$4:$65536,3,0)),0,VLOOKUP(C486,[2]TD!$4:$65536,3,0))</f>
        <v>0</v>
      </c>
      <c r="G486" s="57">
        <f>IF(ISERROR(VLOOKUP(C486,[2]TD!$4:$65536,4,0)),0,VLOOKUP(C486,[2]TD!$4:$65536,4,0))</f>
        <v>0</v>
      </c>
      <c r="H486" s="57">
        <f>IF(ISERROR(VLOOKUP(C486,[2]TD!$4:$65536,5,0)),0,VLOOKUP(C486,[2]TD!$4:$65536,5,0))</f>
        <v>0</v>
      </c>
      <c r="I486" s="57">
        <f>IF(ISERROR(E486-G486),"",E486-G486)</f>
        <v>0</v>
      </c>
      <c r="J486" s="58">
        <f>IF(ISERROR(F486-H486),"",F486-H486)</f>
        <v>0</v>
      </c>
      <c r="K486" s="58">
        <f>IF(ISERROR(F486-H486),"",F486-H486)</f>
        <v>0</v>
      </c>
      <c r="L486" s="57">
        <f>IF(ISERROR(VLOOKUP(C486,[2]TD!$4:$65536,6,0)),0,VLOOKUP(C486,[2]TD!$4:$65536,6,0))</f>
        <v>0</v>
      </c>
      <c r="M486" s="57">
        <f>IF(ISERROR(VLOOKUP(C486,[2]TD!$4:$65536,7,0)),0,VLOOKUP(C486,[2]TD!$4:$65536,7,0))</f>
        <v>0</v>
      </c>
      <c r="N486" s="59"/>
      <c r="O486" s="60" t="str">
        <f>IF(ISERROR(VLOOKUP(N486,[2]POA!$A$2:$C$25,3,0)),"",VLOOKUP(N486,[2]POA!$A$2:$C$25,3,0))</f>
        <v/>
      </c>
      <c r="P486" s="61" t="s">
        <v>54</v>
      </c>
      <c r="Q486" s="61" t="str">
        <f>IF(ISERROR(VLOOKUP(P486,[2]POA!$A$2:$F$25,4,0)),"",VLOOKUP(P486,[2]POA!$A$2:$F$25,4,0))</f>
        <v/>
      </c>
      <c r="R486" s="62" t="str">
        <f>IF(ISERROR(VLOOKUP(N486,[2]POA!$A$2:$C$25,2,0)),"",VLOOKUP(N486,[2]POA!$A$2:$C$25,2,0))</f>
        <v/>
      </c>
      <c r="S486" s="63"/>
      <c r="T486" s="64" t="str">
        <f t="shared" ref="T486:T495" si="388">IF(OR(S485=0,N486="",R486=""),"",IF(S485&gt;=(0.1*R486),"HABIL","NO HABIL"))</f>
        <v/>
      </c>
      <c r="U486" s="63"/>
      <c r="V486" s="64" t="str">
        <f>IF(OR(U485=0,N486="",R486=""),"",IF(U485&gt;=(0.5*R486),"HABIL","NO HABIL"))</f>
        <v/>
      </c>
      <c r="W486" s="64"/>
      <c r="X486" s="63"/>
      <c r="Y486" s="64" t="str">
        <f>IF(OR(X485=0,N486="",R486=""),"",IF(X485&gt;=$Y$9,"HABIL","NO HABIL"))</f>
        <v/>
      </c>
      <c r="Z486" s="65"/>
      <c r="AA486" s="64" t="str">
        <f>IF(OR(Z485=0,N486="",R486=""),"",IF(Z485&lt;=$AA$9,"HABIL","NO HABIL"))</f>
        <v/>
      </c>
      <c r="AB486" s="61" t="str">
        <f>IF(ISERROR(VLOOKUP(P486,[3]POA!$A$2:$F$25,5,0)),"",VLOOKUP(P486,[3]POA!$A$2:$F$25,5,0))</f>
        <v/>
      </c>
      <c r="AC486" s="61"/>
      <c r="AD486" s="64" t="str">
        <f>IF(OR(AC485=0,N486="",R486=""),"",IF(AC485&gt;=$AD$9,"HABIL","NO HABIL"))</f>
        <v/>
      </c>
      <c r="AE486" s="64" t="str">
        <f t="shared" ref="AE486:AE495" si="389">IF(OR(T486="",V486="",Y486="",AA486="",AD486=""),"",IF(T486="NO HABIL","NO HABIL",IF(V486="NO HABIL","NO HABIL",IF(Y486="NO HABIL","NO HABIL",IF(AA486="NO HABIL","NO HABIL",IF(AD486="NO HABIL","NO HABIL",IF(AD486="NO HABIL","NO HABIL","HABIL")))))))</f>
        <v/>
      </c>
      <c r="AF486" s="66">
        <f t="shared" ref="AF486:AF495" si="390">IF(ISERROR(F486/$AG$9),"",F486/$AG$9)</f>
        <v>0</v>
      </c>
      <c r="AG486" s="67" t="str">
        <f>+IF(AF486&lt;$AG$10,"MIPYME","NO CUMPLE")</f>
        <v>MIPYME</v>
      </c>
      <c r="AH486" s="68"/>
      <c r="AI486" s="64" t="str">
        <f>IF(OR(AH485=0,N486="",R486=""),"",IF(AH485&gt;=$AI$9,"HABIL","NO HABIL"))</f>
        <v/>
      </c>
      <c r="AJ486" s="68"/>
      <c r="AK486" s="64" t="str">
        <f>IF(OR(AJ485=0,N486="",R486=""),"",IF(AJ485&gt;=$AK$9,"HABIL","NO HABIL"))</f>
        <v/>
      </c>
      <c r="AL486" s="69" t="str">
        <f>IF(OR(AI486="",AK486=""),"",IF(AI486="NO HABIL","NO HABIL",IF(AK486="NO HABIL","NO HABIL",IF(AK486="NO HABIL","NO HABIL","HABIL"))))</f>
        <v/>
      </c>
    </row>
    <row r="487" spans="2:38" ht="18" hidden="1" customHeight="1" x14ac:dyDescent="0.25">
      <c r="B487" s="54" t="str">
        <f>IF(C487="","",B486+0.1)</f>
        <v/>
      </c>
      <c r="C487" s="56"/>
      <c r="D487" s="56"/>
      <c r="E487" s="57">
        <f>IF(ISERROR(VLOOKUP(C487,[2]TD!$4:$65536,2,0)),0,VLOOKUP(C487,[2]TD!$4:$65536,2,0))</f>
        <v>0</v>
      </c>
      <c r="F487" s="57">
        <f>IF(ISERROR(VLOOKUP(C487,[2]TD!$4:$65536,3,0)),0,VLOOKUP(C487,[2]TD!$4:$65536,3,0))</f>
        <v>0</v>
      </c>
      <c r="G487" s="57">
        <f>IF(ISERROR(VLOOKUP(C487,[2]TD!$4:$65536,4,0)),0,VLOOKUP(C487,[2]TD!$4:$65536,4,0))</f>
        <v>0</v>
      </c>
      <c r="H487" s="57">
        <f>IF(ISERROR(VLOOKUP(C487,[2]TD!$4:$65536,5,0)),0,VLOOKUP(C487,[2]TD!$4:$65536,5,0))</f>
        <v>0</v>
      </c>
      <c r="I487" s="57">
        <f t="shared" ref="I487:J495" si="391">IF(ISERROR(E487-G487),"",E487-G487)</f>
        <v>0</v>
      </c>
      <c r="J487" s="58">
        <f t="shared" si="391"/>
        <v>0</v>
      </c>
      <c r="K487" s="58">
        <f t="shared" ref="K487:K495" si="392">IF(ISERROR(F487-H487),"",F487-H487)</f>
        <v>0</v>
      </c>
      <c r="L487" s="57">
        <f>IF(ISERROR(VLOOKUP(C487,[2]TD!$4:$65536,6,0)),0,VLOOKUP(C487,[2]TD!$4:$65536,6,0))</f>
        <v>0</v>
      </c>
      <c r="M487" s="57">
        <f>IF(ISERROR(VLOOKUP(C487,[2]TD!$4:$65536,7,0)),0,VLOOKUP(C487,[2]TD!$4:$65536,7,0))</f>
        <v>0</v>
      </c>
      <c r="N487" s="70"/>
      <c r="O487" s="70" t="str">
        <f>IF(ISERROR(VLOOKUP(N487,[2]POA!$A$2:$C$25,3,0)),"",VLOOKUP(N487,[2]POA!$A$2:$C$25,3,0))</f>
        <v/>
      </c>
      <c r="P487" s="61" t="s">
        <v>54</v>
      </c>
      <c r="Q487" s="61" t="str">
        <f>IF(ISERROR(VLOOKUP(P487,[2]POA!$A$2:$F$25,4,0)),"",VLOOKUP(P487,[2]POA!$A$2:$F$25,4,0))</f>
        <v/>
      </c>
      <c r="R487" s="62" t="str">
        <f>IF(ISERROR(VLOOKUP(N487,[2]POA!$A$2:$C$25,2,0)),"",VLOOKUP(N487,[2]POA!$A$2:$C$25,2,0))</f>
        <v/>
      </c>
      <c r="S487" s="63" t="s">
        <v>54</v>
      </c>
      <c r="T487" s="64" t="str">
        <f t="shared" si="388"/>
        <v/>
      </c>
      <c r="U487" s="63"/>
      <c r="V487" s="64" t="str">
        <f>IF(OR(U485=0,N487="",R487=""),"",IF(U485&gt;=(0.5*R487),"HABIL","NO HABIL"))</f>
        <v/>
      </c>
      <c r="W487" s="64"/>
      <c r="X487" s="63"/>
      <c r="Y487" s="64" t="str">
        <f>IF(OR(X485=0,N487="",R487=""),"",IF(X485&gt;=$Y$9,"HABIL","NO HABIL"))</f>
        <v/>
      </c>
      <c r="Z487" s="65"/>
      <c r="AA487" s="64" t="str">
        <f>IF(OR(Z485=0,N487="",R487=""),"",IF(Z485&lt;=$AA$9,"HABIL","NO HABIL"))</f>
        <v/>
      </c>
      <c r="AB487" s="61" t="str">
        <f>IF(ISERROR(VLOOKUP(P487,[3]POA!$A$2:$F$25,5,0)),"",VLOOKUP(P487,[3]POA!$A$2:$F$25,5,0))</f>
        <v/>
      </c>
      <c r="AC487" s="61"/>
      <c r="AD487" s="64" t="str">
        <f>IF(OR(AC485=0,N487="",R487=""),"",IF(AC485&gt;=$AD$9,"HABIL","NO HABIL"))</f>
        <v/>
      </c>
      <c r="AE487" s="64" t="str">
        <f t="shared" si="389"/>
        <v/>
      </c>
      <c r="AF487" s="66">
        <f t="shared" si="390"/>
        <v>0</v>
      </c>
      <c r="AG487" s="67" t="str">
        <f t="shared" ref="AG487:AG495" si="393">+IF(AF487&lt;$AG$10,"MIPYME","NO CUMPLE")</f>
        <v>MIPYME</v>
      </c>
      <c r="AH487" s="68"/>
      <c r="AI487" s="64" t="str">
        <f>IF(OR(AH485=0,N487="",R487=""),"",IF(AH485&gt;=$AI$9,"HABIL","NO HABIL"))</f>
        <v/>
      </c>
      <c r="AJ487" s="68"/>
      <c r="AK487" s="64" t="str">
        <f>IF(OR(AJ485=0,N487="",R487=""),"",IF(AJ485&gt;=$AK$9,"HABIL","NO HABIL"))</f>
        <v/>
      </c>
      <c r="AL487" s="71" t="str">
        <f t="shared" ref="AL487:AL496" si="394">IF(OR(AI487="",AK487=""),"",IF(AI487="NO HABIL","NO HABIL",IF(AK487="NO HABIL","NO HABIL",IF(AK487="NO HABIL","NO HABIL","HABIL"))))</f>
        <v/>
      </c>
    </row>
    <row r="488" spans="2:38" ht="18" hidden="1" customHeight="1" x14ac:dyDescent="0.25">
      <c r="B488" s="54" t="str">
        <f>IF(C488="","",B487+0.1)</f>
        <v/>
      </c>
      <c r="C488" s="56"/>
      <c r="D488" s="56"/>
      <c r="E488" s="57">
        <f>IF(ISERROR(VLOOKUP(C488,[2]TD!$4:$65536,2,0)),0,VLOOKUP(C488,[2]TD!$4:$65536,2,0))</f>
        <v>0</v>
      </c>
      <c r="F488" s="57">
        <f>IF(ISERROR(VLOOKUP(C488,[2]TD!$4:$65536,3,0)),0,VLOOKUP(C488,[2]TD!$4:$65536,3,0))</f>
        <v>0</v>
      </c>
      <c r="G488" s="57">
        <f>IF(ISERROR(VLOOKUP(C488,[2]TD!$4:$65536,4,0)),0,VLOOKUP(C488,[2]TD!$4:$65536,4,0))</f>
        <v>0</v>
      </c>
      <c r="H488" s="57">
        <f>IF(ISERROR(VLOOKUP(C488,[2]TD!$4:$65536,5,0)),0,VLOOKUP(C488,[2]TD!$4:$65536,5,0))</f>
        <v>0</v>
      </c>
      <c r="I488" s="57">
        <f t="shared" si="391"/>
        <v>0</v>
      </c>
      <c r="J488" s="58">
        <f t="shared" si="391"/>
        <v>0</v>
      </c>
      <c r="K488" s="58">
        <f t="shared" si="392"/>
        <v>0</v>
      </c>
      <c r="L488" s="57">
        <f>IF(ISERROR(VLOOKUP(C488,[2]TD!$4:$65536,6,0)),0,VLOOKUP(C488,[2]TD!$4:$65536,6,0))</f>
        <v>0</v>
      </c>
      <c r="M488" s="57">
        <f>IF(ISERROR(VLOOKUP(C488,[2]TD!$4:$65536,7,0)),0,VLOOKUP(C488,[2]TD!$4:$65536,7,0))</f>
        <v>0</v>
      </c>
      <c r="N488" s="70"/>
      <c r="O488" s="70" t="str">
        <f>IF(ISERROR(VLOOKUP(N488,[2]POA!$A$2:$C$25,3,0)),"",VLOOKUP(N488,[2]POA!$A$2:$C$25,3,0))</f>
        <v/>
      </c>
      <c r="P488" s="61"/>
      <c r="Q488" s="61" t="str">
        <f>IF(ISERROR(VLOOKUP(P488,[2]POA!$A$2:$F$25,4,0)),"",VLOOKUP(P488,[2]POA!$A$2:$F$25,4,0))</f>
        <v/>
      </c>
      <c r="R488" s="62" t="str">
        <f>IF(ISERROR(VLOOKUP(N488,[2]POA!$A$2:$C$25,2,0)),"",VLOOKUP(N488,[2]POA!$A$2:$C$25,2,0))</f>
        <v/>
      </c>
      <c r="S488" s="63" t="s">
        <v>54</v>
      </c>
      <c r="T488" s="64" t="str">
        <f t="shared" si="388"/>
        <v/>
      </c>
      <c r="U488" s="63"/>
      <c r="V488" s="64" t="str">
        <f>IF(OR(U485=0,N488="",R488=""),"",IF(U485&gt;=(0.5*R488),"HABIL","NO HABIL"))</f>
        <v/>
      </c>
      <c r="W488" s="64"/>
      <c r="X488" s="63"/>
      <c r="Y488" s="64" t="str">
        <f>IF(OR(X485=0,N488="",R488=""),"",IF(X485&gt;=$Y$9,"HABIL","NO HABIL"))</f>
        <v/>
      </c>
      <c r="Z488" s="65"/>
      <c r="AA488" s="64" t="str">
        <f>IF(OR(Z485=0,N488="",R488=""),"",IF(Z485&lt;=$AA$9,"HABIL","NO HABIL"))</f>
        <v/>
      </c>
      <c r="AB488" s="61">
        <f>IF(ISERROR(VLOOKUP(P488,[3]POA!$A$2:$F$25,5,0)),"",VLOOKUP(P488,[3]POA!$A$2:$F$25,5,0))</f>
        <v>0</v>
      </c>
      <c r="AC488" s="61"/>
      <c r="AD488" s="64" t="str">
        <f>IF(OR(AC485=0,N488="",R488=""),"",IF(AC485&gt;=$AD$9,"HABIL","NO HABIL"))</f>
        <v/>
      </c>
      <c r="AE488" s="64" t="str">
        <f t="shared" si="389"/>
        <v/>
      </c>
      <c r="AF488" s="66">
        <f t="shared" si="390"/>
        <v>0</v>
      </c>
      <c r="AG488" s="67" t="str">
        <f t="shared" si="393"/>
        <v>MIPYME</v>
      </c>
      <c r="AH488" s="68"/>
      <c r="AI488" s="64" t="str">
        <f>IF(OR(AH485=0,N488="",R488=""),"",IF(AH485&gt;=$AI$9,"HABIL","NO HABIL"))</f>
        <v/>
      </c>
      <c r="AJ488" s="68"/>
      <c r="AK488" s="64" t="str">
        <f>IF(OR(AJ485=0,N488="",R488=""),"",IF(AJ485&gt;=$AK$9,"HABIL","NO HABIL"))</f>
        <v/>
      </c>
      <c r="AL488" s="71" t="str">
        <f t="shared" si="394"/>
        <v/>
      </c>
    </row>
    <row r="489" spans="2:38" ht="18" hidden="1" customHeight="1" x14ac:dyDescent="0.25">
      <c r="B489" s="54"/>
      <c r="C489" s="56" t="s">
        <v>55</v>
      </c>
      <c r="D489" s="56"/>
      <c r="E489" s="57">
        <f>IF(ISERROR(VLOOKUP(C489,[2]TD!$4:$65536,2,0)),0,VLOOKUP(C489,[2]TD!$4:$65536,2,0))</f>
        <v>0</v>
      </c>
      <c r="F489" s="57">
        <f>IF(ISERROR(VLOOKUP(C489,[2]TD!$4:$65536,3,0)),0,VLOOKUP(C489,[2]TD!$4:$65536,3,0))</f>
        <v>0</v>
      </c>
      <c r="G489" s="57">
        <f>IF(ISERROR(VLOOKUP(C489,[2]TD!$4:$65536,4,0)),0,VLOOKUP(C489,[2]TD!$4:$65536,4,0))</f>
        <v>0</v>
      </c>
      <c r="H489" s="57">
        <f>IF(ISERROR(VLOOKUP(C489,[2]TD!$4:$65536,5,0)),0,VLOOKUP(C489,[2]TD!$4:$65536,5,0))</f>
        <v>0</v>
      </c>
      <c r="I489" s="57">
        <f t="shared" si="391"/>
        <v>0</v>
      </c>
      <c r="J489" s="57">
        <f t="shared" si="391"/>
        <v>0</v>
      </c>
      <c r="K489" s="57">
        <f t="shared" si="392"/>
        <v>0</v>
      </c>
      <c r="L489" s="57">
        <f>IF(ISERROR(VLOOKUP(C489,[2]TD!$4:$65536,6,0)),0,VLOOKUP(C489,[2]TD!$4:$65536,6,0))</f>
        <v>0</v>
      </c>
      <c r="M489" s="57">
        <f>IF(ISERROR(VLOOKUP(C489,[2]TD!$4:$65536,7,0)),0,VLOOKUP(C489,[2]TD!$4:$65536,7,0))</f>
        <v>0</v>
      </c>
      <c r="N489" s="70"/>
      <c r="O489" s="70" t="str">
        <f>IF(ISERROR(VLOOKUP(N489,[2]POA!$A$2:$C$25,3,0)),"",VLOOKUP(N489,[2]POA!$A$2:$C$25,3,0))</f>
        <v/>
      </c>
      <c r="P489" s="61"/>
      <c r="Q489" s="61" t="str">
        <f>IF(ISERROR(VLOOKUP(P489,[2]POA!$A$2:$F$25,4,0)),"",VLOOKUP(P489,[2]POA!$A$2:$F$25,4,0))</f>
        <v/>
      </c>
      <c r="R489" s="62" t="str">
        <f>IF(ISERROR(VLOOKUP(N489,[2]POA!$A$2:$C$25,2,0)),"",VLOOKUP(N489,[2]POA!$A$2:$C$25,2,0))</f>
        <v/>
      </c>
      <c r="S489" s="63"/>
      <c r="T489" s="64" t="str">
        <f t="shared" si="388"/>
        <v/>
      </c>
      <c r="U489" s="63"/>
      <c r="V489" s="64" t="str">
        <f>IF(OR(U485=0,N489="",R489=""),"",IF(U485&gt;=(0.5*R489),"HABIL","NO HABIL"))</f>
        <v/>
      </c>
      <c r="W489" s="64"/>
      <c r="X489" s="63"/>
      <c r="Y489" s="64" t="str">
        <f>IF(OR(X485=0,N489="",R489=""),"",IF(X485&gt;=$Y$9,"HABIL","NO HABIL"))</f>
        <v/>
      </c>
      <c r="Z489" s="65"/>
      <c r="AA489" s="64" t="str">
        <f>IF(OR(Z485=0,N489="",R489=""),"",IF(Z485&lt;=$AA$9,"HABIL","NO HABIL"))</f>
        <v/>
      </c>
      <c r="AB489" s="61">
        <f>IF(ISERROR(VLOOKUP(P489,[3]POA!$A$2:$F$25,5,0)),"",VLOOKUP(P489,[3]POA!$A$2:$F$25,5,0))</f>
        <v>0</v>
      </c>
      <c r="AC489" s="61"/>
      <c r="AD489" s="64" t="str">
        <f>IF(OR(AC485=0,N489="",R489=""),"",IF(AC485&gt;=$AD$9,"HABIL","NO HABIL"))</f>
        <v/>
      </c>
      <c r="AE489" s="64" t="str">
        <f t="shared" si="389"/>
        <v/>
      </c>
      <c r="AF489" s="66">
        <f t="shared" si="390"/>
        <v>0</v>
      </c>
      <c r="AG489" s="67" t="str">
        <f t="shared" si="393"/>
        <v>MIPYME</v>
      </c>
      <c r="AH489" s="68"/>
      <c r="AI489" s="64" t="str">
        <f>IF(OR(AH485=0,N489="",R489=""),"",IF(AH485&gt;=$AI$9,"HABIL","NO HABIL"))</f>
        <v/>
      </c>
      <c r="AJ489" s="68"/>
      <c r="AK489" s="64" t="str">
        <f>IF(OR(AJ485=0,N489="",R489=""),"",IF(AJ485&gt;=$AK$9,"HABIL","NO HABIL"))</f>
        <v/>
      </c>
      <c r="AL489" s="71" t="str">
        <f t="shared" si="394"/>
        <v/>
      </c>
    </row>
    <row r="490" spans="2:38" ht="18" hidden="1" customHeight="1" x14ac:dyDescent="0.25">
      <c r="B490" s="54" t="str">
        <f t="shared" ref="B490:B495" si="395">IF(C490="","",B489+0.1)</f>
        <v/>
      </c>
      <c r="C490" s="56"/>
      <c r="D490" s="56"/>
      <c r="E490" s="57">
        <f>IF(ISERROR(VLOOKUP(C490,[2]TD!$4:$65536,2,0)),0,VLOOKUP(C490,[2]TD!$4:$65536,2,0))</f>
        <v>0</v>
      </c>
      <c r="F490" s="57">
        <f>IF(ISERROR(VLOOKUP(C490,[2]TD!$4:$65536,3,0)),0,VLOOKUP(C490,[2]TD!$4:$65536,3,0))</f>
        <v>0</v>
      </c>
      <c r="G490" s="57">
        <f>IF(ISERROR(VLOOKUP(C490,[2]TD!$4:$65536,4,0)),0,VLOOKUP(C490,[2]TD!$4:$65536,4,0))</f>
        <v>0</v>
      </c>
      <c r="H490" s="57">
        <f>IF(ISERROR(VLOOKUP(C490,[2]TD!$4:$65536,5,0)),0,VLOOKUP(C490,[2]TD!$4:$65536,5,0))</f>
        <v>0</v>
      </c>
      <c r="I490" s="57">
        <f t="shared" si="391"/>
        <v>0</v>
      </c>
      <c r="J490" s="57">
        <f t="shared" si="391"/>
        <v>0</v>
      </c>
      <c r="K490" s="57">
        <f t="shared" si="392"/>
        <v>0</v>
      </c>
      <c r="L490" s="57">
        <f>IF(ISERROR(VLOOKUP(C490,[2]TD!$4:$65536,6,0)),0,VLOOKUP(C490,[2]TD!$4:$65536,6,0))</f>
        <v>0</v>
      </c>
      <c r="M490" s="57">
        <f>IF(ISERROR(VLOOKUP(C490,[2]TD!$4:$65536,7,0)),0,VLOOKUP(C490,[2]TD!$4:$65536,7,0))</f>
        <v>0</v>
      </c>
      <c r="N490" s="70"/>
      <c r="O490" s="70" t="str">
        <f>IF(ISERROR(VLOOKUP(N490,[2]POA!$A$2:$C$25,3,0)),"",VLOOKUP(N490,[2]POA!$A$2:$C$25,3,0))</f>
        <v/>
      </c>
      <c r="P490" s="61"/>
      <c r="Q490" s="61" t="str">
        <f>IF(ISERROR(VLOOKUP(P490,[2]POA!$A$2:$F$25,4,0)),"",VLOOKUP(P490,[2]POA!$A$2:$F$25,4,0))</f>
        <v/>
      </c>
      <c r="R490" s="62" t="str">
        <f>IF(ISERROR(VLOOKUP(N490,[2]POA!$A$2:$C$25,2,0)),"",VLOOKUP(N490,[2]POA!$A$2:$C$25,2,0))</f>
        <v/>
      </c>
      <c r="S490" s="63"/>
      <c r="T490" s="64" t="str">
        <f t="shared" si="388"/>
        <v/>
      </c>
      <c r="U490" s="63"/>
      <c r="V490" s="64" t="str">
        <f>IF(OR(U485=0,N490="",R490=""),"",IF(U485&gt;=(0.5*R490),"HABIL","NO HABIL"))</f>
        <v/>
      </c>
      <c r="W490" s="64"/>
      <c r="X490" s="63"/>
      <c r="Y490" s="64" t="str">
        <f>IF(OR(X485=0,N490="",R490=""),"",IF(X485&gt;=$Y$9,"HABIL","NO HABIL"))</f>
        <v/>
      </c>
      <c r="Z490" s="65"/>
      <c r="AA490" s="64" t="str">
        <f>IF(OR(Z485=0,N490="",R490=""),"",IF(Z485&lt;=$AA$9,"HABIL","NO HABIL"))</f>
        <v/>
      </c>
      <c r="AB490" s="61">
        <f>IF(ISERROR(VLOOKUP(P490,[3]POA!$A$2:$F$25,5,0)),"",VLOOKUP(P490,[3]POA!$A$2:$F$25,5,0))</f>
        <v>0</v>
      </c>
      <c r="AC490" s="61"/>
      <c r="AD490" s="64" t="str">
        <f>IF(OR(AC485=0,N490="",R490=""),"",IF(AC485&gt;=$AD$9,"HABIL","NO HABIL"))</f>
        <v/>
      </c>
      <c r="AE490" s="64" t="str">
        <f t="shared" si="389"/>
        <v/>
      </c>
      <c r="AF490" s="66">
        <f t="shared" si="390"/>
        <v>0</v>
      </c>
      <c r="AG490" s="67" t="str">
        <f t="shared" si="393"/>
        <v>MIPYME</v>
      </c>
      <c r="AH490" s="68"/>
      <c r="AI490" s="64" t="str">
        <f>IF(OR(AH485=0,N490="",R490=""),"",IF(AH485&gt;=$AI$9,"HABIL","NO HABIL"))</f>
        <v/>
      </c>
      <c r="AJ490" s="68"/>
      <c r="AK490" s="64" t="str">
        <f>IF(OR(AJ485=0,N490="",R490=""),"",IF(AJ485&gt;=$AK$9,"HABIL","NO HABIL"))</f>
        <v/>
      </c>
      <c r="AL490" s="72" t="str">
        <f t="shared" si="394"/>
        <v/>
      </c>
    </row>
    <row r="491" spans="2:38" ht="18" hidden="1" customHeight="1" x14ac:dyDescent="0.25">
      <c r="B491" s="54" t="str">
        <f t="shared" si="395"/>
        <v/>
      </c>
      <c r="C491" s="56"/>
      <c r="D491" s="56"/>
      <c r="E491" s="57">
        <f>IF(ISERROR(VLOOKUP(C491,[2]TD!$4:$65536,2,0)),0,VLOOKUP(C491,[2]TD!$4:$65536,2,0))</f>
        <v>0</v>
      </c>
      <c r="F491" s="57">
        <f>IF(ISERROR(VLOOKUP(C491,[2]TD!$4:$65536,3,0)),0,VLOOKUP(C491,[2]TD!$4:$65536,3,0))</f>
        <v>0</v>
      </c>
      <c r="G491" s="57">
        <f>IF(ISERROR(VLOOKUP(C491,[2]TD!$4:$65536,4,0)),0,VLOOKUP(C491,[2]TD!$4:$65536,4,0))</f>
        <v>0</v>
      </c>
      <c r="H491" s="57">
        <f>IF(ISERROR(VLOOKUP(C491,[2]TD!$4:$65536,5,0)),0,VLOOKUP(C491,[2]TD!$4:$65536,5,0))</f>
        <v>0</v>
      </c>
      <c r="I491" s="57">
        <f t="shared" si="391"/>
        <v>0</v>
      </c>
      <c r="J491" s="57">
        <f t="shared" si="391"/>
        <v>0</v>
      </c>
      <c r="K491" s="57">
        <f t="shared" si="392"/>
        <v>0</v>
      </c>
      <c r="L491" s="57">
        <f>IF(ISERROR(VLOOKUP(C491,[2]TD!$4:$65536,6,0)),0,VLOOKUP(C491,[2]TD!$4:$65536,6,0))</f>
        <v>0</v>
      </c>
      <c r="M491" s="57">
        <f>IF(ISERROR(VLOOKUP(C491,[2]TD!$4:$65536,7,0)),0,VLOOKUP(C491,[2]TD!$4:$65536,7,0))</f>
        <v>0</v>
      </c>
      <c r="N491" s="70"/>
      <c r="O491" s="70" t="str">
        <f>IF(ISERROR(VLOOKUP(N491,[2]POA!$A$2:$C$25,3,0)),"",VLOOKUP(N491,[2]POA!$A$2:$C$25,3,0))</f>
        <v/>
      </c>
      <c r="P491" s="61"/>
      <c r="Q491" s="61" t="str">
        <f>IF(ISERROR(VLOOKUP(P491,[2]POA!$A$2:$F$25,4,0)),"",VLOOKUP(P491,[2]POA!$A$2:$F$25,4,0))</f>
        <v/>
      </c>
      <c r="R491" s="62" t="str">
        <f>IF(ISERROR(VLOOKUP(N491,[2]POA!$A$2:$C$25,2,0)),"",VLOOKUP(N491,[2]POA!$A$2:$C$25,2,0))</f>
        <v/>
      </c>
      <c r="S491" s="63"/>
      <c r="T491" s="64" t="str">
        <f t="shared" si="388"/>
        <v/>
      </c>
      <c r="U491" s="63"/>
      <c r="V491" s="64" t="str">
        <f>IF(OR(U485=0,N491="",R491=""),"",IF(U485&gt;=(0.5*R491),"HABIL","NO HABIL"))</f>
        <v/>
      </c>
      <c r="W491" s="64"/>
      <c r="X491" s="63"/>
      <c r="Y491" s="64" t="str">
        <f>IF(OR(X485=0,N491="",R491=""),"",IF(X485&gt;=$Y$9,"HABIL","NO HABIL"))</f>
        <v/>
      </c>
      <c r="Z491" s="65"/>
      <c r="AA491" s="64" t="str">
        <f>IF(OR(Z485=0,N491="",R491=""),"",IF(Z485&lt;=$AA$9,"HABIL","NO HABIL"))</f>
        <v/>
      </c>
      <c r="AB491" s="61">
        <f>IF(ISERROR(VLOOKUP(P491,[3]POA!$A$2:$F$25,5,0)),"",VLOOKUP(P491,[3]POA!$A$2:$F$25,5,0))</f>
        <v>0</v>
      </c>
      <c r="AC491" s="61"/>
      <c r="AD491" s="64" t="str">
        <f>IF(OR(AC485=0,N491="",R491=""),"",IF(AC485&gt;=$AD$9,"HABIL","NO HABIL"))</f>
        <v/>
      </c>
      <c r="AE491" s="64" t="str">
        <f t="shared" si="389"/>
        <v/>
      </c>
      <c r="AF491" s="66">
        <f t="shared" si="390"/>
        <v>0</v>
      </c>
      <c r="AG491" s="67" t="str">
        <f t="shared" si="393"/>
        <v>MIPYME</v>
      </c>
      <c r="AH491" s="68"/>
      <c r="AI491" s="64" t="str">
        <f>IF(OR(AH485=0,N491="",R491=""),"",IF(AH485&gt;=$AI$9,"HABIL","NO HABIL"))</f>
        <v/>
      </c>
      <c r="AJ491" s="68"/>
      <c r="AK491" s="64" t="str">
        <f>IF(OR(AJ485=0,N491="",R491=""),"",IF(AJ485&gt;=$AK$9,"HABIL","NO HABIL"))</f>
        <v/>
      </c>
      <c r="AL491" s="71" t="str">
        <f t="shared" si="394"/>
        <v/>
      </c>
    </row>
    <row r="492" spans="2:38" ht="18" hidden="1" customHeight="1" x14ac:dyDescent="0.25">
      <c r="B492" s="54" t="str">
        <f t="shared" si="395"/>
        <v/>
      </c>
      <c r="C492" s="56"/>
      <c r="D492" s="56"/>
      <c r="E492" s="57">
        <f>IF(ISERROR(VLOOKUP(C492,[2]TD!$4:$65536,2,0)),0,VLOOKUP(C492,[2]TD!$4:$65536,2,0))</f>
        <v>0</v>
      </c>
      <c r="F492" s="57">
        <f>IF(ISERROR(VLOOKUP(C492,[2]TD!$4:$65536,3,0)),0,VLOOKUP(C492,[2]TD!$4:$65536,3,0))</f>
        <v>0</v>
      </c>
      <c r="G492" s="57">
        <f>IF(ISERROR(VLOOKUP(C492,[2]TD!$4:$65536,4,0)),0,VLOOKUP(C492,[2]TD!$4:$65536,4,0))</f>
        <v>0</v>
      </c>
      <c r="H492" s="57">
        <f>IF(ISERROR(VLOOKUP(C492,[2]TD!$4:$65536,5,0)),0,VLOOKUP(C492,[2]TD!$4:$65536,5,0))</f>
        <v>0</v>
      </c>
      <c r="I492" s="57">
        <f t="shared" si="391"/>
        <v>0</v>
      </c>
      <c r="J492" s="57">
        <f t="shared" si="391"/>
        <v>0</v>
      </c>
      <c r="K492" s="57">
        <f t="shared" si="392"/>
        <v>0</v>
      </c>
      <c r="L492" s="57">
        <f>IF(ISERROR(VLOOKUP(C492,[2]TD!$4:$65536,6,0)),0,VLOOKUP(C492,[2]TD!$4:$65536,6,0))</f>
        <v>0</v>
      </c>
      <c r="M492" s="57">
        <f>IF(ISERROR(VLOOKUP(C492,[2]TD!$4:$65536,7,0)),0,VLOOKUP(C492,[2]TD!$4:$65536,7,0))</f>
        <v>0</v>
      </c>
      <c r="N492" s="70"/>
      <c r="O492" s="70" t="str">
        <f>IF(ISERROR(VLOOKUP(N492,[2]POA!$A$2:$C$25,3,0)),"",VLOOKUP(N492,[2]POA!$A$2:$C$25,3,0))</f>
        <v/>
      </c>
      <c r="P492" s="61"/>
      <c r="Q492" s="61" t="str">
        <f>IF(ISERROR(VLOOKUP(P492,[2]POA!$A$2:$F$25,4,0)),"",VLOOKUP(P492,[2]POA!$A$2:$F$25,4,0))</f>
        <v/>
      </c>
      <c r="R492" s="62" t="str">
        <f>IF(ISERROR(VLOOKUP(N492,[2]POA!$A$2:$C$25,2,0)),"",VLOOKUP(N492,[2]POA!$A$2:$C$25,2,0))</f>
        <v/>
      </c>
      <c r="S492" s="63"/>
      <c r="T492" s="64" t="str">
        <f t="shared" si="388"/>
        <v/>
      </c>
      <c r="U492" s="63"/>
      <c r="V492" s="64" t="str">
        <f>IF(OR(U485=0,N492="",R492=""),"",IF(U485&gt;=(0.5*R492),"HABIL","NO HABIL"))</f>
        <v/>
      </c>
      <c r="W492" s="64"/>
      <c r="X492" s="63"/>
      <c r="Y492" s="64" t="str">
        <f>IF(OR(X485=0,N492="",R492=""),"",IF(X485&gt;=$Y$9,"HABIL","NO HABIL"))</f>
        <v/>
      </c>
      <c r="Z492" s="65"/>
      <c r="AA492" s="64" t="str">
        <f>IF(OR(Z485=0,N492="",R492=""),"",IF(Z485&lt;=$AA$9,"HABIL","NO HABIL"))</f>
        <v/>
      </c>
      <c r="AB492" s="61">
        <f>IF(ISERROR(VLOOKUP(P492,[3]POA!$A$2:$F$25,5,0)),"",VLOOKUP(P492,[3]POA!$A$2:$F$25,5,0))</f>
        <v>0</v>
      </c>
      <c r="AC492" s="61"/>
      <c r="AD492" s="64" t="str">
        <f>IF(OR(AC485=0,N492="",R492=""),"",IF(AC485&gt;=$AD$9,"HABIL","NO HABIL"))</f>
        <v/>
      </c>
      <c r="AE492" s="64" t="str">
        <f t="shared" si="389"/>
        <v/>
      </c>
      <c r="AF492" s="66">
        <f t="shared" si="390"/>
        <v>0</v>
      </c>
      <c r="AG492" s="67" t="str">
        <f t="shared" si="393"/>
        <v>MIPYME</v>
      </c>
      <c r="AH492" s="68"/>
      <c r="AI492" s="64" t="str">
        <f>IF(OR(AH485=0,N492="",R492=""),"",IF(AH485&gt;=$AI$9,"HABIL","NO HABIL"))</f>
        <v/>
      </c>
      <c r="AJ492" s="68"/>
      <c r="AK492" s="64" t="str">
        <f>IF(OR(AJ485=0,N492="",R492=""),"",IF(AJ485&gt;=$AK$9,"HABIL","NO HABIL"))</f>
        <v/>
      </c>
      <c r="AL492" s="71" t="str">
        <f t="shared" si="394"/>
        <v/>
      </c>
    </row>
    <row r="493" spans="2:38" ht="18" hidden="1" customHeight="1" x14ac:dyDescent="0.25">
      <c r="B493" s="54" t="str">
        <f t="shared" si="395"/>
        <v/>
      </c>
      <c r="C493" s="56"/>
      <c r="D493" s="56"/>
      <c r="E493" s="57">
        <f>IF(ISERROR(VLOOKUP(C493,[2]TD!$4:$65536,2,0)),0,VLOOKUP(C493,[2]TD!$4:$65536,2,0))</f>
        <v>0</v>
      </c>
      <c r="F493" s="57">
        <f>IF(ISERROR(VLOOKUP(C493,[2]TD!$4:$65536,3,0)),0,VLOOKUP(C493,[2]TD!$4:$65536,3,0))</f>
        <v>0</v>
      </c>
      <c r="G493" s="57">
        <f>IF(ISERROR(VLOOKUP(C493,[2]TD!$4:$65536,4,0)),0,VLOOKUP(C493,[2]TD!$4:$65536,4,0))</f>
        <v>0</v>
      </c>
      <c r="H493" s="57">
        <f>IF(ISERROR(VLOOKUP(C493,[2]TD!$4:$65536,5,0)),0,VLOOKUP(C493,[2]TD!$4:$65536,5,0))</f>
        <v>0</v>
      </c>
      <c r="I493" s="57">
        <f t="shared" si="391"/>
        <v>0</v>
      </c>
      <c r="J493" s="57">
        <f t="shared" si="391"/>
        <v>0</v>
      </c>
      <c r="K493" s="57">
        <f t="shared" si="392"/>
        <v>0</v>
      </c>
      <c r="L493" s="57">
        <f>IF(ISERROR(VLOOKUP(C493,[2]TD!$4:$65536,6,0)),0,VLOOKUP(C493,[2]TD!$4:$65536,6,0))</f>
        <v>0</v>
      </c>
      <c r="M493" s="57">
        <f>IF(ISERROR(VLOOKUP(C493,[2]TD!$4:$65536,7,0)),0,VLOOKUP(C493,[2]TD!$4:$65536,7,0))</f>
        <v>0</v>
      </c>
      <c r="N493" s="70"/>
      <c r="O493" s="70" t="str">
        <f>IF(ISERROR(VLOOKUP(N493,[2]POA!$A$2:$C$25,3,0)),"",VLOOKUP(N493,[2]POA!$A$2:$C$25,3,0))</f>
        <v/>
      </c>
      <c r="P493" s="61"/>
      <c r="Q493" s="61" t="str">
        <f>IF(ISERROR(VLOOKUP(P493,[2]POA!$A$2:$F$25,4,0)),"",VLOOKUP(P493,[2]POA!$A$2:$F$25,4,0))</f>
        <v/>
      </c>
      <c r="R493" s="62" t="str">
        <f>IF(ISERROR(VLOOKUP(N493,[2]POA!$A$2:$C$25,2,0)),"",VLOOKUP(N493,[2]POA!$A$2:$C$25,2,0))</f>
        <v/>
      </c>
      <c r="S493" s="63"/>
      <c r="T493" s="64" t="str">
        <f t="shared" si="388"/>
        <v/>
      </c>
      <c r="U493" s="63"/>
      <c r="V493" s="64" t="str">
        <f>IF(OR(U485=0,N493="",R493=""),"",IF(U485&gt;=(0.5*R493),"HABIL","NO HABIL"))</f>
        <v/>
      </c>
      <c r="W493" s="64"/>
      <c r="X493" s="63"/>
      <c r="Y493" s="64" t="str">
        <f>IF(OR(X485=0,N493="",R493=""),"",IF(X485&gt;=$Y$9,"HABIL","NO HABIL"))</f>
        <v/>
      </c>
      <c r="Z493" s="65"/>
      <c r="AA493" s="64" t="str">
        <f>IF(OR(Z485=0,N493="",R493=""),"",IF(Z485&lt;=$AA$9,"HABIL","NO HABIL"))</f>
        <v/>
      </c>
      <c r="AB493" s="61">
        <f>IF(ISERROR(VLOOKUP(P493,[3]POA!$A$2:$F$25,5,0)),"",VLOOKUP(P493,[3]POA!$A$2:$F$25,5,0))</f>
        <v>0</v>
      </c>
      <c r="AC493" s="61"/>
      <c r="AD493" s="64" t="str">
        <f>IF(OR(AC485=0,N493="",R493=""),"",IF(AC485&gt;=$AD$9,"HABIL","NO HABIL"))</f>
        <v/>
      </c>
      <c r="AE493" s="64" t="str">
        <f t="shared" si="389"/>
        <v/>
      </c>
      <c r="AF493" s="66">
        <f t="shared" si="390"/>
        <v>0</v>
      </c>
      <c r="AG493" s="67" t="str">
        <f t="shared" si="393"/>
        <v>MIPYME</v>
      </c>
      <c r="AH493" s="68"/>
      <c r="AI493" s="64" t="str">
        <f>IF(OR(AH485=0,N493="",R493=""),"",IF(AH485&gt;=$AI$9,"HABIL","NO HABIL"))</f>
        <v/>
      </c>
      <c r="AJ493" s="68"/>
      <c r="AK493" s="64" t="str">
        <f>IF(OR(AJ485=0,N493="",R493=""),"",IF(AJ485&gt;=$AK$9,"HABIL","NO HABIL"))</f>
        <v/>
      </c>
      <c r="AL493" s="72" t="str">
        <f t="shared" si="394"/>
        <v/>
      </c>
    </row>
    <row r="494" spans="2:38" ht="18" hidden="1" customHeight="1" x14ac:dyDescent="0.25">
      <c r="B494" s="54" t="str">
        <f t="shared" si="395"/>
        <v/>
      </c>
      <c r="C494" s="56"/>
      <c r="D494" s="56"/>
      <c r="E494" s="57">
        <f>IF(ISERROR(VLOOKUP(C494,[2]TD!$4:$65536,2,0)),0,VLOOKUP(C494,[2]TD!$4:$65536,2,0))</f>
        <v>0</v>
      </c>
      <c r="F494" s="57">
        <f>IF(ISERROR(VLOOKUP(C494,[2]TD!$4:$65536,3,0)),0,VLOOKUP(C494,[2]TD!$4:$65536,3,0))</f>
        <v>0</v>
      </c>
      <c r="G494" s="57">
        <f>IF(ISERROR(VLOOKUP(C494,[2]TD!$4:$65536,4,0)),0,VLOOKUP(C494,[2]TD!$4:$65536,4,0))</f>
        <v>0</v>
      </c>
      <c r="H494" s="57">
        <f>IF(ISERROR(VLOOKUP(C494,[2]TD!$4:$65536,5,0)),0,VLOOKUP(C494,[2]TD!$4:$65536,5,0))</f>
        <v>0</v>
      </c>
      <c r="I494" s="57">
        <f t="shared" si="391"/>
        <v>0</v>
      </c>
      <c r="J494" s="57">
        <f t="shared" si="391"/>
        <v>0</v>
      </c>
      <c r="K494" s="57">
        <f t="shared" si="392"/>
        <v>0</v>
      </c>
      <c r="L494" s="57">
        <f>IF(ISERROR(VLOOKUP(C494,[2]TD!$4:$65536,6,0)),0,VLOOKUP(C494,[2]TD!$4:$65536,6,0))</f>
        <v>0</v>
      </c>
      <c r="M494" s="57">
        <f>IF(ISERROR(VLOOKUP(C494,[2]TD!$4:$65536,7,0)),0,VLOOKUP(C494,[2]TD!$4:$65536,7,0))</f>
        <v>0</v>
      </c>
      <c r="N494" s="70"/>
      <c r="O494" s="70" t="str">
        <f>IF(ISERROR(VLOOKUP(N494,[2]POA!$A$2:$C$25,3,0)),"",VLOOKUP(N494,[2]POA!$A$2:$C$25,3,0))</f>
        <v/>
      </c>
      <c r="P494" s="61"/>
      <c r="Q494" s="61" t="str">
        <f>IF(ISERROR(VLOOKUP(P494,[2]POA!$A$2:$F$25,4,0)),"",VLOOKUP(P494,[2]POA!$A$2:$F$25,4,0))</f>
        <v/>
      </c>
      <c r="R494" s="62" t="str">
        <f>IF(ISERROR(VLOOKUP(N494,[2]POA!$A$2:$C$25,2,0)),"",VLOOKUP(N494,[2]POA!$A$2:$C$25,2,0))</f>
        <v/>
      </c>
      <c r="S494" s="63"/>
      <c r="T494" s="64" t="str">
        <f t="shared" si="388"/>
        <v/>
      </c>
      <c r="U494" s="63"/>
      <c r="V494" s="64" t="str">
        <f>IF(OR(U485=0,N494="",R494=""),"",IF(U485&gt;=(0.5*R494),"HABIL","NO HABIL"))</f>
        <v/>
      </c>
      <c r="W494" s="64"/>
      <c r="X494" s="63"/>
      <c r="Y494" s="64" t="str">
        <f>IF(OR(X485=0,N494="",R494=""),"",IF(X485&gt;=$Y$9,"HABIL","NO HABIL"))</f>
        <v/>
      </c>
      <c r="Z494" s="65"/>
      <c r="AA494" s="64" t="str">
        <f>IF(OR(Z485=0,N494="",R494=""),"",IF(Z485&lt;=$AA$9,"HABIL","NO HABIL"))</f>
        <v/>
      </c>
      <c r="AB494" s="61">
        <f>IF(ISERROR(VLOOKUP(P494,[3]POA!$A$2:$F$25,5,0)),"",VLOOKUP(P494,[3]POA!$A$2:$F$25,5,0))</f>
        <v>0</v>
      </c>
      <c r="AC494" s="61"/>
      <c r="AD494" s="64" t="str">
        <f>IF(OR(AC485=0,N494="",R494=""),"",IF(AC485&gt;=$AD$9,"HABIL","NO HABIL"))</f>
        <v/>
      </c>
      <c r="AE494" s="64" t="str">
        <f t="shared" si="389"/>
        <v/>
      </c>
      <c r="AF494" s="66">
        <f t="shared" si="390"/>
        <v>0</v>
      </c>
      <c r="AG494" s="67" t="str">
        <f t="shared" si="393"/>
        <v>MIPYME</v>
      </c>
      <c r="AH494" s="68"/>
      <c r="AI494" s="64" t="str">
        <f>IF(OR(AH485=0,N494="",R494=""),"",IF(AH485&gt;=$AI$9,"HABIL","NO HABIL"))</f>
        <v/>
      </c>
      <c r="AJ494" s="68"/>
      <c r="AK494" s="64" t="str">
        <f>IF(OR(AJ485=0,N494="",R494=""),"",IF(AJ485&gt;=$AK$9,"HABIL","NO HABIL"))</f>
        <v/>
      </c>
      <c r="AL494" s="72" t="str">
        <f t="shared" si="394"/>
        <v/>
      </c>
    </row>
    <row r="495" spans="2:38" ht="18" hidden="1" customHeight="1" x14ac:dyDescent="0.25">
      <c r="B495" s="73" t="str">
        <f t="shared" si="395"/>
        <v/>
      </c>
      <c r="C495" s="74"/>
      <c r="D495" s="74"/>
      <c r="E495" s="75">
        <f>IF(ISERROR(VLOOKUP(C495,[2]TD!$4:$65536,2,0)),0,VLOOKUP(C495,[2]TD!$4:$65536,2,0))</f>
        <v>0</v>
      </c>
      <c r="F495" s="75">
        <f>IF(ISERROR(VLOOKUP(C495,[2]TD!$4:$65536,3,0)),0,VLOOKUP(C495,[2]TD!$4:$65536,3,0))</f>
        <v>0</v>
      </c>
      <c r="G495" s="75">
        <f>IF(ISERROR(VLOOKUP(C495,[2]TD!$4:$65536,4,0)),0,VLOOKUP(C495,[2]TD!$4:$65536,4,0))</f>
        <v>0</v>
      </c>
      <c r="H495" s="75">
        <f>IF(ISERROR(VLOOKUP(C495,[2]TD!$4:$65536,5,0)),0,VLOOKUP(C495,[2]TD!$4:$65536,5,0))</f>
        <v>0</v>
      </c>
      <c r="I495" s="75">
        <f t="shared" si="391"/>
        <v>0</v>
      </c>
      <c r="J495" s="75">
        <f t="shared" si="391"/>
        <v>0</v>
      </c>
      <c r="K495" s="75">
        <f t="shared" si="392"/>
        <v>0</v>
      </c>
      <c r="L495" s="75">
        <f>IF(ISERROR(VLOOKUP(C495,[2]TD!$4:$65536,6,0)),0,VLOOKUP(C495,[2]TD!$4:$65536,6,0))</f>
        <v>0</v>
      </c>
      <c r="M495" s="75">
        <f>IF(ISERROR(VLOOKUP(C495,[2]TD!$4:$65536,7,0)),0,VLOOKUP(C495,[2]TD!$4:$65536,7,0))</f>
        <v>0</v>
      </c>
      <c r="N495" s="76"/>
      <c r="O495" s="76" t="str">
        <f>IF(ISERROR(VLOOKUP(N495,[2]POA!$A$2:$C$25,3,0)),"",VLOOKUP(N495,[2]POA!$A$2:$C$25,3,0))</f>
        <v/>
      </c>
      <c r="P495" s="77"/>
      <c r="Q495" s="77" t="str">
        <f>IF(ISERROR(VLOOKUP(P495,[2]POA!$A$2:$F$25,4,0)),"",VLOOKUP(P495,[2]POA!$A$2:$F$25,4,0))</f>
        <v/>
      </c>
      <c r="R495" s="78" t="str">
        <f>IF(ISERROR(VLOOKUP(N495,[2]POA!$A$2:$C$25,2,0)),"",VLOOKUP(N495,[2]POA!$A$2:$C$25,2,0))</f>
        <v/>
      </c>
      <c r="S495" s="79"/>
      <c r="T495" s="64" t="str">
        <f t="shared" si="388"/>
        <v/>
      </c>
      <c r="U495" s="79"/>
      <c r="V495" s="80" t="str">
        <f>IF(OR(U485=0,N495="",R495=""),"",IF(U485&gt;=(0.5*R495),"HABIL","NO HABIL"))</f>
        <v/>
      </c>
      <c r="W495" s="80"/>
      <c r="X495" s="79"/>
      <c r="Y495" s="80" t="str">
        <f>IF(OR(X485=0,N495="",R495=""),"",IF(X485&gt;=$Y$9,"HABIL","NO HABIL"))</f>
        <v/>
      </c>
      <c r="Z495" s="81"/>
      <c r="AA495" s="80" t="str">
        <f>IF(OR(Z485=0,N495="",R495=""),"",IF(Z485&lt;=$AA$9,"HABIL","NO HABIL"))</f>
        <v/>
      </c>
      <c r="AB495" s="77">
        <f>IF(ISERROR(VLOOKUP(P495,[3]POA!$A$2:$F$25,5,0)),"",VLOOKUP(P495,[3]POA!$A$2:$F$25,5,0))</f>
        <v>0</v>
      </c>
      <c r="AC495" s="77"/>
      <c r="AD495" s="80" t="str">
        <f>IF(OR(AC485=0,N495="",R495=""),"",IF(AC485&gt;=$AD$9,"HABIL","NO HABIL"))</f>
        <v/>
      </c>
      <c r="AE495" s="80" t="str">
        <f t="shared" si="389"/>
        <v/>
      </c>
      <c r="AF495" s="82">
        <f t="shared" si="390"/>
        <v>0</v>
      </c>
      <c r="AG495" s="83" t="str">
        <f t="shared" si="393"/>
        <v>MIPYME</v>
      </c>
      <c r="AH495" s="84"/>
      <c r="AI495" s="80" t="str">
        <f>IF(OR(AH485=0,N495="",R495=""),"",IF(AH485&gt;=$AI$9,"HABIL","NO HABIL"))</f>
        <v/>
      </c>
      <c r="AJ495" s="84"/>
      <c r="AK495" s="80" t="str">
        <f>IF(OR(AJ485=0,N495="",R495=""),"",IF(AJ485&gt;=$AK$9,"HABIL","NO HABIL"))</f>
        <v/>
      </c>
      <c r="AL495" s="85" t="str">
        <f t="shared" si="394"/>
        <v/>
      </c>
    </row>
    <row r="496" spans="2:38" ht="18" hidden="1" customHeight="1" x14ac:dyDescent="0.25">
      <c r="B496" s="37">
        <v>45</v>
      </c>
      <c r="C496" s="38">
        <f>+C497</f>
        <v>0</v>
      </c>
      <c r="D496" s="39" t="str">
        <f>IF(SUM(D497:D506)=0,"",SUM(D497:D506))</f>
        <v/>
      </c>
      <c r="E496" s="40">
        <f>SUM(E497:E506)</f>
        <v>0</v>
      </c>
      <c r="F496" s="40">
        <f t="shared" ref="F496:M496" si="396">SUM(F497:F506)</f>
        <v>0</v>
      </c>
      <c r="G496" s="40">
        <f t="shared" si="396"/>
        <v>0</v>
      </c>
      <c r="H496" s="40">
        <f t="shared" si="396"/>
        <v>0</v>
      </c>
      <c r="I496" s="40">
        <f t="shared" si="396"/>
        <v>0</v>
      </c>
      <c r="J496" s="40">
        <f t="shared" si="396"/>
        <v>0</v>
      </c>
      <c r="K496" s="40">
        <f t="shared" si="396"/>
        <v>0</v>
      </c>
      <c r="L496" s="40">
        <f t="shared" si="396"/>
        <v>0</v>
      </c>
      <c r="M496" s="40">
        <f t="shared" si="396"/>
        <v>0</v>
      </c>
      <c r="N496" s="41">
        <v>1</v>
      </c>
      <c r="O496" s="42">
        <f>IF(ISERROR(VLOOKUP(N496,[2]POA!$A$2:$C$25,3,0)),"",VLOOKUP(N496,[2]POA!$A$2:$C$25,3,0))</f>
        <v>18</v>
      </c>
      <c r="P496" s="43" t="s">
        <v>54</v>
      </c>
      <c r="Q496" s="41">
        <f>+SUM(Q497:Q506)</f>
        <v>0</v>
      </c>
      <c r="R496" s="44">
        <f>IF(ISERROR(VLOOKUP(N496,[2]POA!$A$2:$C$25,2,0)),"",VLOOKUP(N496,[2]POA!$A$2:$C$25,2,0))</f>
        <v>151500000000</v>
      </c>
      <c r="S496" s="45">
        <f>SUM(I496)</f>
        <v>0</v>
      </c>
      <c r="T496" s="46" t="str">
        <f>IF(OR(S496=0,N496="",R496=""),"",IF(S496&gt;=(R496/O496),"HABIL","NO HABIL"))</f>
        <v/>
      </c>
      <c r="U496" s="47">
        <f>SUM(J496)</f>
        <v>0</v>
      </c>
      <c r="V496" s="48" t="str">
        <f>IF(OR(U496=0,N496="",R496=""),"",IF(U496&gt;=(0.1*R496),"HABIL","NO HABIL"))</f>
        <v/>
      </c>
      <c r="W496" s="48"/>
      <c r="X496" s="47">
        <f>IF(ISERROR(SUM(E496/G496)),0,SUM(E496/G496))</f>
        <v>0</v>
      </c>
      <c r="Y496" s="46" t="str">
        <f>IF(OR(X496=0,N496="",R496=""),"",IF(X496&gt;=$Y$9,"HABIL","NO HABIL"))</f>
        <v/>
      </c>
      <c r="Z496" s="49">
        <f>IF(ISERROR(SUM(H496/F496)),0,SUM(H496/F496))</f>
        <v>0</v>
      </c>
      <c r="AA496" s="46" t="str">
        <f>IF(OR(Z496=0,N496="",R496=""),"",IF(Z496&lt;=$AA$9,"HABIL","NO HABIL"))</f>
        <v/>
      </c>
      <c r="AB496" s="41">
        <f>+SUM(AB497:AB506)</f>
        <v>0</v>
      </c>
      <c r="AC496" s="49">
        <f>IF(ISERROR(SUM(L496/M496)),0,SUM(L496/M496))</f>
        <v>0</v>
      </c>
      <c r="AD496" s="46" t="str">
        <f>IF(OR(AC496=0,N496="",R496=""),"",IF(AC496&gt;=$AD$9,"HABIL","NO HABIL"))</f>
        <v/>
      </c>
      <c r="AE496" s="46" t="str">
        <f>IF(OR(T496="",V496="",Y496="",AA496="",AD496=""),"",IF(T496="NO HABIL","NO HABIL",IF(V496="NO HABIL","NO HABIL",IF(Y496="NO HABIL","NO HABIL",IF(AA496="NO HABIL","NO HABIL",IF(AD496="NO HABIL","NO HABIL",IF(AD496="NO HABIL","NO HABIL","HABIL")))))))</f>
        <v/>
      </c>
      <c r="AF496" s="50"/>
      <c r="AG496" s="51"/>
      <c r="AH496" s="49">
        <f>IF(ISERROR(SUM(L496/K496)),0,SUM(L496/K496))</f>
        <v>0</v>
      </c>
      <c r="AI496" s="46" t="str">
        <f>IF(OR(AH496=0,N496="",R496=""),"",IF(AH496&gt;=$AI$9,"HABIL","NO HABIL"))</f>
        <v/>
      </c>
      <c r="AJ496" s="49">
        <f>IF(ISERROR(SUM(L496/F496)),0,SUM(L496/F496))</f>
        <v>0</v>
      </c>
      <c r="AK496" s="46" t="str">
        <f>IF(OR(AJ496=0,N496="",R496=""),"",IF(AJ496&gt;=$AK$9,"HABIL","NO HABIL"))</f>
        <v/>
      </c>
      <c r="AL496" s="52" t="str">
        <f t="shared" si="394"/>
        <v/>
      </c>
    </row>
    <row r="497" spans="2:38" ht="18" hidden="1" customHeight="1" x14ac:dyDescent="0.25">
      <c r="B497" s="54" t="str">
        <f>IF(C497="","",B496+0.1)</f>
        <v/>
      </c>
      <c r="C497" s="55"/>
      <c r="D497" s="56"/>
      <c r="E497" s="57">
        <f>IF(ISERROR(VLOOKUP(C497,[2]TD!$4:$65536,2,0)),0,VLOOKUP(C497,[2]TD!$4:$65536,2,0))</f>
        <v>0</v>
      </c>
      <c r="F497" s="57">
        <f>IF(ISERROR(VLOOKUP(C497,[2]TD!$4:$65536,3,0)),0,VLOOKUP(C497,[2]TD!$4:$65536,3,0))</f>
        <v>0</v>
      </c>
      <c r="G497" s="57">
        <f>IF(ISERROR(VLOOKUP(C497,[2]TD!$4:$65536,4,0)),0,VLOOKUP(C497,[2]TD!$4:$65536,4,0))</f>
        <v>0</v>
      </c>
      <c r="H497" s="57">
        <f>IF(ISERROR(VLOOKUP(C497,[2]TD!$4:$65536,5,0)),0,VLOOKUP(C497,[2]TD!$4:$65536,5,0))</f>
        <v>0</v>
      </c>
      <c r="I497" s="57">
        <f>IF(ISERROR(E497-G497),"",E497-G497)</f>
        <v>0</v>
      </c>
      <c r="J497" s="58">
        <f>IF(ISERROR(F497-H497),"",F497-H497)</f>
        <v>0</v>
      </c>
      <c r="K497" s="58">
        <f>IF(ISERROR(F497-H497),"",F497-H497)</f>
        <v>0</v>
      </c>
      <c r="L497" s="57">
        <f>IF(ISERROR(VLOOKUP(C497,[2]TD!$4:$65536,6,0)),0,VLOOKUP(C497,[2]TD!$4:$65536,6,0))</f>
        <v>0</v>
      </c>
      <c r="M497" s="57">
        <f>IF(ISERROR(VLOOKUP(C497,[2]TD!$4:$65536,7,0)),0,VLOOKUP(C497,[2]TD!$4:$65536,7,0))</f>
        <v>0</v>
      </c>
      <c r="N497" s="59"/>
      <c r="O497" s="60" t="str">
        <f>IF(ISERROR(VLOOKUP(N497,[2]POA!$A$2:$C$25,3,0)),"",VLOOKUP(N497,[2]POA!$A$2:$C$25,3,0))</f>
        <v/>
      </c>
      <c r="P497" s="61" t="s">
        <v>54</v>
      </c>
      <c r="Q497" s="61" t="str">
        <f>IF(ISERROR(VLOOKUP(P497,[2]POA!$A$2:$F$25,4,0)),"",VLOOKUP(P497,[2]POA!$A$2:$F$25,4,0))</f>
        <v/>
      </c>
      <c r="R497" s="62" t="str">
        <f>IF(ISERROR(VLOOKUP(N497,[2]POA!$A$2:$C$25,2,0)),"",VLOOKUP(N497,[2]POA!$A$2:$C$25,2,0))</f>
        <v/>
      </c>
      <c r="S497" s="63"/>
      <c r="T497" s="64" t="str">
        <f t="shared" ref="T497:T506" si="397">IF(OR(S496=0,N497="",R497=""),"",IF(S496&gt;=(0.1*R497),"HABIL","NO HABIL"))</f>
        <v/>
      </c>
      <c r="U497" s="63"/>
      <c r="V497" s="64" t="str">
        <f>IF(OR(U496=0,N497="",R497=""),"",IF(U496&gt;=(0.5*R497),"HABIL","NO HABIL"))</f>
        <v/>
      </c>
      <c r="W497" s="64"/>
      <c r="X497" s="63"/>
      <c r="Y497" s="64" t="str">
        <f>IF(OR(X496=0,N497="",R497=""),"",IF(X496&gt;=$Y$9,"HABIL","NO HABIL"))</f>
        <v/>
      </c>
      <c r="Z497" s="65"/>
      <c r="AA497" s="64" t="str">
        <f>IF(OR(Z496=0,N497="",R497=""),"",IF(Z496&lt;=$AA$9,"HABIL","NO HABIL"))</f>
        <v/>
      </c>
      <c r="AB497" s="61" t="str">
        <f>IF(ISERROR(VLOOKUP(P497,[3]POA!$A$2:$F$25,5,0)),"",VLOOKUP(P497,[3]POA!$A$2:$F$25,5,0))</f>
        <v/>
      </c>
      <c r="AC497" s="61"/>
      <c r="AD497" s="64" t="str">
        <f>IF(OR(AC496=0,N497="",R497=""),"",IF(AC496&gt;=$AD$9,"HABIL","NO HABIL"))</f>
        <v/>
      </c>
      <c r="AE497" s="64" t="str">
        <f t="shared" ref="AE497:AE506" si="398">IF(OR(T497="",V497="",Y497="",AA497="",AD497=""),"",IF(T497="NO HABIL","NO HABIL",IF(V497="NO HABIL","NO HABIL",IF(Y497="NO HABIL","NO HABIL",IF(AA497="NO HABIL","NO HABIL",IF(AD497="NO HABIL","NO HABIL",IF(AD497="NO HABIL","NO HABIL","HABIL")))))))</f>
        <v/>
      </c>
      <c r="AF497" s="66">
        <f t="shared" ref="AF497:AF506" si="399">IF(ISERROR(F497/$AG$9),"",F497/$AG$9)</f>
        <v>0</v>
      </c>
      <c r="AG497" s="67" t="str">
        <f>+IF(AF497&lt;$AG$10,"MIPYME","NO CUMPLE")</f>
        <v>MIPYME</v>
      </c>
      <c r="AH497" s="68"/>
      <c r="AI497" s="64" t="str">
        <f>IF(OR(AH496=0,N497="",R497=""),"",IF(AH496&gt;=$AI$9,"HABIL","NO HABIL"))</f>
        <v/>
      </c>
      <c r="AJ497" s="68"/>
      <c r="AK497" s="64" t="str">
        <f>IF(OR(AJ496=0,N497="",R497=""),"",IF(AJ496&gt;=$AK$9,"HABIL","NO HABIL"))</f>
        <v/>
      </c>
      <c r="AL497" s="69" t="str">
        <f>IF(OR(AI497="",AK497=""),"",IF(AI497="NO HABIL","NO HABIL",IF(AK497="NO HABIL","NO HABIL",IF(AK497="NO HABIL","NO HABIL","HABIL"))))</f>
        <v/>
      </c>
    </row>
    <row r="498" spans="2:38" ht="18" hidden="1" customHeight="1" x14ac:dyDescent="0.25">
      <c r="B498" s="54" t="str">
        <f>IF(C498="","",B497+0.1)</f>
        <v/>
      </c>
      <c r="C498" s="56"/>
      <c r="D498" s="56"/>
      <c r="E498" s="57">
        <f>IF(ISERROR(VLOOKUP(C498,[2]TD!$4:$65536,2,0)),0,VLOOKUP(C498,[2]TD!$4:$65536,2,0))</f>
        <v>0</v>
      </c>
      <c r="F498" s="57">
        <f>IF(ISERROR(VLOOKUP(C498,[2]TD!$4:$65536,3,0)),0,VLOOKUP(C498,[2]TD!$4:$65536,3,0))</f>
        <v>0</v>
      </c>
      <c r="G498" s="57">
        <f>IF(ISERROR(VLOOKUP(C498,[2]TD!$4:$65536,4,0)),0,VLOOKUP(C498,[2]TD!$4:$65536,4,0))</f>
        <v>0</v>
      </c>
      <c r="H498" s="57">
        <f>IF(ISERROR(VLOOKUP(C498,[2]TD!$4:$65536,5,0)),0,VLOOKUP(C498,[2]TD!$4:$65536,5,0))</f>
        <v>0</v>
      </c>
      <c r="I498" s="57">
        <f t="shared" ref="I498:J506" si="400">IF(ISERROR(E498-G498),"",E498-G498)</f>
        <v>0</v>
      </c>
      <c r="J498" s="58">
        <f t="shared" si="400"/>
        <v>0</v>
      </c>
      <c r="K498" s="58">
        <f t="shared" ref="K498:K506" si="401">IF(ISERROR(F498-H498),"",F498-H498)</f>
        <v>0</v>
      </c>
      <c r="L498" s="57">
        <f>IF(ISERROR(VLOOKUP(C498,[2]TD!$4:$65536,6,0)),0,VLOOKUP(C498,[2]TD!$4:$65536,6,0))</f>
        <v>0</v>
      </c>
      <c r="M498" s="57">
        <f>IF(ISERROR(VLOOKUP(C498,[2]TD!$4:$65536,7,0)),0,VLOOKUP(C498,[2]TD!$4:$65536,7,0))</f>
        <v>0</v>
      </c>
      <c r="N498" s="70"/>
      <c r="O498" s="70" t="str">
        <f>IF(ISERROR(VLOOKUP(N498,[2]POA!$A$2:$C$25,3,0)),"",VLOOKUP(N498,[2]POA!$A$2:$C$25,3,0))</f>
        <v/>
      </c>
      <c r="P498" s="61" t="s">
        <v>54</v>
      </c>
      <c r="Q498" s="61" t="str">
        <f>IF(ISERROR(VLOOKUP(P498,[2]POA!$A$2:$F$25,4,0)),"",VLOOKUP(P498,[2]POA!$A$2:$F$25,4,0))</f>
        <v/>
      </c>
      <c r="R498" s="62" t="str">
        <f>IF(ISERROR(VLOOKUP(N498,[2]POA!$A$2:$C$25,2,0)),"",VLOOKUP(N498,[2]POA!$A$2:$C$25,2,0))</f>
        <v/>
      </c>
      <c r="S498" s="63" t="s">
        <v>54</v>
      </c>
      <c r="T498" s="64" t="str">
        <f t="shared" si="397"/>
        <v/>
      </c>
      <c r="U498" s="63"/>
      <c r="V498" s="64" t="str">
        <f>IF(OR(U496=0,N498="",R498=""),"",IF(U496&gt;=(0.5*R498),"HABIL","NO HABIL"))</f>
        <v/>
      </c>
      <c r="W498" s="64"/>
      <c r="X498" s="63"/>
      <c r="Y498" s="64" t="str">
        <f>IF(OR(X496=0,N498="",R498=""),"",IF(X496&gt;=$Y$9,"HABIL","NO HABIL"))</f>
        <v/>
      </c>
      <c r="Z498" s="65"/>
      <c r="AA498" s="64" t="str">
        <f>IF(OR(Z496=0,N498="",R498=""),"",IF(Z496&lt;=$AA$9,"HABIL","NO HABIL"))</f>
        <v/>
      </c>
      <c r="AB498" s="61" t="str">
        <f>IF(ISERROR(VLOOKUP(P498,[3]POA!$A$2:$F$25,5,0)),"",VLOOKUP(P498,[3]POA!$A$2:$F$25,5,0))</f>
        <v/>
      </c>
      <c r="AC498" s="61"/>
      <c r="AD498" s="64" t="str">
        <f>IF(OR(AC496=0,N498="",R498=""),"",IF(AC496&gt;=$AD$9,"HABIL","NO HABIL"))</f>
        <v/>
      </c>
      <c r="AE498" s="64" t="str">
        <f t="shared" si="398"/>
        <v/>
      </c>
      <c r="AF498" s="66">
        <f t="shared" si="399"/>
        <v>0</v>
      </c>
      <c r="AG498" s="67" t="str">
        <f t="shared" ref="AG498:AG506" si="402">+IF(AF498&lt;$AG$10,"MIPYME","NO CUMPLE")</f>
        <v>MIPYME</v>
      </c>
      <c r="AH498" s="68"/>
      <c r="AI498" s="64" t="str">
        <f>IF(OR(AH496=0,N498="",R498=""),"",IF(AH496&gt;=$AI$9,"HABIL","NO HABIL"))</f>
        <v/>
      </c>
      <c r="AJ498" s="68"/>
      <c r="AK498" s="64" t="str">
        <f>IF(OR(AJ496=0,N498="",R498=""),"",IF(AJ496&gt;=$AK$9,"HABIL","NO HABIL"))</f>
        <v/>
      </c>
      <c r="AL498" s="71" t="str">
        <f t="shared" ref="AL498:AL507" si="403">IF(OR(AI498="",AK498=""),"",IF(AI498="NO HABIL","NO HABIL",IF(AK498="NO HABIL","NO HABIL",IF(AK498="NO HABIL","NO HABIL","HABIL"))))</f>
        <v/>
      </c>
    </row>
    <row r="499" spans="2:38" ht="18" hidden="1" customHeight="1" x14ac:dyDescent="0.25">
      <c r="B499" s="54" t="str">
        <f>IF(C499="","",B498+0.1)</f>
        <v/>
      </c>
      <c r="C499" s="56"/>
      <c r="D499" s="56"/>
      <c r="E499" s="57">
        <f>IF(ISERROR(VLOOKUP(C499,[2]TD!$4:$65536,2,0)),0,VLOOKUP(C499,[2]TD!$4:$65536,2,0))</f>
        <v>0</v>
      </c>
      <c r="F499" s="57">
        <f>IF(ISERROR(VLOOKUP(C499,[2]TD!$4:$65536,3,0)),0,VLOOKUP(C499,[2]TD!$4:$65536,3,0))</f>
        <v>0</v>
      </c>
      <c r="G499" s="57">
        <f>IF(ISERROR(VLOOKUP(C499,[2]TD!$4:$65536,4,0)),0,VLOOKUP(C499,[2]TD!$4:$65536,4,0))</f>
        <v>0</v>
      </c>
      <c r="H499" s="57">
        <f>IF(ISERROR(VLOOKUP(C499,[2]TD!$4:$65536,5,0)),0,VLOOKUP(C499,[2]TD!$4:$65536,5,0))</f>
        <v>0</v>
      </c>
      <c r="I499" s="57">
        <f t="shared" si="400"/>
        <v>0</v>
      </c>
      <c r="J499" s="58">
        <f t="shared" si="400"/>
        <v>0</v>
      </c>
      <c r="K499" s="58">
        <f t="shared" si="401"/>
        <v>0</v>
      </c>
      <c r="L499" s="57">
        <f>IF(ISERROR(VLOOKUP(C499,[2]TD!$4:$65536,6,0)),0,VLOOKUP(C499,[2]TD!$4:$65536,6,0))</f>
        <v>0</v>
      </c>
      <c r="M499" s="57">
        <f>IF(ISERROR(VLOOKUP(C499,[2]TD!$4:$65536,7,0)),0,VLOOKUP(C499,[2]TD!$4:$65536,7,0))</f>
        <v>0</v>
      </c>
      <c r="N499" s="70"/>
      <c r="O499" s="70" t="str">
        <f>IF(ISERROR(VLOOKUP(N499,[2]POA!$A$2:$C$25,3,0)),"",VLOOKUP(N499,[2]POA!$A$2:$C$25,3,0))</f>
        <v/>
      </c>
      <c r="P499" s="61"/>
      <c r="Q499" s="61" t="str">
        <f>IF(ISERROR(VLOOKUP(P499,[2]POA!$A$2:$F$25,4,0)),"",VLOOKUP(P499,[2]POA!$A$2:$F$25,4,0))</f>
        <v/>
      </c>
      <c r="R499" s="62" t="str">
        <f>IF(ISERROR(VLOOKUP(N499,[2]POA!$A$2:$C$25,2,0)),"",VLOOKUP(N499,[2]POA!$A$2:$C$25,2,0))</f>
        <v/>
      </c>
      <c r="S499" s="63" t="s">
        <v>54</v>
      </c>
      <c r="T499" s="64" t="str">
        <f t="shared" si="397"/>
        <v/>
      </c>
      <c r="U499" s="63"/>
      <c r="V499" s="64" t="str">
        <f>IF(OR(U496=0,N499="",R499=""),"",IF(U496&gt;=(0.5*R499),"HABIL","NO HABIL"))</f>
        <v/>
      </c>
      <c r="W499" s="64"/>
      <c r="X499" s="63"/>
      <c r="Y499" s="64" t="str">
        <f>IF(OR(X496=0,N499="",R499=""),"",IF(X496&gt;=$Y$9,"HABIL","NO HABIL"))</f>
        <v/>
      </c>
      <c r="Z499" s="65"/>
      <c r="AA499" s="64" t="str">
        <f>IF(OR(Z496=0,N499="",R499=""),"",IF(Z496&lt;=$AA$9,"HABIL","NO HABIL"))</f>
        <v/>
      </c>
      <c r="AB499" s="61">
        <f>IF(ISERROR(VLOOKUP(P499,[3]POA!$A$2:$F$25,5,0)),"",VLOOKUP(P499,[3]POA!$A$2:$F$25,5,0))</f>
        <v>0</v>
      </c>
      <c r="AC499" s="61"/>
      <c r="AD499" s="64" t="str">
        <f>IF(OR(AC496=0,N499="",R499=""),"",IF(AC496&gt;=$AD$9,"HABIL","NO HABIL"))</f>
        <v/>
      </c>
      <c r="AE499" s="64" t="str">
        <f t="shared" si="398"/>
        <v/>
      </c>
      <c r="AF499" s="66">
        <f t="shared" si="399"/>
        <v>0</v>
      </c>
      <c r="AG499" s="67" t="str">
        <f t="shared" si="402"/>
        <v>MIPYME</v>
      </c>
      <c r="AH499" s="68"/>
      <c r="AI499" s="64" t="str">
        <f>IF(OR(AH496=0,N499="",R499=""),"",IF(AH496&gt;=$AI$9,"HABIL","NO HABIL"))</f>
        <v/>
      </c>
      <c r="AJ499" s="68"/>
      <c r="AK499" s="64" t="str">
        <f>IF(OR(AJ496=0,N499="",R499=""),"",IF(AJ496&gt;=$AK$9,"HABIL","NO HABIL"))</f>
        <v/>
      </c>
      <c r="AL499" s="71" t="str">
        <f t="shared" si="403"/>
        <v/>
      </c>
    </row>
    <row r="500" spans="2:38" ht="18" hidden="1" customHeight="1" x14ac:dyDescent="0.25">
      <c r="B500" s="54"/>
      <c r="C500" s="56" t="s">
        <v>55</v>
      </c>
      <c r="D500" s="56"/>
      <c r="E500" s="57">
        <f>IF(ISERROR(VLOOKUP(C500,[2]TD!$4:$65536,2,0)),0,VLOOKUP(C500,[2]TD!$4:$65536,2,0))</f>
        <v>0</v>
      </c>
      <c r="F500" s="57">
        <f>IF(ISERROR(VLOOKUP(C500,[2]TD!$4:$65536,3,0)),0,VLOOKUP(C500,[2]TD!$4:$65536,3,0))</f>
        <v>0</v>
      </c>
      <c r="G500" s="57">
        <f>IF(ISERROR(VLOOKUP(C500,[2]TD!$4:$65536,4,0)),0,VLOOKUP(C500,[2]TD!$4:$65536,4,0))</f>
        <v>0</v>
      </c>
      <c r="H500" s="57">
        <f>IF(ISERROR(VLOOKUP(C500,[2]TD!$4:$65536,5,0)),0,VLOOKUP(C500,[2]TD!$4:$65536,5,0))</f>
        <v>0</v>
      </c>
      <c r="I500" s="57">
        <f t="shared" si="400"/>
        <v>0</v>
      </c>
      <c r="J500" s="57">
        <f t="shared" si="400"/>
        <v>0</v>
      </c>
      <c r="K500" s="57">
        <f t="shared" si="401"/>
        <v>0</v>
      </c>
      <c r="L500" s="57">
        <f>IF(ISERROR(VLOOKUP(C500,[2]TD!$4:$65536,6,0)),0,VLOOKUP(C500,[2]TD!$4:$65536,6,0))</f>
        <v>0</v>
      </c>
      <c r="M500" s="57">
        <f>IF(ISERROR(VLOOKUP(C500,[2]TD!$4:$65536,7,0)),0,VLOOKUP(C500,[2]TD!$4:$65536,7,0))</f>
        <v>0</v>
      </c>
      <c r="N500" s="70"/>
      <c r="O500" s="70" t="str">
        <f>IF(ISERROR(VLOOKUP(N500,[2]POA!$A$2:$C$25,3,0)),"",VLOOKUP(N500,[2]POA!$A$2:$C$25,3,0))</f>
        <v/>
      </c>
      <c r="P500" s="61"/>
      <c r="Q500" s="61" t="str">
        <f>IF(ISERROR(VLOOKUP(P500,[2]POA!$A$2:$F$25,4,0)),"",VLOOKUP(P500,[2]POA!$A$2:$F$25,4,0))</f>
        <v/>
      </c>
      <c r="R500" s="62" t="str">
        <f>IF(ISERROR(VLOOKUP(N500,[2]POA!$A$2:$C$25,2,0)),"",VLOOKUP(N500,[2]POA!$A$2:$C$25,2,0))</f>
        <v/>
      </c>
      <c r="S500" s="63"/>
      <c r="T500" s="64" t="str">
        <f t="shared" si="397"/>
        <v/>
      </c>
      <c r="U500" s="63"/>
      <c r="V500" s="64" t="str">
        <f>IF(OR(U496=0,N500="",R500=""),"",IF(U496&gt;=(0.5*R500),"HABIL","NO HABIL"))</f>
        <v/>
      </c>
      <c r="W500" s="64"/>
      <c r="X500" s="63"/>
      <c r="Y500" s="64" t="str">
        <f>IF(OR(X496=0,N500="",R500=""),"",IF(X496&gt;=$Y$9,"HABIL","NO HABIL"))</f>
        <v/>
      </c>
      <c r="Z500" s="65"/>
      <c r="AA500" s="64" t="str">
        <f>IF(OR(Z496=0,N500="",R500=""),"",IF(Z496&lt;=$AA$9,"HABIL","NO HABIL"))</f>
        <v/>
      </c>
      <c r="AB500" s="61">
        <f>IF(ISERROR(VLOOKUP(P500,[3]POA!$A$2:$F$25,5,0)),"",VLOOKUP(P500,[3]POA!$A$2:$F$25,5,0))</f>
        <v>0</v>
      </c>
      <c r="AC500" s="61"/>
      <c r="AD500" s="64" t="str">
        <f>IF(OR(AC496=0,N500="",R500=""),"",IF(AC496&gt;=$AD$9,"HABIL","NO HABIL"))</f>
        <v/>
      </c>
      <c r="AE500" s="64" t="str">
        <f t="shared" si="398"/>
        <v/>
      </c>
      <c r="AF500" s="66">
        <f t="shared" si="399"/>
        <v>0</v>
      </c>
      <c r="AG500" s="67" t="str">
        <f t="shared" si="402"/>
        <v>MIPYME</v>
      </c>
      <c r="AH500" s="68"/>
      <c r="AI500" s="64" t="str">
        <f>IF(OR(AH496=0,N500="",R500=""),"",IF(AH496&gt;=$AI$9,"HABIL","NO HABIL"))</f>
        <v/>
      </c>
      <c r="AJ500" s="68"/>
      <c r="AK500" s="64" t="str">
        <f>IF(OR(AJ496=0,N500="",R500=""),"",IF(AJ496&gt;=$AK$9,"HABIL","NO HABIL"))</f>
        <v/>
      </c>
      <c r="AL500" s="71" t="str">
        <f t="shared" si="403"/>
        <v/>
      </c>
    </row>
    <row r="501" spans="2:38" ht="18" hidden="1" customHeight="1" x14ac:dyDescent="0.25">
      <c r="B501" s="54" t="str">
        <f t="shared" ref="B501:B506" si="404">IF(C501="","",B500+0.1)</f>
        <v/>
      </c>
      <c r="C501" s="56"/>
      <c r="D501" s="56"/>
      <c r="E501" s="57">
        <f>IF(ISERROR(VLOOKUP(C501,[2]TD!$4:$65536,2,0)),0,VLOOKUP(C501,[2]TD!$4:$65536,2,0))</f>
        <v>0</v>
      </c>
      <c r="F501" s="57">
        <f>IF(ISERROR(VLOOKUP(C501,[2]TD!$4:$65536,3,0)),0,VLOOKUP(C501,[2]TD!$4:$65536,3,0))</f>
        <v>0</v>
      </c>
      <c r="G501" s="57">
        <f>IF(ISERROR(VLOOKUP(C501,[2]TD!$4:$65536,4,0)),0,VLOOKUP(C501,[2]TD!$4:$65536,4,0))</f>
        <v>0</v>
      </c>
      <c r="H501" s="57">
        <f>IF(ISERROR(VLOOKUP(C501,[2]TD!$4:$65536,5,0)),0,VLOOKUP(C501,[2]TD!$4:$65536,5,0))</f>
        <v>0</v>
      </c>
      <c r="I501" s="57">
        <f t="shared" si="400"/>
        <v>0</v>
      </c>
      <c r="J501" s="57">
        <f t="shared" si="400"/>
        <v>0</v>
      </c>
      <c r="K501" s="57">
        <f t="shared" si="401"/>
        <v>0</v>
      </c>
      <c r="L501" s="57">
        <f>IF(ISERROR(VLOOKUP(C501,[2]TD!$4:$65536,6,0)),0,VLOOKUP(C501,[2]TD!$4:$65536,6,0))</f>
        <v>0</v>
      </c>
      <c r="M501" s="57">
        <f>IF(ISERROR(VLOOKUP(C501,[2]TD!$4:$65536,7,0)),0,VLOOKUP(C501,[2]TD!$4:$65536,7,0))</f>
        <v>0</v>
      </c>
      <c r="N501" s="70"/>
      <c r="O501" s="70" t="str">
        <f>IF(ISERROR(VLOOKUP(N501,[2]POA!$A$2:$C$25,3,0)),"",VLOOKUP(N501,[2]POA!$A$2:$C$25,3,0))</f>
        <v/>
      </c>
      <c r="P501" s="61"/>
      <c r="Q501" s="61" t="str">
        <f>IF(ISERROR(VLOOKUP(P501,[2]POA!$A$2:$F$25,4,0)),"",VLOOKUP(P501,[2]POA!$A$2:$F$25,4,0))</f>
        <v/>
      </c>
      <c r="R501" s="62" t="str">
        <f>IF(ISERROR(VLOOKUP(N501,[2]POA!$A$2:$C$25,2,0)),"",VLOOKUP(N501,[2]POA!$A$2:$C$25,2,0))</f>
        <v/>
      </c>
      <c r="S501" s="63"/>
      <c r="T501" s="64" t="str">
        <f t="shared" si="397"/>
        <v/>
      </c>
      <c r="U501" s="63"/>
      <c r="V501" s="64" t="str">
        <f>IF(OR(U496=0,N501="",R501=""),"",IF(U496&gt;=(0.5*R501),"HABIL","NO HABIL"))</f>
        <v/>
      </c>
      <c r="W501" s="64"/>
      <c r="X501" s="63"/>
      <c r="Y501" s="64" t="str">
        <f>IF(OR(X496=0,N501="",R501=""),"",IF(X496&gt;=$Y$9,"HABIL","NO HABIL"))</f>
        <v/>
      </c>
      <c r="Z501" s="65"/>
      <c r="AA501" s="64" t="str">
        <f>IF(OR(Z496=0,N501="",R501=""),"",IF(Z496&lt;=$AA$9,"HABIL","NO HABIL"))</f>
        <v/>
      </c>
      <c r="AB501" s="61">
        <f>IF(ISERROR(VLOOKUP(P501,[3]POA!$A$2:$F$25,5,0)),"",VLOOKUP(P501,[3]POA!$A$2:$F$25,5,0))</f>
        <v>0</v>
      </c>
      <c r="AC501" s="61"/>
      <c r="AD501" s="64" t="str">
        <f>IF(OR(AC496=0,N501="",R501=""),"",IF(AC496&gt;=$AD$9,"HABIL","NO HABIL"))</f>
        <v/>
      </c>
      <c r="AE501" s="64" t="str">
        <f t="shared" si="398"/>
        <v/>
      </c>
      <c r="AF501" s="66">
        <f t="shared" si="399"/>
        <v>0</v>
      </c>
      <c r="AG501" s="67" t="str">
        <f t="shared" si="402"/>
        <v>MIPYME</v>
      </c>
      <c r="AH501" s="68"/>
      <c r="AI501" s="64" t="str">
        <f>IF(OR(AH496=0,N501="",R501=""),"",IF(AH496&gt;=$AI$9,"HABIL","NO HABIL"))</f>
        <v/>
      </c>
      <c r="AJ501" s="68"/>
      <c r="AK501" s="64" t="str">
        <f>IF(OR(AJ496=0,N501="",R501=""),"",IF(AJ496&gt;=$AK$9,"HABIL","NO HABIL"))</f>
        <v/>
      </c>
      <c r="AL501" s="72" t="str">
        <f t="shared" si="403"/>
        <v/>
      </c>
    </row>
    <row r="502" spans="2:38" ht="18" hidden="1" customHeight="1" x14ac:dyDescent="0.25">
      <c r="B502" s="54" t="str">
        <f t="shared" si="404"/>
        <v/>
      </c>
      <c r="C502" s="56"/>
      <c r="D502" s="56"/>
      <c r="E502" s="57">
        <f>IF(ISERROR(VLOOKUP(C502,[2]TD!$4:$65536,2,0)),0,VLOOKUP(C502,[2]TD!$4:$65536,2,0))</f>
        <v>0</v>
      </c>
      <c r="F502" s="57">
        <f>IF(ISERROR(VLOOKUP(C502,[2]TD!$4:$65536,3,0)),0,VLOOKUP(C502,[2]TD!$4:$65536,3,0))</f>
        <v>0</v>
      </c>
      <c r="G502" s="57">
        <f>IF(ISERROR(VLOOKUP(C502,[2]TD!$4:$65536,4,0)),0,VLOOKUP(C502,[2]TD!$4:$65536,4,0))</f>
        <v>0</v>
      </c>
      <c r="H502" s="57">
        <f>IF(ISERROR(VLOOKUP(C502,[2]TD!$4:$65536,5,0)),0,VLOOKUP(C502,[2]TD!$4:$65536,5,0))</f>
        <v>0</v>
      </c>
      <c r="I502" s="57">
        <f t="shared" si="400"/>
        <v>0</v>
      </c>
      <c r="J502" s="57">
        <f t="shared" si="400"/>
        <v>0</v>
      </c>
      <c r="K502" s="57">
        <f t="shared" si="401"/>
        <v>0</v>
      </c>
      <c r="L502" s="57">
        <f>IF(ISERROR(VLOOKUP(C502,[2]TD!$4:$65536,6,0)),0,VLOOKUP(C502,[2]TD!$4:$65536,6,0))</f>
        <v>0</v>
      </c>
      <c r="M502" s="57">
        <f>IF(ISERROR(VLOOKUP(C502,[2]TD!$4:$65536,7,0)),0,VLOOKUP(C502,[2]TD!$4:$65536,7,0))</f>
        <v>0</v>
      </c>
      <c r="N502" s="70"/>
      <c r="O502" s="70" t="str">
        <f>IF(ISERROR(VLOOKUP(N502,[2]POA!$A$2:$C$25,3,0)),"",VLOOKUP(N502,[2]POA!$A$2:$C$25,3,0))</f>
        <v/>
      </c>
      <c r="P502" s="61"/>
      <c r="Q502" s="61" t="str">
        <f>IF(ISERROR(VLOOKUP(P502,[2]POA!$A$2:$F$25,4,0)),"",VLOOKUP(P502,[2]POA!$A$2:$F$25,4,0))</f>
        <v/>
      </c>
      <c r="R502" s="62" t="str">
        <f>IF(ISERROR(VLOOKUP(N502,[2]POA!$A$2:$C$25,2,0)),"",VLOOKUP(N502,[2]POA!$A$2:$C$25,2,0))</f>
        <v/>
      </c>
      <c r="S502" s="63"/>
      <c r="T502" s="64" t="str">
        <f t="shared" si="397"/>
        <v/>
      </c>
      <c r="U502" s="63"/>
      <c r="V502" s="64" t="str">
        <f>IF(OR(U496=0,N502="",R502=""),"",IF(U496&gt;=(0.5*R502),"HABIL","NO HABIL"))</f>
        <v/>
      </c>
      <c r="W502" s="64"/>
      <c r="X502" s="63"/>
      <c r="Y502" s="64" t="str">
        <f>IF(OR(X496=0,N502="",R502=""),"",IF(X496&gt;=$Y$9,"HABIL","NO HABIL"))</f>
        <v/>
      </c>
      <c r="Z502" s="65"/>
      <c r="AA502" s="64" t="str">
        <f>IF(OR(Z496=0,N502="",R502=""),"",IF(Z496&lt;=$AA$9,"HABIL","NO HABIL"))</f>
        <v/>
      </c>
      <c r="AB502" s="61">
        <f>IF(ISERROR(VLOOKUP(P502,[3]POA!$A$2:$F$25,5,0)),"",VLOOKUP(P502,[3]POA!$A$2:$F$25,5,0))</f>
        <v>0</v>
      </c>
      <c r="AC502" s="61"/>
      <c r="AD502" s="64" t="str">
        <f>IF(OR(AC496=0,N502="",R502=""),"",IF(AC496&gt;=$AD$9,"HABIL","NO HABIL"))</f>
        <v/>
      </c>
      <c r="AE502" s="64" t="str">
        <f t="shared" si="398"/>
        <v/>
      </c>
      <c r="AF502" s="66">
        <f t="shared" si="399"/>
        <v>0</v>
      </c>
      <c r="AG502" s="67" t="str">
        <f t="shared" si="402"/>
        <v>MIPYME</v>
      </c>
      <c r="AH502" s="68"/>
      <c r="AI502" s="64" t="str">
        <f>IF(OR(AH496=0,N502="",R502=""),"",IF(AH496&gt;=$AI$9,"HABIL","NO HABIL"))</f>
        <v/>
      </c>
      <c r="AJ502" s="68"/>
      <c r="AK502" s="64" t="str">
        <f>IF(OR(AJ496=0,N502="",R502=""),"",IF(AJ496&gt;=$AK$9,"HABIL","NO HABIL"))</f>
        <v/>
      </c>
      <c r="AL502" s="71" t="str">
        <f t="shared" si="403"/>
        <v/>
      </c>
    </row>
    <row r="503" spans="2:38" ht="18" hidden="1" customHeight="1" x14ac:dyDescent="0.25">
      <c r="B503" s="54" t="str">
        <f t="shared" si="404"/>
        <v/>
      </c>
      <c r="C503" s="56"/>
      <c r="D503" s="56"/>
      <c r="E503" s="57">
        <f>IF(ISERROR(VLOOKUP(C503,[2]TD!$4:$65536,2,0)),0,VLOOKUP(C503,[2]TD!$4:$65536,2,0))</f>
        <v>0</v>
      </c>
      <c r="F503" s="57">
        <f>IF(ISERROR(VLOOKUP(C503,[2]TD!$4:$65536,3,0)),0,VLOOKUP(C503,[2]TD!$4:$65536,3,0))</f>
        <v>0</v>
      </c>
      <c r="G503" s="57">
        <f>IF(ISERROR(VLOOKUP(C503,[2]TD!$4:$65536,4,0)),0,VLOOKUP(C503,[2]TD!$4:$65536,4,0))</f>
        <v>0</v>
      </c>
      <c r="H503" s="57">
        <f>IF(ISERROR(VLOOKUP(C503,[2]TD!$4:$65536,5,0)),0,VLOOKUP(C503,[2]TD!$4:$65536,5,0))</f>
        <v>0</v>
      </c>
      <c r="I503" s="57">
        <f t="shared" si="400"/>
        <v>0</v>
      </c>
      <c r="J503" s="57">
        <f t="shared" si="400"/>
        <v>0</v>
      </c>
      <c r="K503" s="57">
        <f t="shared" si="401"/>
        <v>0</v>
      </c>
      <c r="L503" s="57">
        <f>IF(ISERROR(VLOOKUP(C503,[2]TD!$4:$65536,6,0)),0,VLOOKUP(C503,[2]TD!$4:$65536,6,0))</f>
        <v>0</v>
      </c>
      <c r="M503" s="57">
        <f>IF(ISERROR(VLOOKUP(C503,[2]TD!$4:$65536,7,0)),0,VLOOKUP(C503,[2]TD!$4:$65536,7,0))</f>
        <v>0</v>
      </c>
      <c r="N503" s="70"/>
      <c r="O503" s="70" t="str">
        <f>IF(ISERROR(VLOOKUP(N503,[2]POA!$A$2:$C$25,3,0)),"",VLOOKUP(N503,[2]POA!$A$2:$C$25,3,0))</f>
        <v/>
      </c>
      <c r="P503" s="61"/>
      <c r="Q503" s="61" t="str">
        <f>IF(ISERROR(VLOOKUP(P503,[2]POA!$A$2:$F$25,4,0)),"",VLOOKUP(P503,[2]POA!$A$2:$F$25,4,0))</f>
        <v/>
      </c>
      <c r="R503" s="62" t="str">
        <f>IF(ISERROR(VLOOKUP(N503,[2]POA!$A$2:$C$25,2,0)),"",VLOOKUP(N503,[2]POA!$A$2:$C$25,2,0))</f>
        <v/>
      </c>
      <c r="S503" s="63"/>
      <c r="T503" s="64" t="str">
        <f t="shared" si="397"/>
        <v/>
      </c>
      <c r="U503" s="63"/>
      <c r="V503" s="64" t="str">
        <f>IF(OR(U496=0,N503="",R503=""),"",IF(U496&gt;=(0.5*R503),"HABIL","NO HABIL"))</f>
        <v/>
      </c>
      <c r="W503" s="64"/>
      <c r="X503" s="63"/>
      <c r="Y503" s="64" t="str">
        <f>IF(OR(X496=0,N503="",R503=""),"",IF(X496&gt;=$Y$9,"HABIL","NO HABIL"))</f>
        <v/>
      </c>
      <c r="Z503" s="65"/>
      <c r="AA503" s="64" t="str">
        <f>IF(OR(Z496=0,N503="",R503=""),"",IF(Z496&lt;=$AA$9,"HABIL","NO HABIL"))</f>
        <v/>
      </c>
      <c r="AB503" s="61">
        <f>IF(ISERROR(VLOOKUP(P503,[3]POA!$A$2:$F$25,5,0)),"",VLOOKUP(P503,[3]POA!$A$2:$F$25,5,0))</f>
        <v>0</v>
      </c>
      <c r="AC503" s="61"/>
      <c r="AD503" s="64" t="str">
        <f>IF(OR(AC496=0,N503="",R503=""),"",IF(AC496&gt;=$AD$9,"HABIL","NO HABIL"))</f>
        <v/>
      </c>
      <c r="AE503" s="64" t="str">
        <f t="shared" si="398"/>
        <v/>
      </c>
      <c r="AF503" s="66">
        <f t="shared" si="399"/>
        <v>0</v>
      </c>
      <c r="AG503" s="67" t="str">
        <f t="shared" si="402"/>
        <v>MIPYME</v>
      </c>
      <c r="AH503" s="68"/>
      <c r="AI503" s="64" t="str">
        <f>IF(OR(AH496=0,N503="",R503=""),"",IF(AH496&gt;=$AI$9,"HABIL","NO HABIL"))</f>
        <v/>
      </c>
      <c r="AJ503" s="68"/>
      <c r="AK503" s="64" t="str">
        <f>IF(OR(AJ496=0,N503="",R503=""),"",IF(AJ496&gt;=$AK$9,"HABIL","NO HABIL"))</f>
        <v/>
      </c>
      <c r="AL503" s="71" t="str">
        <f t="shared" si="403"/>
        <v/>
      </c>
    </row>
    <row r="504" spans="2:38" ht="18" hidden="1" customHeight="1" x14ac:dyDescent="0.25">
      <c r="B504" s="54" t="str">
        <f t="shared" si="404"/>
        <v/>
      </c>
      <c r="C504" s="56"/>
      <c r="D504" s="56"/>
      <c r="E504" s="57">
        <f>IF(ISERROR(VLOOKUP(C504,[2]TD!$4:$65536,2,0)),0,VLOOKUP(C504,[2]TD!$4:$65536,2,0))</f>
        <v>0</v>
      </c>
      <c r="F504" s="57">
        <f>IF(ISERROR(VLOOKUP(C504,[2]TD!$4:$65536,3,0)),0,VLOOKUP(C504,[2]TD!$4:$65536,3,0))</f>
        <v>0</v>
      </c>
      <c r="G504" s="57">
        <f>IF(ISERROR(VLOOKUP(C504,[2]TD!$4:$65536,4,0)),0,VLOOKUP(C504,[2]TD!$4:$65536,4,0))</f>
        <v>0</v>
      </c>
      <c r="H504" s="57">
        <f>IF(ISERROR(VLOOKUP(C504,[2]TD!$4:$65536,5,0)),0,VLOOKUP(C504,[2]TD!$4:$65536,5,0))</f>
        <v>0</v>
      </c>
      <c r="I504" s="57">
        <f t="shared" si="400"/>
        <v>0</v>
      </c>
      <c r="J504" s="57">
        <f t="shared" si="400"/>
        <v>0</v>
      </c>
      <c r="K504" s="57">
        <f t="shared" si="401"/>
        <v>0</v>
      </c>
      <c r="L504" s="57">
        <f>IF(ISERROR(VLOOKUP(C504,[2]TD!$4:$65536,6,0)),0,VLOOKUP(C504,[2]TD!$4:$65536,6,0))</f>
        <v>0</v>
      </c>
      <c r="M504" s="57">
        <f>IF(ISERROR(VLOOKUP(C504,[2]TD!$4:$65536,7,0)),0,VLOOKUP(C504,[2]TD!$4:$65536,7,0))</f>
        <v>0</v>
      </c>
      <c r="N504" s="70"/>
      <c r="O504" s="70" t="str">
        <f>IF(ISERROR(VLOOKUP(N504,[2]POA!$A$2:$C$25,3,0)),"",VLOOKUP(N504,[2]POA!$A$2:$C$25,3,0))</f>
        <v/>
      </c>
      <c r="P504" s="61"/>
      <c r="Q504" s="61" t="str">
        <f>IF(ISERROR(VLOOKUP(P504,[2]POA!$A$2:$F$25,4,0)),"",VLOOKUP(P504,[2]POA!$A$2:$F$25,4,0))</f>
        <v/>
      </c>
      <c r="R504" s="62" t="str">
        <f>IF(ISERROR(VLOOKUP(N504,[2]POA!$A$2:$C$25,2,0)),"",VLOOKUP(N504,[2]POA!$A$2:$C$25,2,0))</f>
        <v/>
      </c>
      <c r="S504" s="63"/>
      <c r="T504" s="64" t="str">
        <f t="shared" si="397"/>
        <v/>
      </c>
      <c r="U504" s="63"/>
      <c r="V504" s="64" t="str">
        <f>IF(OR(U496=0,N504="",R504=""),"",IF(U496&gt;=(0.5*R504),"HABIL","NO HABIL"))</f>
        <v/>
      </c>
      <c r="W504" s="64"/>
      <c r="X504" s="63"/>
      <c r="Y504" s="64" t="str">
        <f>IF(OR(X496=0,N504="",R504=""),"",IF(X496&gt;=$Y$9,"HABIL","NO HABIL"))</f>
        <v/>
      </c>
      <c r="Z504" s="65"/>
      <c r="AA504" s="64" t="str">
        <f>IF(OR(Z496=0,N504="",R504=""),"",IF(Z496&lt;=$AA$9,"HABIL","NO HABIL"))</f>
        <v/>
      </c>
      <c r="AB504" s="61">
        <f>IF(ISERROR(VLOOKUP(P504,[3]POA!$A$2:$F$25,5,0)),"",VLOOKUP(P504,[3]POA!$A$2:$F$25,5,0))</f>
        <v>0</v>
      </c>
      <c r="AC504" s="61"/>
      <c r="AD504" s="64" t="str">
        <f>IF(OR(AC496=0,N504="",R504=""),"",IF(AC496&gt;=$AD$9,"HABIL","NO HABIL"))</f>
        <v/>
      </c>
      <c r="AE504" s="64" t="str">
        <f t="shared" si="398"/>
        <v/>
      </c>
      <c r="AF504" s="66">
        <f t="shared" si="399"/>
        <v>0</v>
      </c>
      <c r="AG504" s="67" t="str">
        <f t="shared" si="402"/>
        <v>MIPYME</v>
      </c>
      <c r="AH504" s="68"/>
      <c r="AI504" s="64" t="str">
        <f>IF(OR(AH496=0,N504="",R504=""),"",IF(AH496&gt;=$AI$9,"HABIL","NO HABIL"))</f>
        <v/>
      </c>
      <c r="AJ504" s="68"/>
      <c r="AK504" s="64" t="str">
        <f>IF(OR(AJ496=0,N504="",R504=""),"",IF(AJ496&gt;=$AK$9,"HABIL","NO HABIL"))</f>
        <v/>
      </c>
      <c r="AL504" s="72" t="str">
        <f t="shared" si="403"/>
        <v/>
      </c>
    </row>
    <row r="505" spans="2:38" ht="18" hidden="1" customHeight="1" x14ac:dyDescent="0.25">
      <c r="B505" s="54" t="str">
        <f t="shared" si="404"/>
        <v/>
      </c>
      <c r="C505" s="56"/>
      <c r="D505" s="56"/>
      <c r="E505" s="57">
        <f>IF(ISERROR(VLOOKUP(C505,[2]TD!$4:$65536,2,0)),0,VLOOKUP(C505,[2]TD!$4:$65536,2,0))</f>
        <v>0</v>
      </c>
      <c r="F505" s="57">
        <f>IF(ISERROR(VLOOKUP(C505,[2]TD!$4:$65536,3,0)),0,VLOOKUP(C505,[2]TD!$4:$65536,3,0))</f>
        <v>0</v>
      </c>
      <c r="G505" s="57">
        <f>IF(ISERROR(VLOOKUP(C505,[2]TD!$4:$65536,4,0)),0,VLOOKUP(C505,[2]TD!$4:$65536,4,0))</f>
        <v>0</v>
      </c>
      <c r="H505" s="57">
        <f>IF(ISERROR(VLOOKUP(C505,[2]TD!$4:$65536,5,0)),0,VLOOKUP(C505,[2]TD!$4:$65536,5,0))</f>
        <v>0</v>
      </c>
      <c r="I505" s="57">
        <f t="shared" si="400"/>
        <v>0</v>
      </c>
      <c r="J505" s="57">
        <f t="shared" si="400"/>
        <v>0</v>
      </c>
      <c r="K505" s="57">
        <f t="shared" si="401"/>
        <v>0</v>
      </c>
      <c r="L505" s="57">
        <f>IF(ISERROR(VLOOKUP(C505,[2]TD!$4:$65536,6,0)),0,VLOOKUP(C505,[2]TD!$4:$65536,6,0))</f>
        <v>0</v>
      </c>
      <c r="M505" s="57">
        <f>IF(ISERROR(VLOOKUP(C505,[2]TD!$4:$65536,7,0)),0,VLOOKUP(C505,[2]TD!$4:$65536,7,0))</f>
        <v>0</v>
      </c>
      <c r="N505" s="70"/>
      <c r="O505" s="70" t="str">
        <f>IF(ISERROR(VLOOKUP(N505,[2]POA!$A$2:$C$25,3,0)),"",VLOOKUP(N505,[2]POA!$A$2:$C$25,3,0))</f>
        <v/>
      </c>
      <c r="P505" s="61"/>
      <c r="Q505" s="61" t="str">
        <f>IF(ISERROR(VLOOKUP(P505,[2]POA!$A$2:$F$25,4,0)),"",VLOOKUP(P505,[2]POA!$A$2:$F$25,4,0))</f>
        <v/>
      </c>
      <c r="R505" s="62" t="str">
        <f>IF(ISERROR(VLOOKUP(N505,[2]POA!$A$2:$C$25,2,0)),"",VLOOKUP(N505,[2]POA!$A$2:$C$25,2,0))</f>
        <v/>
      </c>
      <c r="S505" s="63"/>
      <c r="T505" s="64" t="str">
        <f t="shared" si="397"/>
        <v/>
      </c>
      <c r="U505" s="63"/>
      <c r="V505" s="64" t="str">
        <f>IF(OR(U496=0,N505="",R505=""),"",IF(U496&gt;=(0.5*R505),"HABIL","NO HABIL"))</f>
        <v/>
      </c>
      <c r="W505" s="64"/>
      <c r="X505" s="63"/>
      <c r="Y505" s="64" t="str">
        <f>IF(OR(X496=0,N505="",R505=""),"",IF(X496&gt;=$Y$9,"HABIL","NO HABIL"))</f>
        <v/>
      </c>
      <c r="Z505" s="65"/>
      <c r="AA505" s="64" t="str">
        <f>IF(OR(Z496=0,N505="",R505=""),"",IF(Z496&lt;=$AA$9,"HABIL","NO HABIL"))</f>
        <v/>
      </c>
      <c r="AB505" s="61">
        <f>IF(ISERROR(VLOOKUP(P505,[3]POA!$A$2:$F$25,5,0)),"",VLOOKUP(P505,[3]POA!$A$2:$F$25,5,0))</f>
        <v>0</v>
      </c>
      <c r="AC505" s="61"/>
      <c r="AD505" s="64" t="str">
        <f>IF(OR(AC496=0,N505="",R505=""),"",IF(AC496&gt;=$AD$9,"HABIL","NO HABIL"))</f>
        <v/>
      </c>
      <c r="AE505" s="64" t="str">
        <f t="shared" si="398"/>
        <v/>
      </c>
      <c r="AF505" s="66">
        <f t="shared" si="399"/>
        <v>0</v>
      </c>
      <c r="AG505" s="67" t="str">
        <f t="shared" si="402"/>
        <v>MIPYME</v>
      </c>
      <c r="AH505" s="68"/>
      <c r="AI505" s="64" t="str">
        <f>IF(OR(AH496=0,N505="",R505=""),"",IF(AH496&gt;=$AI$9,"HABIL","NO HABIL"))</f>
        <v/>
      </c>
      <c r="AJ505" s="68"/>
      <c r="AK505" s="64" t="str">
        <f>IF(OR(AJ496=0,N505="",R505=""),"",IF(AJ496&gt;=$AK$9,"HABIL","NO HABIL"))</f>
        <v/>
      </c>
      <c r="AL505" s="72" t="str">
        <f t="shared" si="403"/>
        <v/>
      </c>
    </row>
    <row r="506" spans="2:38" ht="18" hidden="1" customHeight="1" x14ac:dyDescent="0.25">
      <c r="B506" s="73" t="str">
        <f t="shared" si="404"/>
        <v/>
      </c>
      <c r="C506" s="74"/>
      <c r="D506" s="74"/>
      <c r="E506" s="75">
        <f>IF(ISERROR(VLOOKUP(C506,[2]TD!$4:$65536,2,0)),0,VLOOKUP(C506,[2]TD!$4:$65536,2,0))</f>
        <v>0</v>
      </c>
      <c r="F506" s="75">
        <f>IF(ISERROR(VLOOKUP(C506,[2]TD!$4:$65536,3,0)),0,VLOOKUP(C506,[2]TD!$4:$65536,3,0))</f>
        <v>0</v>
      </c>
      <c r="G506" s="75">
        <f>IF(ISERROR(VLOOKUP(C506,[2]TD!$4:$65536,4,0)),0,VLOOKUP(C506,[2]TD!$4:$65536,4,0))</f>
        <v>0</v>
      </c>
      <c r="H506" s="75">
        <f>IF(ISERROR(VLOOKUP(C506,[2]TD!$4:$65536,5,0)),0,VLOOKUP(C506,[2]TD!$4:$65536,5,0))</f>
        <v>0</v>
      </c>
      <c r="I506" s="75">
        <f t="shared" si="400"/>
        <v>0</v>
      </c>
      <c r="J506" s="75">
        <f t="shared" si="400"/>
        <v>0</v>
      </c>
      <c r="K506" s="75">
        <f t="shared" si="401"/>
        <v>0</v>
      </c>
      <c r="L506" s="75">
        <f>IF(ISERROR(VLOOKUP(C506,[2]TD!$4:$65536,6,0)),0,VLOOKUP(C506,[2]TD!$4:$65536,6,0))</f>
        <v>0</v>
      </c>
      <c r="M506" s="75">
        <f>IF(ISERROR(VLOOKUP(C506,[2]TD!$4:$65536,7,0)),0,VLOOKUP(C506,[2]TD!$4:$65536,7,0))</f>
        <v>0</v>
      </c>
      <c r="N506" s="76"/>
      <c r="O506" s="76" t="str">
        <f>IF(ISERROR(VLOOKUP(N506,[2]POA!$A$2:$C$25,3,0)),"",VLOOKUP(N506,[2]POA!$A$2:$C$25,3,0))</f>
        <v/>
      </c>
      <c r="P506" s="77"/>
      <c r="Q506" s="77" t="str">
        <f>IF(ISERROR(VLOOKUP(P506,[2]POA!$A$2:$F$25,4,0)),"",VLOOKUP(P506,[2]POA!$A$2:$F$25,4,0))</f>
        <v/>
      </c>
      <c r="R506" s="78" t="str">
        <f>IF(ISERROR(VLOOKUP(N506,[2]POA!$A$2:$C$25,2,0)),"",VLOOKUP(N506,[2]POA!$A$2:$C$25,2,0))</f>
        <v/>
      </c>
      <c r="S506" s="79"/>
      <c r="T506" s="64" t="str">
        <f t="shared" si="397"/>
        <v/>
      </c>
      <c r="U506" s="79"/>
      <c r="V506" s="80" t="str">
        <f>IF(OR(U496=0,N506="",R506=""),"",IF(U496&gt;=(0.5*R506),"HABIL","NO HABIL"))</f>
        <v/>
      </c>
      <c r="W506" s="80"/>
      <c r="X506" s="79"/>
      <c r="Y506" s="80" t="str">
        <f>IF(OR(X496=0,N506="",R506=""),"",IF(X496&gt;=$Y$9,"HABIL","NO HABIL"))</f>
        <v/>
      </c>
      <c r="Z506" s="81"/>
      <c r="AA506" s="80" t="str">
        <f>IF(OR(Z496=0,N506="",R506=""),"",IF(Z496&lt;=$AA$9,"HABIL","NO HABIL"))</f>
        <v/>
      </c>
      <c r="AB506" s="77">
        <f>IF(ISERROR(VLOOKUP(P506,[3]POA!$A$2:$F$25,5,0)),"",VLOOKUP(P506,[3]POA!$A$2:$F$25,5,0))</f>
        <v>0</v>
      </c>
      <c r="AC506" s="77"/>
      <c r="AD506" s="80" t="str">
        <f>IF(OR(AC496=0,N506="",R506=""),"",IF(AC496&gt;=$AD$9,"HABIL","NO HABIL"))</f>
        <v/>
      </c>
      <c r="AE506" s="80" t="str">
        <f t="shared" si="398"/>
        <v/>
      </c>
      <c r="AF506" s="82">
        <f t="shared" si="399"/>
        <v>0</v>
      </c>
      <c r="AG506" s="83" t="str">
        <f t="shared" si="402"/>
        <v>MIPYME</v>
      </c>
      <c r="AH506" s="84"/>
      <c r="AI506" s="80" t="str">
        <f>IF(OR(AH496=0,N506="",R506=""),"",IF(AH496&gt;=$AI$9,"HABIL","NO HABIL"))</f>
        <v/>
      </c>
      <c r="AJ506" s="84"/>
      <c r="AK506" s="80" t="str">
        <f>IF(OR(AJ496=0,N506="",R506=""),"",IF(AJ496&gt;=$AK$9,"HABIL","NO HABIL"))</f>
        <v/>
      </c>
      <c r="AL506" s="85" t="str">
        <f t="shared" si="403"/>
        <v/>
      </c>
    </row>
    <row r="507" spans="2:38" ht="18" hidden="1" customHeight="1" x14ac:dyDescent="0.25">
      <c r="B507" s="37">
        <v>46</v>
      </c>
      <c r="C507" s="38">
        <f>+C508</f>
        <v>0</v>
      </c>
      <c r="D507" s="39" t="str">
        <f>IF(SUM(D508:D517)=0,"",SUM(D508:D517))</f>
        <v/>
      </c>
      <c r="E507" s="40">
        <f>SUM(E508:E517)</f>
        <v>0</v>
      </c>
      <c r="F507" s="40">
        <f t="shared" ref="F507:M507" si="405">SUM(F508:F517)</f>
        <v>0</v>
      </c>
      <c r="G507" s="40">
        <f t="shared" si="405"/>
        <v>0</v>
      </c>
      <c r="H507" s="40">
        <f t="shared" si="405"/>
        <v>0</v>
      </c>
      <c r="I507" s="40">
        <f t="shared" si="405"/>
        <v>0</v>
      </c>
      <c r="J507" s="40">
        <f t="shared" si="405"/>
        <v>0</v>
      </c>
      <c r="K507" s="40">
        <f t="shared" si="405"/>
        <v>0</v>
      </c>
      <c r="L507" s="40">
        <f t="shared" si="405"/>
        <v>0</v>
      </c>
      <c r="M507" s="40">
        <f t="shared" si="405"/>
        <v>0</v>
      </c>
      <c r="N507" s="41">
        <v>1</v>
      </c>
      <c r="O507" s="42">
        <f>IF(ISERROR(VLOOKUP(N507,[2]POA!$A$2:$C$25,3,0)),"",VLOOKUP(N507,[2]POA!$A$2:$C$25,3,0))</f>
        <v>18</v>
      </c>
      <c r="P507" s="43" t="s">
        <v>54</v>
      </c>
      <c r="Q507" s="41">
        <f>+SUM(Q508:Q517)</f>
        <v>0</v>
      </c>
      <c r="R507" s="44">
        <f>IF(ISERROR(VLOOKUP(N507,[2]POA!$A$2:$C$25,2,0)),"",VLOOKUP(N507,[2]POA!$A$2:$C$25,2,0))</f>
        <v>151500000000</v>
      </c>
      <c r="S507" s="45">
        <f>SUM(I507)</f>
        <v>0</v>
      </c>
      <c r="T507" s="46" t="str">
        <f>IF(OR(S507=0,N507="",R507=""),"",IF(S507&gt;=(R507/O507),"HABIL","NO HABIL"))</f>
        <v/>
      </c>
      <c r="U507" s="47">
        <f>SUM(J507)</f>
        <v>0</v>
      </c>
      <c r="V507" s="48" t="str">
        <f>IF(OR(U507=0,N507="",R507=""),"",IF(U507&gt;=(0.1*R507),"HABIL","NO HABIL"))</f>
        <v/>
      </c>
      <c r="W507" s="48"/>
      <c r="X507" s="47">
        <f>IF(ISERROR(SUM(E507/G507)),0,SUM(E507/G507))</f>
        <v>0</v>
      </c>
      <c r="Y507" s="46" t="str">
        <f>IF(OR(X507=0,N507="",R507=""),"",IF(X507&gt;=$Y$9,"HABIL","NO HABIL"))</f>
        <v/>
      </c>
      <c r="Z507" s="49">
        <f>IF(ISERROR(SUM(H507/F507)),0,SUM(H507/F507))</f>
        <v>0</v>
      </c>
      <c r="AA507" s="46" t="str">
        <f>IF(OR(Z507=0,N507="",R507=""),"",IF(Z507&lt;=$AA$9,"HABIL","NO HABIL"))</f>
        <v/>
      </c>
      <c r="AB507" s="41">
        <f>+SUM(AB508:AB517)</f>
        <v>0</v>
      </c>
      <c r="AC507" s="49">
        <f>IF(ISERROR(SUM(L507/M507)),0,SUM(L507/M507))</f>
        <v>0</v>
      </c>
      <c r="AD507" s="46" t="str">
        <f>IF(OR(AC507=0,N507="",R507=""),"",IF(AC507&gt;=$AD$9,"HABIL","NO HABIL"))</f>
        <v/>
      </c>
      <c r="AE507" s="46" t="str">
        <f>IF(OR(T507="",V507="",Y507="",AA507="",AD507=""),"",IF(T507="NO HABIL","NO HABIL",IF(V507="NO HABIL","NO HABIL",IF(Y507="NO HABIL","NO HABIL",IF(AA507="NO HABIL","NO HABIL",IF(AD507="NO HABIL","NO HABIL",IF(AD507="NO HABIL","NO HABIL","HABIL")))))))</f>
        <v/>
      </c>
      <c r="AF507" s="50"/>
      <c r="AG507" s="51"/>
      <c r="AH507" s="49">
        <f>IF(ISERROR(SUM(L507/K507)),0,SUM(L507/K507))</f>
        <v>0</v>
      </c>
      <c r="AI507" s="46" t="str">
        <f>IF(OR(AH507=0,N507="",R507=""),"",IF(AH507&gt;=$AI$9,"HABIL","NO HABIL"))</f>
        <v/>
      </c>
      <c r="AJ507" s="49">
        <f>IF(ISERROR(SUM(L507/F507)),0,SUM(L507/F507))</f>
        <v>0</v>
      </c>
      <c r="AK507" s="46" t="str">
        <f>IF(OR(AJ507=0,N507="",R507=""),"",IF(AJ507&gt;=$AK$9,"HABIL","NO HABIL"))</f>
        <v/>
      </c>
      <c r="AL507" s="52" t="str">
        <f t="shared" si="403"/>
        <v/>
      </c>
    </row>
    <row r="508" spans="2:38" ht="18" hidden="1" customHeight="1" x14ac:dyDescent="0.25">
      <c r="B508" s="54" t="str">
        <f>IF(C508="","",B507+0.1)</f>
        <v/>
      </c>
      <c r="C508" s="55"/>
      <c r="D508" s="56"/>
      <c r="E508" s="57">
        <f>IF(ISERROR(VLOOKUP(C508,[2]TD!$4:$65536,2,0)),0,VLOOKUP(C508,[2]TD!$4:$65536,2,0))</f>
        <v>0</v>
      </c>
      <c r="F508" s="57">
        <f>IF(ISERROR(VLOOKUP(C508,[2]TD!$4:$65536,3,0)),0,VLOOKUP(C508,[2]TD!$4:$65536,3,0))</f>
        <v>0</v>
      </c>
      <c r="G508" s="57">
        <f>IF(ISERROR(VLOOKUP(C508,[2]TD!$4:$65536,4,0)),0,VLOOKUP(C508,[2]TD!$4:$65536,4,0))</f>
        <v>0</v>
      </c>
      <c r="H508" s="57">
        <f>IF(ISERROR(VLOOKUP(C508,[2]TD!$4:$65536,5,0)),0,VLOOKUP(C508,[2]TD!$4:$65536,5,0))</f>
        <v>0</v>
      </c>
      <c r="I508" s="57">
        <f>IF(ISERROR(E508-G508),"",E508-G508)</f>
        <v>0</v>
      </c>
      <c r="J508" s="58">
        <f>IF(ISERROR(F508-H508),"",F508-H508)</f>
        <v>0</v>
      </c>
      <c r="K508" s="58">
        <f>IF(ISERROR(F508-H508),"",F508-H508)</f>
        <v>0</v>
      </c>
      <c r="L508" s="57">
        <f>IF(ISERROR(VLOOKUP(C508,[2]TD!$4:$65536,6,0)),0,VLOOKUP(C508,[2]TD!$4:$65536,6,0))</f>
        <v>0</v>
      </c>
      <c r="M508" s="57">
        <f>IF(ISERROR(VLOOKUP(C508,[2]TD!$4:$65536,7,0)),0,VLOOKUP(C508,[2]TD!$4:$65536,7,0))</f>
        <v>0</v>
      </c>
      <c r="N508" s="59"/>
      <c r="O508" s="60" t="str">
        <f>IF(ISERROR(VLOOKUP(N508,[2]POA!$A$2:$C$25,3,0)),"",VLOOKUP(N508,[2]POA!$A$2:$C$25,3,0))</f>
        <v/>
      </c>
      <c r="P508" s="61" t="s">
        <v>54</v>
      </c>
      <c r="Q508" s="61" t="str">
        <f>IF(ISERROR(VLOOKUP(P508,[2]POA!$A$2:$F$25,4,0)),"",VLOOKUP(P508,[2]POA!$A$2:$F$25,4,0))</f>
        <v/>
      </c>
      <c r="R508" s="62" t="str">
        <f>IF(ISERROR(VLOOKUP(N508,[2]POA!$A$2:$C$25,2,0)),"",VLOOKUP(N508,[2]POA!$A$2:$C$25,2,0))</f>
        <v/>
      </c>
      <c r="S508" s="63"/>
      <c r="T508" s="64" t="str">
        <f t="shared" ref="T508:T517" si="406">IF(OR(S507=0,N508="",R508=""),"",IF(S507&gt;=(0.1*R508),"HABIL","NO HABIL"))</f>
        <v/>
      </c>
      <c r="U508" s="63"/>
      <c r="V508" s="64" t="str">
        <f>IF(OR(U507=0,N508="",R508=""),"",IF(U507&gt;=(0.5*R508),"HABIL","NO HABIL"))</f>
        <v/>
      </c>
      <c r="W508" s="64"/>
      <c r="X508" s="63"/>
      <c r="Y508" s="64" t="str">
        <f>IF(OR(X507=0,N508="",R508=""),"",IF(X507&gt;=$Y$9,"HABIL","NO HABIL"))</f>
        <v/>
      </c>
      <c r="Z508" s="65"/>
      <c r="AA508" s="64" t="str">
        <f>IF(OR(Z507=0,N508="",R508=""),"",IF(Z507&lt;=$AA$9,"HABIL","NO HABIL"))</f>
        <v/>
      </c>
      <c r="AB508" s="61" t="str">
        <f>IF(ISERROR(VLOOKUP(P508,[3]POA!$A$2:$F$25,5,0)),"",VLOOKUP(P508,[3]POA!$A$2:$F$25,5,0))</f>
        <v/>
      </c>
      <c r="AC508" s="61"/>
      <c r="AD508" s="64" t="str">
        <f>IF(OR(AC507=0,N508="",R508=""),"",IF(AC507&gt;=$AD$9,"HABIL","NO HABIL"))</f>
        <v/>
      </c>
      <c r="AE508" s="64" t="str">
        <f t="shared" ref="AE508:AE517" si="407">IF(OR(T508="",V508="",Y508="",AA508="",AD508=""),"",IF(T508="NO HABIL","NO HABIL",IF(V508="NO HABIL","NO HABIL",IF(Y508="NO HABIL","NO HABIL",IF(AA508="NO HABIL","NO HABIL",IF(AD508="NO HABIL","NO HABIL",IF(AD508="NO HABIL","NO HABIL","HABIL")))))))</f>
        <v/>
      </c>
      <c r="AF508" s="66">
        <f t="shared" ref="AF508:AF517" si="408">IF(ISERROR(F508/$AG$9),"",F508/$AG$9)</f>
        <v>0</v>
      </c>
      <c r="AG508" s="67" t="str">
        <f>+IF(AF508&lt;$AG$10,"MIPYME","NO CUMPLE")</f>
        <v>MIPYME</v>
      </c>
      <c r="AH508" s="68"/>
      <c r="AI508" s="64" t="str">
        <f>IF(OR(AH507=0,N508="",R508=""),"",IF(AH507&gt;=$AI$9,"HABIL","NO HABIL"))</f>
        <v/>
      </c>
      <c r="AJ508" s="68"/>
      <c r="AK508" s="64" t="str">
        <f>IF(OR(AJ507=0,N508="",R508=""),"",IF(AJ507&gt;=$AK$9,"HABIL","NO HABIL"))</f>
        <v/>
      </c>
      <c r="AL508" s="69" t="str">
        <f>IF(OR(AI508="",AK508=""),"",IF(AI508="NO HABIL","NO HABIL",IF(AK508="NO HABIL","NO HABIL",IF(AK508="NO HABIL","NO HABIL","HABIL"))))</f>
        <v/>
      </c>
    </row>
    <row r="509" spans="2:38" ht="18" hidden="1" customHeight="1" x14ac:dyDescent="0.25">
      <c r="B509" s="54" t="str">
        <f>IF(C509="","",B508+0.1)</f>
        <v/>
      </c>
      <c r="C509" s="56"/>
      <c r="D509" s="56"/>
      <c r="E509" s="57">
        <f>IF(ISERROR(VLOOKUP(C509,[2]TD!$4:$65536,2,0)),0,VLOOKUP(C509,[2]TD!$4:$65536,2,0))</f>
        <v>0</v>
      </c>
      <c r="F509" s="57">
        <f>IF(ISERROR(VLOOKUP(C509,[2]TD!$4:$65536,3,0)),0,VLOOKUP(C509,[2]TD!$4:$65536,3,0))</f>
        <v>0</v>
      </c>
      <c r="G509" s="57">
        <f>IF(ISERROR(VLOOKUP(C509,[2]TD!$4:$65536,4,0)),0,VLOOKUP(C509,[2]TD!$4:$65536,4,0))</f>
        <v>0</v>
      </c>
      <c r="H509" s="57">
        <f>IF(ISERROR(VLOOKUP(C509,[2]TD!$4:$65536,5,0)),0,VLOOKUP(C509,[2]TD!$4:$65536,5,0))</f>
        <v>0</v>
      </c>
      <c r="I509" s="57">
        <f t="shared" ref="I509:J517" si="409">IF(ISERROR(E509-G509),"",E509-G509)</f>
        <v>0</v>
      </c>
      <c r="J509" s="58">
        <f t="shared" si="409"/>
        <v>0</v>
      </c>
      <c r="K509" s="58">
        <f t="shared" ref="K509:K517" si="410">IF(ISERROR(F509-H509),"",F509-H509)</f>
        <v>0</v>
      </c>
      <c r="L509" s="57">
        <f>IF(ISERROR(VLOOKUP(C509,[2]TD!$4:$65536,6,0)),0,VLOOKUP(C509,[2]TD!$4:$65536,6,0))</f>
        <v>0</v>
      </c>
      <c r="M509" s="57">
        <f>IF(ISERROR(VLOOKUP(C509,[2]TD!$4:$65536,7,0)),0,VLOOKUP(C509,[2]TD!$4:$65536,7,0))</f>
        <v>0</v>
      </c>
      <c r="N509" s="70"/>
      <c r="O509" s="70" t="str">
        <f>IF(ISERROR(VLOOKUP(N509,[2]POA!$A$2:$C$25,3,0)),"",VLOOKUP(N509,[2]POA!$A$2:$C$25,3,0))</f>
        <v/>
      </c>
      <c r="P509" s="61" t="s">
        <v>54</v>
      </c>
      <c r="Q509" s="61" t="str">
        <f>IF(ISERROR(VLOOKUP(P509,[2]POA!$A$2:$F$25,4,0)),"",VLOOKUP(P509,[2]POA!$A$2:$F$25,4,0))</f>
        <v/>
      </c>
      <c r="R509" s="62" t="str">
        <f>IF(ISERROR(VLOOKUP(N509,[2]POA!$A$2:$C$25,2,0)),"",VLOOKUP(N509,[2]POA!$A$2:$C$25,2,0))</f>
        <v/>
      </c>
      <c r="S509" s="63" t="s">
        <v>54</v>
      </c>
      <c r="T509" s="64" t="str">
        <f t="shared" si="406"/>
        <v/>
      </c>
      <c r="U509" s="63"/>
      <c r="V509" s="64" t="str">
        <f>IF(OR(U507=0,N509="",R509=""),"",IF(U507&gt;=(0.5*R509),"HABIL","NO HABIL"))</f>
        <v/>
      </c>
      <c r="W509" s="64"/>
      <c r="X509" s="63"/>
      <c r="Y509" s="64" t="str">
        <f>IF(OR(X507=0,N509="",R509=""),"",IF(X507&gt;=$Y$9,"HABIL","NO HABIL"))</f>
        <v/>
      </c>
      <c r="Z509" s="65"/>
      <c r="AA509" s="64" t="str">
        <f>IF(OR(Z507=0,N509="",R509=""),"",IF(Z507&lt;=$AA$9,"HABIL","NO HABIL"))</f>
        <v/>
      </c>
      <c r="AB509" s="61" t="str">
        <f>IF(ISERROR(VLOOKUP(P509,[3]POA!$A$2:$F$25,5,0)),"",VLOOKUP(P509,[3]POA!$A$2:$F$25,5,0))</f>
        <v/>
      </c>
      <c r="AC509" s="61"/>
      <c r="AD509" s="64" t="str">
        <f>IF(OR(AC507=0,N509="",R509=""),"",IF(AC507&gt;=$AD$9,"HABIL","NO HABIL"))</f>
        <v/>
      </c>
      <c r="AE509" s="64" t="str">
        <f t="shared" si="407"/>
        <v/>
      </c>
      <c r="AF509" s="66">
        <f t="shared" si="408"/>
        <v>0</v>
      </c>
      <c r="AG509" s="67" t="str">
        <f t="shared" ref="AG509:AG517" si="411">+IF(AF509&lt;$AG$10,"MIPYME","NO CUMPLE")</f>
        <v>MIPYME</v>
      </c>
      <c r="AH509" s="68"/>
      <c r="AI509" s="64" t="str">
        <f>IF(OR(AH507=0,N509="",R509=""),"",IF(AH507&gt;=$AI$9,"HABIL","NO HABIL"))</f>
        <v/>
      </c>
      <c r="AJ509" s="68"/>
      <c r="AK509" s="64" t="str">
        <f>IF(OR(AJ507=0,N509="",R509=""),"",IF(AJ507&gt;=$AK$9,"HABIL","NO HABIL"))</f>
        <v/>
      </c>
      <c r="AL509" s="71" t="str">
        <f t="shared" ref="AL509:AL518" si="412">IF(OR(AI509="",AK509=""),"",IF(AI509="NO HABIL","NO HABIL",IF(AK509="NO HABIL","NO HABIL",IF(AK509="NO HABIL","NO HABIL","HABIL"))))</f>
        <v/>
      </c>
    </row>
    <row r="510" spans="2:38" ht="18" hidden="1" customHeight="1" x14ac:dyDescent="0.25">
      <c r="B510" s="54" t="str">
        <f>IF(C510="","",B509+0.1)</f>
        <v/>
      </c>
      <c r="C510" s="56"/>
      <c r="D510" s="56"/>
      <c r="E510" s="57">
        <f>IF(ISERROR(VLOOKUP(C510,[2]TD!$4:$65536,2,0)),0,VLOOKUP(C510,[2]TD!$4:$65536,2,0))</f>
        <v>0</v>
      </c>
      <c r="F510" s="57">
        <f>IF(ISERROR(VLOOKUP(C510,[2]TD!$4:$65536,3,0)),0,VLOOKUP(C510,[2]TD!$4:$65536,3,0))</f>
        <v>0</v>
      </c>
      <c r="G510" s="57">
        <f>IF(ISERROR(VLOOKUP(C510,[2]TD!$4:$65536,4,0)),0,VLOOKUP(C510,[2]TD!$4:$65536,4,0))</f>
        <v>0</v>
      </c>
      <c r="H510" s="57">
        <f>IF(ISERROR(VLOOKUP(C510,[2]TD!$4:$65536,5,0)),0,VLOOKUP(C510,[2]TD!$4:$65536,5,0))</f>
        <v>0</v>
      </c>
      <c r="I510" s="57">
        <f t="shared" si="409"/>
        <v>0</v>
      </c>
      <c r="J510" s="58">
        <f t="shared" si="409"/>
        <v>0</v>
      </c>
      <c r="K510" s="58">
        <f t="shared" si="410"/>
        <v>0</v>
      </c>
      <c r="L510" s="57">
        <f>IF(ISERROR(VLOOKUP(C510,[2]TD!$4:$65536,6,0)),0,VLOOKUP(C510,[2]TD!$4:$65536,6,0))</f>
        <v>0</v>
      </c>
      <c r="M510" s="57">
        <f>IF(ISERROR(VLOOKUP(C510,[2]TD!$4:$65536,7,0)),0,VLOOKUP(C510,[2]TD!$4:$65536,7,0))</f>
        <v>0</v>
      </c>
      <c r="N510" s="70"/>
      <c r="O510" s="70" t="str">
        <f>IF(ISERROR(VLOOKUP(N510,[2]POA!$A$2:$C$25,3,0)),"",VLOOKUP(N510,[2]POA!$A$2:$C$25,3,0))</f>
        <v/>
      </c>
      <c r="P510" s="61"/>
      <c r="Q510" s="61" t="str">
        <f>IF(ISERROR(VLOOKUP(P510,[2]POA!$A$2:$F$25,4,0)),"",VLOOKUP(P510,[2]POA!$A$2:$F$25,4,0))</f>
        <v/>
      </c>
      <c r="R510" s="62" t="str">
        <f>IF(ISERROR(VLOOKUP(N510,[2]POA!$A$2:$C$25,2,0)),"",VLOOKUP(N510,[2]POA!$A$2:$C$25,2,0))</f>
        <v/>
      </c>
      <c r="S510" s="63" t="s">
        <v>54</v>
      </c>
      <c r="T510" s="64" t="str">
        <f t="shared" si="406"/>
        <v/>
      </c>
      <c r="U510" s="63"/>
      <c r="V510" s="64" t="str">
        <f>IF(OR(U507=0,N510="",R510=""),"",IF(U507&gt;=(0.5*R510),"HABIL","NO HABIL"))</f>
        <v/>
      </c>
      <c r="W510" s="64"/>
      <c r="X510" s="63"/>
      <c r="Y510" s="64" t="str">
        <f>IF(OR(X507=0,N510="",R510=""),"",IF(X507&gt;=$Y$9,"HABIL","NO HABIL"))</f>
        <v/>
      </c>
      <c r="Z510" s="65"/>
      <c r="AA510" s="64" t="str">
        <f>IF(OR(Z507=0,N510="",R510=""),"",IF(Z507&lt;=$AA$9,"HABIL","NO HABIL"))</f>
        <v/>
      </c>
      <c r="AB510" s="61">
        <f>IF(ISERROR(VLOOKUP(P510,[3]POA!$A$2:$F$25,5,0)),"",VLOOKUP(P510,[3]POA!$A$2:$F$25,5,0))</f>
        <v>0</v>
      </c>
      <c r="AC510" s="61"/>
      <c r="AD510" s="64" t="str">
        <f>IF(OR(AC507=0,N510="",R510=""),"",IF(AC507&gt;=$AD$9,"HABIL","NO HABIL"))</f>
        <v/>
      </c>
      <c r="AE510" s="64" t="str">
        <f t="shared" si="407"/>
        <v/>
      </c>
      <c r="AF510" s="66">
        <f t="shared" si="408"/>
        <v>0</v>
      </c>
      <c r="AG510" s="67" t="str">
        <f t="shared" si="411"/>
        <v>MIPYME</v>
      </c>
      <c r="AH510" s="68"/>
      <c r="AI510" s="64" t="str">
        <f>IF(OR(AH507=0,N510="",R510=""),"",IF(AH507&gt;=$AI$9,"HABIL","NO HABIL"))</f>
        <v/>
      </c>
      <c r="AJ510" s="68"/>
      <c r="AK510" s="64" t="str">
        <f>IF(OR(AJ507=0,N510="",R510=""),"",IF(AJ507&gt;=$AK$9,"HABIL","NO HABIL"))</f>
        <v/>
      </c>
      <c r="AL510" s="71" t="str">
        <f t="shared" si="412"/>
        <v/>
      </c>
    </row>
    <row r="511" spans="2:38" ht="18" hidden="1" customHeight="1" x14ac:dyDescent="0.25">
      <c r="B511" s="54"/>
      <c r="C511" s="56" t="s">
        <v>55</v>
      </c>
      <c r="D511" s="56"/>
      <c r="E511" s="57">
        <f>IF(ISERROR(VLOOKUP(C511,[2]TD!$4:$65536,2,0)),0,VLOOKUP(C511,[2]TD!$4:$65536,2,0))</f>
        <v>0</v>
      </c>
      <c r="F511" s="57">
        <f>IF(ISERROR(VLOOKUP(C511,[2]TD!$4:$65536,3,0)),0,VLOOKUP(C511,[2]TD!$4:$65536,3,0))</f>
        <v>0</v>
      </c>
      <c r="G511" s="57">
        <f>IF(ISERROR(VLOOKUP(C511,[2]TD!$4:$65536,4,0)),0,VLOOKUP(C511,[2]TD!$4:$65536,4,0))</f>
        <v>0</v>
      </c>
      <c r="H511" s="57">
        <f>IF(ISERROR(VLOOKUP(C511,[2]TD!$4:$65536,5,0)),0,VLOOKUP(C511,[2]TD!$4:$65536,5,0))</f>
        <v>0</v>
      </c>
      <c r="I511" s="57">
        <f t="shared" si="409"/>
        <v>0</v>
      </c>
      <c r="J511" s="57">
        <f t="shared" si="409"/>
        <v>0</v>
      </c>
      <c r="K511" s="57">
        <f t="shared" si="410"/>
        <v>0</v>
      </c>
      <c r="L511" s="57">
        <f>IF(ISERROR(VLOOKUP(C511,[2]TD!$4:$65536,6,0)),0,VLOOKUP(C511,[2]TD!$4:$65536,6,0))</f>
        <v>0</v>
      </c>
      <c r="M511" s="57">
        <f>IF(ISERROR(VLOOKUP(C511,[2]TD!$4:$65536,7,0)),0,VLOOKUP(C511,[2]TD!$4:$65536,7,0))</f>
        <v>0</v>
      </c>
      <c r="N511" s="70"/>
      <c r="O511" s="70" t="str">
        <f>IF(ISERROR(VLOOKUP(N511,[2]POA!$A$2:$C$25,3,0)),"",VLOOKUP(N511,[2]POA!$A$2:$C$25,3,0))</f>
        <v/>
      </c>
      <c r="P511" s="61"/>
      <c r="Q511" s="61" t="str">
        <f>IF(ISERROR(VLOOKUP(P511,[2]POA!$A$2:$F$25,4,0)),"",VLOOKUP(P511,[2]POA!$A$2:$F$25,4,0))</f>
        <v/>
      </c>
      <c r="R511" s="62" t="str">
        <f>IF(ISERROR(VLOOKUP(N511,[2]POA!$A$2:$C$25,2,0)),"",VLOOKUP(N511,[2]POA!$A$2:$C$25,2,0))</f>
        <v/>
      </c>
      <c r="S511" s="63"/>
      <c r="T511" s="64" t="str">
        <f t="shared" si="406"/>
        <v/>
      </c>
      <c r="U511" s="63"/>
      <c r="V511" s="64" t="str">
        <f>IF(OR(U507=0,N511="",R511=""),"",IF(U507&gt;=(0.5*R511),"HABIL","NO HABIL"))</f>
        <v/>
      </c>
      <c r="W511" s="64"/>
      <c r="X511" s="63"/>
      <c r="Y511" s="64" t="str">
        <f>IF(OR(X507=0,N511="",R511=""),"",IF(X507&gt;=$Y$9,"HABIL","NO HABIL"))</f>
        <v/>
      </c>
      <c r="Z511" s="65"/>
      <c r="AA511" s="64" t="str">
        <f>IF(OR(Z507=0,N511="",R511=""),"",IF(Z507&lt;=$AA$9,"HABIL","NO HABIL"))</f>
        <v/>
      </c>
      <c r="AB511" s="61">
        <f>IF(ISERROR(VLOOKUP(P511,[3]POA!$A$2:$F$25,5,0)),"",VLOOKUP(P511,[3]POA!$A$2:$F$25,5,0))</f>
        <v>0</v>
      </c>
      <c r="AC511" s="61"/>
      <c r="AD511" s="64" t="str">
        <f>IF(OR(AC507=0,N511="",R511=""),"",IF(AC507&gt;=$AD$9,"HABIL","NO HABIL"))</f>
        <v/>
      </c>
      <c r="AE511" s="64" t="str">
        <f t="shared" si="407"/>
        <v/>
      </c>
      <c r="AF511" s="66">
        <f t="shared" si="408"/>
        <v>0</v>
      </c>
      <c r="AG511" s="67" t="str">
        <f t="shared" si="411"/>
        <v>MIPYME</v>
      </c>
      <c r="AH511" s="68"/>
      <c r="AI511" s="64" t="str">
        <f>IF(OR(AH507=0,N511="",R511=""),"",IF(AH507&gt;=$AI$9,"HABIL","NO HABIL"))</f>
        <v/>
      </c>
      <c r="AJ511" s="68"/>
      <c r="AK511" s="64" t="str">
        <f>IF(OR(AJ507=0,N511="",R511=""),"",IF(AJ507&gt;=$AK$9,"HABIL","NO HABIL"))</f>
        <v/>
      </c>
      <c r="AL511" s="71" t="str">
        <f t="shared" si="412"/>
        <v/>
      </c>
    </row>
    <row r="512" spans="2:38" ht="18" hidden="1" customHeight="1" x14ac:dyDescent="0.25">
      <c r="B512" s="54" t="str">
        <f t="shared" ref="B512:B517" si="413">IF(C512="","",B511+0.1)</f>
        <v/>
      </c>
      <c r="C512" s="56"/>
      <c r="D512" s="56"/>
      <c r="E512" s="57">
        <f>IF(ISERROR(VLOOKUP(C512,[2]TD!$4:$65536,2,0)),0,VLOOKUP(C512,[2]TD!$4:$65536,2,0))</f>
        <v>0</v>
      </c>
      <c r="F512" s="57">
        <f>IF(ISERROR(VLOOKUP(C512,[2]TD!$4:$65536,3,0)),0,VLOOKUP(C512,[2]TD!$4:$65536,3,0))</f>
        <v>0</v>
      </c>
      <c r="G512" s="57">
        <f>IF(ISERROR(VLOOKUP(C512,[2]TD!$4:$65536,4,0)),0,VLOOKUP(C512,[2]TD!$4:$65536,4,0))</f>
        <v>0</v>
      </c>
      <c r="H512" s="57">
        <f>IF(ISERROR(VLOOKUP(C512,[2]TD!$4:$65536,5,0)),0,VLOOKUP(C512,[2]TD!$4:$65536,5,0))</f>
        <v>0</v>
      </c>
      <c r="I512" s="57">
        <f t="shared" si="409"/>
        <v>0</v>
      </c>
      <c r="J512" s="57">
        <f t="shared" si="409"/>
        <v>0</v>
      </c>
      <c r="K512" s="57">
        <f t="shared" si="410"/>
        <v>0</v>
      </c>
      <c r="L512" s="57">
        <f>IF(ISERROR(VLOOKUP(C512,[2]TD!$4:$65536,6,0)),0,VLOOKUP(C512,[2]TD!$4:$65536,6,0))</f>
        <v>0</v>
      </c>
      <c r="M512" s="57">
        <f>IF(ISERROR(VLOOKUP(C512,[2]TD!$4:$65536,7,0)),0,VLOOKUP(C512,[2]TD!$4:$65536,7,0))</f>
        <v>0</v>
      </c>
      <c r="N512" s="70"/>
      <c r="O512" s="70" t="str">
        <f>IF(ISERROR(VLOOKUP(N512,[2]POA!$A$2:$C$25,3,0)),"",VLOOKUP(N512,[2]POA!$A$2:$C$25,3,0))</f>
        <v/>
      </c>
      <c r="P512" s="61"/>
      <c r="Q512" s="61" t="str">
        <f>IF(ISERROR(VLOOKUP(P512,[2]POA!$A$2:$F$25,4,0)),"",VLOOKUP(P512,[2]POA!$A$2:$F$25,4,0))</f>
        <v/>
      </c>
      <c r="R512" s="62" t="str">
        <f>IF(ISERROR(VLOOKUP(N512,[2]POA!$A$2:$C$25,2,0)),"",VLOOKUP(N512,[2]POA!$A$2:$C$25,2,0))</f>
        <v/>
      </c>
      <c r="S512" s="63"/>
      <c r="T512" s="64" t="str">
        <f t="shared" si="406"/>
        <v/>
      </c>
      <c r="U512" s="63"/>
      <c r="V512" s="64" t="str">
        <f>IF(OR(U507=0,N512="",R512=""),"",IF(U507&gt;=(0.5*R512),"HABIL","NO HABIL"))</f>
        <v/>
      </c>
      <c r="W512" s="64"/>
      <c r="X512" s="63"/>
      <c r="Y512" s="64" t="str">
        <f>IF(OR(X507=0,N512="",R512=""),"",IF(X507&gt;=$Y$9,"HABIL","NO HABIL"))</f>
        <v/>
      </c>
      <c r="Z512" s="65"/>
      <c r="AA512" s="64" t="str">
        <f>IF(OR(Z507=0,N512="",R512=""),"",IF(Z507&lt;=$AA$9,"HABIL","NO HABIL"))</f>
        <v/>
      </c>
      <c r="AB512" s="61">
        <f>IF(ISERROR(VLOOKUP(P512,[3]POA!$A$2:$F$25,5,0)),"",VLOOKUP(P512,[3]POA!$A$2:$F$25,5,0))</f>
        <v>0</v>
      </c>
      <c r="AC512" s="61"/>
      <c r="AD512" s="64" t="str">
        <f>IF(OR(AC507=0,N512="",R512=""),"",IF(AC507&gt;=$AD$9,"HABIL","NO HABIL"))</f>
        <v/>
      </c>
      <c r="AE512" s="64" t="str">
        <f t="shared" si="407"/>
        <v/>
      </c>
      <c r="AF512" s="66">
        <f t="shared" si="408"/>
        <v>0</v>
      </c>
      <c r="AG512" s="67" t="str">
        <f t="shared" si="411"/>
        <v>MIPYME</v>
      </c>
      <c r="AH512" s="68"/>
      <c r="AI512" s="64" t="str">
        <f>IF(OR(AH507=0,N512="",R512=""),"",IF(AH507&gt;=$AI$9,"HABIL","NO HABIL"))</f>
        <v/>
      </c>
      <c r="AJ512" s="68"/>
      <c r="AK512" s="64" t="str">
        <f>IF(OR(AJ507=0,N512="",R512=""),"",IF(AJ507&gt;=$AK$9,"HABIL","NO HABIL"))</f>
        <v/>
      </c>
      <c r="AL512" s="72" t="str">
        <f t="shared" si="412"/>
        <v/>
      </c>
    </row>
    <row r="513" spans="2:38" ht="18" hidden="1" customHeight="1" x14ac:dyDescent="0.25">
      <c r="B513" s="54" t="str">
        <f t="shared" si="413"/>
        <v/>
      </c>
      <c r="C513" s="56"/>
      <c r="D513" s="56"/>
      <c r="E513" s="57">
        <f>IF(ISERROR(VLOOKUP(C513,[2]TD!$4:$65536,2,0)),0,VLOOKUP(C513,[2]TD!$4:$65536,2,0))</f>
        <v>0</v>
      </c>
      <c r="F513" s="57">
        <f>IF(ISERROR(VLOOKUP(C513,[2]TD!$4:$65536,3,0)),0,VLOOKUP(C513,[2]TD!$4:$65536,3,0))</f>
        <v>0</v>
      </c>
      <c r="G513" s="57">
        <f>IF(ISERROR(VLOOKUP(C513,[2]TD!$4:$65536,4,0)),0,VLOOKUP(C513,[2]TD!$4:$65536,4,0))</f>
        <v>0</v>
      </c>
      <c r="H513" s="57">
        <f>IF(ISERROR(VLOOKUP(C513,[2]TD!$4:$65536,5,0)),0,VLOOKUP(C513,[2]TD!$4:$65536,5,0))</f>
        <v>0</v>
      </c>
      <c r="I513" s="57">
        <f t="shared" si="409"/>
        <v>0</v>
      </c>
      <c r="J513" s="57">
        <f t="shared" si="409"/>
        <v>0</v>
      </c>
      <c r="K513" s="57">
        <f t="shared" si="410"/>
        <v>0</v>
      </c>
      <c r="L513" s="57">
        <f>IF(ISERROR(VLOOKUP(C513,[2]TD!$4:$65536,6,0)),0,VLOOKUP(C513,[2]TD!$4:$65536,6,0))</f>
        <v>0</v>
      </c>
      <c r="M513" s="57">
        <f>IF(ISERROR(VLOOKUP(C513,[2]TD!$4:$65536,7,0)),0,VLOOKUP(C513,[2]TD!$4:$65536,7,0))</f>
        <v>0</v>
      </c>
      <c r="N513" s="70"/>
      <c r="O513" s="70" t="str">
        <f>IF(ISERROR(VLOOKUP(N513,[2]POA!$A$2:$C$25,3,0)),"",VLOOKUP(N513,[2]POA!$A$2:$C$25,3,0))</f>
        <v/>
      </c>
      <c r="P513" s="61"/>
      <c r="Q513" s="61" t="str">
        <f>IF(ISERROR(VLOOKUP(P513,[2]POA!$A$2:$F$25,4,0)),"",VLOOKUP(P513,[2]POA!$A$2:$F$25,4,0))</f>
        <v/>
      </c>
      <c r="R513" s="62" t="str">
        <f>IF(ISERROR(VLOOKUP(N513,[2]POA!$A$2:$C$25,2,0)),"",VLOOKUP(N513,[2]POA!$A$2:$C$25,2,0))</f>
        <v/>
      </c>
      <c r="S513" s="63"/>
      <c r="T513" s="64" t="str">
        <f t="shared" si="406"/>
        <v/>
      </c>
      <c r="U513" s="63"/>
      <c r="V513" s="64" t="str">
        <f>IF(OR(U507=0,N513="",R513=""),"",IF(U507&gt;=(0.5*R513),"HABIL","NO HABIL"))</f>
        <v/>
      </c>
      <c r="W513" s="64"/>
      <c r="X513" s="63"/>
      <c r="Y513" s="64" t="str">
        <f>IF(OR(X507=0,N513="",R513=""),"",IF(X507&gt;=$Y$9,"HABIL","NO HABIL"))</f>
        <v/>
      </c>
      <c r="Z513" s="65"/>
      <c r="AA513" s="64" t="str">
        <f>IF(OR(Z507=0,N513="",R513=""),"",IF(Z507&lt;=$AA$9,"HABIL","NO HABIL"))</f>
        <v/>
      </c>
      <c r="AB513" s="61">
        <f>IF(ISERROR(VLOOKUP(P513,[3]POA!$A$2:$F$25,5,0)),"",VLOOKUP(P513,[3]POA!$A$2:$F$25,5,0))</f>
        <v>0</v>
      </c>
      <c r="AC513" s="61"/>
      <c r="AD513" s="64" t="str">
        <f>IF(OR(AC507=0,N513="",R513=""),"",IF(AC507&gt;=$AD$9,"HABIL","NO HABIL"))</f>
        <v/>
      </c>
      <c r="AE513" s="64" t="str">
        <f t="shared" si="407"/>
        <v/>
      </c>
      <c r="AF513" s="66">
        <f t="shared" si="408"/>
        <v>0</v>
      </c>
      <c r="AG513" s="67" t="str">
        <f t="shared" si="411"/>
        <v>MIPYME</v>
      </c>
      <c r="AH513" s="68"/>
      <c r="AI513" s="64" t="str">
        <f>IF(OR(AH507=0,N513="",R513=""),"",IF(AH507&gt;=$AI$9,"HABIL","NO HABIL"))</f>
        <v/>
      </c>
      <c r="AJ513" s="68"/>
      <c r="AK513" s="64" t="str">
        <f>IF(OR(AJ507=0,N513="",R513=""),"",IF(AJ507&gt;=$AK$9,"HABIL","NO HABIL"))</f>
        <v/>
      </c>
      <c r="AL513" s="71" t="str">
        <f t="shared" si="412"/>
        <v/>
      </c>
    </row>
    <row r="514" spans="2:38" ht="18" hidden="1" customHeight="1" x14ac:dyDescent="0.25">
      <c r="B514" s="54" t="str">
        <f t="shared" si="413"/>
        <v/>
      </c>
      <c r="C514" s="56"/>
      <c r="D514" s="56"/>
      <c r="E514" s="57">
        <f>IF(ISERROR(VLOOKUP(C514,[2]TD!$4:$65536,2,0)),0,VLOOKUP(C514,[2]TD!$4:$65536,2,0))</f>
        <v>0</v>
      </c>
      <c r="F514" s="57">
        <f>IF(ISERROR(VLOOKUP(C514,[2]TD!$4:$65536,3,0)),0,VLOOKUP(C514,[2]TD!$4:$65536,3,0))</f>
        <v>0</v>
      </c>
      <c r="G514" s="57">
        <f>IF(ISERROR(VLOOKUP(C514,[2]TD!$4:$65536,4,0)),0,VLOOKUP(C514,[2]TD!$4:$65536,4,0))</f>
        <v>0</v>
      </c>
      <c r="H514" s="57">
        <f>IF(ISERROR(VLOOKUP(C514,[2]TD!$4:$65536,5,0)),0,VLOOKUP(C514,[2]TD!$4:$65536,5,0))</f>
        <v>0</v>
      </c>
      <c r="I514" s="57">
        <f t="shared" si="409"/>
        <v>0</v>
      </c>
      <c r="J514" s="57">
        <f t="shared" si="409"/>
        <v>0</v>
      </c>
      <c r="K514" s="57">
        <f t="shared" si="410"/>
        <v>0</v>
      </c>
      <c r="L514" s="57">
        <f>IF(ISERROR(VLOOKUP(C514,[2]TD!$4:$65536,6,0)),0,VLOOKUP(C514,[2]TD!$4:$65536,6,0))</f>
        <v>0</v>
      </c>
      <c r="M514" s="57">
        <f>IF(ISERROR(VLOOKUP(C514,[2]TD!$4:$65536,7,0)),0,VLOOKUP(C514,[2]TD!$4:$65536,7,0))</f>
        <v>0</v>
      </c>
      <c r="N514" s="70"/>
      <c r="O514" s="70" t="str">
        <f>IF(ISERROR(VLOOKUP(N514,[2]POA!$A$2:$C$25,3,0)),"",VLOOKUP(N514,[2]POA!$A$2:$C$25,3,0))</f>
        <v/>
      </c>
      <c r="P514" s="61"/>
      <c r="Q514" s="61" t="str">
        <f>IF(ISERROR(VLOOKUP(P514,[2]POA!$A$2:$F$25,4,0)),"",VLOOKUP(P514,[2]POA!$A$2:$F$25,4,0))</f>
        <v/>
      </c>
      <c r="R514" s="62" t="str">
        <f>IF(ISERROR(VLOOKUP(N514,[2]POA!$A$2:$C$25,2,0)),"",VLOOKUP(N514,[2]POA!$A$2:$C$25,2,0))</f>
        <v/>
      </c>
      <c r="S514" s="63"/>
      <c r="T514" s="64" t="str">
        <f t="shared" si="406"/>
        <v/>
      </c>
      <c r="U514" s="63"/>
      <c r="V514" s="64" t="str">
        <f>IF(OR(U507=0,N514="",R514=""),"",IF(U507&gt;=(0.5*R514),"HABIL","NO HABIL"))</f>
        <v/>
      </c>
      <c r="W514" s="64"/>
      <c r="X514" s="63"/>
      <c r="Y514" s="64" t="str">
        <f>IF(OR(X507=0,N514="",R514=""),"",IF(X507&gt;=$Y$9,"HABIL","NO HABIL"))</f>
        <v/>
      </c>
      <c r="Z514" s="65"/>
      <c r="AA514" s="64" t="str">
        <f>IF(OR(Z507=0,N514="",R514=""),"",IF(Z507&lt;=$AA$9,"HABIL","NO HABIL"))</f>
        <v/>
      </c>
      <c r="AB514" s="61">
        <f>IF(ISERROR(VLOOKUP(P514,[3]POA!$A$2:$F$25,5,0)),"",VLOOKUP(P514,[3]POA!$A$2:$F$25,5,0))</f>
        <v>0</v>
      </c>
      <c r="AC514" s="61"/>
      <c r="AD514" s="64" t="str">
        <f>IF(OR(AC507=0,N514="",R514=""),"",IF(AC507&gt;=$AD$9,"HABIL","NO HABIL"))</f>
        <v/>
      </c>
      <c r="AE514" s="64" t="str">
        <f t="shared" si="407"/>
        <v/>
      </c>
      <c r="AF514" s="66">
        <f t="shared" si="408"/>
        <v>0</v>
      </c>
      <c r="AG514" s="67" t="str">
        <f t="shared" si="411"/>
        <v>MIPYME</v>
      </c>
      <c r="AH514" s="68"/>
      <c r="AI514" s="64" t="str">
        <f>IF(OR(AH507=0,N514="",R514=""),"",IF(AH507&gt;=$AI$9,"HABIL","NO HABIL"))</f>
        <v/>
      </c>
      <c r="AJ514" s="68"/>
      <c r="AK514" s="64" t="str">
        <f>IF(OR(AJ507=0,N514="",R514=""),"",IF(AJ507&gt;=$AK$9,"HABIL","NO HABIL"))</f>
        <v/>
      </c>
      <c r="AL514" s="71" t="str">
        <f t="shared" si="412"/>
        <v/>
      </c>
    </row>
    <row r="515" spans="2:38" ht="18" hidden="1" customHeight="1" x14ac:dyDescent="0.25">
      <c r="B515" s="54" t="str">
        <f t="shared" si="413"/>
        <v/>
      </c>
      <c r="C515" s="56"/>
      <c r="D515" s="56"/>
      <c r="E515" s="57">
        <f>IF(ISERROR(VLOOKUP(C515,[2]TD!$4:$65536,2,0)),0,VLOOKUP(C515,[2]TD!$4:$65536,2,0))</f>
        <v>0</v>
      </c>
      <c r="F515" s="57">
        <f>IF(ISERROR(VLOOKUP(C515,[2]TD!$4:$65536,3,0)),0,VLOOKUP(C515,[2]TD!$4:$65536,3,0))</f>
        <v>0</v>
      </c>
      <c r="G515" s="57">
        <f>IF(ISERROR(VLOOKUP(C515,[2]TD!$4:$65536,4,0)),0,VLOOKUP(C515,[2]TD!$4:$65536,4,0))</f>
        <v>0</v>
      </c>
      <c r="H515" s="57">
        <f>IF(ISERROR(VLOOKUP(C515,[2]TD!$4:$65536,5,0)),0,VLOOKUP(C515,[2]TD!$4:$65536,5,0))</f>
        <v>0</v>
      </c>
      <c r="I515" s="57">
        <f t="shared" si="409"/>
        <v>0</v>
      </c>
      <c r="J515" s="57">
        <f t="shared" si="409"/>
        <v>0</v>
      </c>
      <c r="K515" s="57">
        <f t="shared" si="410"/>
        <v>0</v>
      </c>
      <c r="L515" s="57">
        <f>IF(ISERROR(VLOOKUP(C515,[2]TD!$4:$65536,6,0)),0,VLOOKUP(C515,[2]TD!$4:$65536,6,0))</f>
        <v>0</v>
      </c>
      <c r="M515" s="57">
        <f>IF(ISERROR(VLOOKUP(C515,[2]TD!$4:$65536,7,0)),0,VLOOKUP(C515,[2]TD!$4:$65536,7,0))</f>
        <v>0</v>
      </c>
      <c r="N515" s="70"/>
      <c r="O515" s="70" t="str">
        <f>IF(ISERROR(VLOOKUP(N515,[2]POA!$A$2:$C$25,3,0)),"",VLOOKUP(N515,[2]POA!$A$2:$C$25,3,0))</f>
        <v/>
      </c>
      <c r="P515" s="61"/>
      <c r="Q515" s="61" t="str">
        <f>IF(ISERROR(VLOOKUP(P515,[2]POA!$A$2:$F$25,4,0)),"",VLOOKUP(P515,[2]POA!$A$2:$F$25,4,0))</f>
        <v/>
      </c>
      <c r="R515" s="62" t="str">
        <f>IF(ISERROR(VLOOKUP(N515,[2]POA!$A$2:$C$25,2,0)),"",VLOOKUP(N515,[2]POA!$A$2:$C$25,2,0))</f>
        <v/>
      </c>
      <c r="S515" s="63"/>
      <c r="T515" s="64" t="str">
        <f t="shared" si="406"/>
        <v/>
      </c>
      <c r="U515" s="63"/>
      <c r="V515" s="64" t="str">
        <f>IF(OR(U507=0,N515="",R515=""),"",IF(U507&gt;=(0.5*R515),"HABIL","NO HABIL"))</f>
        <v/>
      </c>
      <c r="W515" s="64"/>
      <c r="X515" s="63"/>
      <c r="Y515" s="64" t="str">
        <f>IF(OR(X507=0,N515="",R515=""),"",IF(X507&gt;=$Y$9,"HABIL","NO HABIL"))</f>
        <v/>
      </c>
      <c r="Z515" s="65"/>
      <c r="AA515" s="64" t="str">
        <f>IF(OR(Z507=0,N515="",R515=""),"",IF(Z507&lt;=$AA$9,"HABIL","NO HABIL"))</f>
        <v/>
      </c>
      <c r="AB515" s="61">
        <f>IF(ISERROR(VLOOKUP(P515,[3]POA!$A$2:$F$25,5,0)),"",VLOOKUP(P515,[3]POA!$A$2:$F$25,5,0))</f>
        <v>0</v>
      </c>
      <c r="AC515" s="61"/>
      <c r="AD515" s="64" t="str">
        <f>IF(OR(AC507=0,N515="",R515=""),"",IF(AC507&gt;=$AD$9,"HABIL","NO HABIL"))</f>
        <v/>
      </c>
      <c r="AE515" s="64" t="str">
        <f t="shared" si="407"/>
        <v/>
      </c>
      <c r="AF515" s="66">
        <f t="shared" si="408"/>
        <v>0</v>
      </c>
      <c r="AG515" s="67" t="str">
        <f t="shared" si="411"/>
        <v>MIPYME</v>
      </c>
      <c r="AH515" s="68"/>
      <c r="AI515" s="64" t="str">
        <f>IF(OR(AH507=0,N515="",R515=""),"",IF(AH507&gt;=$AI$9,"HABIL","NO HABIL"))</f>
        <v/>
      </c>
      <c r="AJ515" s="68"/>
      <c r="AK515" s="64" t="str">
        <f>IF(OR(AJ507=0,N515="",R515=""),"",IF(AJ507&gt;=$AK$9,"HABIL","NO HABIL"))</f>
        <v/>
      </c>
      <c r="AL515" s="72" t="str">
        <f t="shared" si="412"/>
        <v/>
      </c>
    </row>
    <row r="516" spans="2:38" ht="18" hidden="1" customHeight="1" x14ac:dyDescent="0.25">
      <c r="B516" s="54" t="str">
        <f t="shared" si="413"/>
        <v/>
      </c>
      <c r="C516" s="56"/>
      <c r="D516" s="56"/>
      <c r="E516" s="57">
        <f>IF(ISERROR(VLOOKUP(C516,[2]TD!$4:$65536,2,0)),0,VLOOKUP(C516,[2]TD!$4:$65536,2,0))</f>
        <v>0</v>
      </c>
      <c r="F516" s="57">
        <f>IF(ISERROR(VLOOKUP(C516,[2]TD!$4:$65536,3,0)),0,VLOOKUP(C516,[2]TD!$4:$65536,3,0))</f>
        <v>0</v>
      </c>
      <c r="G516" s="57">
        <f>IF(ISERROR(VLOOKUP(C516,[2]TD!$4:$65536,4,0)),0,VLOOKUP(C516,[2]TD!$4:$65536,4,0))</f>
        <v>0</v>
      </c>
      <c r="H516" s="57">
        <f>IF(ISERROR(VLOOKUP(C516,[2]TD!$4:$65536,5,0)),0,VLOOKUP(C516,[2]TD!$4:$65536,5,0))</f>
        <v>0</v>
      </c>
      <c r="I516" s="57">
        <f t="shared" si="409"/>
        <v>0</v>
      </c>
      <c r="J516" s="57">
        <f t="shared" si="409"/>
        <v>0</v>
      </c>
      <c r="K516" s="57">
        <f t="shared" si="410"/>
        <v>0</v>
      </c>
      <c r="L516" s="57">
        <f>IF(ISERROR(VLOOKUP(C516,[2]TD!$4:$65536,6,0)),0,VLOOKUP(C516,[2]TD!$4:$65536,6,0))</f>
        <v>0</v>
      </c>
      <c r="M516" s="57">
        <f>IF(ISERROR(VLOOKUP(C516,[2]TD!$4:$65536,7,0)),0,VLOOKUP(C516,[2]TD!$4:$65536,7,0))</f>
        <v>0</v>
      </c>
      <c r="N516" s="70"/>
      <c r="O516" s="70" t="str">
        <f>IF(ISERROR(VLOOKUP(N516,[2]POA!$A$2:$C$25,3,0)),"",VLOOKUP(N516,[2]POA!$A$2:$C$25,3,0))</f>
        <v/>
      </c>
      <c r="P516" s="61"/>
      <c r="Q516" s="61" t="str">
        <f>IF(ISERROR(VLOOKUP(P516,[2]POA!$A$2:$F$25,4,0)),"",VLOOKUP(P516,[2]POA!$A$2:$F$25,4,0))</f>
        <v/>
      </c>
      <c r="R516" s="62" t="str">
        <f>IF(ISERROR(VLOOKUP(N516,[2]POA!$A$2:$C$25,2,0)),"",VLOOKUP(N516,[2]POA!$A$2:$C$25,2,0))</f>
        <v/>
      </c>
      <c r="S516" s="63"/>
      <c r="T516" s="64" t="str">
        <f t="shared" si="406"/>
        <v/>
      </c>
      <c r="U516" s="63"/>
      <c r="V516" s="64" t="str">
        <f>IF(OR(U507=0,N516="",R516=""),"",IF(U507&gt;=(0.5*R516),"HABIL","NO HABIL"))</f>
        <v/>
      </c>
      <c r="W516" s="64"/>
      <c r="X516" s="63"/>
      <c r="Y516" s="64" t="str">
        <f>IF(OR(X507=0,N516="",R516=""),"",IF(X507&gt;=$Y$9,"HABIL","NO HABIL"))</f>
        <v/>
      </c>
      <c r="Z516" s="65"/>
      <c r="AA516" s="64" t="str">
        <f>IF(OR(Z507=0,N516="",R516=""),"",IF(Z507&lt;=$AA$9,"HABIL","NO HABIL"))</f>
        <v/>
      </c>
      <c r="AB516" s="61">
        <f>IF(ISERROR(VLOOKUP(P516,[3]POA!$A$2:$F$25,5,0)),"",VLOOKUP(P516,[3]POA!$A$2:$F$25,5,0))</f>
        <v>0</v>
      </c>
      <c r="AC516" s="61"/>
      <c r="AD516" s="64" t="str">
        <f>IF(OR(AC507=0,N516="",R516=""),"",IF(AC507&gt;=$AD$9,"HABIL","NO HABIL"))</f>
        <v/>
      </c>
      <c r="AE516" s="64" t="str">
        <f t="shared" si="407"/>
        <v/>
      </c>
      <c r="AF516" s="66">
        <f t="shared" si="408"/>
        <v>0</v>
      </c>
      <c r="AG516" s="67" t="str">
        <f t="shared" si="411"/>
        <v>MIPYME</v>
      </c>
      <c r="AH516" s="68"/>
      <c r="AI516" s="64" t="str">
        <f>IF(OR(AH507=0,N516="",R516=""),"",IF(AH507&gt;=$AI$9,"HABIL","NO HABIL"))</f>
        <v/>
      </c>
      <c r="AJ516" s="68"/>
      <c r="AK516" s="64" t="str">
        <f>IF(OR(AJ507=0,N516="",R516=""),"",IF(AJ507&gt;=$AK$9,"HABIL","NO HABIL"))</f>
        <v/>
      </c>
      <c r="AL516" s="72" t="str">
        <f t="shared" si="412"/>
        <v/>
      </c>
    </row>
    <row r="517" spans="2:38" ht="18" hidden="1" customHeight="1" x14ac:dyDescent="0.25">
      <c r="B517" s="73" t="str">
        <f t="shared" si="413"/>
        <v/>
      </c>
      <c r="C517" s="74"/>
      <c r="D517" s="74"/>
      <c r="E517" s="75">
        <f>IF(ISERROR(VLOOKUP(C517,[2]TD!$4:$65536,2,0)),0,VLOOKUP(C517,[2]TD!$4:$65536,2,0))</f>
        <v>0</v>
      </c>
      <c r="F517" s="75">
        <f>IF(ISERROR(VLOOKUP(C517,[2]TD!$4:$65536,3,0)),0,VLOOKUP(C517,[2]TD!$4:$65536,3,0))</f>
        <v>0</v>
      </c>
      <c r="G517" s="75">
        <f>IF(ISERROR(VLOOKUP(C517,[2]TD!$4:$65536,4,0)),0,VLOOKUP(C517,[2]TD!$4:$65536,4,0))</f>
        <v>0</v>
      </c>
      <c r="H517" s="75">
        <f>IF(ISERROR(VLOOKUP(C517,[2]TD!$4:$65536,5,0)),0,VLOOKUP(C517,[2]TD!$4:$65536,5,0))</f>
        <v>0</v>
      </c>
      <c r="I517" s="75">
        <f t="shared" si="409"/>
        <v>0</v>
      </c>
      <c r="J517" s="75">
        <f t="shared" si="409"/>
        <v>0</v>
      </c>
      <c r="K517" s="75">
        <f t="shared" si="410"/>
        <v>0</v>
      </c>
      <c r="L517" s="75">
        <f>IF(ISERROR(VLOOKUP(C517,[2]TD!$4:$65536,6,0)),0,VLOOKUP(C517,[2]TD!$4:$65536,6,0))</f>
        <v>0</v>
      </c>
      <c r="M517" s="75">
        <f>IF(ISERROR(VLOOKUP(C517,[2]TD!$4:$65536,7,0)),0,VLOOKUP(C517,[2]TD!$4:$65536,7,0))</f>
        <v>0</v>
      </c>
      <c r="N517" s="76"/>
      <c r="O517" s="76" t="str">
        <f>IF(ISERROR(VLOOKUP(N517,[2]POA!$A$2:$C$25,3,0)),"",VLOOKUP(N517,[2]POA!$A$2:$C$25,3,0))</f>
        <v/>
      </c>
      <c r="P517" s="77"/>
      <c r="Q517" s="77" t="str">
        <f>IF(ISERROR(VLOOKUP(P517,[2]POA!$A$2:$F$25,4,0)),"",VLOOKUP(P517,[2]POA!$A$2:$F$25,4,0))</f>
        <v/>
      </c>
      <c r="R517" s="78" t="str">
        <f>IF(ISERROR(VLOOKUP(N517,[2]POA!$A$2:$C$25,2,0)),"",VLOOKUP(N517,[2]POA!$A$2:$C$25,2,0))</f>
        <v/>
      </c>
      <c r="S517" s="79"/>
      <c r="T517" s="64" t="str">
        <f t="shared" si="406"/>
        <v/>
      </c>
      <c r="U517" s="79"/>
      <c r="V517" s="80" t="str">
        <f>IF(OR(U507=0,N517="",R517=""),"",IF(U507&gt;=(0.5*R517),"HABIL","NO HABIL"))</f>
        <v/>
      </c>
      <c r="W517" s="80"/>
      <c r="X517" s="79"/>
      <c r="Y517" s="80" t="str">
        <f>IF(OR(X507=0,N517="",R517=""),"",IF(X507&gt;=$Y$9,"HABIL","NO HABIL"))</f>
        <v/>
      </c>
      <c r="Z517" s="81"/>
      <c r="AA517" s="80" t="str">
        <f>IF(OR(Z507=0,N517="",R517=""),"",IF(Z507&lt;=$AA$9,"HABIL","NO HABIL"))</f>
        <v/>
      </c>
      <c r="AB517" s="77">
        <f>IF(ISERROR(VLOOKUP(P517,[3]POA!$A$2:$F$25,5,0)),"",VLOOKUP(P517,[3]POA!$A$2:$F$25,5,0))</f>
        <v>0</v>
      </c>
      <c r="AC517" s="77"/>
      <c r="AD517" s="80" t="str">
        <f>IF(OR(AC507=0,N517="",R517=""),"",IF(AC507&gt;=$AD$9,"HABIL","NO HABIL"))</f>
        <v/>
      </c>
      <c r="AE517" s="80" t="str">
        <f t="shared" si="407"/>
        <v/>
      </c>
      <c r="AF517" s="82">
        <f t="shared" si="408"/>
        <v>0</v>
      </c>
      <c r="AG517" s="83" t="str">
        <f t="shared" si="411"/>
        <v>MIPYME</v>
      </c>
      <c r="AH517" s="84"/>
      <c r="AI517" s="80" t="str">
        <f>IF(OR(AH507=0,N517="",R517=""),"",IF(AH507&gt;=$AI$9,"HABIL","NO HABIL"))</f>
        <v/>
      </c>
      <c r="AJ517" s="84"/>
      <c r="AK517" s="80" t="str">
        <f>IF(OR(AJ507=0,N517="",R517=""),"",IF(AJ507&gt;=$AK$9,"HABIL","NO HABIL"))</f>
        <v/>
      </c>
      <c r="AL517" s="85" t="str">
        <f t="shared" si="412"/>
        <v/>
      </c>
    </row>
    <row r="518" spans="2:38" ht="18" hidden="1" customHeight="1" x14ac:dyDescent="0.25">
      <c r="B518" s="37">
        <v>47</v>
      </c>
      <c r="C518" s="38">
        <f>+C519</f>
        <v>0</v>
      </c>
      <c r="D518" s="39" t="str">
        <f>IF(SUM(D519:D528)=0,"",SUM(D519:D528))</f>
        <v/>
      </c>
      <c r="E518" s="40">
        <f>SUM(E519:E528)</f>
        <v>0</v>
      </c>
      <c r="F518" s="40">
        <f t="shared" ref="F518:M518" si="414">SUM(F519:F528)</f>
        <v>0</v>
      </c>
      <c r="G518" s="40">
        <f t="shared" si="414"/>
        <v>0</v>
      </c>
      <c r="H518" s="40">
        <f t="shared" si="414"/>
        <v>0</v>
      </c>
      <c r="I518" s="40">
        <f t="shared" si="414"/>
        <v>0</v>
      </c>
      <c r="J518" s="40">
        <f t="shared" si="414"/>
        <v>0</v>
      </c>
      <c r="K518" s="40">
        <f t="shared" si="414"/>
        <v>0</v>
      </c>
      <c r="L518" s="40">
        <f t="shared" si="414"/>
        <v>0</v>
      </c>
      <c r="M518" s="40">
        <f t="shared" si="414"/>
        <v>0</v>
      </c>
      <c r="N518" s="41">
        <v>1</v>
      </c>
      <c r="O518" s="42">
        <f>IF(ISERROR(VLOOKUP(N518,[2]POA!$A$2:$C$25,3,0)),"",VLOOKUP(N518,[2]POA!$A$2:$C$25,3,0))</f>
        <v>18</v>
      </c>
      <c r="P518" s="43" t="s">
        <v>54</v>
      </c>
      <c r="Q518" s="41">
        <f>+SUM(Q519:Q528)</f>
        <v>0</v>
      </c>
      <c r="R518" s="44">
        <f>IF(ISERROR(VLOOKUP(N518,[2]POA!$A$2:$C$25,2,0)),"",VLOOKUP(N518,[2]POA!$A$2:$C$25,2,0))</f>
        <v>151500000000</v>
      </c>
      <c r="S518" s="45">
        <f>SUM(I518)</f>
        <v>0</v>
      </c>
      <c r="T518" s="46" t="str">
        <f>IF(OR(S518=0,N518="",R518=""),"",IF(S518&gt;=(R518/O518),"HABIL","NO HABIL"))</f>
        <v/>
      </c>
      <c r="U518" s="47">
        <f>SUM(J518)</f>
        <v>0</v>
      </c>
      <c r="V518" s="48" t="str">
        <f>IF(OR(U518=0,N518="",R518=""),"",IF(U518&gt;=(0.1*R518),"HABIL","NO HABIL"))</f>
        <v/>
      </c>
      <c r="W518" s="48"/>
      <c r="X518" s="47">
        <f>IF(ISERROR(SUM(E518/G518)),0,SUM(E518/G518))</f>
        <v>0</v>
      </c>
      <c r="Y518" s="46" t="str">
        <f>IF(OR(X518=0,N518="",R518=""),"",IF(X518&gt;=$Y$9,"HABIL","NO HABIL"))</f>
        <v/>
      </c>
      <c r="Z518" s="49">
        <f>IF(ISERROR(SUM(H518/F518)),0,SUM(H518/F518))</f>
        <v>0</v>
      </c>
      <c r="AA518" s="46" t="str">
        <f>IF(OR(Z518=0,N518="",R518=""),"",IF(Z518&lt;=$AA$9,"HABIL","NO HABIL"))</f>
        <v/>
      </c>
      <c r="AB518" s="41">
        <f>+SUM(AB519:AB528)</f>
        <v>0</v>
      </c>
      <c r="AC518" s="49">
        <f>IF(ISERROR(SUM(L518/M518)),0,SUM(L518/M518))</f>
        <v>0</v>
      </c>
      <c r="AD518" s="46" t="str">
        <f>IF(OR(AC518=0,N518="",R518=""),"",IF(AC518&gt;=$AD$9,"HABIL","NO HABIL"))</f>
        <v/>
      </c>
      <c r="AE518" s="46" t="str">
        <f>IF(OR(T518="",V518="",Y518="",AA518="",AD518=""),"",IF(T518="NO HABIL","NO HABIL",IF(V518="NO HABIL","NO HABIL",IF(Y518="NO HABIL","NO HABIL",IF(AA518="NO HABIL","NO HABIL",IF(AD518="NO HABIL","NO HABIL",IF(AD518="NO HABIL","NO HABIL","HABIL")))))))</f>
        <v/>
      </c>
      <c r="AF518" s="50"/>
      <c r="AG518" s="51"/>
      <c r="AH518" s="49">
        <f>IF(ISERROR(SUM(L518/K518)),0,SUM(L518/K518))</f>
        <v>0</v>
      </c>
      <c r="AI518" s="46" t="str">
        <f>IF(OR(AH518=0,N518="",R518=""),"",IF(AH518&gt;=$AI$9,"HABIL","NO HABIL"))</f>
        <v/>
      </c>
      <c r="AJ518" s="49">
        <f>IF(ISERROR(SUM(L518/F518)),0,SUM(L518/F518))</f>
        <v>0</v>
      </c>
      <c r="AK518" s="46" t="str">
        <f>IF(OR(AJ518=0,N518="",R518=""),"",IF(AJ518&gt;=$AK$9,"HABIL","NO HABIL"))</f>
        <v/>
      </c>
      <c r="AL518" s="52" t="str">
        <f t="shared" si="412"/>
        <v/>
      </c>
    </row>
    <row r="519" spans="2:38" ht="18" hidden="1" customHeight="1" x14ac:dyDescent="0.25">
      <c r="B519" s="54" t="str">
        <f>IF(C519="","",B518+0.1)</f>
        <v/>
      </c>
      <c r="C519" s="55"/>
      <c r="D519" s="56"/>
      <c r="E519" s="57">
        <f>IF(ISERROR(VLOOKUP(C519,[2]TD!$4:$65536,2,0)),0,VLOOKUP(C519,[2]TD!$4:$65536,2,0))</f>
        <v>0</v>
      </c>
      <c r="F519" s="57">
        <f>IF(ISERROR(VLOOKUP(C519,[2]TD!$4:$65536,3,0)),0,VLOOKUP(C519,[2]TD!$4:$65536,3,0))</f>
        <v>0</v>
      </c>
      <c r="G519" s="57">
        <f>IF(ISERROR(VLOOKUP(C519,[2]TD!$4:$65536,4,0)),0,VLOOKUP(C519,[2]TD!$4:$65536,4,0))</f>
        <v>0</v>
      </c>
      <c r="H519" s="57">
        <f>IF(ISERROR(VLOOKUP(C519,[2]TD!$4:$65536,5,0)),0,VLOOKUP(C519,[2]TD!$4:$65536,5,0))</f>
        <v>0</v>
      </c>
      <c r="I519" s="57">
        <f>IF(ISERROR(E519-G519),"",E519-G519)</f>
        <v>0</v>
      </c>
      <c r="J519" s="58">
        <f>IF(ISERROR(F519-H519),"",F519-H519)</f>
        <v>0</v>
      </c>
      <c r="K519" s="58">
        <f>IF(ISERROR(F519-H519),"",F519-H519)</f>
        <v>0</v>
      </c>
      <c r="L519" s="57">
        <f>IF(ISERROR(VLOOKUP(C519,[2]TD!$4:$65536,6,0)),0,VLOOKUP(C519,[2]TD!$4:$65536,6,0))</f>
        <v>0</v>
      </c>
      <c r="M519" s="57">
        <f>IF(ISERROR(VLOOKUP(C519,[2]TD!$4:$65536,7,0)),0,VLOOKUP(C519,[2]TD!$4:$65536,7,0))</f>
        <v>0</v>
      </c>
      <c r="N519" s="59"/>
      <c r="O519" s="60" t="str">
        <f>IF(ISERROR(VLOOKUP(N519,[2]POA!$A$2:$C$25,3,0)),"",VLOOKUP(N519,[2]POA!$A$2:$C$25,3,0))</f>
        <v/>
      </c>
      <c r="P519" s="61" t="s">
        <v>54</v>
      </c>
      <c r="Q519" s="61" t="str">
        <f>IF(ISERROR(VLOOKUP(P519,[2]POA!$A$2:$F$25,4,0)),"",VLOOKUP(P519,[2]POA!$A$2:$F$25,4,0))</f>
        <v/>
      </c>
      <c r="R519" s="62" t="str">
        <f>IF(ISERROR(VLOOKUP(N519,[2]POA!$A$2:$C$25,2,0)),"",VLOOKUP(N519,[2]POA!$A$2:$C$25,2,0))</f>
        <v/>
      </c>
      <c r="S519" s="63"/>
      <c r="T519" s="64" t="str">
        <f t="shared" ref="T519:T528" si="415">IF(OR(S518=0,N519="",R519=""),"",IF(S518&gt;=(0.1*R519),"HABIL","NO HABIL"))</f>
        <v/>
      </c>
      <c r="U519" s="63"/>
      <c r="V519" s="64" t="str">
        <f>IF(OR(U518=0,N519="",R519=""),"",IF(U518&gt;=(0.5*R519),"HABIL","NO HABIL"))</f>
        <v/>
      </c>
      <c r="W519" s="64"/>
      <c r="X519" s="63"/>
      <c r="Y519" s="64" t="str">
        <f>IF(OR(X518=0,N519="",R519=""),"",IF(X518&gt;=$Y$9,"HABIL","NO HABIL"))</f>
        <v/>
      </c>
      <c r="Z519" s="65"/>
      <c r="AA519" s="64" t="str">
        <f>IF(OR(Z518=0,N519="",R519=""),"",IF(Z518&lt;=$AA$9,"HABIL","NO HABIL"))</f>
        <v/>
      </c>
      <c r="AB519" s="61" t="str">
        <f>IF(ISERROR(VLOOKUP(P519,[3]POA!$A$2:$F$25,5,0)),"",VLOOKUP(P519,[3]POA!$A$2:$F$25,5,0))</f>
        <v/>
      </c>
      <c r="AC519" s="61"/>
      <c r="AD519" s="64" t="str">
        <f>IF(OR(AC518=0,N519="",R519=""),"",IF(AC518&gt;=$AD$9,"HABIL","NO HABIL"))</f>
        <v/>
      </c>
      <c r="AE519" s="64" t="str">
        <f t="shared" ref="AE519:AE528" si="416">IF(OR(T519="",V519="",Y519="",AA519="",AD519=""),"",IF(T519="NO HABIL","NO HABIL",IF(V519="NO HABIL","NO HABIL",IF(Y519="NO HABIL","NO HABIL",IF(AA519="NO HABIL","NO HABIL",IF(AD519="NO HABIL","NO HABIL",IF(AD519="NO HABIL","NO HABIL","HABIL")))))))</f>
        <v/>
      </c>
      <c r="AF519" s="66">
        <f t="shared" ref="AF519:AF528" si="417">IF(ISERROR(F519/$AG$9),"",F519/$AG$9)</f>
        <v>0</v>
      </c>
      <c r="AG519" s="67" t="str">
        <f>+IF(AF519&lt;$AG$10,"MIPYME","NO CUMPLE")</f>
        <v>MIPYME</v>
      </c>
      <c r="AH519" s="68"/>
      <c r="AI519" s="64" t="str">
        <f>IF(OR(AH518=0,N519="",R519=""),"",IF(AH518&gt;=$AI$9,"HABIL","NO HABIL"))</f>
        <v/>
      </c>
      <c r="AJ519" s="68"/>
      <c r="AK519" s="64" t="str">
        <f>IF(OR(AJ518=0,N519="",R519=""),"",IF(AJ518&gt;=$AK$9,"HABIL","NO HABIL"))</f>
        <v/>
      </c>
      <c r="AL519" s="69" t="str">
        <f>IF(OR(AI519="",AK519=""),"",IF(AI519="NO HABIL","NO HABIL",IF(AK519="NO HABIL","NO HABIL",IF(AK519="NO HABIL","NO HABIL","HABIL"))))</f>
        <v/>
      </c>
    </row>
    <row r="520" spans="2:38" ht="18" hidden="1" customHeight="1" x14ac:dyDescent="0.25">
      <c r="B520" s="54" t="str">
        <f>IF(C520="","",B519+0.1)</f>
        <v/>
      </c>
      <c r="C520" s="56"/>
      <c r="D520" s="56"/>
      <c r="E520" s="57">
        <f>IF(ISERROR(VLOOKUP(C520,[2]TD!$4:$65536,2,0)),0,VLOOKUP(C520,[2]TD!$4:$65536,2,0))</f>
        <v>0</v>
      </c>
      <c r="F520" s="57">
        <f>IF(ISERROR(VLOOKUP(C520,[2]TD!$4:$65536,3,0)),0,VLOOKUP(C520,[2]TD!$4:$65536,3,0))</f>
        <v>0</v>
      </c>
      <c r="G520" s="57">
        <f>IF(ISERROR(VLOOKUP(C520,[2]TD!$4:$65536,4,0)),0,VLOOKUP(C520,[2]TD!$4:$65536,4,0))</f>
        <v>0</v>
      </c>
      <c r="H520" s="57">
        <f>IF(ISERROR(VLOOKUP(C520,[2]TD!$4:$65536,5,0)),0,VLOOKUP(C520,[2]TD!$4:$65536,5,0))</f>
        <v>0</v>
      </c>
      <c r="I520" s="57">
        <f t="shared" ref="I520:J528" si="418">IF(ISERROR(E520-G520),"",E520-G520)</f>
        <v>0</v>
      </c>
      <c r="J520" s="58">
        <f t="shared" si="418"/>
        <v>0</v>
      </c>
      <c r="K520" s="58">
        <f t="shared" ref="K520:K528" si="419">IF(ISERROR(F520-H520),"",F520-H520)</f>
        <v>0</v>
      </c>
      <c r="L520" s="57">
        <f>IF(ISERROR(VLOOKUP(C520,[2]TD!$4:$65536,6,0)),0,VLOOKUP(C520,[2]TD!$4:$65536,6,0))</f>
        <v>0</v>
      </c>
      <c r="M520" s="57">
        <f>IF(ISERROR(VLOOKUP(C520,[2]TD!$4:$65536,7,0)),0,VLOOKUP(C520,[2]TD!$4:$65536,7,0))</f>
        <v>0</v>
      </c>
      <c r="N520" s="70"/>
      <c r="O520" s="70" t="str">
        <f>IF(ISERROR(VLOOKUP(N520,[2]POA!$A$2:$C$25,3,0)),"",VLOOKUP(N520,[2]POA!$A$2:$C$25,3,0))</f>
        <v/>
      </c>
      <c r="P520" s="61" t="s">
        <v>54</v>
      </c>
      <c r="Q520" s="61" t="str">
        <f>IF(ISERROR(VLOOKUP(P520,[2]POA!$A$2:$F$25,4,0)),"",VLOOKUP(P520,[2]POA!$A$2:$F$25,4,0))</f>
        <v/>
      </c>
      <c r="R520" s="62" t="str">
        <f>IF(ISERROR(VLOOKUP(N520,[2]POA!$A$2:$C$25,2,0)),"",VLOOKUP(N520,[2]POA!$A$2:$C$25,2,0))</f>
        <v/>
      </c>
      <c r="S520" s="63" t="s">
        <v>54</v>
      </c>
      <c r="T520" s="64" t="str">
        <f t="shared" si="415"/>
        <v/>
      </c>
      <c r="U520" s="63"/>
      <c r="V520" s="64" t="str">
        <f>IF(OR(U518=0,N520="",R520=""),"",IF(U518&gt;=(0.5*R520),"HABIL","NO HABIL"))</f>
        <v/>
      </c>
      <c r="W520" s="64"/>
      <c r="X520" s="63"/>
      <c r="Y520" s="64" t="str">
        <f>IF(OR(X518=0,N520="",R520=""),"",IF(X518&gt;=$Y$9,"HABIL","NO HABIL"))</f>
        <v/>
      </c>
      <c r="Z520" s="65"/>
      <c r="AA520" s="64" t="str">
        <f>IF(OR(Z518=0,N520="",R520=""),"",IF(Z518&lt;=$AA$9,"HABIL","NO HABIL"))</f>
        <v/>
      </c>
      <c r="AB520" s="61" t="str">
        <f>IF(ISERROR(VLOOKUP(P520,[3]POA!$A$2:$F$25,5,0)),"",VLOOKUP(P520,[3]POA!$A$2:$F$25,5,0))</f>
        <v/>
      </c>
      <c r="AC520" s="61"/>
      <c r="AD520" s="64" t="str">
        <f>IF(OR(AC518=0,N520="",R520=""),"",IF(AC518&gt;=$AD$9,"HABIL","NO HABIL"))</f>
        <v/>
      </c>
      <c r="AE520" s="64" t="str">
        <f t="shared" si="416"/>
        <v/>
      </c>
      <c r="AF520" s="66">
        <f t="shared" si="417"/>
        <v>0</v>
      </c>
      <c r="AG520" s="67" t="str">
        <f t="shared" ref="AG520:AG528" si="420">+IF(AF520&lt;$AG$10,"MIPYME","NO CUMPLE")</f>
        <v>MIPYME</v>
      </c>
      <c r="AH520" s="68"/>
      <c r="AI520" s="64" t="str">
        <f>IF(OR(AH518=0,N520="",R520=""),"",IF(AH518&gt;=$AI$9,"HABIL","NO HABIL"))</f>
        <v/>
      </c>
      <c r="AJ520" s="68"/>
      <c r="AK520" s="64" t="str">
        <f>IF(OR(AJ518=0,N520="",R520=""),"",IF(AJ518&gt;=$AK$9,"HABIL","NO HABIL"))</f>
        <v/>
      </c>
      <c r="AL520" s="71" t="str">
        <f t="shared" ref="AL520:AL529" si="421">IF(OR(AI520="",AK520=""),"",IF(AI520="NO HABIL","NO HABIL",IF(AK520="NO HABIL","NO HABIL",IF(AK520="NO HABIL","NO HABIL","HABIL"))))</f>
        <v/>
      </c>
    </row>
    <row r="521" spans="2:38" ht="18" hidden="1" customHeight="1" x14ac:dyDescent="0.25">
      <c r="B521" s="54" t="str">
        <f>IF(C521="","",B520+0.1)</f>
        <v/>
      </c>
      <c r="C521" s="56"/>
      <c r="D521" s="56"/>
      <c r="E521" s="57">
        <f>IF(ISERROR(VLOOKUP(C521,[2]TD!$4:$65536,2,0)),0,VLOOKUP(C521,[2]TD!$4:$65536,2,0))</f>
        <v>0</v>
      </c>
      <c r="F521" s="57">
        <f>IF(ISERROR(VLOOKUP(C521,[2]TD!$4:$65536,3,0)),0,VLOOKUP(C521,[2]TD!$4:$65536,3,0))</f>
        <v>0</v>
      </c>
      <c r="G521" s="57">
        <f>IF(ISERROR(VLOOKUP(C521,[2]TD!$4:$65536,4,0)),0,VLOOKUP(C521,[2]TD!$4:$65536,4,0))</f>
        <v>0</v>
      </c>
      <c r="H521" s="57">
        <f>IF(ISERROR(VLOOKUP(C521,[2]TD!$4:$65536,5,0)),0,VLOOKUP(C521,[2]TD!$4:$65536,5,0))</f>
        <v>0</v>
      </c>
      <c r="I521" s="57">
        <f t="shared" si="418"/>
        <v>0</v>
      </c>
      <c r="J521" s="58">
        <f t="shared" si="418"/>
        <v>0</v>
      </c>
      <c r="K521" s="58">
        <f t="shared" si="419"/>
        <v>0</v>
      </c>
      <c r="L521" s="57">
        <f>IF(ISERROR(VLOOKUP(C521,[2]TD!$4:$65536,6,0)),0,VLOOKUP(C521,[2]TD!$4:$65536,6,0))</f>
        <v>0</v>
      </c>
      <c r="M521" s="57">
        <f>IF(ISERROR(VLOOKUP(C521,[2]TD!$4:$65536,7,0)),0,VLOOKUP(C521,[2]TD!$4:$65536,7,0))</f>
        <v>0</v>
      </c>
      <c r="N521" s="70"/>
      <c r="O521" s="70" t="str">
        <f>IF(ISERROR(VLOOKUP(N521,[2]POA!$A$2:$C$25,3,0)),"",VLOOKUP(N521,[2]POA!$A$2:$C$25,3,0))</f>
        <v/>
      </c>
      <c r="P521" s="61"/>
      <c r="Q521" s="61" t="str">
        <f>IF(ISERROR(VLOOKUP(P521,[2]POA!$A$2:$F$25,4,0)),"",VLOOKUP(P521,[2]POA!$A$2:$F$25,4,0))</f>
        <v/>
      </c>
      <c r="R521" s="62" t="str">
        <f>IF(ISERROR(VLOOKUP(N521,[2]POA!$A$2:$C$25,2,0)),"",VLOOKUP(N521,[2]POA!$A$2:$C$25,2,0))</f>
        <v/>
      </c>
      <c r="S521" s="63" t="s">
        <v>54</v>
      </c>
      <c r="T521" s="64" t="str">
        <f t="shared" si="415"/>
        <v/>
      </c>
      <c r="U521" s="63"/>
      <c r="V521" s="64" t="str">
        <f>IF(OR(U518=0,N521="",R521=""),"",IF(U518&gt;=(0.5*R521),"HABIL","NO HABIL"))</f>
        <v/>
      </c>
      <c r="W521" s="64"/>
      <c r="X521" s="63"/>
      <c r="Y521" s="64" t="str">
        <f>IF(OR(X518=0,N521="",R521=""),"",IF(X518&gt;=$Y$9,"HABIL","NO HABIL"))</f>
        <v/>
      </c>
      <c r="Z521" s="65"/>
      <c r="AA521" s="64" t="str">
        <f>IF(OR(Z518=0,N521="",R521=""),"",IF(Z518&lt;=$AA$9,"HABIL","NO HABIL"))</f>
        <v/>
      </c>
      <c r="AB521" s="61">
        <f>IF(ISERROR(VLOOKUP(P521,[3]POA!$A$2:$F$25,5,0)),"",VLOOKUP(P521,[3]POA!$A$2:$F$25,5,0))</f>
        <v>0</v>
      </c>
      <c r="AC521" s="61"/>
      <c r="AD521" s="64" t="str">
        <f>IF(OR(AC518=0,N521="",R521=""),"",IF(AC518&gt;=$AD$9,"HABIL","NO HABIL"))</f>
        <v/>
      </c>
      <c r="AE521" s="64" t="str">
        <f t="shared" si="416"/>
        <v/>
      </c>
      <c r="AF521" s="66">
        <f t="shared" si="417"/>
        <v>0</v>
      </c>
      <c r="AG521" s="67" t="str">
        <f t="shared" si="420"/>
        <v>MIPYME</v>
      </c>
      <c r="AH521" s="68"/>
      <c r="AI521" s="64" t="str">
        <f>IF(OR(AH518=0,N521="",R521=""),"",IF(AH518&gt;=$AI$9,"HABIL","NO HABIL"))</f>
        <v/>
      </c>
      <c r="AJ521" s="68"/>
      <c r="AK521" s="64" t="str">
        <f>IF(OR(AJ518=0,N521="",R521=""),"",IF(AJ518&gt;=$AK$9,"HABIL","NO HABIL"))</f>
        <v/>
      </c>
      <c r="AL521" s="71" t="str">
        <f t="shared" si="421"/>
        <v/>
      </c>
    </row>
    <row r="522" spans="2:38" ht="18" hidden="1" customHeight="1" x14ac:dyDescent="0.25">
      <c r="B522" s="54"/>
      <c r="C522" s="56" t="s">
        <v>55</v>
      </c>
      <c r="D522" s="56"/>
      <c r="E522" s="57">
        <f>IF(ISERROR(VLOOKUP(C522,[2]TD!$4:$65536,2,0)),0,VLOOKUP(C522,[2]TD!$4:$65536,2,0))</f>
        <v>0</v>
      </c>
      <c r="F522" s="57">
        <f>IF(ISERROR(VLOOKUP(C522,[2]TD!$4:$65536,3,0)),0,VLOOKUP(C522,[2]TD!$4:$65536,3,0))</f>
        <v>0</v>
      </c>
      <c r="G522" s="57">
        <f>IF(ISERROR(VLOOKUP(C522,[2]TD!$4:$65536,4,0)),0,VLOOKUP(C522,[2]TD!$4:$65536,4,0))</f>
        <v>0</v>
      </c>
      <c r="H522" s="57">
        <f>IF(ISERROR(VLOOKUP(C522,[2]TD!$4:$65536,5,0)),0,VLOOKUP(C522,[2]TD!$4:$65536,5,0))</f>
        <v>0</v>
      </c>
      <c r="I522" s="57">
        <f t="shared" si="418"/>
        <v>0</v>
      </c>
      <c r="J522" s="57">
        <f t="shared" si="418"/>
        <v>0</v>
      </c>
      <c r="K522" s="57">
        <f t="shared" si="419"/>
        <v>0</v>
      </c>
      <c r="L522" s="57">
        <f>IF(ISERROR(VLOOKUP(C522,[2]TD!$4:$65536,6,0)),0,VLOOKUP(C522,[2]TD!$4:$65536,6,0))</f>
        <v>0</v>
      </c>
      <c r="M522" s="57">
        <f>IF(ISERROR(VLOOKUP(C522,[2]TD!$4:$65536,7,0)),0,VLOOKUP(C522,[2]TD!$4:$65536,7,0))</f>
        <v>0</v>
      </c>
      <c r="N522" s="70"/>
      <c r="O522" s="70" t="str">
        <f>IF(ISERROR(VLOOKUP(N522,[2]POA!$A$2:$C$25,3,0)),"",VLOOKUP(N522,[2]POA!$A$2:$C$25,3,0))</f>
        <v/>
      </c>
      <c r="P522" s="61"/>
      <c r="Q522" s="61" t="str">
        <f>IF(ISERROR(VLOOKUP(P522,[2]POA!$A$2:$F$25,4,0)),"",VLOOKUP(P522,[2]POA!$A$2:$F$25,4,0))</f>
        <v/>
      </c>
      <c r="R522" s="62" t="str">
        <f>IF(ISERROR(VLOOKUP(N522,[2]POA!$A$2:$C$25,2,0)),"",VLOOKUP(N522,[2]POA!$A$2:$C$25,2,0))</f>
        <v/>
      </c>
      <c r="S522" s="63"/>
      <c r="T522" s="64" t="str">
        <f t="shared" si="415"/>
        <v/>
      </c>
      <c r="U522" s="63"/>
      <c r="V522" s="64" t="str">
        <f>IF(OR(U518=0,N522="",R522=""),"",IF(U518&gt;=(0.5*R522),"HABIL","NO HABIL"))</f>
        <v/>
      </c>
      <c r="W522" s="64"/>
      <c r="X522" s="63"/>
      <c r="Y522" s="64" t="str">
        <f>IF(OR(X518=0,N522="",R522=""),"",IF(X518&gt;=$Y$9,"HABIL","NO HABIL"))</f>
        <v/>
      </c>
      <c r="Z522" s="65"/>
      <c r="AA522" s="64" t="str">
        <f>IF(OR(Z518=0,N522="",R522=""),"",IF(Z518&lt;=$AA$9,"HABIL","NO HABIL"))</f>
        <v/>
      </c>
      <c r="AB522" s="61">
        <f>IF(ISERROR(VLOOKUP(P522,[3]POA!$A$2:$F$25,5,0)),"",VLOOKUP(P522,[3]POA!$A$2:$F$25,5,0))</f>
        <v>0</v>
      </c>
      <c r="AC522" s="61"/>
      <c r="AD522" s="64" t="str">
        <f>IF(OR(AC518=0,N522="",R522=""),"",IF(AC518&gt;=$AD$9,"HABIL","NO HABIL"))</f>
        <v/>
      </c>
      <c r="AE522" s="64" t="str">
        <f t="shared" si="416"/>
        <v/>
      </c>
      <c r="AF522" s="66">
        <f t="shared" si="417"/>
        <v>0</v>
      </c>
      <c r="AG522" s="67" t="str">
        <f t="shared" si="420"/>
        <v>MIPYME</v>
      </c>
      <c r="AH522" s="68"/>
      <c r="AI522" s="64" t="str">
        <f>IF(OR(AH518=0,N522="",R522=""),"",IF(AH518&gt;=$AI$9,"HABIL","NO HABIL"))</f>
        <v/>
      </c>
      <c r="AJ522" s="68"/>
      <c r="AK522" s="64" t="str">
        <f>IF(OR(AJ518=0,N522="",R522=""),"",IF(AJ518&gt;=$AK$9,"HABIL","NO HABIL"))</f>
        <v/>
      </c>
      <c r="AL522" s="71" t="str">
        <f t="shared" si="421"/>
        <v/>
      </c>
    </row>
    <row r="523" spans="2:38" ht="18" hidden="1" customHeight="1" x14ac:dyDescent="0.25">
      <c r="B523" s="54" t="str">
        <f t="shared" ref="B523:B528" si="422">IF(C523="","",B522+0.1)</f>
        <v/>
      </c>
      <c r="C523" s="56"/>
      <c r="D523" s="56"/>
      <c r="E523" s="57">
        <f>IF(ISERROR(VLOOKUP(C523,[2]TD!$4:$65536,2,0)),0,VLOOKUP(C523,[2]TD!$4:$65536,2,0))</f>
        <v>0</v>
      </c>
      <c r="F523" s="57">
        <f>IF(ISERROR(VLOOKUP(C523,[2]TD!$4:$65536,3,0)),0,VLOOKUP(C523,[2]TD!$4:$65536,3,0))</f>
        <v>0</v>
      </c>
      <c r="G523" s="57">
        <f>IF(ISERROR(VLOOKUP(C523,[2]TD!$4:$65536,4,0)),0,VLOOKUP(C523,[2]TD!$4:$65536,4,0))</f>
        <v>0</v>
      </c>
      <c r="H523" s="57">
        <f>IF(ISERROR(VLOOKUP(C523,[2]TD!$4:$65536,5,0)),0,VLOOKUP(C523,[2]TD!$4:$65536,5,0))</f>
        <v>0</v>
      </c>
      <c r="I523" s="57">
        <f t="shared" si="418"/>
        <v>0</v>
      </c>
      <c r="J523" s="57">
        <f t="shared" si="418"/>
        <v>0</v>
      </c>
      <c r="K523" s="57">
        <f t="shared" si="419"/>
        <v>0</v>
      </c>
      <c r="L523" s="57">
        <f>IF(ISERROR(VLOOKUP(C523,[2]TD!$4:$65536,6,0)),0,VLOOKUP(C523,[2]TD!$4:$65536,6,0))</f>
        <v>0</v>
      </c>
      <c r="M523" s="57">
        <f>IF(ISERROR(VLOOKUP(C523,[2]TD!$4:$65536,7,0)),0,VLOOKUP(C523,[2]TD!$4:$65536,7,0))</f>
        <v>0</v>
      </c>
      <c r="N523" s="70"/>
      <c r="O523" s="70" t="str">
        <f>IF(ISERROR(VLOOKUP(N523,[2]POA!$A$2:$C$25,3,0)),"",VLOOKUP(N523,[2]POA!$A$2:$C$25,3,0))</f>
        <v/>
      </c>
      <c r="P523" s="61"/>
      <c r="Q523" s="61" t="str">
        <f>IF(ISERROR(VLOOKUP(P523,[2]POA!$A$2:$F$25,4,0)),"",VLOOKUP(P523,[2]POA!$A$2:$F$25,4,0))</f>
        <v/>
      </c>
      <c r="R523" s="62" t="str">
        <f>IF(ISERROR(VLOOKUP(N523,[2]POA!$A$2:$C$25,2,0)),"",VLOOKUP(N523,[2]POA!$A$2:$C$25,2,0))</f>
        <v/>
      </c>
      <c r="S523" s="63"/>
      <c r="T523" s="64" t="str">
        <f t="shared" si="415"/>
        <v/>
      </c>
      <c r="U523" s="63"/>
      <c r="V523" s="64" t="str">
        <f>IF(OR(U518=0,N523="",R523=""),"",IF(U518&gt;=(0.5*R523),"HABIL","NO HABIL"))</f>
        <v/>
      </c>
      <c r="W523" s="64"/>
      <c r="X523" s="63"/>
      <c r="Y523" s="64" t="str">
        <f>IF(OR(X518=0,N523="",R523=""),"",IF(X518&gt;=$Y$9,"HABIL","NO HABIL"))</f>
        <v/>
      </c>
      <c r="Z523" s="65"/>
      <c r="AA523" s="64" t="str">
        <f>IF(OR(Z518=0,N523="",R523=""),"",IF(Z518&lt;=$AA$9,"HABIL","NO HABIL"))</f>
        <v/>
      </c>
      <c r="AB523" s="61">
        <f>IF(ISERROR(VLOOKUP(P523,[3]POA!$A$2:$F$25,5,0)),"",VLOOKUP(P523,[3]POA!$A$2:$F$25,5,0))</f>
        <v>0</v>
      </c>
      <c r="AC523" s="61"/>
      <c r="AD523" s="64" t="str">
        <f>IF(OR(AC518=0,N523="",R523=""),"",IF(AC518&gt;=$AD$9,"HABIL","NO HABIL"))</f>
        <v/>
      </c>
      <c r="AE523" s="64" t="str">
        <f t="shared" si="416"/>
        <v/>
      </c>
      <c r="AF523" s="66">
        <f t="shared" si="417"/>
        <v>0</v>
      </c>
      <c r="AG523" s="67" t="str">
        <f t="shared" si="420"/>
        <v>MIPYME</v>
      </c>
      <c r="AH523" s="68"/>
      <c r="AI523" s="64" t="str">
        <f>IF(OR(AH518=0,N523="",R523=""),"",IF(AH518&gt;=$AI$9,"HABIL","NO HABIL"))</f>
        <v/>
      </c>
      <c r="AJ523" s="68"/>
      <c r="AK523" s="64" t="str">
        <f>IF(OR(AJ518=0,N523="",R523=""),"",IF(AJ518&gt;=$AK$9,"HABIL","NO HABIL"))</f>
        <v/>
      </c>
      <c r="AL523" s="72" t="str">
        <f t="shared" si="421"/>
        <v/>
      </c>
    </row>
    <row r="524" spans="2:38" ht="18" hidden="1" customHeight="1" x14ac:dyDescent="0.25">
      <c r="B524" s="54" t="str">
        <f t="shared" si="422"/>
        <v/>
      </c>
      <c r="C524" s="56"/>
      <c r="D524" s="56"/>
      <c r="E524" s="57">
        <f>IF(ISERROR(VLOOKUP(C524,[2]TD!$4:$65536,2,0)),0,VLOOKUP(C524,[2]TD!$4:$65536,2,0))</f>
        <v>0</v>
      </c>
      <c r="F524" s="57">
        <f>IF(ISERROR(VLOOKUP(C524,[2]TD!$4:$65536,3,0)),0,VLOOKUP(C524,[2]TD!$4:$65536,3,0))</f>
        <v>0</v>
      </c>
      <c r="G524" s="57">
        <f>IF(ISERROR(VLOOKUP(C524,[2]TD!$4:$65536,4,0)),0,VLOOKUP(C524,[2]TD!$4:$65536,4,0))</f>
        <v>0</v>
      </c>
      <c r="H524" s="57">
        <f>IF(ISERROR(VLOOKUP(C524,[2]TD!$4:$65536,5,0)),0,VLOOKUP(C524,[2]TD!$4:$65536,5,0))</f>
        <v>0</v>
      </c>
      <c r="I524" s="57">
        <f t="shared" si="418"/>
        <v>0</v>
      </c>
      <c r="J524" s="57">
        <f t="shared" si="418"/>
        <v>0</v>
      </c>
      <c r="K524" s="57">
        <f t="shared" si="419"/>
        <v>0</v>
      </c>
      <c r="L524" s="57">
        <f>IF(ISERROR(VLOOKUP(C524,[2]TD!$4:$65536,6,0)),0,VLOOKUP(C524,[2]TD!$4:$65536,6,0))</f>
        <v>0</v>
      </c>
      <c r="M524" s="57">
        <f>IF(ISERROR(VLOOKUP(C524,[2]TD!$4:$65536,7,0)),0,VLOOKUP(C524,[2]TD!$4:$65536,7,0))</f>
        <v>0</v>
      </c>
      <c r="N524" s="70"/>
      <c r="O524" s="70" t="str">
        <f>IF(ISERROR(VLOOKUP(N524,[2]POA!$A$2:$C$25,3,0)),"",VLOOKUP(N524,[2]POA!$A$2:$C$25,3,0))</f>
        <v/>
      </c>
      <c r="P524" s="61"/>
      <c r="Q524" s="61" t="str">
        <f>IF(ISERROR(VLOOKUP(P524,[2]POA!$A$2:$F$25,4,0)),"",VLOOKUP(P524,[2]POA!$A$2:$F$25,4,0))</f>
        <v/>
      </c>
      <c r="R524" s="62" t="str">
        <f>IF(ISERROR(VLOOKUP(N524,[2]POA!$A$2:$C$25,2,0)),"",VLOOKUP(N524,[2]POA!$A$2:$C$25,2,0))</f>
        <v/>
      </c>
      <c r="S524" s="63"/>
      <c r="T524" s="64" t="str">
        <f t="shared" si="415"/>
        <v/>
      </c>
      <c r="U524" s="63"/>
      <c r="V524" s="64" t="str">
        <f>IF(OR(U518=0,N524="",R524=""),"",IF(U518&gt;=(0.5*R524),"HABIL","NO HABIL"))</f>
        <v/>
      </c>
      <c r="W524" s="64"/>
      <c r="X524" s="63"/>
      <c r="Y524" s="64" t="str">
        <f>IF(OR(X518=0,N524="",R524=""),"",IF(X518&gt;=$Y$9,"HABIL","NO HABIL"))</f>
        <v/>
      </c>
      <c r="Z524" s="65"/>
      <c r="AA524" s="64" t="str">
        <f>IF(OR(Z518=0,N524="",R524=""),"",IF(Z518&lt;=$AA$9,"HABIL","NO HABIL"))</f>
        <v/>
      </c>
      <c r="AB524" s="61">
        <f>IF(ISERROR(VLOOKUP(P524,[3]POA!$A$2:$F$25,5,0)),"",VLOOKUP(P524,[3]POA!$A$2:$F$25,5,0))</f>
        <v>0</v>
      </c>
      <c r="AC524" s="61"/>
      <c r="AD524" s="64" t="str">
        <f>IF(OR(AC518=0,N524="",R524=""),"",IF(AC518&gt;=$AD$9,"HABIL","NO HABIL"))</f>
        <v/>
      </c>
      <c r="AE524" s="64" t="str">
        <f t="shared" si="416"/>
        <v/>
      </c>
      <c r="AF524" s="66">
        <f t="shared" si="417"/>
        <v>0</v>
      </c>
      <c r="AG524" s="67" t="str">
        <f t="shared" si="420"/>
        <v>MIPYME</v>
      </c>
      <c r="AH524" s="68"/>
      <c r="AI524" s="64" t="str">
        <f>IF(OR(AH518=0,N524="",R524=""),"",IF(AH518&gt;=$AI$9,"HABIL","NO HABIL"))</f>
        <v/>
      </c>
      <c r="AJ524" s="68"/>
      <c r="AK524" s="64" t="str">
        <f>IF(OR(AJ518=0,N524="",R524=""),"",IF(AJ518&gt;=$AK$9,"HABIL","NO HABIL"))</f>
        <v/>
      </c>
      <c r="AL524" s="71" t="str">
        <f t="shared" si="421"/>
        <v/>
      </c>
    </row>
    <row r="525" spans="2:38" ht="18" hidden="1" customHeight="1" x14ac:dyDescent="0.25">
      <c r="B525" s="54" t="str">
        <f t="shared" si="422"/>
        <v/>
      </c>
      <c r="C525" s="56"/>
      <c r="D525" s="56"/>
      <c r="E525" s="57">
        <f>IF(ISERROR(VLOOKUP(C525,[2]TD!$4:$65536,2,0)),0,VLOOKUP(C525,[2]TD!$4:$65536,2,0))</f>
        <v>0</v>
      </c>
      <c r="F525" s="57">
        <f>IF(ISERROR(VLOOKUP(C525,[2]TD!$4:$65536,3,0)),0,VLOOKUP(C525,[2]TD!$4:$65536,3,0))</f>
        <v>0</v>
      </c>
      <c r="G525" s="57">
        <f>IF(ISERROR(VLOOKUP(C525,[2]TD!$4:$65536,4,0)),0,VLOOKUP(C525,[2]TD!$4:$65536,4,0))</f>
        <v>0</v>
      </c>
      <c r="H525" s="57">
        <f>IF(ISERROR(VLOOKUP(C525,[2]TD!$4:$65536,5,0)),0,VLOOKUP(C525,[2]TD!$4:$65536,5,0))</f>
        <v>0</v>
      </c>
      <c r="I525" s="57">
        <f t="shared" si="418"/>
        <v>0</v>
      </c>
      <c r="J525" s="57">
        <f t="shared" si="418"/>
        <v>0</v>
      </c>
      <c r="K525" s="57">
        <f t="shared" si="419"/>
        <v>0</v>
      </c>
      <c r="L525" s="57">
        <f>IF(ISERROR(VLOOKUP(C525,[2]TD!$4:$65536,6,0)),0,VLOOKUP(C525,[2]TD!$4:$65536,6,0))</f>
        <v>0</v>
      </c>
      <c r="M525" s="57">
        <f>IF(ISERROR(VLOOKUP(C525,[2]TD!$4:$65536,7,0)),0,VLOOKUP(C525,[2]TD!$4:$65536,7,0))</f>
        <v>0</v>
      </c>
      <c r="N525" s="70"/>
      <c r="O525" s="70" t="str">
        <f>IF(ISERROR(VLOOKUP(N525,[2]POA!$A$2:$C$25,3,0)),"",VLOOKUP(N525,[2]POA!$A$2:$C$25,3,0))</f>
        <v/>
      </c>
      <c r="P525" s="61"/>
      <c r="Q525" s="61" t="str">
        <f>IF(ISERROR(VLOOKUP(P525,[2]POA!$A$2:$F$25,4,0)),"",VLOOKUP(P525,[2]POA!$A$2:$F$25,4,0))</f>
        <v/>
      </c>
      <c r="R525" s="62" t="str">
        <f>IF(ISERROR(VLOOKUP(N525,[2]POA!$A$2:$C$25,2,0)),"",VLOOKUP(N525,[2]POA!$A$2:$C$25,2,0))</f>
        <v/>
      </c>
      <c r="S525" s="63"/>
      <c r="T525" s="64" t="str">
        <f t="shared" si="415"/>
        <v/>
      </c>
      <c r="U525" s="63"/>
      <c r="V525" s="64" t="str">
        <f>IF(OR(U518=0,N525="",R525=""),"",IF(U518&gt;=(0.5*R525),"HABIL","NO HABIL"))</f>
        <v/>
      </c>
      <c r="W525" s="64"/>
      <c r="X525" s="63"/>
      <c r="Y525" s="64" t="str">
        <f>IF(OR(X518=0,N525="",R525=""),"",IF(X518&gt;=$Y$9,"HABIL","NO HABIL"))</f>
        <v/>
      </c>
      <c r="Z525" s="65"/>
      <c r="AA525" s="64" t="str">
        <f>IF(OR(Z518=0,N525="",R525=""),"",IF(Z518&lt;=$AA$9,"HABIL","NO HABIL"))</f>
        <v/>
      </c>
      <c r="AB525" s="61">
        <f>IF(ISERROR(VLOOKUP(P525,[3]POA!$A$2:$F$25,5,0)),"",VLOOKUP(P525,[3]POA!$A$2:$F$25,5,0))</f>
        <v>0</v>
      </c>
      <c r="AC525" s="61"/>
      <c r="AD525" s="64" t="str">
        <f>IF(OR(AC518=0,N525="",R525=""),"",IF(AC518&gt;=$AD$9,"HABIL","NO HABIL"))</f>
        <v/>
      </c>
      <c r="AE525" s="64" t="str">
        <f t="shared" si="416"/>
        <v/>
      </c>
      <c r="AF525" s="66">
        <f t="shared" si="417"/>
        <v>0</v>
      </c>
      <c r="AG525" s="67" t="str">
        <f t="shared" si="420"/>
        <v>MIPYME</v>
      </c>
      <c r="AH525" s="68"/>
      <c r="AI525" s="64" t="str">
        <f>IF(OR(AH518=0,N525="",R525=""),"",IF(AH518&gt;=$AI$9,"HABIL","NO HABIL"))</f>
        <v/>
      </c>
      <c r="AJ525" s="68"/>
      <c r="AK525" s="64" t="str">
        <f>IF(OR(AJ518=0,N525="",R525=""),"",IF(AJ518&gt;=$AK$9,"HABIL","NO HABIL"))</f>
        <v/>
      </c>
      <c r="AL525" s="71" t="str">
        <f t="shared" si="421"/>
        <v/>
      </c>
    </row>
    <row r="526" spans="2:38" ht="18" hidden="1" customHeight="1" x14ac:dyDescent="0.25">
      <c r="B526" s="54" t="str">
        <f t="shared" si="422"/>
        <v/>
      </c>
      <c r="C526" s="56"/>
      <c r="D526" s="56"/>
      <c r="E526" s="57">
        <f>IF(ISERROR(VLOOKUP(C526,[2]TD!$4:$65536,2,0)),0,VLOOKUP(C526,[2]TD!$4:$65536,2,0))</f>
        <v>0</v>
      </c>
      <c r="F526" s="57">
        <f>IF(ISERROR(VLOOKUP(C526,[2]TD!$4:$65536,3,0)),0,VLOOKUP(C526,[2]TD!$4:$65536,3,0))</f>
        <v>0</v>
      </c>
      <c r="G526" s="57">
        <f>IF(ISERROR(VLOOKUP(C526,[2]TD!$4:$65536,4,0)),0,VLOOKUP(C526,[2]TD!$4:$65536,4,0))</f>
        <v>0</v>
      </c>
      <c r="H526" s="57">
        <f>IF(ISERROR(VLOOKUP(C526,[2]TD!$4:$65536,5,0)),0,VLOOKUP(C526,[2]TD!$4:$65536,5,0))</f>
        <v>0</v>
      </c>
      <c r="I526" s="57">
        <f t="shared" si="418"/>
        <v>0</v>
      </c>
      <c r="J526" s="57">
        <f t="shared" si="418"/>
        <v>0</v>
      </c>
      <c r="K526" s="57">
        <f t="shared" si="419"/>
        <v>0</v>
      </c>
      <c r="L526" s="57">
        <f>IF(ISERROR(VLOOKUP(C526,[2]TD!$4:$65536,6,0)),0,VLOOKUP(C526,[2]TD!$4:$65536,6,0))</f>
        <v>0</v>
      </c>
      <c r="M526" s="57">
        <f>IF(ISERROR(VLOOKUP(C526,[2]TD!$4:$65536,7,0)),0,VLOOKUP(C526,[2]TD!$4:$65536,7,0))</f>
        <v>0</v>
      </c>
      <c r="N526" s="70"/>
      <c r="O526" s="70" t="str">
        <f>IF(ISERROR(VLOOKUP(N526,[2]POA!$A$2:$C$25,3,0)),"",VLOOKUP(N526,[2]POA!$A$2:$C$25,3,0))</f>
        <v/>
      </c>
      <c r="P526" s="61"/>
      <c r="Q526" s="61" t="str">
        <f>IF(ISERROR(VLOOKUP(P526,[2]POA!$A$2:$F$25,4,0)),"",VLOOKUP(P526,[2]POA!$A$2:$F$25,4,0))</f>
        <v/>
      </c>
      <c r="R526" s="62" t="str">
        <f>IF(ISERROR(VLOOKUP(N526,[2]POA!$A$2:$C$25,2,0)),"",VLOOKUP(N526,[2]POA!$A$2:$C$25,2,0))</f>
        <v/>
      </c>
      <c r="S526" s="63"/>
      <c r="T526" s="64" t="str">
        <f t="shared" si="415"/>
        <v/>
      </c>
      <c r="U526" s="63"/>
      <c r="V526" s="64" t="str">
        <f>IF(OR(U518=0,N526="",R526=""),"",IF(U518&gt;=(0.5*R526),"HABIL","NO HABIL"))</f>
        <v/>
      </c>
      <c r="W526" s="64"/>
      <c r="X526" s="63"/>
      <c r="Y526" s="64" t="str">
        <f>IF(OR(X518=0,N526="",R526=""),"",IF(X518&gt;=$Y$9,"HABIL","NO HABIL"))</f>
        <v/>
      </c>
      <c r="Z526" s="65"/>
      <c r="AA526" s="64" t="str">
        <f>IF(OR(Z518=0,N526="",R526=""),"",IF(Z518&lt;=$AA$9,"HABIL","NO HABIL"))</f>
        <v/>
      </c>
      <c r="AB526" s="61">
        <f>IF(ISERROR(VLOOKUP(P526,[3]POA!$A$2:$F$25,5,0)),"",VLOOKUP(P526,[3]POA!$A$2:$F$25,5,0))</f>
        <v>0</v>
      </c>
      <c r="AC526" s="61"/>
      <c r="AD526" s="64" t="str">
        <f>IF(OR(AC518=0,N526="",R526=""),"",IF(AC518&gt;=$AD$9,"HABIL","NO HABIL"))</f>
        <v/>
      </c>
      <c r="AE526" s="64" t="str">
        <f t="shared" si="416"/>
        <v/>
      </c>
      <c r="AF526" s="66">
        <f t="shared" si="417"/>
        <v>0</v>
      </c>
      <c r="AG526" s="67" t="str">
        <f t="shared" si="420"/>
        <v>MIPYME</v>
      </c>
      <c r="AH526" s="68"/>
      <c r="AI526" s="64" t="str">
        <f>IF(OR(AH518=0,N526="",R526=""),"",IF(AH518&gt;=$AI$9,"HABIL","NO HABIL"))</f>
        <v/>
      </c>
      <c r="AJ526" s="68"/>
      <c r="AK526" s="64" t="str">
        <f>IF(OR(AJ518=0,N526="",R526=""),"",IF(AJ518&gt;=$AK$9,"HABIL","NO HABIL"))</f>
        <v/>
      </c>
      <c r="AL526" s="72" t="str">
        <f t="shared" si="421"/>
        <v/>
      </c>
    </row>
    <row r="527" spans="2:38" ht="18" hidden="1" customHeight="1" x14ac:dyDescent="0.25">
      <c r="B527" s="54" t="str">
        <f t="shared" si="422"/>
        <v/>
      </c>
      <c r="C527" s="56"/>
      <c r="D527" s="56"/>
      <c r="E527" s="57">
        <f>IF(ISERROR(VLOOKUP(C527,[2]TD!$4:$65536,2,0)),0,VLOOKUP(C527,[2]TD!$4:$65536,2,0))</f>
        <v>0</v>
      </c>
      <c r="F527" s="57">
        <f>IF(ISERROR(VLOOKUP(C527,[2]TD!$4:$65536,3,0)),0,VLOOKUP(C527,[2]TD!$4:$65536,3,0))</f>
        <v>0</v>
      </c>
      <c r="G527" s="57">
        <f>IF(ISERROR(VLOOKUP(C527,[2]TD!$4:$65536,4,0)),0,VLOOKUP(C527,[2]TD!$4:$65536,4,0))</f>
        <v>0</v>
      </c>
      <c r="H527" s="57">
        <f>IF(ISERROR(VLOOKUP(C527,[2]TD!$4:$65536,5,0)),0,VLOOKUP(C527,[2]TD!$4:$65536,5,0))</f>
        <v>0</v>
      </c>
      <c r="I527" s="57">
        <f t="shared" si="418"/>
        <v>0</v>
      </c>
      <c r="J527" s="57">
        <f t="shared" si="418"/>
        <v>0</v>
      </c>
      <c r="K527" s="57">
        <f t="shared" si="419"/>
        <v>0</v>
      </c>
      <c r="L527" s="57">
        <f>IF(ISERROR(VLOOKUP(C527,[2]TD!$4:$65536,6,0)),0,VLOOKUP(C527,[2]TD!$4:$65536,6,0))</f>
        <v>0</v>
      </c>
      <c r="M527" s="57">
        <f>IF(ISERROR(VLOOKUP(C527,[2]TD!$4:$65536,7,0)),0,VLOOKUP(C527,[2]TD!$4:$65536,7,0))</f>
        <v>0</v>
      </c>
      <c r="N527" s="70"/>
      <c r="O527" s="70" t="str">
        <f>IF(ISERROR(VLOOKUP(N527,[2]POA!$A$2:$C$25,3,0)),"",VLOOKUP(N527,[2]POA!$A$2:$C$25,3,0))</f>
        <v/>
      </c>
      <c r="P527" s="61"/>
      <c r="Q527" s="61" t="str">
        <f>IF(ISERROR(VLOOKUP(P527,[2]POA!$A$2:$F$25,4,0)),"",VLOOKUP(P527,[2]POA!$A$2:$F$25,4,0))</f>
        <v/>
      </c>
      <c r="R527" s="62" t="str">
        <f>IF(ISERROR(VLOOKUP(N527,[2]POA!$A$2:$C$25,2,0)),"",VLOOKUP(N527,[2]POA!$A$2:$C$25,2,0))</f>
        <v/>
      </c>
      <c r="S527" s="63"/>
      <c r="T527" s="64" t="str">
        <f t="shared" si="415"/>
        <v/>
      </c>
      <c r="U527" s="63"/>
      <c r="V527" s="64" t="str">
        <f>IF(OR(U518=0,N527="",R527=""),"",IF(U518&gt;=(0.5*R527),"HABIL","NO HABIL"))</f>
        <v/>
      </c>
      <c r="W527" s="64"/>
      <c r="X527" s="63"/>
      <c r="Y527" s="64" t="str">
        <f>IF(OR(X518=0,N527="",R527=""),"",IF(X518&gt;=$Y$9,"HABIL","NO HABIL"))</f>
        <v/>
      </c>
      <c r="Z527" s="65"/>
      <c r="AA527" s="64" t="str">
        <f>IF(OR(Z518=0,N527="",R527=""),"",IF(Z518&lt;=$AA$9,"HABIL","NO HABIL"))</f>
        <v/>
      </c>
      <c r="AB527" s="61">
        <f>IF(ISERROR(VLOOKUP(P527,[3]POA!$A$2:$F$25,5,0)),"",VLOOKUP(P527,[3]POA!$A$2:$F$25,5,0))</f>
        <v>0</v>
      </c>
      <c r="AC527" s="61"/>
      <c r="AD527" s="64" t="str">
        <f>IF(OR(AC518=0,N527="",R527=""),"",IF(AC518&gt;=$AD$9,"HABIL","NO HABIL"))</f>
        <v/>
      </c>
      <c r="AE527" s="64" t="str">
        <f t="shared" si="416"/>
        <v/>
      </c>
      <c r="AF527" s="66">
        <f t="shared" si="417"/>
        <v>0</v>
      </c>
      <c r="AG527" s="67" t="str">
        <f t="shared" si="420"/>
        <v>MIPYME</v>
      </c>
      <c r="AH527" s="68"/>
      <c r="AI527" s="64" t="str">
        <f>IF(OR(AH518=0,N527="",R527=""),"",IF(AH518&gt;=$AI$9,"HABIL","NO HABIL"))</f>
        <v/>
      </c>
      <c r="AJ527" s="68"/>
      <c r="AK527" s="64" t="str">
        <f>IF(OR(AJ518=0,N527="",R527=""),"",IF(AJ518&gt;=$AK$9,"HABIL","NO HABIL"))</f>
        <v/>
      </c>
      <c r="AL527" s="72" t="str">
        <f t="shared" si="421"/>
        <v/>
      </c>
    </row>
    <row r="528" spans="2:38" ht="18" hidden="1" customHeight="1" x14ac:dyDescent="0.25">
      <c r="B528" s="73" t="str">
        <f t="shared" si="422"/>
        <v/>
      </c>
      <c r="C528" s="74"/>
      <c r="D528" s="74"/>
      <c r="E528" s="75">
        <f>IF(ISERROR(VLOOKUP(C528,[2]TD!$4:$65536,2,0)),0,VLOOKUP(C528,[2]TD!$4:$65536,2,0))</f>
        <v>0</v>
      </c>
      <c r="F528" s="75">
        <f>IF(ISERROR(VLOOKUP(C528,[2]TD!$4:$65536,3,0)),0,VLOOKUP(C528,[2]TD!$4:$65536,3,0))</f>
        <v>0</v>
      </c>
      <c r="G528" s="75">
        <f>IF(ISERROR(VLOOKUP(C528,[2]TD!$4:$65536,4,0)),0,VLOOKUP(C528,[2]TD!$4:$65536,4,0))</f>
        <v>0</v>
      </c>
      <c r="H528" s="75">
        <f>IF(ISERROR(VLOOKUP(C528,[2]TD!$4:$65536,5,0)),0,VLOOKUP(C528,[2]TD!$4:$65536,5,0))</f>
        <v>0</v>
      </c>
      <c r="I528" s="75">
        <f t="shared" si="418"/>
        <v>0</v>
      </c>
      <c r="J528" s="75">
        <f t="shared" si="418"/>
        <v>0</v>
      </c>
      <c r="K528" s="75">
        <f t="shared" si="419"/>
        <v>0</v>
      </c>
      <c r="L528" s="75">
        <f>IF(ISERROR(VLOOKUP(C528,[2]TD!$4:$65536,6,0)),0,VLOOKUP(C528,[2]TD!$4:$65536,6,0))</f>
        <v>0</v>
      </c>
      <c r="M528" s="75">
        <f>IF(ISERROR(VLOOKUP(C528,[2]TD!$4:$65536,7,0)),0,VLOOKUP(C528,[2]TD!$4:$65536,7,0))</f>
        <v>0</v>
      </c>
      <c r="N528" s="76"/>
      <c r="O528" s="76" t="str">
        <f>IF(ISERROR(VLOOKUP(N528,[2]POA!$A$2:$C$25,3,0)),"",VLOOKUP(N528,[2]POA!$A$2:$C$25,3,0))</f>
        <v/>
      </c>
      <c r="P528" s="77"/>
      <c r="Q528" s="77" t="str">
        <f>IF(ISERROR(VLOOKUP(P528,[2]POA!$A$2:$F$25,4,0)),"",VLOOKUP(P528,[2]POA!$A$2:$F$25,4,0))</f>
        <v/>
      </c>
      <c r="R528" s="78" t="str">
        <f>IF(ISERROR(VLOOKUP(N528,[2]POA!$A$2:$C$25,2,0)),"",VLOOKUP(N528,[2]POA!$A$2:$C$25,2,0))</f>
        <v/>
      </c>
      <c r="S528" s="79"/>
      <c r="T528" s="64" t="str">
        <f t="shared" si="415"/>
        <v/>
      </c>
      <c r="U528" s="79"/>
      <c r="V528" s="80" t="str">
        <f>IF(OR(U518=0,N528="",R528=""),"",IF(U518&gt;=(0.5*R528),"HABIL","NO HABIL"))</f>
        <v/>
      </c>
      <c r="W528" s="80"/>
      <c r="X528" s="79"/>
      <c r="Y528" s="80" t="str">
        <f>IF(OR(X518=0,N528="",R528=""),"",IF(X518&gt;=$Y$9,"HABIL","NO HABIL"))</f>
        <v/>
      </c>
      <c r="Z528" s="81"/>
      <c r="AA528" s="80" t="str">
        <f>IF(OR(Z518=0,N528="",R528=""),"",IF(Z518&lt;=$AA$9,"HABIL","NO HABIL"))</f>
        <v/>
      </c>
      <c r="AB528" s="77">
        <f>IF(ISERROR(VLOOKUP(P528,[3]POA!$A$2:$F$25,5,0)),"",VLOOKUP(P528,[3]POA!$A$2:$F$25,5,0))</f>
        <v>0</v>
      </c>
      <c r="AC528" s="77"/>
      <c r="AD528" s="80" t="str">
        <f>IF(OR(AC518=0,N528="",R528=""),"",IF(AC518&gt;=$AD$9,"HABIL","NO HABIL"))</f>
        <v/>
      </c>
      <c r="AE528" s="80" t="str">
        <f t="shared" si="416"/>
        <v/>
      </c>
      <c r="AF528" s="82">
        <f t="shared" si="417"/>
        <v>0</v>
      </c>
      <c r="AG528" s="83" t="str">
        <f t="shared" si="420"/>
        <v>MIPYME</v>
      </c>
      <c r="AH528" s="84"/>
      <c r="AI528" s="80" t="str">
        <f>IF(OR(AH518=0,N528="",R528=""),"",IF(AH518&gt;=$AI$9,"HABIL","NO HABIL"))</f>
        <v/>
      </c>
      <c r="AJ528" s="84"/>
      <c r="AK528" s="80" t="str">
        <f>IF(OR(AJ518=0,N528="",R528=""),"",IF(AJ518&gt;=$AK$9,"HABIL","NO HABIL"))</f>
        <v/>
      </c>
      <c r="AL528" s="85" t="str">
        <f t="shared" si="421"/>
        <v/>
      </c>
    </row>
    <row r="529" spans="2:38" ht="18" hidden="1" customHeight="1" x14ac:dyDescent="0.25">
      <c r="B529" s="37">
        <v>48</v>
      </c>
      <c r="C529" s="38">
        <f>+C530</f>
        <v>0</v>
      </c>
      <c r="D529" s="39" t="str">
        <f>IF(SUM(D530:D539)=0,"",SUM(D530:D539))</f>
        <v/>
      </c>
      <c r="E529" s="40">
        <f>SUM(E530:E539)</f>
        <v>0</v>
      </c>
      <c r="F529" s="40">
        <f t="shared" ref="F529:M529" si="423">SUM(F530:F539)</f>
        <v>0</v>
      </c>
      <c r="G529" s="40">
        <f t="shared" si="423"/>
        <v>0</v>
      </c>
      <c r="H529" s="40">
        <f t="shared" si="423"/>
        <v>0</v>
      </c>
      <c r="I529" s="40">
        <f t="shared" si="423"/>
        <v>0</v>
      </c>
      <c r="J529" s="40">
        <f t="shared" si="423"/>
        <v>0</v>
      </c>
      <c r="K529" s="40">
        <f t="shared" si="423"/>
        <v>0</v>
      </c>
      <c r="L529" s="40">
        <f t="shared" si="423"/>
        <v>0</v>
      </c>
      <c r="M529" s="40">
        <f t="shared" si="423"/>
        <v>0</v>
      </c>
      <c r="N529" s="41">
        <v>1</v>
      </c>
      <c r="O529" s="42">
        <f>IF(ISERROR(VLOOKUP(N529,[2]POA!$A$2:$C$25,3,0)),"",VLOOKUP(N529,[2]POA!$A$2:$C$25,3,0))</f>
        <v>18</v>
      </c>
      <c r="P529" s="43" t="s">
        <v>54</v>
      </c>
      <c r="Q529" s="41">
        <f>+SUM(Q530:Q539)</f>
        <v>0</v>
      </c>
      <c r="R529" s="44">
        <f>IF(ISERROR(VLOOKUP(N529,[2]POA!$A$2:$C$25,2,0)),"",VLOOKUP(N529,[2]POA!$A$2:$C$25,2,0))</f>
        <v>151500000000</v>
      </c>
      <c r="S529" s="45">
        <f>SUM(I529)</f>
        <v>0</v>
      </c>
      <c r="T529" s="46" t="str">
        <f>IF(OR(S529=0,N529="",R529=""),"",IF(S529&gt;=(R529/O529),"HABIL","NO HABIL"))</f>
        <v/>
      </c>
      <c r="U529" s="47">
        <f>SUM(J529)</f>
        <v>0</v>
      </c>
      <c r="V529" s="48" t="str">
        <f>IF(OR(U529=0,N529="",R529=""),"",IF(U529&gt;=(0.1*R529),"HABIL","NO HABIL"))</f>
        <v/>
      </c>
      <c r="W529" s="48"/>
      <c r="X529" s="47">
        <f>IF(ISERROR(SUM(E529/G529)),0,SUM(E529/G529))</f>
        <v>0</v>
      </c>
      <c r="Y529" s="46" t="str">
        <f>IF(OR(X529=0,N529="",R529=""),"",IF(X529&gt;=$Y$9,"HABIL","NO HABIL"))</f>
        <v/>
      </c>
      <c r="Z529" s="49">
        <f>IF(ISERROR(SUM(H529/F529)),0,SUM(H529/F529))</f>
        <v>0</v>
      </c>
      <c r="AA529" s="46" t="str">
        <f>IF(OR(Z529=0,N529="",R529=""),"",IF(Z529&lt;=$AA$9,"HABIL","NO HABIL"))</f>
        <v/>
      </c>
      <c r="AB529" s="41">
        <f>+SUM(AB530:AB539)</f>
        <v>0</v>
      </c>
      <c r="AC529" s="49">
        <f>IF(ISERROR(SUM(L529/M529)),0,SUM(L529/M529))</f>
        <v>0</v>
      </c>
      <c r="AD529" s="46" t="str">
        <f>IF(OR(AC529=0,N529="",R529=""),"",IF(AC529&gt;=$AD$9,"HABIL","NO HABIL"))</f>
        <v/>
      </c>
      <c r="AE529" s="46" t="str">
        <f>IF(OR(T529="",V529="",Y529="",AA529="",AD529=""),"",IF(T529="NO HABIL","NO HABIL",IF(V529="NO HABIL","NO HABIL",IF(Y529="NO HABIL","NO HABIL",IF(AA529="NO HABIL","NO HABIL",IF(AD529="NO HABIL","NO HABIL",IF(AD529="NO HABIL","NO HABIL","HABIL")))))))</f>
        <v/>
      </c>
      <c r="AF529" s="50"/>
      <c r="AG529" s="51"/>
      <c r="AH529" s="49">
        <f>IF(ISERROR(SUM(L529/K529)),0,SUM(L529/K529))</f>
        <v>0</v>
      </c>
      <c r="AI529" s="46" t="str">
        <f>IF(OR(AH529=0,N529="",R529=""),"",IF(AH529&gt;=$AI$9,"HABIL","NO HABIL"))</f>
        <v/>
      </c>
      <c r="AJ529" s="49">
        <f>IF(ISERROR(SUM(L529/F529)),0,SUM(L529/F529))</f>
        <v>0</v>
      </c>
      <c r="AK529" s="46" t="str">
        <f>IF(OR(AJ529=0,N529="",R529=""),"",IF(AJ529&gt;=$AK$9,"HABIL","NO HABIL"))</f>
        <v/>
      </c>
      <c r="AL529" s="52" t="str">
        <f t="shared" si="421"/>
        <v/>
      </c>
    </row>
    <row r="530" spans="2:38" ht="18" hidden="1" customHeight="1" x14ac:dyDescent="0.25">
      <c r="B530" s="54" t="str">
        <f>IF(C530="","",B529+0.1)</f>
        <v/>
      </c>
      <c r="C530" s="55"/>
      <c r="D530" s="56"/>
      <c r="E530" s="57">
        <f>IF(ISERROR(VLOOKUP(C530,[2]TD!$4:$65536,2,0)),0,VLOOKUP(C530,[2]TD!$4:$65536,2,0))</f>
        <v>0</v>
      </c>
      <c r="F530" s="57">
        <f>IF(ISERROR(VLOOKUP(C530,[2]TD!$4:$65536,3,0)),0,VLOOKUP(C530,[2]TD!$4:$65536,3,0))</f>
        <v>0</v>
      </c>
      <c r="G530" s="57">
        <f>IF(ISERROR(VLOOKUP(C530,[2]TD!$4:$65536,4,0)),0,VLOOKUP(C530,[2]TD!$4:$65536,4,0))</f>
        <v>0</v>
      </c>
      <c r="H530" s="57">
        <f>IF(ISERROR(VLOOKUP(C530,[2]TD!$4:$65536,5,0)),0,VLOOKUP(C530,[2]TD!$4:$65536,5,0))</f>
        <v>0</v>
      </c>
      <c r="I530" s="57">
        <f>IF(ISERROR(E530-G530),"",E530-G530)</f>
        <v>0</v>
      </c>
      <c r="J530" s="58">
        <f>IF(ISERROR(F530-H530),"",F530-H530)</f>
        <v>0</v>
      </c>
      <c r="K530" s="58">
        <f>IF(ISERROR(F530-H530),"",F530-H530)</f>
        <v>0</v>
      </c>
      <c r="L530" s="57">
        <f>IF(ISERROR(VLOOKUP(C530,[2]TD!$4:$65536,6,0)),0,VLOOKUP(C530,[2]TD!$4:$65536,6,0))</f>
        <v>0</v>
      </c>
      <c r="M530" s="57">
        <f>IF(ISERROR(VLOOKUP(C530,[2]TD!$4:$65536,7,0)),0,VLOOKUP(C530,[2]TD!$4:$65536,7,0))</f>
        <v>0</v>
      </c>
      <c r="N530" s="59"/>
      <c r="O530" s="60" t="str">
        <f>IF(ISERROR(VLOOKUP(N530,[2]POA!$A$2:$C$25,3,0)),"",VLOOKUP(N530,[2]POA!$A$2:$C$25,3,0))</f>
        <v/>
      </c>
      <c r="P530" s="61" t="s">
        <v>54</v>
      </c>
      <c r="Q530" s="61" t="str">
        <f>IF(ISERROR(VLOOKUP(P530,[2]POA!$A$2:$F$25,4,0)),"",VLOOKUP(P530,[2]POA!$A$2:$F$25,4,0))</f>
        <v/>
      </c>
      <c r="R530" s="62" t="str">
        <f>IF(ISERROR(VLOOKUP(N530,[2]POA!$A$2:$C$25,2,0)),"",VLOOKUP(N530,[2]POA!$A$2:$C$25,2,0))</f>
        <v/>
      </c>
      <c r="S530" s="63"/>
      <c r="T530" s="64" t="str">
        <f t="shared" ref="T530:T539" si="424">IF(OR(S529=0,N530="",R530=""),"",IF(S529&gt;=(0.1*R530),"HABIL","NO HABIL"))</f>
        <v/>
      </c>
      <c r="U530" s="63"/>
      <c r="V530" s="64" t="str">
        <f>IF(OR(U529=0,N530="",R530=""),"",IF(U529&gt;=(0.5*R530),"HABIL","NO HABIL"))</f>
        <v/>
      </c>
      <c r="W530" s="64"/>
      <c r="X530" s="63"/>
      <c r="Y530" s="64" t="str">
        <f>IF(OR(X529=0,N530="",R530=""),"",IF(X529&gt;=$Y$9,"HABIL","NO HABIL"))</f>
        <v/>
      </c>
      <c r="Z530" s="65"/>
      <c r="AA530" s="64" t="str">
        <f>IF(OR(Z529=0,N530="",R530=""),"",IF(Z529&lt;=$AA$9,"HABIL","NO HABIL"))</f>
        <v/>
      </c>
      <c r="AB530" s="61" t="str">
        <f>IF(ISERROR(VLOOKUP(P530,[3]POA!$A$2:$F$25,5,0)),"",VLOOKUP(P530,[3]POA!$A$2:$F$25,5,0))</f>
        <v/>
      </c>
      <c r="AC530" s="61"/>
      <c r="AD530" s="64" t="str">
        <f>IF(OR(AC529=0,N530="",R530=""),"",IF(AC529&gt;=$AD$9,"HABIL","NO HABIL"))</f>
        <v/>
      </c>
      <c r="AE530" s="64" t="str">
        <f t="shared" ref="AE530:AE539" si="425">IF(OR(T530="",V530="",Y530="",AA530="",AD530=""),"",IF(T530="NO HABIL","NO HABIL",IF(V530="NO HABIL","NO HABIL",IF(Y530="NO HABIL","NO HABIL",IF(AA530="NO HABIL","NO HABIL",IF(AD530="NO HABIL","NO HABIL",IF(AD530="NO HABIL","NO HABIL","HABIL")))))))</f>
        <v/>
      </c>
      <c r="AF530" s="66">
        <f t="shared" ref="AF530:AF539" si="426">IF(ISERROR(F530/$AG$9),"",F530/$AG$9)</f>
        <v>0</v>
      </c>
      <c r="AG530" s="67" t="str">
        <f>+IF(AF530&lt;$AG$10,"MIPYME","NO CUMPLE")</f>
        <v>MIPYME</v>
      </c>
      <c r="AH530" s="68"/>
      <c r="AI530" s="64" t="str">
        <f>IF(OR(AH529=0,N530="",R530=""),"",IF(AH529&gt;=$AI$9,"HABIL","NO HABIL"))</f>
        <v/>
      </c>
      <c r="AJ530" s="68"/>
      <c r="AK530" s="64" t="str">
        <f>IF(OR(AJ529=0,N530="",R530=""),"",IF(AJ529&gt;=$AK$9,"HABIL","NO HABIL"))</f>
        <v/>
      </c>
      <c r="AL530" s="69" t="str">
        <f>IF(OR(AI530="",AK530=""),"",IF(AI530="NO HABIL","NO HABIL",IF(AK530="NO HABIL","NO HABIL",IF(AK530="NO HABIL","NO HABIL","HABIL"))))</f>
        <v/>
      </c>
    </row>
    <row r="531" spans="2:38" ht="18" hidden="1" customHeight="1" x14ac:dyDescent="0.25">
      <c r="B531" s="54" t="str">
        <f>IF(C531="","",B530+0.1)</f>
        <v/>
      </c>
      <c r="C531" s="56"/>
      <c r="D531" s="56"/>
      <c r="E531" s="57">
        <f>IF(ISERROR(VLOOKUP(C531,[2]TD!$4:$65536,2,0)),0,VLOOKUP(C531,[2]TD!$4:$65536,2,0))</f>
        <v>0</v>
      </c>
      <c r="F531" s="57">
        <f>IF(ISERROR(VLOOKUP(C531,[2]TD!$4:$65536,3,0)),0,VLOOKUP(C531,[2]TD!$4:$65536,3,0))</f>
        <v>0</v>
      </c>
      <c r="G531" s="57">
        <f>IF(ISERROR(VLOOKUP(C531,[2]TD!$4:$65536,4,0)),0,VLOOKUP(C531,[2]TD!$4:$65536,4,0))</f>
        <v>0</v>
      </c>
      <c r="H531" s="57">
        <f>IF(ISERROR(VLOOKUP(C531,[2]TD!$4:$65536,5,0)),0,VLOOKUP(C531,[2]TD!$4:$65536,5,0))</f>
        <v>0</v>
      </c>
      <c r="I531" s="57">
        <f t="shared" ref="I531:J539" si="427">IF(ISERROR(E531-G531),"",E531-G531)</f>
        <v>0</v>
      </c>
      <c r="J531" s="58">
        <f t="shared" si="427"/>
        <v>0</v>
      </c>
      <c r="K531" s="58">
        <f t="shared" ref="K531:K539" si="428">IF(ISERROR(F531-H531),"",F531-H531)</f>
        <v>0</v>
      </c>
      <c r="L531" s="57">
        <f>IF(ISERROR(VLOOKUP(C531,[2]TD!$4:$65536,6,0)),0,VLOOKUP(C531,[2]TD!$4:$65536,6,0))</f>
        <v>0</v>
      </c>
      <c r="M531" s="57">
        <f>IF(ISERROR(VLOOKUP(C531,[2]TD!$4:$65536,7,0)),0,VLOOKUP(C531,[2]TD!$4:$65536,7,0))</f>
        <v>0</v>
      </c>
      <c r="N531" s="70"/>
      <c r="O531" s="70" t="str">
        <f>IF(ISERROR(VLOOKUP(N531,[2]POA!$A$2:$C$25,3,0)),"",VLOOKUP(N531,[2]POA!$A$2:$C$25,3,0))</f>
        <v/>
      </c>
      <c r="P531" s="61" t="s">
        <v>54</v>
      </c>
      <c r="Q531" s="61" t="str">
        <f>IF(ISERROR(VLOOKUP(P531,[2]POA!$A$2:$F$25,4,0)),"",VLOOKUP(P531,[2]POA!$A$2:$F$25,4,0))</f>
        <v/>
      </c>
      <c r="R531" s="62" t="str">
        <f>IF(ISERROR(VLOOKUP(N531,[2]POA!$A$2:$C$25,2,0)),"",VLOOKUP(N531,[2]POA!$A$2:$C$25,2,0))</f>
        <v/>
      </c>
      <c r="S531" s="63" t="s">
        <v>54</v>
      </c>
      <c r="T531" s="64" t="str">
        <f t="shared" si="424"/>
        <v/>
      </c>
      <c r="U531" s="63"/>
      <c r="V531" s="64" t="str">
        <f>IF(OR(U529=0,N531="",R531=""),"",IF(U529&gt;=(0.5*R531),"HABIL","NO HABIL"))</f>
        <v/>
      </c>
      <c r="W531" s="64"/>
      <c r="X531" s="63"/>
      <c r="Y531" s="64" t="str">
        <f>IF(OR(X529=0,N531="",R531=""),"",IF(X529&gt;=$Y$9,"HABIL","NO HABIL"))</f>
        <v/>
      </c>
      <c r="Z531" s="65"/>
      <c r="AA531" s="64" t="str">
        <f>IF(OR(Z529=0,N531="",R531=""),"",IF(Z529&lt;=$AA$9,"HABIL","NO HABIL"))</f>
        <v/>
      </c>
      <c r="AB531" s="61" t="str">
        <f>IF(ISERROR(VLOOKUP(P531,[3]POA!$A$2:$F$25,5,0)),"",VLOOKUP(P531,[3]POA!$A$2:$F$25,5,0))</f>
        <v/>
      </c>
      <c r="AC531" s="61"/>
      <c r="AD531" s="64" t="str">
        <f>IF(OR(AC529=0,N531="",R531=""),"",IF(AC529&gt;=$AD$9,"HABIL","NO HABIL"))</f>
        <v/>
      </c>
      <c r="AE531" s="64" t="str">
        <f t="shared" si="425"/>
        <v/>
      </c>
      <c r="AF531" s="66">
        <f t="shared" si="426"/>
        <v>0</v>
      </c>
      <c r="AG531" s="67" t="str">
        <f t="shared" ref="AG531:AG539" si="429">+IF(AF531&lt;$AG$10,"MIPYME","NO CUMPLE")</f>
        <v>MIPYME</v>
      </c>
      <c r="AH531" s="68"/>
      <c r="AI531" s="64" t="str">
        <f>IF(OR(AH529=0,N531="",R531=""),"",IF(AH529&gt;=$AI$9,"HABIL","NO HABIL"))</f>
        <v/>
      </c>
      <c r="AJ531" s="68"/>
      <c r="AK531" s="64" t="str">
        <f>IF(OR(AJ529=0,N531="",R531=""),"",IF(AJ529&gt;=$AK$9,"HABIL","NO HABIL"))</f>
        <v/>
      </c>
      <c r="AL531" s="71" t="str">
        <f t="shared" ref="AL531:AL540" si="430">IF(OR(AI531="",AK531=""),"",IF(AI531="NO HABIL","NO HABIL",IF(AK531="NO HABIL","NO HABIL",IF(AK531="NO HABIL","NO HABIL","HABIL"))))</f>
        <v/>
      </c>
    </row>
    <row r="532" spans="2:38" ht="18" hidden="1" customHeight="1" x14ac:dyDescent="0.25">
      <c r="B532" s="54" t="str">
        <f>IF(C532="","",B531+0.1)</f>
        <v/>
      </c>
      <c r="C532" s="56"/>
      <c r="D532" s="56"/>
      <c r="E532" s="57">
        <f>IF(ISERROR(VLOOKUP(C532,[2]TD!$4:$65536,2,0)),0,VLOOKUP(C532,[2]TD!$4:$65536,2,0))</f>
        <v>0</v>
      </c>
      <c r="F532" s="57">
        <f>IF(ISERROR(VLOOKUP(C532,[2]TD!$4:$65536,3,0)),0,VLOOKUP(C532,[2]TD!$4:$65536,3,0))</f>
        <v>0</v>
      </c>
      <c r="G532" s="57">
        <f>IF(ISERROR(VLOOKUP(C532,[2]TD!$4:$65536,4,0)),0,VLOOKUP(C532,[2]TD!$4:$65536,4,0))</f>
        <v>0</v>
      </c>
      <c r="H532" s="57">
        <f>IF(ISERROR(VLOOKUP(C532,[2]TD!$4:$65536,5,0)),0,VLOOKUP(C532,[2]TD!$4:$65536,5,0))</f>
        <v>0</v>
      </c>
      <c r="I532" s="57">
        <f t="shared" si="427"/>
        <v>0</v>
      </c>
      <c r="J532" s="58">
        <f t="shared" si="427"/>
        <v>0</v>
      </c>
      <c r="K532" s="58">
        <f t="shared" si="428"/>
        <v>0</v>
      </c>
      <c r="L532" s="57">
        <f>IF(ISERROR(VLOOKUP(C532,[2]TD!$4:$65536,6,0)),0,VLOOKUP(C532,[2]TD!$4:$65536,6,0))</f>
        <v>0</v>
      </c>
      <c r="M532" s="57">
        <f>IF(ISERROR(VLOOKUP(C532,[2]TD!$4:$65536,7,0)),0,VLOOKUP(C532,[2]TD!$4:$65536,7,0))</f>
        <v>0</v>
      </c>
      <c r="N532" s="70"/>
      <c r="O532" s="70" t="str">
        <f>IF(ISERROR(VLOOKUP(N532,[2]POA!$A$2:$C$25,3,0)),"",VLOOKUP(N532,[2]POA!$A$2:$C$25,3,0))</f>
        <v/>
      </c>
      <c r="P532" s="61"/>
      <c r="Q532" s="61" t="str">
        <f>IF(ISERROR(VLOOKUP(P532,[2]POA!$A$2:$F$25,4,0)),"",VLOOKUP(P532,[2]POA!$A$2:$F$25,4,0))</f>
        <v/>
      </c>
      <c r="R532" s="62" t="str">
        <f>IF(ISERROR(VLOOKUP(N532,[2]POA!$A$2:$C$25,2,0)),"",VLOOKUP(N532,[2]POA!$A$2:$C$25,2,0))</f>
        <v/>
      </c>
      <c r="S532" s="63" t="s">
        <v>54</v>
      </c>
      <c r="T532" s="64" t="str">
        <f t="shared" si="424"/>
        <v/>
      </c>
      <c r="U532" s="63"/>
      <c r="V532" s="64" t="str">
        <f>IF(OR(U529=0,N532="",R532=""),"",IF(U529&gt;=(0.5*R532),"HABIL","NO HABIL"))</f>
        <v/>
      </c>
      <c r="W532" s="64"/>
      <c r="X532" s="63"/>
      <c r="Y532" s="64" t="str">
        <f>IF(OR(X529=0,N532="",R532=""),"",IF(X529&gt;=$Y$9,"HABIL","NO HABIL"))</f>
        <v/>
      </c>
      <c r="Z532" s="65"/>
      <c r="AA532" s="64" t="str">
        <f>IF(OR(Z529=0,N532="",R532=""),"",IF(Z529&lt;=$AA$9,"HABIL","NO HABIL"))</f>
        <v/>
      </c>
      <c r="AB532" s="61">
        <f>IF(ISERROR(VLOOKUP(P532,[3]POA!$A$2:$F$25,5,0)),"",VLOOKUP(P532,[3]POA!$A$2:$F$25,5,0))</f>
        <v>0</v>
      </c>
      <c r="AC532" s="61"/>
      <c r="AD532" s="64" t="str">
        <f>IF(OR(AC529=0,N532="",R532=""),"",IF(AC529&gt;=$AD$9,"HABIL","NO HABIL"))</f>
        <v/>
      </c>
      <c r="AE532" s="64" t="str">
        <f t="shared" si="425"/>
        <v/>
      </c>
      <c r="AF532" s="66">
        <f t="shared" si="426"/>
        <v>0</v>
      </c>
      <c r="AG532" s="67" t="str">
        <f t="shared" si="429"/>
        <v>MIPYME</v>
      </c>
      <c r="AH532" s="68"/>
      <c r="AI532" s="64" t="str">
        <f>IF(OR(AH529=0,N532="",R532=""),"",IF(AH529&gt;=$AI$9,"HABIL","NO HABIL"))</f>
        <v/>
      </c>
      <c r="AJ532" s="68"/>
      <c r="AK532" s="64" t="str">
        <f>IF(OR(AJ529=0,N532="",R532=""),"",IF(AJ529&gt;=$AK$9,"HABIL","NO HABIL"))</f>
        <v/>
      </c>
      <c r="AL532" s="71" t="str">
        <f t="shared" si="430"/>
        <v/>
      </c>
    </row>
    <row r="533" spans="2:38" ht="18" hidden="1" customHeight="1" x14ac:dyDescent="0.25">
      <c r="B533" s="54"/>
      <c r="C533" s="56" t="s">
        <v>55</v>
      </c>
      <c r="D533" s="56"/>
      <c r="E533" s="57">
        <f>IF(ISERROR(VLOOKUP(C533,[2]TD!$4:$65536,2,0)),0,VLOOKUP(C533,[2]TD!$4:$65536,2,0))</f>
        <v>0</v>
      </c>
      <c r="F533" s="57">
        <f>IF(ISERROR(VLOOKUP(C533,[2]TD!$4:$65536,3,0)),0,VLOOKUP(C533,[2]TD!$4:$65536,3,0))</f>
        <v>0</v>
      </c>
      <c r="G533" s="57">
        <f>IF(ISERROR(VLOOKUP(C533,[2]TD!$4:$65536,4,0)),0,VLOOKUP(C533,[2]TD!$4:$65536,4,0))</f>
        <v>0</v>
      </c>
      <c r="H533" s="57">
        <f>IF(ISERROR(VLOOKUP(C533,[2]TD!$4:$65536,5,0)),0,VLOOKUP(C533,[2]TD!$4:$65536,5,0))</f>
        <v>0</v>
      </c>
      <c r="I533" s="57">
        <f t="shared" si="427"/>
        <v>0</v>
      </c>
      <c r="J533" s="57">
        <f t="shared" si="427"/>
        <v>0</v>
      </c>
      <c r="K533" s="57">
        <f t="shared" si="428"/>
        <v>0</v>
      </c>
      <c r="L533" s="57">
        <f>IF(ISERROR(VLOOKUP(C533,[2]TD!$4:$65536,6,0)),0,VLOOKUP(C533,[2]TD!$4:$65536,6,0))</f>
        <v>0</v>
      </c>
      <c r="M533" s="57">
        <f>IF(ISERROR(VLOOKUP(C533,[2]TD!$4:$65536,7,0)),0,VLOOKUP(C533,[2]TD!$4:$65536,7,0))</f>
        <v>0</v>
      </c>
      <c r="N533" s="70"/>
      <c r="O533" s="70" t="str">
        <f>IF(ISERROR(VLOOKUP(N533,[2]POA!$A$2:$C$25,3,0)),"",VLOOKUP(N533,[2]POA!$A$2:$C$25,3,0))</f>
        <v/>
      </c>
      <c r="P533" s="61"/>
      <c r="Q533" s="61" t="str">
        <f>IF(ISERROR(VLOOKUP(P533,[2]POA!$A$2:$F$25,4,0)),"",VLOOKUP(P533,[2]POA!$A$2:$F$25,4,0))</f>
        <v/>
      </c>
      <c r="R533" s="62" t="str">
        <f>IF(ISERROR(VLOOKUP(N533,[2]POA!$A$2:$C$25,2,0)),"",VLOOKUP(N533,[2]POA!$A$2:$C$25,2,0))</f>
        <v/>
      </c>
      <c r="S533" s="63"/>
      <c r="T533" s="64" t="str">
        <f t="shared" si="424"/>
        <v/>
      </c>
      <c r="U533" s="63"/>
      <c r="V533" s="64" t="str">
        <f>IF(OR(U529=0,N533="",R533=""),"",IF(U529&gt;=(0.5*R533),"HABIL","NO HABIL"))</f>
        <v/>
      </c>
      <c r="W533" s="64"/>
      <c r="X533" s="63"/>
      <c r="Y533" s="64" t="str">
        <f>IF(OR(X529=0,N533="",R533=""),"",IF(X529&gt;=$Y$9,"HABIL","NO HABIL"))</f>
        <v/>
      </c>
      <c r="Z533" s="65"/>
      <c r="AA533" s="64" t="str">
        <f>IF(OR(Z529=0,N533="",R533=""),"",IF(Z529&lt;=$AA$9,"HABIL","NO HABIL"))</f>
        <v/>
      </c>
      <c r="AB533" s="61">
        <f>IF(ISERROR(VLOOKUP(P533,[3]POA!$A$2:$F$25,5,0)),"",VLOOKUP(P533,[3]POA!$A$2:$F$25,5,0))</f>
        <v>0</v>
      </c>
      <c r="AC533" s="61"/>
      <c r="AD533" s="64" t="str">
        <f>IF(OR(AC529=0,N533="",R533=""),"",IF(AC529&gt;=$AD$9,"HABIL","NO HABIL"))</f>
        <v/>
      </c>
      <c r="AE533" s="64" t="str">
        <f t="shared" si="425"/>
        <v/>
      </c>
      <c r="AF533" s="66">
        <f t="shared" si="426"/>
        <v>0</v>
      </c>
      <c r="AG533" s="67" t="str">
        <f t="shared" si="429"/>
        <v>MIPYME</v>
      </c>
      <c r="AH533" s="68"/>
      <c r="AI533" s="64" t="str">
        <f>IF(OR(AH529=0,N533="",R533=""),"",IF(AH529&gt;=$AI$9,"HABIL","NO HABIL"))</f>
        <v/>
      </c>
      <c r="AJ533" s="68"/>
      <c r="AK533" s="64" t="str">
        <f>IF(OR(AJ529=0,N533="",R533=""),"",IF(AJ529&gt;=$AK$9,"HABIL","NO HABIL"))</f>
        <v/>
      </c>
      <c r="AL533" s="71" t="str">
        <f t="shared" si="430"/>
        <v/>
      </c>
    </row>
    <row r="534" spans="2:38" ht="18" hidden="1" customHeight="1" x14ac:dyDescent="0.25">
      <c r="B534" s="54" t="str">
        <f t="shared" ref="B534:B539" si="431">IF(C534="","",B533+0.1)</f>
        <v/>
      </c>
      <c r="C534" s="56"/>
      <c r="D534" s="56"/>
      <c r="E534" s="57">
        <f>IF(ISERROR(VLOOKUP(C534,[2]TD!$4:$65536,2,0)),0,VLOOKUP(C534,[2]TD!$4:$65536,2,0))</f>
        <v>0</v>
      </c>
      <c r="F534" s="57">
        <f>IF(ISERROR(VLOOKUP(C534,[2]TD!$4:$65536,3,0)),0,VLOOKUP(C534,[2]TD!$4:$65536,3,0))</f>
        <v>0</v>
      </c>
      <c r="G534" s="57">
        <f>IF(ISERROR(VLOOKUP(C534,[2]TD!$4:$65536,4,0)),0,VLOOKUP(C534,[2]TD!$4:$65536,4,0))</f>
        <v>0</v>
      </c>
      <c r="H534" s="57">
        <f>IF(ISERROR(VLOOKUP(C534,[2]TD!$4:$65536,5,0)),0,VLOOKUP(C534,[2]TD!$4:$65536,5,0))</f>
        <v>0</v>
      </c>
      <c r="I534" s="57">
        <f t="shared" si="427"/>
        <v>0</v>
      </c>
      <c r="J534" s="57">
        <f t="shared" si="427"/>
        <v>0</v>
      </c>
      <c r="K534" s="57">
        <f t="shared" si="428"/>
        <v>0</v>
      </c>
      <c r="L534" s="57">
        <f>IF(ISERROR(VLOOKUP(C534,[2]TD!$4:$65536,6,0)),0,VLOOKUP(C534,[2]TD!$4:$65536,6,0))</f>
        <v>0</v>
      </c>
      <c r="M534" s="57">
        <f>IF(ISERROR(VLOOKUP(C534,[2]TD!$4:$65536,7,0)),0,VLOOKUP(C534,[2]TD!$4:$65536,7,0))</f>
        <v>0</v>
      </c>
      <c r="N534" s="70"/>
      <c r="O534" s="70" t="str">
        <f>IF(ISERROR(VLOOKUP(N534,[2]POA!$A$2:$C$25,3,0)),"",VLOOKUP(N534,[2]POA!$A$2:$C$25,3,0))</f>
        <v/>
      </c>
      <c r="P534" s="61"/>
      <c r="Q534" s="61" t="str">
        <f>IF(ISERROR(VLOOKUP(P534,[2]POA!$A$2:$F$25,4,0)),"",VLOOKUP(P534,[2]POA!$A$2:$F$25,4,0))</f>
        <v/>
      </c>
      <c r="R534" s="62" t="str">
        <f>IF(ISERROR(VLOOKUP(N534,[2]POA!$A$2:$C$25,2,0)),"",VLOOKUP(N534,[2]POA!$A$2:$C$25,2,0))</f>
        <v/>
      </c>
      <c r="S534" s="63"/>
      <c r="T534" s="64" t="str">
        <f t="shared" si="424"/>
        <v/>
      </c>
      <c r="U534" s="63"/>
      <c r="V534" s="64" t="str">
        <f>IF(OR(U529=0,N534="",R534=""),"",IF(U529&gt;=(0.5*R534),"HABIL","NO HABIL"))</f>
        <v/>
      </c>
      <c r="W534" s="64"/>
      <c r="X534" s="63"/>
      <c r="Y534" s="64" t="str">
        <f>IF(OR(X529=0,N534="",R534=""),"",IF(X529&gt;=$Y$9,"HABIL","NO HABIL"))</f>
        <v/>
      </c>
      <c r="Z534" s="65"/>
      <c r="AA534" s="64" t="str">
        <f>IF(OR(Z529=0,N534="",R534=""),"",IF(Z529&lt;=$AA$9,"HABIL","NO HABIL"))</f>
        <v/>
      </c>
      <c r="AB534" s="61">
        <f>IF(ISERROR(VLOOKUP(P534,[3]POA!$A$2:$F$25,5,0)),"",VLOOKUP(P534,[3]POA!$A$2:$F$25,5,0))</f>
        <v>0</v>
      </c>
      <c r="AC534" s="61"/>
      <c r="AD534" s="64" t="str">
        <f>IF(OR(AC529=0,N534="",R534=""),"",IF(AC529&gt;=$AD$9,"HABIL","NO HABIL"))</f>
        <v/>
      </c>
      <c r="AE534" s="64" t="str">
        <f t="shared" si="425"/>
        <v/>
      </c>
      <c r="AF534" s="66">
        <f t="shared" si="426"/>
        <v>0</v>
      </c>
      <c r="AG534" s="67" t="str">
        <f t="shared" si="429"/>
        <v>MIPYME</v>
      </c>
      <c r="AH534" s="68"/>
      <c r="AI534" s="64" t="str">
        <f>IF(OR(AH529=0,N534="",R534=""),"",IF(AH529&gt;=$AI$9,"HABIL","NO HABIL"))</f>
        <v/>
      </c>
      <c r="AJ534" s="68"/>
      <c r="AK534" s="64" t="str">
        <f>IF(OR(AJ529=0,N534="",R534=""),"",IF(AJ529&gt;=$AK$9,"HABIL","NO HABIL"))</f>
        <v/>
      </c>
      <c r="AL534" s="72" t="str">
        <f t="shared" si="430"/>
        <v/>
      </c>
    </row>
    <row r="535" spans="2:38" ht="18" hidden="1" customHeight="1" x14ac:dyDescent="0.25">
      <c r="B535" s="54" t="str">
        <f t="shared" si="431"/>
        <v/>
      </c>
      <c r="C535" s="56"/>
      <c r="D535" s="56"/>
      <c r="E535" s="57">
        <f>IF(ISERROR(VLOOKUP(C535,[2]TD!$4:$65536,2,0)),0,VLOOKUP(C535,[2]TD!$4:$65536,2,0))</f>
        <v>0</v>
      </c>
      <c r="F535" s="57">
        <f>IF(ISERROR(VLOOKUP(C535,[2]TD!$4:$65536,3,0)),0,VLOOKUP(C535,[2]TD!$4:$65536,3,0))</f>
        <v>0</v>
      </c>
      <c r="G535" s="57">
        <f>IF(ISERROR(VLOOKUP(C535,[2]TD!$4:$65536,4,0)),0,VLOOKUP(C535,[2]TD!$4:$65536,4,0))</f>
        <v>0</v>
      </c>
      <c r="H535" s="57">
        <f>IF(ISERROR(VLOOKUP(C535,[2]TD!$4:$65536,5,0)),0,VLOOKUP(C535,[2]TD!$4:$65536,5,0))</f>
        <v>0</v>
      </c>
      <c r="I535" s="57">
        <f t="shared" si="427"/>
        <v>0</v>
      </c>
      <c r="J535" s="57">
        <f t="shared" si="427"/>
        <v>0</v>
      </c>
      <c r="K535" s="57">
        <f t="shared" si="428"/>
        <v>0</v>
      </c>
      <c r="L535" s="57">
        <f>IF(ISERROR(VLOOKUP(C535,[2]TD!$4:$65536,6,0)),0,VLOOKUP(C535,[2]TD!$4:$65536,6,0))</f>
        <v>0</v>
      </c>
      <c r="M535" s="57">
        <f>IF(ISERROR(VLOOKUP(C535,[2]TD!$4:$65536,7,0)),0,VLOOKUP(C535,[2]TD!$4:$65536,7,0))</f>
        <v>0</v>
      </c>
      <c r="N535" s="70"/>
      <c r="O535" s="70" t="str">
        <f>IF(ISERROR(VLOOKUP(N535,[2]POA!$A$2:$C$25,3,0)),"",VLOOKUP(N535,[2]POA!$A$2:$C$25,3,0))</f>
        <v/>
      </c>
      <c r="P535" s="61"/>
      <c r="Q535" s="61" t="str">
        <f>IF(ISERROR(VLOOKUP(P535,[2]POA!$A$2:$F$25,4,0)),"",VLOOKUP(P535,[2]POA!$A$2:$F$25,4,0))</f>
        <v/>
      </c>
      <c r="R535" s="62" t="str">
        <f>IF(ISERROR(VLOOKUP(N535,[2]POA!$A$2:$C$25,2,0)),"",VLOOKUP(N535,[2]POA!$A$2:$C$25,2,0))</f>
        <v/>
      </c>
      <c r="S535" s="63"/>
      <c r="T535" s="64" t="str">
        <f t="shared" si="424"/>
        <v/>
      </c>
      <c r="U535" s="63"/>
      <c r="V535" s="64" t="str">
        <f>IF(OR(U529=0,N535="",R535=""),"",IF(U529&gt;=(0.5*R535),"HABIL","NO HABIL"))</f>
        <v/>
      </c>
      <c r="W535" s="64"/>
      <c r="X535" s="63"/>
      <c r="Y535" s="64" t="str">
        <f>IF(OR(X529=0,N535="",R535=""),"",IF(X529&gt;=$Y$9,"HABIL","NO HABIL"))</f>
        <v/>
      </c>
      <c r="Z535" s="65"/>
      <c r="AA535" s="64" t="str">
        <f>IF(OR(Z529=0,N535="",R535=""),"",IF(Z529&lt;=$AA$9,"HABIL","NO HABIL"))</f>
        <v/>
      </c>
      <c r="AB535" s="61">
        <f>IF(ISERROR(VLOOKUP(P535,[3]POA!$A$2:$F$25,5,0)),"",VLOOKUP(P535,[3]POA!$A$2:$F$25,5,0))</f>
        <v>0</v>
      </c>
      <c r="AC535" s="61"/>
      <c r="AD535" s="64" t="str">
        <f>IF(OR(AC529=0,N535="",R535=""),"",IF(AC529&gt;=$AD$9,"HABIL","NO HABIL"))</f>
        <v/>
      </c>
      <c r="AE535" s="64" t="str">
        <f t="shared" si="425"/>
        <v/>
      </c>
      <c r="AF535" s="66">
        <f t="shared" si="426"/>
        <v>0</v>
      </c>
      <c r="AG535" s="67" t="str">
        <f t="shared" si="429"/>
        <v>MIPYME</v>
      </c>
      <c r="AH535" s="68"/>
      <c r="AI535" s="64" t="str">
        <f>IF(OR(AH529=0,N535="",R535=""),"",IF(AH529&gt;=$AI$9,"HABIL","NO HABIL"))</f>
        <v/>
      </c>
      <c r="AJ535" s="68"/>
      <c r="AK535" s="64" t="str">
        <f>IF(OR(AJ529=0,N535="",R535=""),"",IF(AJ529&gt;=$AK$9,"HABIL","NO HABIL"))</f>
        <v/>
      </c>
      <c r="AL535" s="71" t="str">
        <f t="shared" si="430"/>
        <v/>
      </c>
    </row>
    <row r="536" spans="2:38" ht="18" hidden="1" customHeight="1" x14ac:dyDescent="0.25">
      <c r="B536" s="54" t="str">
        <f t="shared" si="431"/>
        <v/>
      </c>
      <c r="C536" s="56"/>
      <c r="D536" s="56"/>
      <c r="E536" s="57">
        <f>IF(ISERROR(VLOOKUP(C536,[2]TD!$4:$65536,2,0)),0,VLOOKUP(C536,[2]TD!$4:$65536,2,0))</f>
        <v>0</v>
      </c>
      <c r="F536" s="57">
        <f>IF(ISERROR(VLOOKUP(C536,[2]TD!$4:$65536,3,0)),0,VLOOKUP(C536,[2]TD!$4:$65536,3,0))</f>
        <v>0</v>
      </c>
      <c r="G536" s="57">
        <f>IF(ISERROR(VLOOKUP(C536,[2]TD!$4:$65536,4,0)),0,VLOOKUP(C536,[2]TD!$4:$65536,4,0))</f>
        <v>0</v>
      </c>
      <c r="H536" s="57">
        <f>IF(ISERROR(VLOOKUP(C536,[2]TD!$4:$65536,5,0)),0,VLOOKUP(C536,[2]TD!$4:$65536,5,0))</f>
        <v>0</v>
      </c>
      <c r="I536" s="57">
        <f t="shared" si="427"/>
        <v>0</v>
      </c>
      <c r="J536" s="57">
        <f t="shared" si="427"/>
        <v>0</v>
      </c>
      <c r="K536" s="57">
        <f t="shared" si="428"/>
        <v>0</v>
      </c>
      <c r="L536" s="57">
        <f>IF(ISERROR(VLOOKUP(C536,[2]TD!$4:$65536,6,0)),0,VLOOKUP(C536,[2]TD!$4:$65536,6,0))</f>
        <v>0</v>
      </c>
      <c r="M536" s="57">
        <f>IF(ISERROR(VLOOKUP(C536,[2]TD!$4:$65536,7,0)),0,VLOOKUP(C536,[2]TD!$4:$65536,7,0))</f>
        <v>0</v>
      </c>
      <c r="N536" s="70"/>
      <c r="O536" s="70" t="str">
        <f>IF(ISERROR(VLOOKUP(N536,[2]POA!$A$2:$C$25,3,0)),"",VLOOKUP(N536,[2]POA!$A$2:$C$25,3,0))</f>
        <v/>
      </c>
      <c r="P536" s="61"/>
      <c r="Q536" s="61" t="str">
        <f>IF(ISERROR(VLOOKUP(P536,[2]POA!$A$2:$F$25,4,0)),"",VLOOKUP(P536,[2]POA!$A$2:$F$25,4,0))</f>
        <v/>
      </c>
      <c r="R536" s="62" t="str">
        <f>IF(ISERROR(VLOOKUP(N536,[2]POA!$A$2:$C$25,2,0)),"",VLOOKUP(N536,[2]POA!$A$2:$C$25,2,0))</f>
        <v/>
      </c>
      <c r="S536" s="63"/>
      <c r="T536" s="64" t="str">
        <f t="shared" si="424"/>
        <v/>
      </c>
      <c r="U536" s="63"/>
      <c r="V536" s="64" t="str">
        <f>IF(OR(U529=0,N536="",R536=""),"",IF(U529&gt;=(0.5*R536),"HABIL","NO HABIL"))</f>
        <v/>
      </c>
      <c r="W536" s="64"/>
      <c r="X536" s="63"/>
      <c r="Y536" s="64" t="str">
        <f>IF(OR(X529=0,N536="",R536=""),"",IF(X529&gt;=$Y$9,"HABIL","NO HABIL"))</f>
        <v/>
      </c>
      <c r="Z536" s="65"/>
      <c r="AA536" s="64" t="str">
        <f>IF(OR(Z529=0,N536="",R536=""),"",IF(Z529&lt;=$AA$9,"HABIL","NO HABIL"))</f>
        <v/>
      </c>
      <c r="AB536" s="61">
        <f>IF(ISERROR(VLOOKUP(P536,[3]POA!$A$2:$F$25,5,0)),"",VLOOKUP(P536,[3]POA!$A$2:$F$25,5,0))</f>
        <v>0</v>
      </c>
      <c r="AC536" s="61"/>
      <c r="AD536" s="64" t="str">
        <f>IF(OR(AC529=0,N536="",R536=""),"",IF(AC529&gt;=$AD$9,"HABIL","NO HABIL"))</f>
        <v/>
      </c>
      <c r="AE536" s="64" t="str">
        <f t="shared" si="425"/>
        <v/>
      </c>
      <c r="AF536" s="66">
        <f t="shared" si="426"/>
        <v>0</v>
      </c>
      <c r="AG536" s="67" t="str">
        <f t="shared" si="429"/>
        <v>MIPYME</v>
      </c>
      <c r="AH536" s="68"/>
      <c r="AI536" s="64" t="str">
        <f>IF(OR(AH529=0,N536="",R536=""),"",IF(AH529&gt;=$AI$9,"HABIL","NO HABIL"))</f>
        <v/>
      </c>
      <c r="AJ536" s="68"/>
      <c r="AK536" s="64" t="str">
        <f>IF(OR(AJ529=0,N536="",R536=""),"",IF(AJ529&gt;=$AK$9,"HABIL","NO HABIL"))</f>
        <v/>
      </c>
      <c r="AL536" s="71" t="str">
        <f t="shared" si="430"/>
        <v/>
      </c>
    </row>
    <row r="537" spans="2:38" ht="18" hidden="1" customHeight="1" x14ac:dyDescent="0.25">
      <c r="B537" s="54" t="str">
        <f t="shared" si="431"/>
        <v/>
      </c>
      <c r="C537" s="56"/>
      <c r="D537" s="56"/>
      <c r="E537" s="57">
        <f>IF(ISERROR(VLOOKUP(C537,[2]TD!$4:$65536,2,0)),0,VLOOKUP(C537,[2]TD!$4:$65536,2,0))</f>
        <v>0</v>
      </c>
      <c r="F537" s="57">
        <f>IF(ISERROR(VLOOKUP(C537,[2]TD!$4:$65536,3,0)),0,VLOOKUP(C537,[2]TD!$4:$65536,3,0))</f>
        <v>0</v>
      </c>
      <c r="G537" s="57">
        <f>IF(ISERROR(VLOOKUP(C537,[2]TD!$4:$65536,4,0)),0,VLOOKUP(C537,[2]TD!$4:$65536,4,0))</f>
        <v>0</v>
      </c>
      <c r="H537" s="57">
        <f>IF(ISERROR(VLOOKUP(C537,[2]TD!$4:$65536,5,0)),0,VLOOKUP(C537,[2]TD!$4:$65536,5,0))</f>
        <v>0</v>
      </c>
      <c r="I537" s="57">
        <f t="shared" si="427"/>
        <v>0</v>
      </c>
      <c r="J537" s="57">
        <f t="shared" si="427"/>
        <v>0</v>
      </c>
      <c r="K537" s="57">
        <f t="shared" si="428"/>
        <v>0</v>
      </c>
      <c r="L537" s="57">
        <f>IF(ISERROR(VLOOKUP(C537,[2]TD!$4:$65536,6,0)),0,VLOOKUP(C537,[2]TD!$4:$65536,6,0))</f>
        <v>0</v>
      </c>
      <c r="M537" s="57">
        <f>IF(ISERROR(VLOOKUP(C537,[2]TD!$4:$65536,7,0)),0,VLOOKUP(C537,[2]TD!$4:$65536,7,0))</f>
        <v>0</v>
      </c>
      <c r="N537" s="70"/>
      <c r="O537" s="70" t="str">
        <f>IF(ISERROR(VLOOKUP(N537,[2]POA!$A$2:$C$25,3,0)),"",VLOOKUP(N537,[2]POA!$A$2:$C$25,3,0))</f>
        <v/>
      </c>
      <c r="P537" s="61"/>
      <c r="Q537" s="61" t="str">
        <f>IF(ISERROR(VLOOKUP(P537,[2]POA!$A$2:$F$25,4,0)),"",VLOOKUP(P537,[2]POA!$A$2:$F$25,4,0))</f>
        <v/>
      </c>
      <c r="R537" s="62" t="str">
        <f>IF(ISERROR(VLOOKUP(N537,[2]POA!$A$2:$C$25,2,0)),"",VLOOKUP(N537,[2]POA!$A$2:$C$25,2,0))</f>
        <v/>
      </c>
      <c r="S537" s="63"/>
      <c r="T537" s="64" t="str">
        <f t="shared" si="424"/>
        <v/>
      </c>
      <c r="U537" s="63"/>
      <c r="V537" s="64" t="str">
        <f>IF(OR(U529=0,N537="",R537=""),"",IF(U529&gt;=(0.5*R537),"HABIL","NO HABIL"))</f>
        <v/>
      </c>
      <c r="W537" s="64"/>
      <c r="X537" s="63"/>
      <c r="Y537" s="64" t="str">
        <f>IF(OR(X529=0,N537="",R537=""),"",IF(X529&gt;=$Y$9,"HABIL","NO HABIL"))</f>
        <v/>
      </c>
      <c r="Z537" s="65"/>
      <c r="AA537" s="64" t="str">
        <f>IF(OR(Z529=0,N537="",R537=""),"",IF(Z529&lt;=$AA$9,"HABIL","NO HABIL"))</f>
        <v/>
      </c>
      <c r="AB537" s="61">
        <f>IF(ISERROR(VLOOKUP(P537,[3]POA!$A$2:$F$25,5,0)),"",VLOOKUP(P537,[3]POA!$A$2:$F$25,5,0))</f>
        <v>0</v>
      </c>
      <c r="AC537" s="61"/>
      <c r="AD537" s="64" t="str">
        <f>IF(OR(AC529=0,N537="",R537=""),"",IF(AC529&gt;=$AD$9,"HABIL","NO HABIL"))</f>
        <v/>
      </c>
      <c r="AE537" s="64" t="str">
        <f t="shared" si="425"/>
        <v/>
      </c>
      <c r="AF537" s="66">
        <f t="shared" si="426"/>
        <v>0</v>
      </c>
      <c r="AG537" s="67" t="str">
        <f t="shared" si="429"/>
        <v>MIPYME</v>
      </c>
      <c r="AH537" s="68"/>
      <c r="AI537" s="64" t="str">
        <f>IF(OR(AH529=0,N537="",R537=""),"",IF(AH529&gt;=$AI$9,"HABIL","NO HABIL"))</f>
        <v/>
      </c>
      <c r="AJ537" s="68"/>
      <c r="AK537" s="64" t="str">
        <f>IF(OR(AJ529=0,N537="",R537=""),"",IF(AJ529&gt;=$AK$9,"HABIL","NO HABIL"))</f>
        <v/>
      </c>
      <c r="AL537" s="72" t="str">
        <f t="shared" si="430"/>
        <v/>
      </c>
    </row>
    <row r="538" spans="2:38" ht="18" hidden="1" customHeight="1" x14ac:dyDescent="0.25">
      <c r="B538" s="54" t="str">
        <f t="shared" si="431"/>
        <v/>
      </c>
      <c r="C538" s="56"/>
      <c r="D538" s="56"/>
      <c r="E538" s="57">
        <f>IF(ISERROR(VLOOKUP(C538,[2]TD!$4:$65536,2,0)),0,VLOOKUP(C538,[2]TD!$4:$65536,2,0))</f>
        <v>0</v>
      </c>
      <c r="F538" s="57">
        <f>IF(ISERROR(VLOOKUP(C538,[2]TD!$4:$65536,3,0)),0,VLOOKUP(C538,[2]TD!$4:$65536,3,0))</f>
        <v>0</v>
      </c>
      <c r="G538" s="57">
        <f>IF(ISERROR(VLOOKUP(C538,[2]TD!$4:$65536,4,0)),0,VLOOKUP(C538,[2]TD!$4:$65536,4,0))</f>
        <v>0</v>
      </c>
      <c r="H538" s="57">
        <f>IF(ISERROR(VLOOKUP(C538,[2]TD!$4:$65536,5,0)),0,VLOOKUP(C538,[2]TD!$4:$65536,5,0))</f>
        <v>0</v>
      </c>
      <c r="I538" s="57">
        <f t="shared" si="427"/>
        <v>0</v>
      </c>
      <c r="J538" s="57">
        <f t="shared" si="427"/>
        <v>0</v>
      </c>
      <c r="K538" s="57">
        <f t="shared" si="428"/>
        <v>0</v>
      </c>
      <c r="L538" s="57">
        <f>IF(ISERROR(VLOOKUP(C538,[2]TD!$4:$65536,6,0)),0,VLOOKUP(C538,[2]TD!$4:$65536,6,0))</f>
        <v>0</v>
      </c>
      <c r="M538" s="57">
        <f>IF(ISERROR(VLOOKUP(C538,[2]TD!$4:$65536,7,0)),0,VLOOKUP(C538,[2]TD!$4:$65536,7,0))</f>
        <v>0</v>
      </c>
      <c r="N538" s="70"/>
      <c r="O538" s="70" t="str">
        <f>IF(ISERROR(VLOOKUP(N538,[2]POA!$A$2:$C$25,3,0)),"",VLOOKUP(N538,[2]POA!$A$2:$C$25,3,0))</f>
        <v/>
      </c>
      <c r="P538" s="61"/>
      <c r="Q538" s="61" t="str">
        <f>IF(ISERROR(VLOOKUP(P538,[2]POA!$A$2:$F$25,4,0)),"",VLOOKUP(P538,[2]POA!$A$2:$F$25,4,0))</f>
        <v/>
      </c>
      <c r="R538" s="62" t="str">
        <f>IF(ISERROR(VLOOKUP(N538,[2]POA!$A$2:$C$25,2,0)),"",VLOOKUP(N538,[2]POA!$A$2:$C$25,2,0))</f>
        <v/>
      </c>
      <c r="S538" s="63"/>
      <c r="T538" s="64" t="str">
        <f t="shared" si="424"/>
        <v/>
      </c>
      <c r="U538" s="63"/>
      <c r="V538" s="64" t="str">
        <f>IF(OR(U529=0,N538="",R538=""),"",IF(U529&gt;=(0.5*R538),"HABIL","NO HABIL"))</f>
        <v/>
      </c>
      <c r="W538" s="64"/>
      <c r="X538" s="63"/>
      <c r="Y538" s="64" t="str">
        <f>IF(OR(X529=0,N538="",R538=""),"",IF(X529&gt;=$Y$9,"HABIL","NO HABIL"))</f>
        <v/>
      </c>
      <c r="Z538" s="65"/>
      <c r="AA538" s="64" t="str">
        <f>IF(OR(Z529=0,N538="",R538=""),"",IF(Z529&lt;=$AA$9,"HABIL","NO HABIL"))</f>
        <v/>
      </c>
      <c r="AB538" s="61">
        <f>IF(ISERROR(VLOOKUP(P538,[3]POA!$A$2:$F$25,5,0)),"",VLOOKUP(P538,[3]POA!$A$2:$F$25,5,0))</f>
        <v>0</v>
      </c>
      <c r="AC538" s="61"/>
      <c r="AD538" s="64" t="str">
        <f>IF(OR(AC529=0,N538="",R538=""),"",IF(AC529&gt;=$AD$9,"HABIL","NO HABIL"))</f>
        <v/>
      </c>
      <c r="AE538" s="64" t="str">
        <f t="shared" si="425"/>
        <v/>
      </c>
      <c r="AF538" s="66">
        <f t="shared" si="426"/>
        <v>0</v>
      </c>
      <c r="AG538" s="67" t="str">
        <f t="shared" si="429"/>
        <v>MIPYME</v>
      </c>
      <c r="AH538" s="68"/>
      <c r="AI538" s="64" t="str">
        <f>IF(OR(AH529=0,N538="",R538=""),"",IF(AH529&gt;=$AI$9,"HABIL","NO HABIL"))</f>
        <v/>
      </c>
      <c r="AJ538" s="68"/>
      <c r="AK538" s="64" t="str">
        <f>IF(OR(AJ529=0,N538="",R538=""),"",IF(AJ529&gt;=$AK$9,"HABIL","NO HABIL"))</f>
        <v/>
      </c>
      <c r="AL538" s="72" t="str">
        <f t="shared" si="430"/>
        <v/>
      </c>
    </row>
    <row r="539" spans="2:38" ht="18" hidden="1" customHeight="1" x14ac:dyDescent="0.25">
      <c r="B539" s="73" t="str">
        <f t="shared" si="431"/>
        <v/>
      </c>
      <c r="C539" s="74"/>
      <c r="D539" s="74"/>
      <c r="E539" s="75">
        <f>IF(ISERROR(VLOOKUP(C539,[2]TD!$4:$65536,2,0)),0,VLOOKUP(C539,[2]TD!$4:$65536,2,0))</f>
        <v>0</v>
      </c>
      <c r="F539" s="75">
        <f>IF(ISERROR(VLOOKUP(C539,[2]TD!$4:$65536,3,0)),0,VLOOKUP(C539,[2]TD!$4:$65536,3,0))</f>
        <v>0</v>
      </c>
      <c r="G539" s="75">
        <f>IF(ISERROR(VLOOKUP(C539,[2]TD!$4:$65536,4,0)),0,VLOOKUP(C539,[2]TD!$4:$65536,4,0))</f>
        <v>0</v>
      </c>
      <c r="H539" s="75">
        <f>IF(ISERROR(VLOOKUP(C539,[2]TD!$4:$65536,5,0)),0,VLOOKUP(C539,[2]TD!$4:$65536,5,0))</f>
        <v>0</v>
      </c>
      <c r="I539" s="75">
        <f t="shared" si="427"/>
        <v>0</v>
      </c>
      <c r="J539" s="75">
        <f t="shared" si="427"/>
        <v>0</v>
      </c>
      <c r="K539" s="75">
        <f t="shared" si="428"/>
        <v>0</v>
      </c>
      <c r="L539" s="75">
        <f>IF(ISERROR(VLOOKUP(C539,[2]TD!$4:$65536,6,0)),0,VLOOKUP(C539,[2]TD!$4:$65536,6,0))</f>
        <v>0</v>
      </c>
      <c r="M539" s="75">
        <f>IF(ISERROR(VLOOKUP(C539,[2]TD!$4:$65536,7,0)),0,VLOOKUP(C539,[2]TD!$4:$65536,7,0))</f>
        <v>0</v>
      </c>
      <c r="N539" s="76"/>
      <c r="O539" s="76" t="str">
        <f>IF(ISERROR(VLOOKUP(N539,[2]POA!$A$2:$C$25,3,0)),"",VLOOKUP(N539,[2]POA!$A$2:$C$25,3,0))</f>
        <v/>
      </c>
      <c r="P539" s="77"/>
      <c r="Q539" s="77" t="str">
        <f>IF(ISERROR(VLOOKUP(P539,[2]POA!$A$2:$F$25,4,0)),"",VLOOKUP(P539,[2]POA!$A$2:$F$25,4,0))</f>
        <v/>
      </c>
      <c r="R539" s="78" t="str">
        <f>IF(ISERROR(VLOOKUP(N539,[2]POA!$A$2:$C$25,2,0)),"",VLOOKUP(N539,[2]POA!$A$2:$C$25,2,0))</f>
        <v/>
      </c>
      <c r="S539" s="79"/>
      <c r="T539" s="64" t="str">
        <f t="shared" si="424"/>
        <v/>
      </c>
      <c r="U539" s="79"/>
      <c r="V539" s="80" t="str">
        <f>IF(OR(U529=0,N539="",R539=""),"",IF(U529&gt;=(0.5*R539),"HABIL","NO HABIL"))</f>
        <v/>
      </c>
      <c r="W539" s="80"/>
      <c r="X539" s="79"/>
      <c r="Y539" s="80" t="str">
        <f>IF(OR(X529=0,N539="",R539=""),"",IF(X529&gt;=$Y$9,"HABIL","NO HABIL"))</f>
        <v/>
      </c>
      <c r="Z539" s="81"/>
      <c r="AA539" s="80" t="str">
        <f>IF(OR(Z529=0,N539="",R539=""),"",IF(Z529&lt;=$AA$9,"HABIL","NO HABIL"))</f>
        <v/>
      </c>
      <c r="AB539" s="77">
        <f>IF(ISERROR(VLOOKUP(P539,[3]POA!$A$2:$F$25,5,0)),"",VLOOKUP(P539,[3]POA!$A$2:$F$25,5,0))</f>
        <v>0</v>
      </c>
      <c r="AC539" s="77"/>
      <c r="AD539" s="80" t="str">
        <f>IF(OR(AC529=0,N539="",R539=""),"",IF(AC529&gt;=$AD$9,"HABIL","NO HABIL"))</f>
        <v/>
      </c>
      <c r="AE539" s="80" t="str">
        <f t="shared" si="425"/>
        <v/>
      </c>
      <c r="AF539" s="82">
        <f t="shared" si="426"/>
        <v>0</v>
      </c>
      <c r="AG539" s="83" t="str">
        <f t="shared" si="429"/>
        <v>MIPYME</v>
      </c>
      <c r="AH539" s="84"/>
      <c r="AI539" s="80" t="str">
        <f>IF(OR(AH529=0,N539="",R539=""),"",IF(AH529&gt;=$AI$9,"HABIL","NO HABIL"))</f>
        <v/>
      </c>
      <c r="AJ539" s="84"/>
      <c r="AK539" s="80" t="str">
        <f>IF(OR(AJ529=0,N539="",R539=""),"",IF(AJ529&gt;=$AK$9,"HABIL","NO HABIL"))</f>
        <v/>
      </c>
      <c r="AL539" s="85" t="str">
        <f t="shared" si="430"/>
        <v/>
      </c>
    </row>
    <row r="540" spans="2:38" ht="18" hidden="1" customHeight="1" x14ac:dyDescent="0.25">
      <c r="B540" s="37">
        <v>49</v>
      </c>
      <c r="C540" s="38">
        <f>+C541</f>
        <v>0</v>
      </c>
      <c r="D540" s="39" t="str">
        <f>IF(SUM(D541:D550)=0,"",SUM(D541:D550))</f>
        <v/>
      </c>
      <c r="E540" s="40">
        <f>SUM(E541:E550)</f>
        <v>0</v>
      </c>
      <c r="F540" s="40">
        <f t="shared" ref="F540:M540" si="432">SUM(F541:F550)</f>
        <v>0</v>
      </c>
      <c r="G540" s="40">
        <f t="shared" si="432"/>
        <v>0</v>
      </c>
      <c r="H540" s="40">
        <f t="shared" si="432"/>
        <v>0</v>
      </c>
      <c r="I540" s="40">
        <f t="shared" si="432"/>
        <v>0</v>
      </c>
      <c r="J540" s="40">
        <f t="shared" si="432"/>
        <v>0</v>
      </c>
      <c r="K540" s="40">
        <f t="shared" si="432"/>
        <v>0</v>
      </c>
      <c r="L540" s="40">
        <f t="shared" si="432"/>
        <v>0</v>
      </c>
      <c r="M540" s="40">
        <f t="shared" si="432"/>
        <v>0</v>
      </c>
      <c r="N540" s="41">
        <v>1</v>
      </c>
      <c r="O540" s="42">
        <f>IF(ISERROR(VLOOKUP(N540,[2]POA!$A$2:$C$25,3,0)),"",VLOOKUP(N540,[2]POA!$A$2:$C$25,3,0))</f>
        <v>18</v>
      </c>
      <c r="P540" s="43" t="s">
        <v>54</v>
      </c>
      <c r="Q540" s="41">
        <f>+SUM(Q541:Q550)</f>
        <v>0</v>
      </c>
      <c r="R540" s="44">
        <f>IF(ISERROR(VLOOKUP(N540,[2]POA!$A$2:$C$25,2,0)),"",VLOOKUP(N540,[2]POA!$A$2:$C$25,2,0))</f>
        <v>151500000000</v>
      </c>
      <c r="S540" s="45">
        <f>SUM(I540)</f>
        <v>0</v>
      </c>
      <c r="T540" s="46" t="str">
        <f>IF(OR(S540=0,N540="",R540=""),"",IF(S540&gt;=(R540/O540),"HABIL","NO HABIL"))</f>
        <v/>
      </c>
      <c r="U540" s="47">
        <f>SUM(J540)</f>
        <v>0</v>
      </c>
      <c r="V540" s="48" t="str">
        <f>IF(OR(U540=0,N540="",R540=""),"",IF(U540&gt;=(0.1*R540),"HABIL","NO HABIL"))</f>
        <v/>
      </c>
      <c r="W540" s="48"/>
      <c r="X540" s="47">
        <f>IF(ISERROR(SUM(E540/G540)),0,SUM(E540/G540))</f>
        <v>0</v>
      </c>
      <c r="Y540" s="46" t="str">
        <f>IF(OR(X540=0,N540="",R540=""),"",IF(X540&gt;=$Y$9,"HABIL","NO HABIL"))</f>
        <v/>
      </c>
      <c r="Z540" s="49">
        <f>IF(ISERROR(SUM(H540/F540)),0,SUM(H540/F540))</f>
        <v>0</v>
      </c>
      <c r="AA540" s="46" t="str">
        <f>IF(OR(Z540=0,N540="",R540=""),"",IF(Z540&lt;=$AA$9,"HABIL","NO HABIL"))</f>
        <v/>
      </c>
      <c r="AB540" s="41">
        <f>+SUM(AB541:AB550)</f>
        <v>0</v>
      </c>
      <c r="AC540" s="49">
        <f>IF(ISERROR(SUM(L540/M540)),0,SUM(L540/M540))</f>
        <v>0</v>
      </c>
      <c r="AD540" s="46" t="str">
        <f>IF(OR(AC540=0,N540="",R540=""),"",IF(AC540&gt;=$AD$9,"HABIL","NO HABIL"))</f>
        <v/>
      </c>
      <c r="AE540" s="46" t="str">
        <f>IF(OR(T540="",V540="",Y540="",AA540="",AD540=""),"",IF(T540="NO HABIL","NO HABIL",IF(V540="NO HABIL","NO HABIL",IF(Y540="NO HABIL","NO HABIL",IF(AA540="NO HABIL","NO HABIL",IF(AD540="NO HABIL","NO HABIL",IF(AD540="NO HABIL","NO HABIL","HABIL")))))))</f>
        <v/>
      </c>
      <c r="AF540" s="50"/>
      <c r="AG540" s="51"/>
      <c r="AH540" s="49">
        <f>IF(ISERROR(SUM(L540/K540)),0,SUM(L540/K540))</f>
        <v>0</v>
      </c>
      <c r="AI540" s="46" t="str">
        <f>IF(OR(AH540=0,N540="",R540=""),"",IF(AH540&gt;=$AI$9,"HABIL","NO HABIL"))</f>
        <v/>
      </c>
      <c r="AJ540" s="49">
        <f>IF(ISERROR(SUM(L540/F540)),0,SUM(L540/F540))</f>
        <v>0</v>
      </c>
      <c r="AK540" s="46" t="str">
        <f>IF(OR(AJ540=0,N540="",R540=""),"",IF(AJ540&gt;=$AK$9,"HABIL","NO HABIL"))</f>
        <v/>
      </c>
      <c r="AL540" s="52" t="str">
        <f t="shared" si="430"/>
        <v/>
      </c>
    </row>
    <row r="541" spans="2:38" ht="18" hidden="1" customHeight="1" x14ac:dyDescent="0.25">
      <c r="B541" s="54" t="str">
        <f>IF(C541="","",B540+0.1)</f>
        <v/>
      </c>
      <c r="C541" s="55"/>
      <c r="D541" s="56"/>
      <c r="E541" s="57">
        <f>IF(ISERROR(VLOOKUP(C541,[2]TD!$4:$65536,2,0)),0,VLOOKUP(C541,[2]TD!$4:$65536,2,0))</f>
        <v>0</v>
      </c>
      <c r="F541" s="57">
        <f>IF(ISERROR(VLOOKUP(C541,[2]TD!$4:$65536,3,0)),0,VLOOKUP(C541,[2]TD!$4:$65536,3,0))</f>
        <v>0</v>
      </c>
      <c r="G541" s="57">
        <f>IF(ISERROR(VLOOKUP(C541,[2]TD!$4:$65536,4,0)),0,VLOOKUP(C541,[2]TD!$4:$65536,4,0))</f>
        <v>0</v>
      </c>
      <c r="H541" s="57">
        <f>IF(ISERROR(VLOOKUP(C541,[2]TD!$4:$65536,5,0)),0,VLOOKUP(C541,[2]TD!$4:$65536,5,0))</f>
        <v>0</v>
      </c>
      <c r="I541" s="57">
        <f>IF(ISERROR(E541-G541),"",E541-G541)</f>
        <v>0</v>
      </c>
      <c r="J541" s="58">
        <f>IF(ISERROR(F541-H541),"",F541-H541)</f>
        <v>0</v>
      </c>
      <c r="K541" s="58">
        <f>IF(ISERROR(F541-H541),"",F541-H541)</f>
        <v>0</v>
      </c>
      <c r="L541" s="57">
        <f>IF(ISERROR(VLOOKUP(C541,[2]TD!$4:$65536,6,0)),0,VLOOKUP(C541,[2]TD!$4:$65536,6,0))</f>
        <v>0</v>
      </c>
      <c r="M541" s="57">
        <f>IF(ISERROR(VLOOKUP(C541,[2]TD!$4:$65536,7,0)),0,VLOOKUP(C541,[2]TD!$4:$65536,7,0))</f>
        <v>0</v>
      </c>
      <c r="N541" s="59"/>
      <c r="O541" s="60" t="str">
        <f>IF(ISERROR(VLOOKUP(N541,[2]POA!$A$2:$C$25,3,0)),"",VLOOKUP(N541,[2]POA!$A$2:$C$25,3,0))</f>
        <v/>
      </c>
      <c r="P541" s="61" t="s">
        <v>54</v>
      </c>
      <c r="Q541" s="61" t="str">
        <f>IF(ISERROR(VLOOKUP(P541,[2]POA!$A$2:$F$25,4,0)),"",VLOOKUP(P541,[2]POA!$A$2:$F$25,4,0))</f>
        <v/>
      </c>
      <c r="R541" s="62" t="str">
        <f>IF(ISERROR(VLOOKUP(N541,[2]POA!$A$2:$C$25,2,0)),"",VLOOKUP(N541,[2]POA!$A$2:$C$25,2,0))</f>
        <v/>
      </c>
      <c r="S541" s="63"/>
      <c r="T541" s="64" t="str">
        <f t="shared" ref="T541:T550" si="433">IF(OR(S540=0,N541="",R541=""),"",IF(S540&gt;=(0.1*R541),"HABIL","NO HABIL"))</f>
        <v/>
      </c>
      <c r="U541" s="63"/>
      <c r="V541" s="64" t="str">
        <f>IF(OR(U540=0,N541="",R541=""),"",IF(U540&gt;=(0.5*R541),"HABIL","NO HABIL"))</f>
        <v/>
      </c>
      <c r="W541" s="64"/>
      <c r="X541" s="63"/>
      <c r="Y541" s="64" t="str">
        <f>IF(OR(X540=0,N541="",R541=""),"",IF(X540&gt;=$Y$9,"HABIL","NO HABIL"))</f>
        <v/>
      </c>
      <c r="Z541" s="65"/>
      <c r="AA541" s="64" t="str">
        <f>IF(OR(Z540=0,N541="",R541=""),"",IF(Z540&lt;=$AA$9,"HABIL","NO HABIL"))</f>
        <v/>
      </c>
      <c r="AB541" s="61" t="str">
        <f>IF(ISERROR(VLOOKUP(P541,[3]POA!$A$2:$F$25,5,0)),"",VLOOKUP(P541,[3]POA!$A$2:$F$25,5,0))</f>
        <v/>
      </c>
      <c r="AC541" s="61"/>
      <c r="AD541" s="64" t="str">
        <f>IF(OR(AC540=0,N541="",R541=""),"",IF(AC540&gt;=$AD$9,"HABIL","NO HABIL"))</f>
        <v/>
      </c>
      <c r="AE541" s="64" t="str">
        <f t="shared" ref="AE541:AE550" si="434">IF(OR(T541="",V541="",Y541="",AA541="",AD541=""),"",IF(T541="NO HABIL","NO HABIL",IF(V541="NO HABIL","NO HABIL",IF(Y541="NO HABIL","NO HABIL",IF(AA541="NO HABIL","NO HABIL",IF(AD541="NO HABIL","NO HABIL",IF(AD541="NO HABIL","NO HABIL","HABIL")))))))</f>
        <v/>
      </c>
      <c r="AF541" s="66">
        <f t="shared" ref="AF541:AF550" si="435">IF(ISERROR(F541/$AG$9),"",F541/$AG$9)</f>
        <v>0</v>
      </c>
      <c r="AG541" s="67" t="str">
        <f>+IF(AF541&lt;$AG$10,"MIPYME","NO CUMPLE")</f>
        <v>MIPYME</v>
      </c>
      <c r="AH541" s="68"/>
      <c r="AI541" s="64" t="str">
        <f>IF(OR(AH540=0,N541="",R541=""),"",IF(AH540&gt;=$AI$9,"HABIL","NO HABIL"))</f>
        <v/>
      </c>
      <c r="AJ541" s="68"/>
      <c r="AK541" s="64" t="str">
        <f>IF(OR(AJ540=0,N541="",R541=""),"",IF(AJ540&gt;=$AK$9,"HABIL","NO HABIL"))</f>
        <v/>
      </c>
      <c r="AL541" s="69" t="str">
        <f>IF(OR(AI541="",AK541=""),"",IF(AI541="NO HABIL","NO HABIL",IF(AK541="NO HABIL","NO HABIL",IF(AK541="NO HABIL","NO HABIL","HABIL"))))</f>
        <v/>
      </c>
    </row>
    <row r="542" spans="2:38" ht="18" hidden="1" customHeight="1" x14ac:dyDescent="0.25">
      <c r="B542" s="54" t="str">
        <f>IF(C542="","",B541+0.1)</f>
        <v/>
      </c>
      <c r="C542" s="56"/>
      <c r="D542" s="56"/>
      <c r="E542" s="57">
        <f>IF(ISERROR(VLOOKUP(C542,[2]TD!$4:$65536,2,0)),0,VLOOKUP(C542,[2]TD!$4:$65536,2,0))</f>
        <v>0</v>
      </c>
      <c r="F542" s="57">
        <f>IF(ISERROR(VLOOKUP(C542,[2]TD!$4:$65536,3,0)),0,VLOOKUP(C542,[2]TD!$4:$65536,3,0))</f>
        <v>0</v>
      </c>
      <c r="G542" s="57">
        <f>IF(ISERROR(VLOOKUP(C542,[2]TD!$4:$65536,4,0)),0,VLOOKUP(C542,[2]TD!$4:$65536,4,0))</f>
        <v>0</v>
      </c>
      <c r="H542" s="57">
        <f>IF(ISERROR(VLOOKUP(C542,[2]TD!$4:$65536,5,0)),0,VLOOKUP(C542,[2]TD!$4:$65536,5,0))</f>
        <v>0</v>
      </c>
      <c r="I542" s="57">
        <f t="shared" ref="I542:J550" si="436">IF(ISERROR(E542-G542),"",E542-G542)</f>
        <v>0</v>
      </c>
      <c r="J542" s="58">
        <f t="shared" si="436"/>
        <v>0</v>
      </c>
      <c r="K542" s="58">
        <f t="shared" ref="K542:K550" si="437">IF(ISERROR(F542-H542),"",F542-H542)</f>
        <v>0</v>
      </c>
      <c r="L542" s="57">
        <f>IF(ISERROR(VLOOKUP(C542,[2]TD!$4:$65536,6,0)),0,VLOOKUP(C542,[2]TD!$4:$65536,6,0))</f>
        <v>0</v>
      </c>
      <c r="M542" s="57">
        <f>IF(ISERROR(VLOOKUP(C542,[2]TD!$4:$65536,7,0)),0,VLOOKUP(C542,[2]TD!$4:$65536,7,0))</f>
        <v>0</v>
      </c>
      <c r="N542" s="70"/>
      <c r="O542" s="70" t="str">
        <f>IF(ISERROR(VLOOKUP(N542,[2]POA!$A$2:$C$25,3,0)),"",VLOOKUP(N542,[2]POA!$A$2:$C$25,3,0))</f>
        <v/>
      </c>
      <c r="P542" s="61" t="s">
        <v>54</v>
      </c>
      <c r="Q542" s="61" t="str">
        <f>IF(ISERROR(VLOOKUP(P542,[2]POA!$A$2:$F$25,4,0)),"",VLOOKUP(P542,[2]POA!$A$2:$F$25,4,0))</f>
        <v/>
      </c>
      <c r="R542" s="62" t="str">
        <f>IF(ISERROR(VLOOKUP(N542,[2]POA!$A$2:$C$25,2,0)),"",VLOOKUP(N542,[2]POA!$A$2:$C$25,2,0))</f>
        <v/>
      </c>
      <c r="S542" s="63" t="s">
        <v>54</v>
      </c>
      <c r="T542" s="64" t="str">
        <f t="shared" si="433"/>
        <v/>
      </c>
      <c r="U542" s="63"/>
      <c r="V542" s="64" t="str">
        <f>IF(OR(U540=0,N542="",R542=""),"",IF(U540&gt;=(0.5*R542),"HABIL","NO HABIL"))</f>
        <v/>
      </c>
      <c r="W542" s="64"/>
      <c r="X542" s="63"/>
      <c r="Y542" s="64" t="str">
        <f>IF(OR(X540=0,N542="",R542=""),"",IF(X540&gt;=$Y$9,"HABIL","NO HABIL"))</f>
        <v/>
      </c>
      <c r="Z542" s="65"/>
      <c r="AA542" s="64" t="str">
        <f>IF(OR(Z540=0,N542="",R542=""),"",IF(Z540&lt;=$AA$9,"HABIL","NO HABIL"))</f>
        <v/>
      </c>
      <c r="AB542" s="61" t="str">
        <f>IF(ISERROR(VLOOKUP(P542,[3]POA!$A$2:$F$25,5,0)),"",VLOOKUP(P542,[3]POA!$A$2:$F$25,5,0))</f>
        <v/>
      </c>
      <c r="AC542" s="61"/>
      <c r="AD542" s="64" t="str">
        <f>IF(OR(AC540=0,N542="",R542=""),"",IF(AC540&gt;=$AD$9,"HABIL","NO HABIL"))</f>
        <v/>
      </c>
      <c r="AE542" s="64" t="str">
        <f t="shared" si="434"/>
        <v/>
      </c>
      <c r="AF542" s="66">
        <f t="shared" si="435"/>
        <v>0</v>
      </c>
      <c r="AG542" s="67" t="str">
        <f t="shared" ref="AG542:AG550" si="438">+IF(AF542&lt;$AG$10,"MIPYME","NO CUMPLE")</f>
        <v>MIPYME</v>
      </c>
      <c r="AH542" s="68"/>
      <c r="AI542" s="64" t="str">
        <f>IF(OR(AH540=0,N542="",R542=""),"",IF(AH540&gt;=$AI$9,"HABIL","NO HABIL"))</f>
        <v/>
      </c>
      <c r="AJ542" s="68"/>
      <c r="AK542" s="64" t="str">
        <f>IF(OR(AJ540=0,N542="",R542=""),"",IF(AJ540&gt;=$AK$9,"HABIL","NO HABIL"))</f>
        <v/>
      </c>
      <c r="AL542" s="71" t="str">
        <f t="shared" ref="AL542:AL551" si="439">IF(OR(AI542="",AK542=""),"",IF(AI542="NO HABIL","NO HABIL",IF(AK542="NO HABIL","NO HABIL",IF(AK542="NO HABIL","NO HABIL","HABIL"))))</f>
        <v/>
      </c>
    </row>
    <row r="543" spans="2:38" ht="18" hidden="1" customHeight="1" x14ac:dyDescent="0.25">
      <c r="B543" s="54" t="str">
        <f>IF(C543="","",B542+0.1)</f>
        <v/>
      </c>
      <c r="C543" s="56"/>
      <c r="D543" s="56"/>
      <c r="E543" s="57">
        <f>IF(ISERROR(VLOOKUP(C543,[2]TD!$4:$65536,2,0)),0,VLOOKUP(C543,[2]TD!$4:$65536,2,0))</f>
        <v>0</v>
      </c>
      <c r="F543" s="57">
        <f>IF(ISERROR(VLOOKUP(C543,[2]TD!$4:$65536,3,0)),0,VLOOKUP(C543,[2]TD!$4:$65536,3,0))</f>
        <v>0</v>
      </c>
      <c r="G543" s="57">
        <f>IF(ISERROR(VLOOKUP(C543,[2]TD!$4:$65536,4,0)),0,VLOOKUP(C543,[2]TD!$4:$65536,4,0))</f>
        <v>0</v>
      </c>
      <c r="H543" s="57">
        <f>IF(ISERROR(VLOOKUP(C543,[2]TD!$4:$65536,5,0)),0,VLOOKUP(C543,[2]TD!$4:$65536,5,0))</f>
        <v>0</v>
      </c>
      <c r="I543" s="57">
        <f t="shared" si="436"/>
        <v>0</v>
      </c>
      <c r="J543" s="58">
        <f t="shared" si="436"/>
        <v>0</v>
      </c>
      <c r="K543" s="58">
        <f t="shared" si="437"/>
        <v>0</v>
      </c>
      <c r="L543" s="57">
        <f>IF(ISERROR(VLOOKUP(C543,[2]TD!$4:$65536,6,0)),0,VLOOKUP(C543,[2]TD!$4:$65536,6,0))</f>
        <v>0</v>
      </c>
      <c r="M543" s="57">
        <f>IF(ISERROR(VLOOKUP(C543,[2]TD!$4:$65536,7,0)),0,VLOOKUP(C543,[2]TD!$4:$65536,7,0))</f>
        <v>0</v>
      </c>
      <c r="N543" s="70"/>
      <c r="O543" s="70" t="str">
        <f>IF(ISERROR(VLOOKUP(N543,[2]POA!$A$2:$C$25,3,0)),"",VLOOKUP(N543,[2]POA!$A$2:$C$25,3,0))</f>
        <v/>
      </c>
      <c r="P543" s="61"/>
      <c r="Q543" s="61" t="str">
        <f>IF(ISERROR(VLOOKUP(P543,[2]POA!$A$2:$F$25,4,0)),"",VLOOKUP(P543,[2]POA!$A$2:$F$25,4,0))</f>
        <v/>
      </c>
      <c r="R543" s="62" t="str">
        <f>IF(ISERROR(VLOOKUP(N543,[2]POA!$A$2:$C$25,2,0)),"",VLOOKUP(N543,[2]POA!$A$2:$C$25,2,0))</f>
        <v/>
      </c>
      <c r="S543" s="63" t="s">
        <v>54</v>
      </c>
      <c r="T543" s="64" t="str">
        <f t="shared" si="433"/>
        <v/>
      </c>
      <c r="U543" s="63"/>
      <c r="V543" s="64" t="str">
        <f>IF(OR(U540=0,N543="",R543=""),"",IF(U540&gt;=(0.5*R543),"HABIL","NO HABIL"))</f>
        <v/>
      </c>
      <c r="W543" s="64"/>
      <c r="X543" s="63"/>
      <c r="Y543" s="64" t="str">
        <f>IF(OR(X540=0,N543="",R543=""),"",IF(X540&gt;=$Y$9,"HABIL","NO HABIL"))</f>
        <v/>
      </c>
      <c r="Z543" s="65"/>
      <c r="AA543" s="64" t="str">
        <f>IF(OR(Z540=0,N543="",R543=""),"",IF(Z540&lt;=$AA$9,"HABIL","NO HABIL"))</f>
        <v/>
      </c>
      <c r="AB543" s="61">
        <f>IF(ISERROR(VLOOKUP(P543,[3]POA!$A$2:$F$25,5,0)),"",VLOOKUP(P543,[3]POA!$A$2:$F$25,5,0))</f>
        <v>0</v>
      </c>
      <c r="AC543" s="61"/>
      <c r="AD543" s="64" t="str">
        <f>IF(OR(AC540=0,N543="",R543=""),"",IF(AC540&gt;=$AD$9,"HABIL","NO HABIL"))</f>
        <v/>
      </c>
      <c r="AE543" s="64" t="str">
        <f t="shared" si="434"/>
        <v/>
      </c>
      <c r="AF543" s="66">
        <f t="shared" si="435"/>
        <v>0</v>
      </c>
      <c r="AG543" s="67" t="str">
        <f t="shared" si="438"/>
        <v>MIPYME</v>
      </c>
      <c r="AH543" s="68"/>
      <c r="AI543" s="64" t="str">
        <f>IF(OR(AH540=0,N543="",R543=""),"",IF(AH540&gt;=$AI$9,"HABIL","NO HABIL"))</f>
        <v/>
      </c>
      <c r="AJ543" s="68"/>
      <c r="AK543" s="64" t="str">
        <f>IF(OR(AJ540=0,N543="",R543=""),"",IF(AJ540&gt;=$AK$9,"HABIL","NO HABIL"))</f>
        <v/>
      </c>
      <c r="AL543" s="71" t="str">
        <f t="shared" si="439"/>
        <v/>
      </c>
    </row>
    <row r="544" spans="2:38" ht="18" hidden="1" customHeight="1" x14ac:dyDescent="0.25">
      <c r="B544" s="54"/>
      <c r="C544" s="56" t="s">
        <v>55</v>
      </c>
      <c r="D544" s="56"/>
      <c r="E544" s="57">
        <f>IF(ISERROR(VLOOKUP(C544,[2]TD!$4:$65536,2,0)),0,VLOOKUP(C544,[2]TD!$4:$65536,2,0))</f>
        <v>0</v>
      </c>
      <c r="F544" s="57">
        <f>IF(ISERROR(VLOOKUP(C544,[2]TD!$4:$65536,3,0)),0,VLOOKUP(C544,[2]TD!$4:$65536,3,0))</f>
        <v>0</v>
      </c>
      <c r="G544" s="57">
        <f>IF(ISERROR(VLOOKUP(C544,[2]TD!$4:$65536,4,0)),0,VLOOKUP(C544,[2]TD!$4:$65536,4,0))</f>
        <v>0</v>
      </c>
      <c r="H544" s="57">
        <f>IF(ISERROR(VLOOKUP(C544,[2]TD!$4:$65536,5,0)),0,VLOOKUP(C544,[2]TD!$4:$65536,5,0))</f>
        <v>0</v>
      </c>
      <c r="I544" s="57">
        <f t="shared" si="436"/>
        <v>0</v>
      </c>
      <c r="J544" s="57">
        <f t="shared" si="436"/>
        <v>0</v>
      </c>
      <c r="K544" s="57">
        <f t="shared" si="437"/>
        <v>0</v>
      </c>
      <c r="L544" s="57">
        <f>IF(ISERROR(VLOOKUP(C544,[2]TD!$4:$65536,6,0)),0,VLOOKUP(C544,[2]TD!$4:$65536,6,0))</f>
        <v>0</v>
      </c>
      <c r="M544" s="57">
        <f>IF(ISERROR(VLOOKUP(C544,[2]TD!$4:$65536,7,0)),0,VLOOKUP(C544,[2]TD!$4:$65536,7,0))</f>
        <v>0</v>
      </c>
      <c r="N544" s="70"/>
      <c r="O544" s="70" t="str">
        <f>IF(ISERROR(VLOOKUP(N544,[2]POA!$A$2:$C$25,3,0)),"",VLOOKUP(N544,[2]POA!$A$2:$C$25,3,0))</f>
        <v/>
      </c>
      <c r="P544" s="61"/>
      <c r="Q544" s="61" t="str">
        <f>IF(ISERROR(VLOOKUP(P544,[2]POA!$A$2:$F$25,4,0)),"",VLOOKUP(P544,[2]POA!$A$2:$F$25,4,0))</f>
        <v/>
      </c>
      <c r="R544" s="62" t="str">
        <f>IF(ISERROR(VLOOKUP(N544,[2]POA!$A$2:$C$25,2,0)),"",VLOOKUP(N544,[2]POA!$A$2:$C$25,2,0))</f>
        <v/>
      </c>
      <c r="S544" s="63"/>
      <c r="T544" s="64" t="str">
        <f t="shared" si="433"/>
        <v/>
      </c>
      <c r="U544" s="63"/>
      <c r="V544" s="64" t="str">
        <f>IF(OR(U540=0,N544="",R544=""),"",IF(U540&gt;=(0.5*R544),"HABIL","NO HABIL"))</f>
        <v/>
      </c>
      <c r="W544" s="64"/>
      <c r="X544" s="63"/>
      <c r="Y544" s="64" t="str">
        <f>IF(OR(X540=0,N544="",R544=""),"",IF(X540&gt;=$Y$9,"HABIL","NO HABIL"))</f>
        <v/>
      </c>
      <c r="Z544" s="65"/>
      <c r="AA544" s="64" t="str">
        <f>IF(OR(Z540=0,N544="",R544=""),"",IF(Z540&lt;=$AA$9,"HABIL","NO HABIL"))</f>
        <v/>
      </c>
      <c r="AB544" s="61">
        <f>IF(ISERROR(VLOOKUP(P544,[3]POA!$A$2:$F$25,5,0)),"",VLOOKUP(P544,[3]POA!$A$2:$F$25,5,0))</f>
        <v>0</v>
      </c>
      <c r="AC544" s="61"/>
      <c r="AD544" s="64" t="str">
        <f>IF(OR(AC540=0,N544="",R544=""),"",IF(AC540&gt;=$AD$9,"HABIL","NO HABIL"))</f>
        <v/>
      </c>
      <c r="AE544" s="64" t="str">
        <f t="shared" si="434"/>
        <v/>
      </c>
      <c r="AF544" s="66">
        <f t="shared" si="435"/>
        <v>0</v>
      </c>
      <c r="AG544" s="67" t="str">
        <f t="shared" si="438"/>
        <v>MIPYME</v>
      </c>
      <c r="AH544" s="68"/>
      <c r="AI544" s="64" t="str">
        <f>IF(OR(AH540=0,N544="",R544=""),"",IF(AH540&gt;=$AI$9,"HABIL","NO HABIL"))</f>
        <v/>
      </c>
      <c r="AJ544" s="68"/>
      <c r="AK544" s="64" t="str">
        <f>IF(OR(AJ540=0,N544="",R544=""),"",IF(AJ540&gt;=$AK$9,"HABIL","NO HABIL"))</f>
        <v/>
      </c>
      <c r="AL544" s="71" t="str">
        <f t="shared" si="439"/>
        <v/>
      </c>
    </row>
    <row r="545" spans="2:38" ht="18" hidden="1" customHeight="1" x14ac:dyDescent="0.25">
      <c r="B545" s="54" t="str">
        <f t="shared" ref="B545:B550" si="440">IF(C545="","",B544+0.1)</f>
        <v/>
      </c>
      <c r="C545" s="56"/>
      <c r="D545" s="56"/>
      <c r="E545" s="57">
        <f>IF(ISERROR(VLOOKUP(C545,[2]TD!$4:$65536,2,0)),0,VLOOKUP(C545,[2]TD!$4:$65536,2,0))</f>
        <v>0</v>
      </c>
      <c r="F545" s="57">
        <f>IF(ISERROR(VLOOKUP(C545,[2]TD!$4:$65536,3,0)),0,VLOOKUP(C545,[2]TD!$4:$65536,3,0))</f>
        <v>0</v>
      </c>
      <c r="G545" s="57">
        <f>IF(ISERROR(VLOOKUP(C545,[2]TD!$4:$65536,4,0)),0,VLOOKUP(C545,[2]TD!$4:$65536,4,0))</f>
        <v>0</v>
      </c>
      <c r="H545" s="57">
        <f>IF(ISERROR(VLOOKUP(C545,[2]TD!$4:$65536,5,0)),0,VLOOKUP(C545,[2]TD!$4:$65536,5,0))</f>
        <v>0</v>
      </c>
      <c r="I545" s="57">
        <f t="shared" si="436"/>
        <v>0</v>
      </c>
      <c r="J545" s="57">
        <f t="shared" si="436"/>
        <v>0</v>
      </c>
      <c r="K545" s="57">
        <f t="shared" si="437"/>
        <v>0</v>
      </c>
      <c r="L545" s="57">
        <f>IF(ISERROR(VLOOKUP(C545,[2]TD!$4:$65536,6,0)),0,VLOOKUP(C545,[2]TD!$4:$65536,6,0))</f>
        <v>0</v>
      </c>
      <c r="M545" s="57">
        <f>IF(ISERROR(VLOOKUP(C545,[2]TD!$4:$65536,7,0)),0,VLOOKUP(C545,[2]TD!$4:$65536,7,0))</f>
        <v>0</v>
      </c>
      <c r="N545" s="70"/>
      <c r="O545" s="70" t="str">
        <f>IF(ISERROR(VLOOKUP(N545,[2]POA!$A$2:$C$25,3,0)),"",VLOOKUP(N545,[2]POA!$A$2:$C$25,3,0))</f>
        <v/>
      </c>
      <c r="P545" s="61"/>
      <c r="Q545" s="61" t="str">
        <f>IF(ISERROR(VLOOKUP(P545,[2]POA!$A$2:$F$25,4,0)),"",VLOOKUP(P545,[2]POA!$A$2:$F$25,4,0))</f>
        <v/>
      </c>
      <c r="R545" s="62" t="str">
        <f>IF(ISERROR(VLOOKUP(N545,[2]POA!$A$2:$C$25,2,0)),"",VLOOKUP(N545,[2]POA!$A$2:$C$25,2,0))</f>
        <v/>
      </c>
      <c r="S545" s="63"/>
      <c r="T545" s="64" t="str">
        <f t="shared" si="433"/>
        <v/>
      </c>
      <c r="U545" s="63"/>
      <c r="V545" s="64" t="str">
        <f>IF(OR(U540=0,N545="",R545=""),"",IF(U540&gt;=(0.5*R545),"HABIL","NO HABIL"))</f>
        <v/>
      </c>
      <c r="W545" s="64"/>
      <c r="X545" s="63"/>
      <c r="Y545" s="64" t="str">
        <f>IF(OR(X540=0,N545="",R545=""),"",IF(X540&gt;=$Y$9,"HABIL","NO HABIL"))</f>
        <v/>
      </c>
      <c r="Z545" s="65"/>
      <c r="AA545" s="64" t="str">
        <f>IF(OR(Z540=0,N545="",R545=""),"",IF(Z540&lt;=$AA$9,"HABIL","NO HABIL"))</f>
        <v/>
      </c>
      <c r="AB545" s="61">
        <f>IF(ISERROR(VLOOKUP(P545,[3]POA!$A$2:$F$25,5,0)),"",VLOOKUP(P545,[3]POA!$A$2:$F$25,5,0))</f>
        <v>0</v>
      </c>
      <c r="AC545" s="61"/>
      <c r="AD545" s="64" t="str">
        <f>IF(OR(AC540=0,N545="",R545=""),"",IF(AC540&gt;=$AD$9,"HABIL","NO HABIL"))</f>
        <v/>
      </c>
      <c r="AE545" s="64" t="str">
        <f t="shared" si="434"/>
        <v/>
      </c>
      <c r="AF545" s="66">
        <f t="shared" si="435"/>
        <v>0</v>
      </c>
      <c r="AG545" s="67" t="str">
        <f t="shared" si="438"/>
        <v>MIPYME</v>
      </c>
      <c r="AH545" s="68"/>
      <c r="AI545" s="64" t="str">
        <f>IF(OR(AH540=0,N545="",R545=""),"",IF(AH540&gt;=$AI$9,"HABIL","NO HABIL"))</f>
        <v/>
      </c>
      <c r="AJ545" s="68"/>
      <c r="AK545" s="64" t="str">
        <f>IF(OR(AJ540=0,N545="",R545=""),"",IF(AJ540&gt;=$AK$9,"HABIL","NO HABIL"))</f>
        <v/>
      </c>
      <c r="AL545" s="72" t="str">
        <f t="shared" si="439"/>
        <v/>
      </c>
    </row>
    <row r="546" spans="2:38" ht="18" hidden="1" customHeight="1" x14ac:dyDescent="0.25">
      <c r="B546" s="54" t="str">
        <f t="shared" si="440"/>
        <v/>
      </c>
      <c r="C546" s="56"/>
      <c r="D546" s="56"/>
      <c r="E546" s="57">
        <f>IF(ISERROR(VLOOKUP(C546,[2]TD!$4:$65536,2,0)),0,VLOOKUP(C546,[2]TD!$4:$65536,2,0))</f>
        <v>0</v>
      </c>
      <c r="F546" s="57">
        <f>IF(ISERROR(VLOOKUP(C546,[2]TD!$4:$65536,3,0)),0,VLOOKUP(C546,[2]TD!$4:$65536,3,0))</f>
        <v>0</v>
      </c>
      <c r="G546" s="57">
        <f>IF(ISERROR(VLOOKUP(C546,[2]TD!$4:$65536,4,0)),0,VLOOKUP(C546,[2]TD!$4:$65536,4,0))</f>
        <v>0</v>
      </c>
      <c r="H546" s="57">
        <f>IF(ISERROR(VLOOKUP(C546,[2]TD!$4:$65536,5,0)),0,VLOOKUP(C546,[2]TD!$4:$65536,5,0))</f>
        <v>0</v>
      </c>
      <c r="I546" s="57">
        <f t="shared" si="436"/>
        <v>0</v>
      </c>
      <c r="J546" s="57">
        <f t="shared" si="436"/>
        <v>0</v>
      </c>
      <c r="K546" s="57">
        <f t="shared" si="437"/>
        <v>0</v>
      </c>
      <c r="L546" s="57">
        <f>IF(ISERROR(VLOOKUP(C546,[2]TD!$4:$65536,6,0)),0,VLOOKUP(C546,[2]TD!$4:$65536,6,0))</f>
        <v>0</v>
      </c>
      <c r="M546" s="57">
        <f>IF(ISERROR(VLOOKUP(C546,[2]TD!$4:$65536,7,0)),0,VLOOKUP(C546,[2]TD!$4:$65536,7,0))</f>
        <v>0</v>
      </c>
      <c r="N546" s="70"/>
      <c r="O546" s="70" t="str">
        <f>IF(ISERROR(VLOOKUP(N546,[2]POA!$A$2:$C$25,3,0)),"",VLOOKUP(N546,[2]POA!$A$2:$C$25,3,0))</f>
        <v/>
      </c>
      <c r="P546" s="61"/>
      <c r="Q546" s="61" t="str">
        <f>IF(ISERROR(VLOOKUP(P546,[2]POA!$A$2:$F$25,4,0)),"",VLOOKUP(P546,[2]POA!$A$2:$F$25,4,0))</f>
        <v/>
      </c>
      <c r="R546" s="62" t="str">
        <f>IF(ISERROR(VLOOKUP(N546,[2]POA!$A$2:$C$25,2,0)),"",VLOOKUP(N546,[2]POA!$A$2:$C$25,2,0))</f>
        <v/>
      </c>
      <c r="S546" s="63"/>
      <c r="T546" s="64" t="str">
        <f t="shared" si="433"/>
        <v/>
      </c>
      <c r="U546" s="63"/>
      <c r="V546" s="64" t="str">
        <f>IF(OR(U540=0,N546="",R546=""),"",IF(U540&gt;=(0.5*R546),"HABIL","NO HABIL"))</f>
        <v/>
      </c>
      <c r="W546" s="64"/>
      <c r="X546" s="63"/>
      <c r="Y546" s="64" t="str">
        <f>IF(OR(X540=0,N546="",R546=""),"",IF(X540&gt;=$Y$9,"HABIL","NO HABIL"))</f>
        <v/>
      </c>
      <c r="Z546" s="65"/>
      <c r="AA546" s="64" t="str">
        <f>IF(OR(Z540=0,N546="",R546=""),"",IF(Z540&lt;=$AA$9,"HABIL","NO HABIL"))</f>
        <v/>
      </c>
      <c r="AB546" s="61">
        <f>IF(ISERROR(VLOOKUP(P546,[3]POA!$A$2:$F$25,5,0)),"",VLOOKUP(P546,[3]POA!$A$2:$F$25,5,0))</f>
        <v>0</v>
      </c>
      <c r="AC546" s="61"/>
      <c r="AD546" s="64" t="str">
        <f>IF(OR(AC540=0,N546="",R546=""),"",IF(AC540&gt;=$AD$9,"HABIL","NO HABIL"))</f>
        <v/>
      </c>
      <c r="AE546" s="64" t="str">
        <f t="shared" si="434"/>
        <v/>
      </c>
      <c r="AF546" s="66">
        <f t="shared" si="435"/>
        <v>0</v>
      </c>
      <c r="AG546" s="67" t="str">
        <f t="shared" si="438"/>
        <v>MIPYME</v>
      </c>
      <c r="AH546" s="68"/>
      <c r="AI546" s="64" t="str">
        <f>IF(OR(AH540=0,N546="",R546=""),"",IF(AH540&gt;=$AI$9,"HABIL","NO HABIL"))</f>
        <v/>
      </c>
      <c r="AJ546" s="68"/>
      <c r="AK546" s="64" t="str">
        <f>IF(OR(AJ540=0,N546="",R546=""),"",IF(AJ540&gt;=$AK$9,"HABIL","NO HABIL"))</f>
        <v/>
      </c>
      <c r="AL546" s="71" t="str">
        <f t="shared" si="439"/>
        <v/>
      </c>
    </row>
    <row r="547" spans="2:38" ht="18" hidden="1" customHeight="1" x14ac:dyDescent="0.25">
      <c r="B547" s="54" t="str">
        <f t="shared" si="440"/>
        <v/>
      </c>
      <c r="C547" s="56"/>
      <c r="D547" s="56"/>
      <c r="E547" s="57">
        <f>IF(ISERROR(VLOOKUP(C547,[2]TD!$4:$65536,2,0)),0,VLOOKUP(C547,[2]TD!$4:$65536,2,0))</f>
        <v>0</v>
      </c>
      <c r="F547" s="57">
        <f>IF(ISERROR(VLOOKUP(C547,[2]TD!$4:$65536,3,0)),0,VLOOKUP(C547,[2]TD!$4:$65536,3,0))</f>
        <v>0</v>
      </c>
      <c r="G547" s="57">
        <f>IF(ISERROR(VLOOKUP(C547,[2]TD!$4:$65536,4,0)),0,VLOOKUP(C547,[2]TD!$4:$65536,4,0))</f>
        <v>0</v>
      </c>
      <c r="H547" s="57">
        <f>IF(ISERROR(VLOOKUP(C547,[2]TD!$4:$65536,5,0)),0,VLOOKUP(C547,[2]TD!$4:$65536,5,0))</f>
        <v>0</v>
      </c>
      <c r="I547" s="57">
        <f t="shared" si="436"/>
        <v>0</v>
      </c>
      <c r="J547" s="57">
        <f t="shared" si="436"/>
        <v>0</v>
      </c>
      <c r="K547" s="57">
        <f t="shared" si="437"/>
        <v>0</v>
      </c>
      <c r="L547" s="57">
        <f>IF(ISERROR(VLOOKUP(C547,[2]TD!$4:$65536,6,0)),0,VLOOKUP(C547,[2]TD!$4:$65536,6,0))</f>
        <v>0</v>
      </c>
      <c r="M547" s="57">
        <f>IF(ISERROR(VLOOKUP(C547,[2]TD!$4:$65536,7,0)),0,VLOOKUP(C547,[2]TD!$4:$65536,7,0))</f>
        <v>0</v>
      </c>
      <c r="N547" s="70"/>
      <c r="O547" s="70" t="str">
        <f>IF(ISERROR(VLOOKUP(N547,[2]POA!$A$2:$C$25,3,0)),"",VLOOKUP(N547,[2]POA!$A$2:$C$25,3,0))</f>
        <v/>
      </c>
      <c r="P547" s="61"/>
      <c r="Q547" s="61" t="str">
        <f>IF(ISERROR(VLOOKUP(P547,[2]POA!$A$2:$F$25,4,0)),"",VLOOKUP(P547,[2]POA!$A$2:$F$25,4,0))</f>
        <v/>
      </c>
      <c r="R547" s="62" t="str">
        <f>IF(ISERROR(VLOOKUP(N547,[2]POA!$A$2:$C$25,2,0)),"",VLOOKUP(N547,[2]POA!$A$2:$C$25,2,0))</f>
        <v/>
      </c>
      <c r="S547" s="63"/>
      <c r="T547" s="64" t="str">
        <f t="shared" si="433"/>
        <v/>
      </c>
      <c r="U547" s="63"/>
      <c r="V547" s="64" t="str">
        <f>IF(OR(U540=0,N547="",R547=""),"",IF(U540&gt;=(0.5*R547),"HABIL","NO HABIL"))</f>
        <v/>
      </c>
      <c r="W547" s="64"/>
      <c r="X547" s="63"/>
      <c r="Y547" s="64" t="str">
        <f>IF(OR(X540=0,N547="",R547=""),"",IF(X540&gt;=$Y$9,"HABIL","NO HABIL"))</f>
        <v/>
      </c>
      <c r="Z547" s="65"/>
      <c r="AA547" s="64" t="str">
        <f>IF(OR(Z540=0,N547="",R547=""),"",IF(Z540&lt;=$AA$9,"HABIL","NO HABIL"))</f>
        <v/>
      </c>
      <c r="AB547" s="61">
        <f>IF(ISERROR(VLOOKUP(P547,[3]POA!$A$2:$F$25,5,0)),"",VLOOKUP(P547,[3]POA!$A$2:$F$25,5,0))</f>
        <v>0</v>
      </c>
      <c r="AC547" s="61"/>
      <c r="AD547" s="64" t="str">
        <f>IF(OR(AC540=0,N547="",R547=""),"",IF(AC540&gt;=$AD$9,"HABIL","NO HABIL"))</f>
        <v/>
      </c>
      <c r="AE547" s="64" t="str">
        <f t="shared" si="434"/>
        <v/>
      </c>
      <c r="AF547" s="66">
        <f t="shared" si="435"/>
        <v>0</v>
      </c>
      <c r="AG547" s="67" t="str">
        <f t="shared" si="438"/>
        <v>MIPYME</v>
      </c>
      <c r="AH547" s="68"/>
      <c r="AI547" s="64" t="str">
        <f>IF(OR(AH540=0,N547="",R547=""),"",IF(AH540&gt;=$AI$9,"HABIL","NO HABIL"))</f>
        <v/>
      </c>
      <c r="AJ547" s="68"/>
      <c r="AK547" s="64" t="str">
        <f>IF(OR(AJ540=0,N547="",R547=""),"",IF(AJ540&gt;=$AK$9,"HABIL","NO HABIL"))</f>
        <v/>
      </c>
      <c r="AL547" s="71" t="str">
        <f t="shared" si="439"/>
        <v/>
      </c>
    </row>
    <row r="548" spans="2:38" ht="18" hidden="1" customHeight="1" x14ac:dyDescent="0.25">
      <c r="B548" s="54" t="str">
        <f t="shared" si="440"/>
        <v/>
      </c>
      <c r="C548" s="56"/>
      <c r="D548" s="56"/>
      <c r="E548" s="57">
        <f>IF(ISERROR(VLOOKUP(C548,[2]TD!$4:$65536,2,0)),0,VLOOKUP(C548,[2]TD!$4:$65536,2,0))</f>
        <v>0</v>
      </c>
      <c r="F548" s="57">
        <f>IF(ISERROR(VLOOKUP(C548,[2]TD!$4:$65536,3,0)),0,VLOOKUP(C548,[2]TD!$4:$65536,3,0))</f>
        <v>0</v>
      </c>
      <c r="G548" s="57">
        <f>IF(ISERROR(VLOOKUP(C548,[2]TD!$4:$65536,4,0)),0,VLOOKUP(C548,[2]TD!$4:$65536,4,0))</f>
        <v>0</v>
      </c>
      <c r="H548" s="57">
        <f>IF(ISERROR(VLOOKUP(C548,[2]TD!$4:$65536,5,0)),0,VLOOKUP(C548,[2]TD!$4:$65536,5,0))</f>
        <v>0</v>
      </c>
      <c r="I548" s="57">
        <f t="shared" si="436"/>
        <v>0</v>
      </c>
      <c r="J548" s="57">
        <f t="shared" si="436"/>
        <v>0</v>
      </c>
      <c r="K548" s="57">
        <f t="shared" si="437"/>
        <v>0</v>
      </c>
      <c r="L548" s="57">
        <f>IF(ISERROR(VLOOKUP(C548,[2]TD!$4:$65536,6,0)),0,VLOOKUP(C548,[2]TD!$4:$65536,6,0))</f>
        <v>0</v>
      </c>
      <c r="M548" s="57">
        <f>IF(ISERROR(VLOOKUP(C548,[2]TD!$4:$65536,7,0)),0,VLOOKUP(C548,[2]TD!$4:$65536,7,0))</f>
        <v>0</v>
      </c>
      <c r="N548" s="70"/>
      <c r="O548" s="70" t="str">
        <f>IF(ISERROR(VLOOKUP(N548,[2]POA!$A$2:$C$25,3,0)),"",VLOOKUP(N548,[2]POA!$A$2:$C$25,3,0))</f>
        <v/>
      </c>
      <c r="P548" s="61"/>
      <c r="Q548" s="61" t="str">
        <f>IF(ISERROR(VLOOKUP(P548,[2]POA!$A$2:$F$25,4,0)),"",VLOOKUP(P548,[2]POA!$A$2:$F$25,4,0))</f>
        <v/>
      </c>
      <c r="R548" s="62" t="str">
        <f>IF(ISERROR(VLOOKUP(N548,[2]POA!$A$2:$C$25,2,0)),"",VLOOKUP(N548,[2]POA!$A$2:$C$25,2,0))</f>
        <v/>
      </c>
      <c r="S548" s="63"/>
      <c r="T548" s="64" t="str">
        <f t="shared" si="433"/>
        <v/>
      </c>
      <c r="U548" s="63"/>
      <c r="V548" s="64" t="str">
        <f>IF(OR(U540=0,N548="",R548=""),"",IF(U540&gt;=(0.5*R548),"HABIL","NO HABIL"))</f>
        <v/>
      </c>
      <c r="W548" s="64"/>
      <c r="X548" s="63"/>
      <c r="Y548" s="64" t="str">
        <f>IF(OR(X540=0,N548="",R548=""),"",IF(X540&gt;=$Y$9,"HABIL","NO HABIL"))</f>
        <v/>
      </c>
      <c r="Z548" s="65"/>
      <c r="AA548" s="64" t="str">
        <f>IF(OR(Z540=0,N548="",R548=""),"",IF(Z540&lt;=$AA$9,"HABIL","NO HABIL"))</f>
        <v/>
      </c>
      <c r="AB548" s="61">
        <f>IF(ISERROR(VLOOKUP(P548,[3]POA!$A$2:$F$25,5,0)),"",VLOOKUP(P548,[3]POA!$A$2:$F$25,5,0))</f>
        <v>0</v>
      </c>
      <c r="AC548" s="61"/>
      <c r="AD548" s="64" t="str">
        <f>IF(OR(AC540=0,N548="",R548=""),"",IF(AC540&gt;=$AD$9,"HABIL","NO HABIL"))</f>
        <v/>
      </c>
      <c r="AE548" s="64" t="str">
        <f t="shared" si="434"/>
        <v/>
      </c>
      <c r="AF548" s="66">
        <f t="shared" si="435"/>
        <v>0</v>
      </c>
      <c r="AG548" s="67" t="str">
        <f t="shared" si="438"/>
        <v>MIPYME</v>
      </c>
      <c r="AH548" s="68"/>
      <c r="AI548" s="64" t="str">
        <f>IF(OR(AH540=0,N548="",R548=""),"",IF(AH540&gt;=$AI$9,"HABIL","NO HABIL"))</f>
        <v/>
      </c>
      <c r="AJ548" s="68"/>
      <c r="AK548" s="64" t="str">
        <f>IF(OR(AJ540=0,N548="",R548=""),"",IF(AJ540&gt;=$AK$9,"HABIL","NO HABIL"))</f>
        <v/>
      </c>
      <c r="AL548" s="72" t="str">
        <f t="shared" si="439"/>
        <v/>
      </c>
    </row>
    <row r="549" spans="2:38" ht="18" hidden="1" customHeight="1" x14ac:dyDescent="0.25">
      <c r="B549" s="54" t="str">
        <f t="shared" si="440"/>
        <v/>
      </c>
      <c r="C549" s="56"/>
      <c r="D549" s="56"/>
      <c r="E549" s="57">
        <f>IF(ISERROR(VLOOKUP(C549,[2]TD!$4:$65536,2,0)),0,VLOOKUP(C549,[2]TD!$4:$65536,2,0))</f>
        <v>0</v>
      </c>
      <c r="F549" s="57">
        <f>IF(ISERROR(VLOOKUP(C549,[2]TD!$4:$65536,3,0)),0,VLOOKUP(C549,[2]TD!$4:$65536,3,0))</f>
        <v>0</v>
      </c>
      <c r="G549" s="57">
        <f>IF(ISERROR(VLOOKUP(C549,[2]TD!$4:$65536,4,0)),0,VLOOKUP(C549,[2]TD!$4:$65536,4,0))</f>
        <v>0</v>
      </c>
      <c r="H549" s="57">
        <f>IF(ISERROR(VLOOKUP(C549,[2]TD!$4:$65536,5,0)),0,VLOOKUP(C549,[2]TD!$4:$65536,5,0))</f>
        <v>0</v>
      </c>
      <c r="I549" s="57">
        <f t="shared" si="436"/>
        <v>0</v>
      </c>
      <c r="J549" s="57">
        <f t="shared" si="436"/>
        <v>0</v>
      </c>
      <c r="K549" s="57">
        <f t="shared" si="437"/>
        <v>0</v>
      </c>
      <c r="L549" s="57">
        <f>IF(ISERROR(VLOOKUP(C549,[2]TD!$4:$65536,6,0)),0,VLOOKUP(C549,[2]TD!$4:$65536,6,0))</f>
        <v>0</v>
      </c>
      <c r="M549" s="57">
        <f>IF(ISERROR(VLOOKUP(C549,[2]TD!$4:$65536,7,0)),0,VLOOKUP(C549,[2]TD!$4:$65536,7,0))</f>
        <v>0</v>
      </c>
      <c r="N549" s="70"/>
      <c r="O549" s="70" t="str">
        <f>IF(ISERROR(VLOOKUP(N549,[2]POA!$A$2:$C$25,3,0)),"",VLOOKUP(N549,[2]POA!$A$2:$C$25,3,0))</f>
        <v/>
      </c>
      <c r="P549" s="61"/>
      <c r="Q549" s="61" t="str">
        <f>IF(ISERROR(VLOOKUP(P549,[2]POA!$A$2:$F$25,4,0)),"",VLOOKUP(P549,[2]POA!$A$2:$F$25,4,0))</f>
        <v/>
      </c>
      <c r="R549" s="62" t="str">
        <f>IF(ISERROR(VLOOKUP(N549,[2]POA!$A$2:$C$25,2,0)),"",VLOOKUP(N549,[2]POA!$A$2:$C$25,2,0))</f>
        <v/>
      </c>
      <c r="S549" s="63"/>
      <c r="T549" s="64" t="str">
        <f t="shared" si="433"/>
        <v/>
      </c>
      <c r="U549" s="63"/>
      <c r="V549" s="64" t="str">
        <f>IF(OR(U540=0,N549="",R549=""),"",IF(U540&gt;=(0.5*R549),"HABIL","NO HABIL"))</f>
        <v/>
      </c>
      <c r="W549" s="64"/>
      <c r="X549" s="63"/>
      <c r="Y549" s="64" t="str">
        <f>IF(OR(X540=0,N549="",R549=""),"",IF(X540&gt;=$Y$9,"HABIL","NO HABIL"))</f>
        <v/>
      </c>
      <c r="Z549" s="65"/>
      <c r="AA549" s="64" t="str">
        <f>IF(OR(Z540=0,N549="",R549=""),"",IF(Z540&lt;=$AA$9,"HABIL","NO HABIL"))</f>
        <v/>
      </c>
      <c r="AB549" s="61">
        <f>IF(ISERROR(VLOOKUP(P549,[3]POA!$A$2:$F$25,5,0)),"",VLOOKUP(P549,[3]POA!$A$2:$F$25,5,0))</f>
        <v>0</v>
      </c>
      <c r="AC549" s="61"/>
      <c r="AD549" s="64" t="str">
        <f>IF(OR(AC540=0,N549="",R549=""),"",IF(AC540&gt;=$AD$9,"HABIL","NO HABIL"))</f>
        <v/>
      </c>
      <c r="AE549" s="64" t="str">
        <f t="shared" si="434"/>
        <v/>
      </c>
      <c r="AF549" s="66">
        <f t="shared" si="435"/>
        <v>0</v>
      </c>
      <c r="AG549" s="67" t="str">
        <f t="shared" si="438"/>
        <v>MIPYME</v>
      </c>
      <c r="AH549" s="68"/>
      <c r="AI549" s="64" t="str">
        <f>IF(OR(AH540=0,N549="",R549=""),"",IF(AH540&gt;=$AI$9,"HABIL","NO HABIL"))</f>
        <v/>
      </c>
      <c r="AJ549" s="68"/>
      <c r="AK549" s="64" t="str">
        <f>IF(OR(AJ540=0,N549="",R549=""),"",IF(AJ540&gt;=$AK$9,"HABIL","NO HABIL"))</f>
        <v/>
      </c>
      <c r="AL549" s="72" t="str">
        <f t="shared" si="439"/>
        <v/>
      </c>
    </row>
    <row r="550" spans="2:38" ht="18" hidden="1" customHeight="1" x14ac:dyDescent="0.25">
      <c r="B550" s="73" t="str">
        <f t="shared" si="440"/>
        <v/>
      </c>
      <c r="C550" s="74"/>
      <c r="D550" s="74"/>
      <c r="E550" s="75">
        <f>IF(ISERROR(VLOOKUP(C550,[2]TD!$4:$65536,2,0)),0,VLOOKUP(C550,[2]TD!$4:$65536,2,0))</f>
        <v>0</v>
      </c>
      <c r="F550" s="75">
        <f>IF(ISERROR(VLOOKUP(C550,[2]TD!$4:$65536,3,0)),0,VLOOKUP(C550,[2]TD!$4:$65536,3,0))</f>
        <v>0</v>
      </c>
      <c r="G550" s="75">
        <f>IF(ISERROR(VLOOKUP(C550,[2]TD!$4:$65536,4,0)),0,VLOOKUP(C550,[2]TD!$4:$65536,4,0))</f>
        <v>0</v>
      </c>
      <c r="H550" s="75">
        <f>IF(ISERROR(VLOOKUP(C550,[2]TD!$4:$65536,5,0)),0,VLOOKUP(C550,[2]TD!$4:$65536,5,0))</f>
        <v>0</v>
      </c>
      <c r="I550" s="75">
        <f t="shared" si="436"/>
        <v>0</v>
      </c>
      <c r="J550" s="75">
        <f t="shared" si="436"/>
        <v>0</v>
      </c>
      <c r="K550" s="75">
        <f t="shared" si="437"/>
        <v>0</v>
      </c>
      <c r="L550" s="75">
        <f>IF(ISERROR(VLOOKUP(C550,[2]TD!$4:$65536,6,0)),0,VLOOKUP(C550,[2]TD!$4:$65536,6,0))</f>
        <v>0</v>
      </c>
      <c r="M550" s="75">
        <f>IF(ISERROR(VLOOKUP(C550,[2]TD!$4:$65536,7,0)),0,VLOOKUP(C550,[2]TD!$4:$65536,7,0))</f>
        <v>0</v>
      </c>
      <c r="N550" s="76"/>
      <c r="O550" s="76" t="str">
        <f>IF(ISERROR(VLOOKUP(N550,[2]POA!$A$2:$C$25,3,0)),"",VLOOKUP(N550,[2]POA!$A$2:$C$25,3,0))</f>
        <v/>
      </c>
      <c r="P550" s="77"/>
      <c r="Q550" s="77" t="str">
        <f>IF(ISERROR(VLOOKUP(P550,[2]POA!$A$2:$F$25,4,0)),"",VLOOKUP(P550,[2]POA!$A$2:$F$25,4,0))</f>
        <v/>
      </c>
      <c r="R550" s="78" t="str">
        <f>IF(ISERROR(VLOOKUP(N550,[2]POA!$A$2:$C$25,2,0)),"",VLOOKUP(N550,[2]POA!$A$2:$C$25,2,0))</f>
        <v/>
      </c>
      <c r="S550" s="79"/>
      <c r="T550" s="64" t="str">
        <f t="shared" si="433"/>
        <v/>
      </c>
      <c r="U550" s="79"/>
      <c r="V550" s="80" t="str">
        <f>IF(OR(U540=0,N550="",R550=""),"",IF(U540&gt;=(0.5*R550),"HABIL","NO HABIL"))</f>
        <v/>
      </c>
      <c r="W550" s="80"/>
      <c r="X550" s="79"/>
      <c r="Y550" s="80" t="str">
        <f>IF(OR(X540=0,N550="",R550=""),"",IF(X540&gt;=$Y$9,"HABIL","NO HABIL"))</f>
        <v/>
      </c>
      <c r="Z550" s="81"/>
      <c r="AA550" s="80" t="str">
        <f>IF(OR(Z540=0,N550="",R550=""),"",IF(Z540&lt;=$AA$9,"HABIL","NO HABIL"))</f>
        <v/>
      </c>
      <c r="AB550" s="77">
        <f>IF(ISERROR(VLOOKUP(P550,[3]POA!$A$2:$F$25,5,0)),"",VLOOKUP(P550,[3]POA!$A$2:$F$25,5,0))</f>
        <v>0</v>
      </c>
      <c r="AC550" s="77"/>
      <c r="AD550" s="80" t="str">
        <f>IF(OR(AC540=0,N550="",R550=""),"",IF(AC540&gt;=$AD$9,"HABIL","NO HABIL"))</f>
        <v/>
      </c>
      <c r="AE550" s="80" t="str">
        <f t="shared" si="434"/>
        <v/>
      </c>
      <c r="AF550" s="82">
        <f t="shared" si="435"/>
        <v>0</v>
      </c>
      <c r="AG550" s="83" t="str">
        <f t="shared" si="438"/>
        <v>MIPYME</v>
      </c>
      <c r="AH550" s="84"/>
      <c r="AI550" s="80" t="str">
        <f>IF(OR(AH540=0,N550="",R550=""),"",IF(AH540&gt;=$AI$9,"HABIL","NO HABIL"))</f>
        <v/>
      </c>
      <c r="AJ550" s="84"/>
      <c r="AK550" s="80" t="str">
        <f>IF(OR(AJ540=0,N550="",R550=""),"",IF(AJ540&gt;=$AK$9,"HABIL","NO HABIL"))</f>
        <v/>
      </c>
      <c r="AL550" s="85" t="str">
        <f t="shared" si="439"/>
        <v/>
      </c>
    </row>
    <row r="551" spans="2:38" ht="18" hidden="1" customHeight="1" x14ac:dyDescent="0.25">
      <c r="B551" s="37">
        <v>50</v>
      </c>
      <c r="C551" s="38">
        <f>+C552</f>
        <v>0</v>
      </c>
      <c r="D551" s="39" t="str">
        <f>IF(SUM(D552:D561)=0,"",SUM(D552:D561))</f>
        <v/>
      </c>
      <c r="E551" s="40">
        <f>SUM(E552:E561)</f>
        <v>0</v>
      </c>
      <c r="F551" s="40">
        <f t="shared" ref="F551:M551" si="441">SUM(F552:F561)</f>
        <v>0</v>
      </c>
      <c r="G551" s="40">
        <f t="shared" si="441"/>
        <v>0</v>
      </c>
      <c r="H551" s="40">
        <f t="shared" si="441"/>
        <v>0</v>
      </c>
      <c r="I551" s="40">
        <f t="shared" si="441"/>
        <v>0</v>
      </c>
      <c r="J551" s="40">
        <f t="shared" si="441"/>
        <v>0</v>
      </c>
      <c r="K551" s="40">
        <f t="shared" si="441"/>
        <v>0</v>
      </c>
      <c r="L551" s="40">
        <f t="shared" si="441"/>
        <v>0</v>
      </c>
      <c r="M551" s="40">
        <f t="shared" si="441"/>
        <v>0</v>
      </c>
      <c r="N551" s="41">
        <v>1</v>
      </c>
      <c r="O551" s="42">
        <f>IF(ISERROR(VLOOKUP(N551,[2]POA!$A$2:$C$25,3,0)),"",VLOOKUP(N551,[2]POA!$A$2:$C$25,3,0))</f>
        <v>18</v>
      </c>
      <c r="P551" s="43" t="s">
        <v>54</v>
      </c>
      <c r="Q551" s="41">
        <f>+SUM(Q552:Q561)</f>
        <v>0</v>
      </c>
      <c r="R551" s="44">
        <f>IF(ISERROR(VLOOKUP(N551,[2]POA!$A$2:$C$25,2,0)),"",VLOOKUP(N551,[2]POA!$A$2:$C$25,2,0))</f>
        <v>151500000000</v>
      </c>
      <c r="S551" s="45">
        <f>SUM(I551)</f>
        <v>0</v>
      </c>
      <c r="T551" s="46" t="str">
        <f>IF(OR(S551=0,N551="",R551=""),"",IF(S551&gt;=(R551/O551),"HABIL","NO HABIL"))</f>
        <v/>
      </c>
      <c r="U551" s="47">
        <f>SUM(J551)</f>
        <v>0</v>
      </c>
      <c r="V551" s="48" t="str">
        <f>IF(OR(U551=0,N551="",R551=""),"",IF(U551&gt;=(0.1*R551),"HABIL","NO HABIL"))</f>
        <v/>
      </c>
      <c r="W551" s="48"/>
      <c r="X551" s="47">
        <f>IF(ISERROR(SUM(E551/G551)),0,SUM(E551/G551))</f>
        <v>0</v>
      </c>
      <c r="Y551" s="46" t="str">
        <f>IF(OR(X551=0,N551="",R551=""),"",IF(X551&gt;=$Y$9,"HABIL","NO HABIL"))</f>
        <v/>
      </c>
      <c r="Z551" s="49">
        <f>IF(ISERROR(SUM(H551/F551)),0,SUM(H551/F551))</f>
        <v>0</v>
      </c>
      <c r="AA551" s="46" t="str">
        <f>IF(OR(Z551=0,N551="",R551=""),"",IF(Z551&lt;=$AA$9,"HABIL","NO HABIL"))</f>
        <v/>
      </c>
      <c r="AB551" s="41">
        <f>+SUM(AB552:AB561)</f>
        <v>0</v>
      </c>
      <c r="AC551" s="49">
        <f>IF(ISERROR(SUM(L551/M551)),0,SUM(L551/M551))</f>
        <v>0</v>
      </c>
      <c r="AD551" s="46" t="str">
        <f>IF(OR(AC551=0,N551="",R551=""),"",IF(AC551&gt;=$AD$9,"HABIL","NO HABIL"))</f>
        <v/>
      </c>
      <c r="AE551" s="46" t="str">
        <f>IF(OR(T551="",V551="",Y551="",AA551="",AD551=""),"",IF(T551="NO HABIL","NO HABIL",IF(V551="NO HABIL","NO HABIL",IF(Y551="NO HABIL","NO HABIL",IF(AA551="NO HABIL","NO HABIL",IF(AD551="NO HABIL","NO HABIL",IF(AD551="NO HABIL","NO HABIL","HABIL")))))))</f>
        <v/>
      </c>
      <c r="AF551" s="50"/>
      <c r="AG551" s="51"/>
      <c r="AH551" s="49">
        <f>IF(ISERROR(SUM(L551/K551)),0,SUM(L551/K551))</f>
        <v>0</v>
      </c>
      <c r="AI551" s="46" t="str">
        <f>IF(OR(AH551=0,N551="",R551=""),"",IF(AH551&gt;=$AI$9,"HABIL","NO HABIL"))</f>
        <v/>
      </c>
      <c r="AJ551" s="49">
        <f>IF(ISERROR(SUM(L551/F551)),0,SUM(L551/F551))</f>
        <v>0</v>
      </c>
      <c r="AK551" s="46" t="str">
        <f>IF(OR(AJ551=0,N551="",R551=""),"",IF(AJ551&gt;=$AK$9,"HABIL","NO HABIL"))</f>
        <v/>
      </c>
      <c r="AL551" s="52" t="str">
        <f t="shared" si="439"/>
        <v/>
      </c>
    </row>
    <row r="552" spans="2:38" ht="18" hidden="1" customHeight="1" x14ac:dyDescent="0.25">
      <c r="B552" s="54" t="str">
        <f>IF(C552="","",B551+0.1)</f>
        <v/>
      </c>
      <c r="C552" s="55"/>
      <c r="D552" s="56"/>
      <c r="E552" s="57">
        <f>IF(ISERROR(VLOOKUP(C552,[2]TD!$4:$65536,2,0)),0,VLOOKUP(C552,[2]TD!$4:$65536,2,0))</f>
        <v>0</v>
      </c>
      <c r="F552" s="57">
        <f>IF(ISERROR(VLOOKUP(C552,[2]TD!$4:$65536,3,0)),0,VLOOKUP(C552,[2]TD!$4:$65536,3,0))</f>
        <v>0</v>
      </c>
      <c r="G552" s="57">
        <f>IF(ISERROR(VLOOKUP(C552,[2]TD!$4:$65536,4,0)),0,VLOOKUP(C552,[2]TD!$4:$65536,4,0))</f>
        <v>0</v>
      </c>
      <c r="H552" s="57">
        <f>IF(ISERROR(VLOOKUP(C552,[2]TD!$4:$65536,5,0)),0,VLOOKUP(C552,[2]TD!$4:$65536,5,0))</f>
        <v>0</v>
      </c>
      <c r="I552" s="57">
        <f>IF(ISERROR(E552-G552),"",E552-G552)</f>
        <v>0</v>
      </c>
      <c r="J552" s="58">
        <f>IF(ISERROR(F552-H552),"",F552-H552)</f>
        <v>0</v>
      </c>
      <c r="K552" s="58">
        <f>IF(ISERROR(F552-H552),"",F552-H552)</f>
        <v>0</v>
      </c>
      <c r="L552" s="57">
        <f>IF(ISERROR(VLOOKUP(C552,[2]TD!$4:$65536,6,0)),0,VLOOKUP(C552,[2]TD!$4:$65536,6,0))</f>
        <v>0</v>
      </c>
      <c r="M552" s="57">
        <f>IF(ISERROR(VLOOKUP(C552,[2]TD!$4:$65536,7,0)),0,VLOOKUP(C552,[2]TD!$4:$65536,7,0))</f>
        <v>0</v>
      </c>
      <c r="N552" s="59"/>
      <c r="O552" s="60" t="str">
        <f>IF(ISERROR(VLOOKUP(N552,[2]POA!$A$2:$C$25,3,0)),"",VLOOKUP(N552,[2]POA!$A$2:$C$25,3,0))</f>
        <v/>
      </c>
      <c r="P552" s="61" t="s">
        <v>54</v>
      </c>
      <c r="Q552" s="61" t="str">
        <f>IF(ISERROR(VLOOKUP(P552,[2]POA!$A$2:$F$25,4,0)),"",VLOOKUP(P552,[2]POA!$A$2:$F$25,4,0))</f>
        <v/>
      </c>
      <c r="R552" s="62" t="str">
        <f>IF(ISERROR(VLOOKUP(N552,[2]POA!$A$2:$C$25,2,0)),"",VLOOKUP(N552,[2]POA!$A$2:$C$25,2,0))</f>
        <v/>
      </c>
      <c r="S552" s="63"/>
      <c r="T552" s="64" t="str">
        <f t="shared" ref="T552:T561" si="442">IF(OR(S551=0,N552="",R552=""),"",IF(S551&gt;=(0.1*R552),"HABIL","NO HABIL"))</f>
        <v/>
      </c>
      <c r="U552" s="63"/>
      <c r="V552" s="64" t="str">
        <f>IF(OR(U551=0,N552="",R552=""),"",IF(U551&gt;=(0.5*R552),"HABIL","NO HABIL"))</f>
        <v/>
      </c>
      <c r="W552" s="64"/>
      <c r="X552" s="63"/>
      <c r="Y552" s="64" t="str">
        <f>IF(OR(X551=0,N552="",R552=""),"",IF(X551&gt;=$Y$9,"HABIL","NO HABIL"))</f>
        <v/>
      </c>
      <c r="Z552" s="65"/>
      <c r="AA552" s="64" t="str">
        <f>IF(OR(Z551=0,N552="",R552=""),"",IF(Z551&lt;=$AA$9,"HABIL","NO HABIL"))</f>
        <v/>
      </c>
      <c r="AB552" s="61" t="str">
        <f>IF(ISERROR(VLOOKUP(P552,[3]POA!$A$2:$F$25,5,0)),"",VLOOKUP(P552,[3]POA!$A$2:$F$25,5,0))</f>
        <v/>
      </c>
      <c r="AC552" s="61"/>
      <c r="AD552" s="64" t="str">
        <f>IF(OR(AC551=0,N552="",R552=""),"",IF(AC551&gt;=$AD$9,"HABIL","NO HABIL"))</f>
        <v/>
      </c>
      <c r="AE552" s="64" t="str">
        <f t="shared" ref="AE552:AE561" si="443">IF(OR(T552="",V552="",Y552="",AA552="",AD552=""),"",IF(T552="NO HABIL","NO HABIL",IF(V552="NO HABIL","NO HABIL",IF(Y552="NO HABIL","NO HABIL",IF(AA552="NO HABIL","NO HABIL",IF(AD552="NO HABIL","NO HABIL",IF(AD552="NO HABIL","NO HABIL","HABIL")))))))</f>
        <v/>
      </c>
      <c r="AF552" s="66">
        <f t="shared" ref="AF552:AF561" si="444">IF(ISERROR(F552/$AG$9),"",F552/$AG$9)</f>
        <v>0</v>
      </c>
      <c r="AG552" s="67" t="str">
        <f>+IF(AF552&lt;$AG$10,"MIPYME","NO CUMPLE")</f>
        <v>MIPYME</v>
      </c>
      <c r="AH552" s="68"/>
      <c r="AI552" s="64" t="str">
        <f>IF(OR(AH551=0,N552="",R552=""),"",IF(AH551&gt;=$AI$9,"HABIL","NO HABIL"))</f>
        <v/>
      </c>
      <c r="AJ552" s="68"/>
      <c r="AK552" s="64" t="str">
        <f>IF(OR(AJ551=0,N552="",R552=""),"",IF(AJ551&gt;=$AK$9,"HABIL","NO HABIL"))</f>
        <v/>
      </c>
      <c r="AL552" s="69" t="str">
        <f>IF(OR(AI552="",AK552=""),"",IF(AI552="NO HABIL","NO HABIL",IF(AK552="NO HABIL","NO HABIL",IF(AK552="NO HABIL","NO HABIL","HABIL"))))</f>
        <v/>
      </c>
    </row>
    <row r="553" spans="2:38" ht="18" hidden="1" customHeight="1" x14ac:dyDescent="0.25">
      <c r="B553" s="54" t="str">
        <f>IF(C553="","",B552+0.1)</f>
        <v/>
      </c>
      <c r="C553" s="56"/>
      <c r="D553" s="56"/>
      <c r="E553" s="57">
        <f>IF(ISERROR(VLOOKUP(C553,[2]TD!$4:$65536,2,0)),0,VLOOKUP(C553,[2]TD!$4:$65536,2,0))</f>
        <v>0</v>
      </c>
      <c r="F553" s="57">
        <f>IF(ISERROR(VLOOKUP(C553,[2]TD!$4:$65536,3,0)),0,VLOOKUP(C553,[2]TD!$4:$65536,3,0))</f>
        <v>0</v>
      </c>
      <c r="G553" s="57">
        <f>IF(ISERROR(VLOOKUP(C553,[2]TD!$4:$65536,4,0)),0,VLOOKUP(C553,[2]TD!$4:$65536,4,0))</f>
        <v>0</v>
      </c>
      <c r="H553" s="57">
        <f>IF(ISERROR(VLOOKUP(C553,[2]TD!$4:$65536,5,0)),0,VLOOKUP(C553,[2]TD!$4:$65536,5,0))</f>
        <v>0</v>
      </c>
      <c r="I553" s="57">
        <f t="shared" ref="I553:J561" si="445">IF(ISERROR(E553-G553),"",E553-G553)</f>
        <v>0</v>
      </c>
      <c r="J553" s="58">
        <f t="shared" si="445"/>
        <v>0</v>
      </c>
      <c r="K553" s="58">
        <f t="shared" ref="K553:K561" si="446">IF(ISERROR(F553-H553),"",F553-H553)</f>
        <v>0</v>
      </c>
      <c r="L553" s="57">
        <f>IF(ISERROR(VLOOKUP(C553,[2]TD!$4:$65536,6,0)),0,VLOOKUP(C553,[2]TD!$4:$65536,6,0))</f>
        <v>0</v>
      </c>
      <c r="M553" s="57">
        <f>IF(ISERROR(VLOOKUP(C553,[2]TD!$4:$65536,7,0)),0,VLOOKUP(C553,[2]TD!$4:$65536,7,0))</f>
        <v>0</v>
      </c>
      <c r="N553" s="70"/>
      <c r="O553" s="70" t="str">
        <f>IF(ISERROR(VLOOKUP(N553,[2]POA!$A$2:$C$25,3,0)),"",VLOOKUP(N553,[2]POA!$A$2:$C$25,3,0))</f>
        <v/>
      </c>
      <c r="P553" s="61" t="s">
        <v>54</v>
      </c>
      <c r="Q553" s="61" t="str">
        <f>IF(ISERROR(VLOOKUP(P553,[2]POA!$A$2:$F$25,4,0)),"",VLOOKUP(P553,[2]POA!$A$2:$F$25,4,0))</f>
        <v/>
      </c>
      <c r="R553" s="62" t="str">
        <f>IF(ISERROR(VLOOKUP(N553,[2]POA!$A$2:$C$25,2,0)),"",VLOOKUP(N553,[2]POA!$A$2:$C$25,2,0))</f>
        <v/>
      </c>
      <c r="S553" s="63" t="s">
        <v>54</v>
      </c>
      <c r="T553" s="64" t="str">
        <f t="shared" si="442"/>
        <v/>
      </c>
      <c r="U553" s="63"/>
      <c r="V553" s="64" t="str">
        <f>IF(OR(U551=0,N553="",R553=""),"",IF(U551&gt;=(0.5*R553),"HABIL","NO HABIL"))</f>
        <v/>
      </c>
      <c r="W553" s="64"/>
      <c r="X553" s="63"/>
      <c r="Y553" s="64" t="str">
        <f>IF(OR(X551=0,N553="",R553=""),"",IF(X551&gt;=$Y$9,"HABIL","NO HABIL"))</f>
        <v/>
      </c>
      <c r="Z553" s="65"/>
      <c r="AA553" s="64" t="str">
        <f>IF(OR(Z551=0,N553="",R553=""),"",IF(Z551&lt;=$AA$9,"HABIL","NO HABIL"))</f>
        <v/>
      </c>
      <c r="AB553" s="61" t="str">
        <f>IF(ISERROR(VLOOKUP(P553,[3]POA!$A$2:$F$25,5,0)),"",VLOOKUP(P553,[3]POA!$A$2:$F$25,5,0))</f>
        <v/>
      </c>
      <c r="AC553" s="61"/>
      <c r="AD553" s="64" t="str">
        <f>IF(OR(AC551=0,N553="",R553=""),"",IF(AC551&gt;=$AD$9,"HABIL","NO HABIL"))</f>
        <v/>
      </c>
      <c r="AE553" s="64" t="str">
        <f t="shared" si="443"/>
        <v/>
      </c>
      <c r="AF553" s="66">
        <f t="shared" si="444"/>
        <v>0</v>
      </c>
      <c r="AG553" s="67" t="str">
        <f t="shared" ref="AG553:AG561" si="447">+IF(AF553&lt;$AG$10,"MIPYME","NO CUMPLE")</f>
        <v>MIPYME</v>
      </c>
      <c r="AH553" s="68"/>
      <c r="AI553" s="64" t="str">
        <f>IF(OR(AH551=0,N553="",R553=""),"",IF(AH551&gt;=$AI$9,"HABIL","NO HABIL"))</f>
        <v/>
      </c>
      <c r="AJ553" s="68"/>
      <c r="AK553" s="64" t="str">
        <f>IF(OR(AJ551=0,N553="",R553=""),"",IF(AJ551&gt;=$AK$9,"HABIL","NO HABIL"))</f>
        <v/>
      </c>
      <c r="AL553" s="71" t="str">
        <f t="shared" ref="AL553:AL562" si="448">IF(OR(AI553="",AK553=""),"",IF(AI553="NO HABIL","NO HABIL",IF(AK553="NO HABIL","NO HABIL",IF(AK553="NO HABIL","NO HABIL","HABIL"))))</f>
        <v/>
      </c>
    </row>
    <row r="554" spans="2:38" ht="18" hidden="1" customHeight="1" x14ac:dyDescent="0.25">
      <c r="B554" s="54" t="str">
        <f>IF(C554="","",B553+0.1)</f>
        <v/>
      </c>
      <c r="C554" s="56"/>
      <c r="D554" s="56"/>
      <c r="E554" s="57">
        <f>IF(ISERROR(VLOOKUP(C554,[2]TD!$4:$65536,2,0)),0,VLOOKUP(C554,[2]TD!$4:$65536,2,0))</f>
        <v>0</v>
      </c>
      <c r="F554" s="57">
        <f>IF(ISERROR(VLOOKUP(C554,[2]TD!$4:$65536,3,0)),0,VLOOKUP(C554,[2]TD!$4:$65536,3,0))</f>
        <v>0</v>
      </c>
      <c r="G554" s="57">
        <f>IF(ISERROR(VLOOKUP(C554,[2]TD!$4:$65536,4,0)),0,VLOOKUP(C554,[2]TD!$4:$65536,4,0))</f>
        <v>0</v>
      </c>
      <c r="H554" s="57">
        <f>IF(ISERROR(VLOOKUP(C554,[2]TD!$4:$65536,5,0)),0,VLOOKUP(C554,[2]TD!$4:$65536,5,0))</f>
        <v>0</v>
      </c>
      <c r="I554" s="57">
        <f t="shared" si="445"/>
        <v>0</v>
      </c>
      <c r="J554" s="58">
        <f t="shared" si="445"/>
        <v>0</v>
      </c>
      <c r="K554" s="58">
        <f t="shared" si="446"/>
        <v>0</v>
      </c>
      <c r="L554" s="57">
        <f>IF(ISERROR(VLOOKUP(C554,[2]TD!$4:$65536,6,0)),0,VLOOKUP(C554,[2]TD!$4:$65536,6,0))</f>
        <v>0</v>
      </c>
      <c r="M554" s="57">
        <f>IF(ISERROR(VLOOKUP(C554,[2]TD!$4:$65536,7,0)),0,VLOOKUP(C554,[2]TD!$4:$65536,7,0))</f>
        <v>0</v>
      </c>
      <c r="N554" s="70"/>
      <c r="O554" s="70" t="str">
        <f>IF(ISERROR(VLOOKUP(N554,[2]POA!$A$2:$C$25,3,0)),"",VLOOKUP(N554,[2]POA!$A$2:$C$25,3,0))</f>
        <v/>
      </c>
      <c r="P554" s="61"/>
      <c r="Q554" s="61" t="str">
        <f>IF(ISERROR(VLOOKUP(P554,[2]POA!$A$2:$F$25,4,0)),"",VLOOKUP(P554,[2]POA!$A$2:$F$25,4,0))</f>
        <v/>
      </c>
      <c r="R554" s="62" t="str">
        <f>IF(ISERROR(VLOOKUP(N554,[2]POA!$A$2:$C$25,2,0)),"",VLOOKUP(N554,[2]POA!$A$2:$C$25,2,0))</f>
        <v/>
      </c>
      <c r="S554" s="63" t="s">
        <v>54</v>
      </c>
      <c r="T554" s="64" t="str">
        <f t="shared" si="442"/>
        <v/>
      </c>
      <c r="U554" s="63"/>
      <c r="V554" s="64" t="str">
        <f>IF(OR(U551=0,N554="",R554=""),"",IF(U551&gt;=(0.5*R554),"HABIL","NO HABIL"))</f>
        <v/>
      </c>
      <c r="W554" s="64"/>
      <c r="X554" s="63"/>
      <c r="Y554" s="64" t="str">
        <f>IF(OR(X551=0,N554="",R554=""),"",IF(X551&gt;=$Y$9,"HABIL","NO HABIL"))</f>
        <v/>
      </c>
      <c r="Z554" s="65"/>
      <c r="AA554" s="64" t="str">
        <f>IF(OR(Z551=0,N554="",R554=""),"",IF(Z551&lt;=$AA$9,"HABIL","NO HABIL"))</f>
        <v/>
      </c>
      <c r="AB554" s="61">
        <f>IF(ISERROR(VLOOKUP(P554,[3]POA!$A$2:$F$25,5,0)),"",VLOOKUP(P554,[3]POA!$A$2:$F$25,5,0))</f>
        <v>0</v>
      </c>
      <c r="AC554" s="61"/>
      <c r="AD554" s="64" t="str">
        <f>IF(OR(AC551=0,N554="",R554=""),"",IF(AC551&gt;=$AD$9,"HABIL","NO HABIL"))</f>
        <v/>
      </c>
      <c r="AE554" s="64" t="str">
        <f t="shared" si="443"/>
        <v/>
      </c>
      <c r="AF554" s="66">
        <f t="shared" si="444"/>
        <v>0</v>
      </c>
      <c r="AG554" s="67" t="str">
        <f t="shared" si="447"/>
        <v>MIPYME</v>
      </c>
      <c r="AH554" s="68"/>
      <c r="AI554" s="64" t="str">
        <f>IF(OR(AH551=0,N554="",R554=""),"",IF(AH551&gt;=$AI$9,"HABIL","NO HABIL"))</f>
        <v/>
      </c>
      <c r="AJ554" s="68"/>
      <c r="AK554" s="64" t="str">
        <f>IF(OR(AJ551=0,N554="",R554=""),"",IF(AJ551&gt;=$AK$9,"HABIL","NO HABIL"))</f>
        <v/>
      </c>
      <c r="AL554" s="71" t="str">
        <f t="shared" si="448"/>
        <v/>
      </c>
    </row>
    <row r="555" spans="2:38" ht="18" hidden="1" customHeight="1" x14ac:dyDescent="0.25">
      <c r="B555" s="54"/>
      <c r="C555" s="56" t="s">
        <v>55</v>
      </c>
      <c r="D555" s="56"/>
      <c r="E555" s="57">
        <f>IF(ISERROR(VLOOKUP(C555,[2]TD!$4:$65536,2,0)),0,VLOOKUP(C555,[2]TD!$4:$65536,2,0))</f>
        <v>0</v>
      </c>
      <c r="F555" s="57">
        <f>IF(ISERROR(VLOOKUP(C555,[2]TD!$4:$65536,3,0)),0,VLOOKUP(C555,[2]TD!$4:$65536,3,0))</f>
        <v>0</v>
      </c>
      <c r="G555" s="57">
        <f>IF(ISERROR(VLOOKUP(C555,[2]TD!$4:$65536,4,0)),0,VLOOKUP(C555,[2]TD!$4:$65536,4,0))</f>
        <v>0</v>
      </c>
      <c r="H555" s="57">
        <f>IF(ISERROR(VLOOKUP(C555,[2]TD!$4:$65536,5,0)),0,VLOOKUP(C555,[2]TD!$4:$65536,5,0))</f>
        <v>0</v>
      </c>
      <c r="I555" s="57">
        <f t="shared" si="445"/>
        <v>0</v>
      </c>
      <c r="J555" s="57">
        <f t="shared" si="445"/>
        <v>0</v>
      </c>
      <c r="K555" s="57">
        <f t="shared" si="446"/>
        <v>0</v>
      </c>
      <c r="L555" s="57">
        <f>IF(ISERROR(VLOOKUP(C555,[2]TD!$4:$65536,6,0)),0,VLOOKUP(C555,[2]TD!$4:$65536,6,0))</f>
        <v>0</v>
      </c>
      <c r="M555" s="57">
        <f>IF(ISERROR(VLOOKUP(C555,[2]TD!$4:$65536,7,0)),0,VLOOKUP(C555,[2]TD!$4:$65536,7,0))</f>
        <v>0</v>
      </c>
      <c r="N555" s="70"/>
      <c r="O555" s="70" t="str">
        <f>IF(ISERROR(VLOOKUP(N555,[2]POA!$A$2:$C$25,3,0)),"",VLOOKUP(N555,[2]POA!$A$2:$C$25,3,0))</f>
        <v/>
      </c>
      <c r="P555" s="61"/>
      <c r="Q555" s="61" t="str">
        <f>IF(ISERROR(VLOOKUP(P555,[2]POA!$A$2:$F$25,4,0)),"",VLOOKUP(P555,[2]POA!$A$2:$F$25,4,0))</f>
        <v/>
      </c>
      <c r="R555" s="62" t="str">
        <f>IF(ISERROR(VLOOKUP(N555,[2]POA!$A$2:$C$25,2,0)),"",VLOOKUP(N555,[2]POA!$A$2:$C$25,2,0))</f>
        <v/>
      </c>
      <c r="S555" s="63"/>
      <c r="T555" s="64" t="str">
        <f t="shared" si="442"/>
        <v/>
      </c>
      <c r="U555" s="63"/>
      <c r="V555" s="64" t="str">
        <f>IF(OR(U551=0,N555="",R555=""),"",IF(U551&gt;=(0.5*R555),"HABIL","NO HABIL"))</f>
        <v/>
      </c>
      <c r="W555" s="64"/>
      <c r="X555" s="63"/>
      <c r="Y555" s="64" t="str">
        <f>IF(OR(X551=0,N555="",R555=""),"",IF(X551&gt;=$Y$9,"HABIL","NO HABIL"))</f>
        <v/>
      </c>
      <c r="Z555" s="65"/>
      <c r="AA555" s="64" t="str">
        <f>IF(OR(Z551=0,N555="",R555=""),"",IF(Z551&lt;=$AA$9,"HABIL","NO HABIL"))</f>
        <v/>
      </c>
      <c r="AB555" s="61">
        <f>IF(ISERROR(VLOOKUP(P555,[3]POA!$A$2:$F$25,5,0)),"",VLOOKUP(P555,[3]POA!$A$2:$F$25,5,0))</f>
        <v>0</v>
      </c>
      <c r="AC555" s="61"/>
      <c r="AD555" s="64" t="str">
        <f>IF(OR(AC551=0,N555="",R555=""),"",IF(AC551&gt;=$AD$9,"HABIL","NO HABIL"))</f>
        <v/>
      </c>
      <c r="AE555" s="64" t="str">
        <f t="shared" si="443"/>
        <v/>
      </c>
      <c r="AF555" s="66">
        <f t="shared" si="444"/>
        <v>0</v>
      </c>
      <c r="AG555" s="67" t="str">
        <f t="shared" si="447"/>
        <v>MIPYME</v>
      </c>
      <c r="AH555" s="68"/>
      <c r="AI555" s="64" t="str">
        <f>IF(OR(AH551=0,N555="",R555=""),"",IF(AH551&gt;=$AI$9,"HABIL","NO HABIL"))</f>
        <v/>
      </c>
      <c r="AJ555" s="68"/>
      <c r="AK555" s="64" t="str">
        <f>IF(OR(AJ551=0,N555="",R555=""),"",IF(AJ551&gt;=$AK$9,"HABIL","NO HABIL"))</f>
        <v/>
      </c>
      <c r="AL555" s="71" t="str">
        <f t="shared" si="448"/>
        <v/>
      </c>
    </row>
    <row r="556" spans="2:38" ht="18" hidden="1" customHeight="1" x14ac:dyDescent="0.25">
      <c r="B556" s="54" t="str">
        <f t="shared" ref="B556:B561" si="449">IF(C556="","",B555+0.1)</f>
        <v/>
      </c>
      <c r="C556" s="56"/>
      <c r="D556" s="56"/>
      <c r="E556" s="57">
        <f>IF(ISERROR(VLOOKUP(C556,[2]TD!$4:$65536,2,0)),0,VLOOKUP(C556,[2]TD!$4:$65536,2,0))</f>
        <v>0</v>
      </c>
      <c r="F556" s="57">
        <f>IF(ISERROR(VLOOKUP(C556,[2]TD!$4:$65536,3,0)),0,VLOOKUP(C556,[2]TD!$4:$65536,3,0))</f>
        <v>0</v>
      </c>
      <c r="G556" s="57">
        <f>IF(ISERROR(VLOOKUP(C556,[2]TD!$4:$65536,4,0)),0,VLOOKUP(C556,[2]TD!$4:$65536,4,0))</f>
        <v>0</v>
      </c>
      <c r="H556" s="57">
        <f>IF(ISERROR(VLOOKUP(C556,[2]TD!$4:$65536,5,0)),0,VLOOKUP(C556,[2]TD!$4:$65536,5,0))</f>
        <v>0</v>
      </c>
      <c r="I556" s="57">
        <f t="shared" si="445"/>
        <v>0</v>
      </c>
      <c r="J556" s="57">
        <f t="shared" si="445"/>
        <v>0</v>
      </c>
      <c r="K556" s="57">
        <f t="shared" si="446"/>
        <v>0</v>
      </c>
      <c r="L556" s="57">
        <f>IF(ISERROR(VLOOKUP(C556,[2]TD!$4:$65536,6,0)),0,VLOOKUP(C556,[2]TD!$4:$65536,6,0))</f>
        <v>0</v>
      </c>
      <c r="M556" s="57">
        <f>IF(ISERROR(VLOOKUP(C556,[2]TD!$4:$65536,7,0)),0,VLOOKUP(C556,[2]TD!$4:$65536,7,0))</f>
        <v>0</v>
      </c>
      <c r="N556" s="70"/>
      <c r="O556" s="70" t="str">
        <f>IF(ISERROR(VLOOKUP(N556,[2]POA!$A$2:$C$25,3,0)),"",VLOOKUP(N556,[2]POA!$A$2:$C$25,3,0))</f>
        <v/>
      </c>
      <c r="P556" s="61"/>
      <c r="Q556" s="61" t="str">
        <f>IF(ISERROR(VLOOKUP(P556,[2]POA!$A$2:$F$25,4,0)),"",VLOOKUP(P556,[2]POA!$A$2:$F$25,4,0))</f>
        <v/>
      </c>
      <c r="R556" s="62" t="str">
        <f>IF(ISERROR(VLOOKUP(N556,[2]POA!$A$2:$C$25,2,0)),"",VLOOKUP(N556,[2]POA!$A$2:$C$25,2,0))</f>
        <v/>
      </c>
      <c r="S556" s="63"/>
      <c r="T556" s="64" t="str">
        <f t="shared" si="442"/>
        <v/>
      </c>
      <c r="U556" s="63"/>
      <c r="V556" s="64" t="str">
        <f>IF(OR(U551=0,N556="",R556=""),"",IF(U551&gt;=(0.5*R556),"HABIL","NO HABIL"))</f>
        <v/>
      </c>
      <c r="W556" s="64"/>
      <c r="X556" s="63"/>
      <c r="Y556" s="64" t="str">
        <f>IF(OR(X551=0,N556="",R556=""),"",IF(X551&gt;=$Y$9,"HABIL","NO HABIL"))</f>
        <v/>
      </c>
      <c r="Z556" s="65"/>
      <c r="AA556" s="64" t="str">
        <f>IF(OR(Z551=0,N556="",R556=""),"",IF(Z551&lt;=$AA$9,"HABIL","NO HABIL"))</f>
        <v/>
      </c>
      <c r="AB556" s="61">
        <f>IF(ISERROR(VLOOKUP(P556,[3]POA!$A$2:$F$25,5,0)),"",VLOOKUP(P556,[3]POA!$A$2:$F$25,5,0))</f>
        <v>0</v>
      </c>
      <c r="AC556" s="61"/>
      <c r="AD556" s="64" t="str">
        <f>IF(OR(AC551=0,N556="",R556=""),"",IF(AC551&gt;=$AD$9,"HABIL","NO HABIL"))</f>
        <v/>
      </c>
      <c r="AE556" s="64" t="str">
        <f t="shared" si="443"/>
        <v/>
      </c>
      <c r="AF556" s="66">
        <f t="shared" si="444"/>
        <v>0</v>
      </c>
      <c r="AG556" s="67" t="str">
        <f t="shared" si="447"/>
        <v>MIPYME</v>
      </c>
      <c r="AH556" s="68"/>
      <c r="AI556" s="64" t="str">
        <f>IF(OR(AH551=0,N556="",R556=""),"",IF(AH551&gt;=$AI$9,"HABIL","NO HABIL"))</f>
        <v/>
      </c>
      <c r="AJ556" s="68"/>
      <c r="AK556" s="64" t="str">
        <f>IF(OR(AJ551=0,N556="",R556=""),"",IF(AJ551&gt;=$AK$9,"HABIL","NO HABIL"))</f>
        <v/>
      </c>
      <c r="AL556" s="72" t="str">
        <f t="shared" si="448"/>
        <v/>
      </c>
    </row>
    <row r="557" spans="2:38" ht="18" hidden="1" customHeight="1" x14ac:dyDescent="0.25">
      <c r="B557" s="54" t="str">
        <f t="shared" si="449"/>
        <v/>
      </c>
      <c r="C557" s="56"/>
      <c r="D557" s="56"/>
      <c r="E557" s="57">
        <f>IF(ISERROR(VLOOKUP(C557,[2]TD!$4:$65536,2,0)),0,VLOOKUP(C557,[2]TD!$4:$65536,2,0))</f>
        <v>0</v>
      </c>
      <c r="F557" s="57">
        <f>IF(ISERROR(VLOOKUP(C557,[2]TD!$4:$65536,3,0)),0,VLOOKUP(C557,[2]TD!$4:$65536,3,0))</f>
        <v>0</v>
      </c>
      <c r="G557" s="57">
        <f>IF(ISERROR(VLOOKUP(C557,[2]TD!$4:$65536,4,0)),0,VLOOKUP(C557,[2]TD!$4:$65536,4,0))</f>
        <v>0</v>
      </c>
      <c r="H557" s="57">
        <f>IF(ISERROR(VLOOKUP(C557,[2]TD!$4:$65536,5,0)),0,VLOOKUP(C557,[2]TD!$4:$65536,5,0))</f>
        <v>0</v>
      </c>
      <c r="I557" s="57">
        <f t="shared" si="445"/>
        <v>0</v>
      </c>
      <c r="J557" s="57">
        <f t="shared" si="445"/>
        <v>0</v>
      </c>
      <c r="K557" s="57">
        <f t="shared" si="446"/>
        <v>0</v>
      </c>
      <c r="L557" s="57">
        <f>IF(ISERROR(VLOOKUP(C557,[2]TD!$4:$65536,6,0)),0,VLOOKUP(C557,[2]TD!$4:$65536,6,0))</f>
        <v>0</v>
      </c>
      <c r="M557" s="57">
        <f>IF(ISERROR(VLOOKUP(C557,[2]TD!$4:$65536,7,0)),0,VLOOKUP(C557,[2]TD!$4:$65536,7,0))</f>
        <v>0</v>
      </c>
      <c r="N557" s="70"/>
      <c r="O557" s="70" t="str">
        <f>IF(ISERROR(VLOOKUP(N557,[2]POA!$A$2:$C$25,3,0)),"",VLOOKUP(N557,[2]POA!$A$2:$C$25,3,0))</f>
        <v/>
      </c>
      <c r="P557" s="61"/>
      <c r="Q557" s="61" t="str">
        <f>IF(ISERROR(VLOOKUP(P557,[2]POA!$A$2:$F$25,4,0)),"",VLOOKUP(P557,[2]POA!$A$2:$F$25,4,0))</f>
        <v/>
      </c>
      <c r="R557" s="62" t="str">
        <f>IF(ISERROR(VLOOKUP(N557,[2]POA!$A$2:$C$25,2,0)),"",VLOOKUP(N557,[2]POA!$A$2:$C$25,2,0))</f>
        <v/>
      </c>
      <c r="S557" s="63"/>
      <c r="T557" s="64" t="str">
        <f t="shared" si="442"/>
        <v/>
      </c>
      <c r="U557" s="63"/>
      <c r="V557" s="64" t="str">
        <f>IF(OR(U551=0,N557="",R557=""),"",IF(U551&gt;=(0.5*R557),"HABIL","NO HABIL"))</f>
        <v/>
      </c>
      <c r="W557" s="64"/>
      <c r="X557" s="63"/>
      <c r="Y557" s="64" t="str">
        <f>IF(OR(X551=0,N557="",R557=""),"",IF(X551&gt;=$Y$9,"HABIL","NO HABIL"))</f>
        <v/>
      </c>
      <c r="Z557" s="65"/>
      <c r="AA557" s="64" t="str">
        <f>IF(OR(Z551=0,N557="",R557=""),"",IF(Z551&lt;=$AA$9,"HABIL","NO HABIL"))</f>
        <v/>
      </c>
      <c r="AB557" s="61">
        <f>IF(ISERROR(VLOOKUP(P557,[3]POA!$A$2:$F$25,5,0)),"",VLOOKUP(P557,[3]POA!$A$2:$F$25,5,0))</f>
        <v>0</v>
      </c>
      <c r="AC557" s="61"/>
      <c r="AD557" s="64" t="str">
        <f>IF(OR(AC551=0,N557="",R557=""),"",IF(AC551&gt;=$AD$9,"HABIL","NO HABIL"))</f>
        <v/>
      </c>
      <c r="AE557" s="64" t="str">
        <f t="shared" si="443"/>
        <v/>
      </c>
      <c r="AF557" s="66">
        <f t="shared" si="444"/>
        <v>0</v>
      </c>
      <c r="AG557" s="67" t="str">
        <f t="shared" si="447"/>
        <v>MIPYME</v>
      </c>
      <c r="AH557" s="68"/>
      <c r="AI557" s="64" t="str">
        <f>IF(OR(AH551=0,N557="",R557=""),"",IF(AH551&gt;=$AI$9,"HABIL","NO HABIL"))</f>
        <v/>
      </c>
      <c r="AJ557" s="68"/>
      <c r="AK557" s="64" t="str">
        <f>IF(OR(AJ551=0,N557="",R557=""),"",IF(AJ551&gt;=$AK$9,"HABIL","NO HABIL"))</f>
        <v/>
      </c>
      <c r="AL557" s="71" t="str">
        <f t="shared" si="448"/>
        <v/>
      </c>
    </row>
    <row r="558" spans="2:38" ht="18" hidden="1" customHeight="1" x14ac:dyDescent="0.25">
      <c r="B558" s="54" t="str">
        <f t="shared" si="449"/>
        <v/>
      </c>
      <c r="C558" s="56"/>
      <c r="D558" s="56"/>
      <c r="E558" s="57">
        <f>IF(ISERROR(VLOOKUP(C558,[2]TD!$4:$65536,2,0)),0,VLOOKUP(C558,[2]TD!$4:$65536,2,0))</f>
        <v>0</v>
      </c>
      <c r="F558" s="57">
        <f>IF(ISERROR(VLOOKUP(C558,[2]TD!$4:$65536,3,0)),0,VLOOKUP(C558,[2]TD!$4:$65536,3,0))</f>
        <v>0</v>
      </c>
      <c r="G558" s="57">
        <f>IF(ISERROR(VLOOKUP(C558,[2]TD!$4:$65536,4,0)),0,VLOOKUP(C558,[2]TD!$4:$65536,4,0))</f>
        <v>0</v>
      </c>
      <c r="H558" s="57">
        <f>IF(ISERROR(VLOOKUP(C558,[2]TD!$4:$65536,5,0)),0,VLOOKUP(C558,[2]TD!$4:$65536,5,0))</f>
        <v>0</v>
      </c>
      <c r="I558" s="57">
        <f t="shared" si="445"/>
        <v>0</v>
      </c>
      <c r="J558" s="57">
        <f t="shared" si="445"/>
        <v>0</v>
      </c>
      <c r="K558" s="57">
        <f t="shared" si="446"/>
        <v>0</v>
      </c>
      <c r="L558" s="57">
        <f>IF(ISERROR(VLOOKUP(C558,[2]TD!$4:$65536,6,0)),0,VLOOKUP(C558,[2]TD!$4:$65536,6,0))</f>
        <v>0</v>
      </c>
      <c r="M558" s="57">
        <f>IF(ISERROR(VLOOKUP(C558,[2]TD!$4:$65536,7,0)),0,VLOOKUP(C558,[2]TD!$4:$65536,7,0))</f>
        <v>0</v>
      </c>
      <c r="N558" s="70"/>
      <c r="O558" s="70" t="str">
        <f>IF(ISERROR(VLOOKUP(N558,[2]POA!$A$2:$C$25,3,0)),"",VLOOKUP(N558,[2]POA!$A$2:$C$25,3,0))</f>
        <v/>
      </c>
      <c r="P558" s="61"/>
      <c r="Q558" s="61" t="str">
        <f>IF(ISERROR(VLOOKUP(P558,[2]POA!$A$2:$F$25,4,0)),"",VLOOKUP(P558,[2]POA!$A$2:$F$25,4,0))</f>
        <v/>
      </c>
      <c r="R558" s="62" t="str">
        <f>IF(ISERROR(VLOOKUP(N558,[2]POA!$A$2:$C$25,2,0)),"",VLOOKUP(N558,[2]POA!$A$2:$C$25,2,0))</f>
        <v/>
      </c>
      <c r="S558" s="63"/>
      <c r="T558" s="64" t="str">
        <f t="shared" si="442"/>
        <v/>
      </c>
      <c r="U558" s="63"/>
      <c r="V558" s="64" t="str">
        <f>IF(OR(U551=0,N558="",R558=""),"",IF(U551&gt;=(0.5*R558),"HABIL","NO HABIL"))</f>
        <v/>
      </c>
      <c r="W558" s="64"/>
      <c r="X558" s="63"/>
      <c r="Y558" s="64" t="str">
        <f>IF(OR(X551=0,N558="",R558=""),"",IF(X551&gt;=$Y$9,"HABIL","NO HABIL"))</f>
        <v/>
      </c>
      <c r="Z558" s="65"/>
      <c r="AA558" s="64" t="str">
        <f>IF(OR(Z551=0,N558="",R558=""),"",IF(Z551&lt;=$AA$9,"HABIL","NO HABIL"))</f>
        <v/>
      </c>
      <c r="AB558" s="61">
        <f>IF(ISERROR(VLOOKUP(P558,[3]POA!$A$2:$F$25,5,0)),"",VLOOKUP(P558,[3]POA!$A$2:$F$25,5,0))</f>
        <v>0</v>
      </c>
      <c r="AC558" s="61"/>
      <c r="AD558" s="64" t="str">
        <f>IF(OR(AC551=0,N558="",R558=""),"",IF(AC551&gt;=$AD$9,"HABIL","NO HABIL"))</f>
        <v/>
      </c>
      <c r="AE558" s="64" t="str">
        <f t="shared" si="443"/>
        <v/>
      </c>
      <c r="AF558" s="66">
        <f t="shared" si="444"/>
        <v>0</v>
      </c>
      <c r="AG558" s="67" t="str">
        <f t="shared" si="447"/>
        <v>MIPYME</v>
      </c>
      <c r="AH558" s="68"/>
      <c r="AI558" s="64" t="str">
        <f>IF(OR(AH551=0,N558="",R558=""),"",IF(AH551&gt;=$AI$9,"HABIL","NO HABIL"))</f>
        <v/>
      </c>
      <c r="AJ558" s="68"/>
      <c r="AK558" s="64" t="str">
        <f>IF(OR(AJ551=0,N558="",R558=""),"",IF(AJ551&gt;=$AK$9,"HABIL","NO HABIL"))</f>
        <v/>
      </c>
      <c r="AL558" s="71" t="str">
        <f t="shared" si="448"/>
        <v/>
      </c>
    </row>
    <row r="559" spans="2:38" ht="18" hidden="1" customHeight="1" x14ac:dyDescent="0.25">
      <c r="B559" s="54" t="str">
        <f t="shared" si="449"/>
        <v/>
      </c>
      <c r="C559" s="56"/>
      <c r="D559" s="56"/>
      <c r="E559" s="57">
        <f>IF(ISERROR(VLOOKUP(C559,[2]TD!$4:$65536,2,0)),0,VLOOKUP(C559,[2]TD!$4:$65536,2,0))</f>
        <v>0</v>
      </c>
      <c r="F559" s="57">
        <f>IF(ISERROR(VLOOKUP(C559,[2]TD!$4:$65536,3,0)),0,VLOOKUP(C559,[2]TD!$4:$65536,3,0))</f>
        <v>0</v>
      </c>
      <c r="G559" s="57">
        <f>IF(ISERROR(VLOOKUP(C559,[2]TD!$4:$65536,4,0)),0,VLOOKUP(C559,[2]TD!$4:$65536,4,0))</f>
        <v>0</v>
      </c>
      <c r="H559" s="57">
        <f>IF(ISERROR(VLOOKUP(C559,[2]TD!$4:$65536,5,0)),0,VLOOKUP(C559,[2]TD!$4:$65536,5,0))</f>
        <v>0</v>
      </c>
      <c r="I559" s="57">
        <f t="shared" si="445"/>
        <v>0</v>
      </c>
      <c r="J559" s="57">
        <f t="shared" si="445"/>
        <v>0</v>
      </c>
      <c r="K559" s="57">
        <f t="shared" si="446"/>
        <v>0</v>
      </c>
      <c r="L559" s="57">
        <f>IF(ISERROR(VLOOKUP(C559,[2]TD!$4:$65536,6,0)),0,VLOOKUP(C559,[2]TD!$4:$65536,6,0))</f>
        <v>0</v>
      </c>
      <c r="M559" s="57">
        <f>IF(ISERROR(VLOOKUP(C559,[2]TD!$4:$65536,7,0)),0,VLOOKUP(C559,[2]TD!$4:$65536,7,0))</f>
        <v>0</v>
      </c>
      <c r="N559" s="70"/>
      <c r="O559" s="70" t="str">
        <f>IF(ISERROR(VLOOKUP(N559,[2]POA!$A$2:$C$25,3,0)),"",VLOOKUP(N559,[2]POA!$A$2:$C$25,3,0))</f>
        <v/>
      </c>
      <c r="P559" s="61"/>
      <c r="Q559" s="61" t="str">
        <f>IF(ISERROR(VLOOKUP(P559,[2]POA!$A$2:$F$25,4,0)),"",VLOOKUP(P559,[2]POA!$A$2:$F$25,4,0))</f>
        <v/>
      </c>
      <c r="R559" s="62" t="str">
        <f>IF(ISERROR(VLOOKUP(N559,[2]POA!$A$2:$C$25,2,0)),"",VLOOKUP(N559,[2]POA!$A$2:$C$25,2,0))</f>
        <v/>
      </c>
      <c r="S559" s="63"/>
      <c r="T559" s="64" t="str">
        <f t="shared" si="442"/>
        <v/>
      </c>
      <c r="U559" s="63"/>
      <c r="V559" s="64" t="str">
        <f>IF(OR(U551=0,N559="",R559=""),"",IF(U551&gt;=(0.5*R559),"HABIL","NO HABIL"))</f>
        <v/>
      </c>
      <c r="W559" s="64"/>
      <c r="X559" s="63"/>
      <c r="Y559" s="64" t="str">
        <f>IF(OR(X551=0,N559="",R559=""),"",IF(X551&gt;=$Y$9,"HABIL","NO HABIL"))</f>
        <v/>
      </c>
      <c r="Z559" s="65"/>
      <c r="AA559" s="64" t="str">
        <f>IF(OR(Z551=0,N559="",R559=""),"",IF(Z551&lt;=$AA$9,"HABIL","NO HABIL"))</f>
        <v/>
      </c>
      <c r="AB559" s="61">
        <f>IF(ISERROR(VLOOKUP(P559,[3]POA!$A$2:$F$25,5,0)),"",VLOOKUP(P559,[3]POA!$A$2:$F$25,5,0))</f>
        <v>0</v>
      </c>
      <c r="AC559" s="61"/>
      <c r="AD559" s="64" t="str">
        <f>IF(OR(AC551=0,N559="",R559=""),"",IF(AC551&gt;=$AD$9,"HABIL","NO HABIL"))</f>
        <v/>
      </c>
      <c r="AE559" s="64" t="str">
        <f t="shared" si="443"/>
        <v/>
      </c>
      <c r="AF559" s="66">
        <f t="shared" si="444"/>
        <v>0</v>
      </c>
      <c r="AG559" s="67" t="str">
        <f t="shared" si="447"/>
        <v>MIPYME</v>
      </c>
      <c r="AH559" s="68"/>
      <c r="AI559" s="64" t="str">
        <f>IF(OR(AH551=0,N559="",R559=""),"",IF(AH551&gt;=$AI$9,"HABIL","NO HABIL"))</f>
        <v/>
      </c>
      <c r="AJ559" s="68"/>
      <c r="AK559" s="64" t="str">
        <f>IF(OR(AJ551=0,N559="",R559=""),"",IF(AJ551&gt;=$AK$9,"HABIL","NO HABIL"))</f>
        <v/>
      </c>
      <c r="AL559" s="72" t="str">
        <f t="shared" si="448"/>
        <v/>
      </c>
    </row>
    <row r="560" spans="2:38" ht="18" hidden="1" customHeight="1" x14ac:dyDescent="0.25">
      <c r="B560" s="54" t="str">
        <f t="shared" si="449"/>
        <v/>
      </c>
      <c r="C560" s="56"/>
      <c r="D560" s="56"/>
      <c r="E560" s="57">
        <f>IF(ISERROR(VLOOKUP(C560,[2]TD!$4:$65536,2,0)),0,VLOOKUP(C560,[2]TD!$4:$65536,2,0))</f>
        <v>0</v>
      </c>
      <c r="F560" s="57">
        <f>IF(ISERROR(VLOOKUP(C560,[2]TD!$4:$65536,3,0)),0,VLOOKUP(C560,[2]TD!$4:$65536,3,0))</f>
        <v>0</v>
      </c>
      <c r="G560" s="57">
        <f>IF(ISERROR(VLOOKUP(C560,[2]TD!$4:$65536,4,0)),0,VLOOKUP(C560,[2]TD!$4:$65536,4,0))</f>
        <v>0</v>
      </c>
      <c r="H560" s="57">
        <f>IF(ISERROR(VLOOKUP(C560,[2]TD!$4:$65536,5,0)),0,VLOOKUP(C560,[2]TD!$4:$65536,5,0))</f>
        <v>0</v>
      </c>
      <c r="I560" s="57">
        <f t="shared" si="445"/>
        <v>0</v>
      </c>
      <c r="J560" s="57">
        <f t="shared" si="445"/>
        <v>0</v>
      </c>
      <c r="K560" s="57">
        <f t="shared" si="446"/>
        <v>0</v>
      </c>
      <c r="L560" s="57">
        <f>IF(ISERROR(VLOOKUP(C560,[2]TD!$4:$65536,6,0)),0,VLOOKUP(C560,[2]TD!$4:$65536,6,0))</f>
        <v>0</v>
      </c>
      <c r="M560" s="57">
        <f>IF(ISERROR(VLOOKUP(C560,[2]TD!$4:$65536,7,0)),0,VLOOKUP(C560,[2]TD!$4:$65536,7,0))</f>
        <v>0</v>
      </c>
      <c r="N560" s="70"/>
      <c r="O560" s="70" t="str">
        <f>IF(ISERROR(VLOOKUP(N560,[2]POA!$A$2:$C$25,3,0)),"",VLOOKUP(N560,[2]POA!$A$2:$C$25,3,0))</f>
        <v/>
      </c>
      <c r="P560" s="61"/>
      <c r="Q560" s="61" t="str">
        <f>IF(ISERROR(VLOOKUP(P560,[2]POA!$A$2:$F$25,4,0)),"",VLOOKUP(P560,[2]POA!$A$2:$F$25,4,0))</f>
        <v/>
      </c>
      <c r="R560" s="62" t="str">
        <f>IF(ISERROR(VLOOKUP(N560,[2]POA!$A$2:$C$25,2,0)),"",VLOOKUP(N560,[2]POA!$A$2:$C$25,2,0))</f>
        <v/>
      </c>
      <c r="S560" s="63"/>
      <c r="T560" s="64" t="str">
        <f t="shared" si="442"/>
        <v/>
      </c>
      <c r="U560" s="63"/>
      <c r="V560" s="64" t="str">
        <f>IF(OR(U551=0,N560="",R560=""),"",IF(U551&gt;=(0.5*R560),"HABIL","NO HABIL"))</f>
        <v/>
      </c>
      <c r="W560" s="64"/>
      <c r="X560" s="63"/>
      <c r="Y560" s="64" t="str">
        <f>IF(OR(X551=0,N560="",R560=""),"",IF(X551&gt;=$Y$9,"HABIL","NO HABIL"))</f>
        <v/>
      </c>
      <c r="Z560" s="65"/>
      <c r="AA560" s="64" t="str">
        <f>IF(OR(Z551=0,N560="",R560=""),"",IF(Z551&lt;=$AA$9,"HABIL","NO HABIL"))</f>
        <v/>
      </c>
      <c r="AB560" s="61">
        <f>IF(ISERROR(VLOOKUP(P560,[3]POA!$A$2:$F$25,5,0)),"",VLOOKUP(P560,[3]POA!$A$2:$F$25,5,0))</f>
        <v>0</v>
      </c>
      <c r="AC560" s="61"/>
      <c r="AD560" s="64" t="str">
        <f>IF(OR(AC551=0,N560="",R560=""),"",IF(AC551&gt;=$AD$9,"HABIL","NO HABIL"))</f>
        <v/>
      </c>
      <c r="AE560" s="64" t="str">
        <f t="shared" si="443"/>
        <v/>
      </c>
      <c r="AF560" s="66">
        <f t="shared" si="444"/>
        <v>0</v>
      </c>
      <c r="AG560" s="67" t="str">
        <f t="shared" si="447"/>
        <v>MIPYME</v>
      </c>
      <c r="AH560" s="68"/>
      <c r="AI560" s="64" t="str">
        <f>IF(OR(AH551=0,N560="",R560=""),"",IF(AH551&gt;=$AI$9,"HABIL","NO HABIL"))</f>
        <v/>
      </c>
      <c r="AJ560" s="68"/>
      <c r="AK560" s="64" t="str">
        <f>IF(OR(AJ551=0,N560="",R560=""),"",IF(AJ551&gt;=$AK$9,"HABIL","NO HABIL"))</f>
        <v/>
      </c>
      <c r="AL560" s="72" t="str">
        <f t="shared" si="448"/>
        <v/>
      </c>
    </row>
    <row r="561" spans="2:38" ht="18" hidden="1" customHeight="1" x14ac:dyDescent="0.25">
      <c r="B561" s="73" t="str">
        <f t="shared" si="449"/>
        <v/>
      </c>
      <c r="C561" s="74"/>
      <c r="D561" s="74"/>
      <c r="E561" s="75">
        <f>IF(ISERROR(VLOOKUP(C561,[2]TD!$4:$65536,2,0)),0,VLOOKUP(C561,[2]TD!$4:$65536,2,0))</f>
        <v>0</v>
      </c>
      <c r="F561" s="75">
        <f>IF(ISERROR(VLOOKUP(C561,[2]TD!$4:$65536,3,0)),0,VLOOKUP(C561,[2]TD!$4:$65536,3,0))</f>
        <v>0</v>
      </c>
      <c r="G561" s="75">
        <f>IF(ISERROR(VLOOKUP(C561,[2]TD!$4:$65536,4,0)),0,VLOOKUP(C561,[2]TD!$4:$65536,4,0))</f>
        <v>0</v>
      </c>
      <c r="H561" s="75">
        <f>IF(ISERROR(VLOOKUP(C561,[2]TD!$4:$65536,5,0)),0,VLOOKUP(C561,[2]TD!$4:$65536,5,0))</f>
        <v>0</v>
      </c>
      <c r="I561" s="75">
        <f t="shared" si="445"/>
        <v>0</v>
      </c>
      <c r="J561" s="75">
        <f t="shared" si="445"/>
        <v>0</v>
      </c>
      <c r="K561" s="75">
        <f t="shared" si="446"/>
        <v>0</v>
      </c>
      <c r="L561" s="75">
        <f>IF(ISERROR(VLOOKUP(C561,[2]TD!$4:$65536,6,0)),0,VLOOKUP(C561,[2]TD!$4:$65536,6,0))</f>
        <v>0</v>
      </c>
      <c r="M561" s="75">
        <f>IF(ISERROR(VLOOKUP(C561,[2]TD!$4:$65536,7,0)),0,VLOOKUP(C561,[2]TD!$4:$65536,7,0))</f>
        <v>0</v>
      </c>
      <c r="N561" s="76"/>
      <c r="O561" s="76" t="str">
        <f>IF(ISERROR(VLOOKUP(N561,[2]POA!$A$2:$C$25,3,0)),"",VLOOKUP(N561,[2]POA!$A$2:$C$25,3,0))</f>
        <v/>
      </c>
      <c r="P561" s="77"/>
      <c r="Q561" s="77" t="str">
        <f>IF(ISERROR(VLOOKUP(P561,[2]POA!$A$2:$F$25,4,0)),"",VLOOKUP(P561,[2]POA!$A$2:$F$25,4,0))</f>
        <v/>
      </c>
      <c r="R561" s="78" t="str">
        <f>IF(ISERROR(VLOOKUP(N561,[2]POA!$A$2:$C$25,2,0)),"",VLOOKUP(N561,[2]POA!$A$2:$C$25,2,0))</f>
        <v/>
      </c>
      <c r="S561" s="79"/>
      <c r="T561" s="64" t="str">
        <f t="shared" si="442"/>
        <v/>
      </c>
      <c r="U561" s="79"/>
      <c r="V561" s="80" t="str">
        <f>IF(OR(U551=0,N561="",R561=""),"",IF(U551&gt;=(0.5*R561),"HABIL","NO HABIL"))</f>
        <v/>
      </c>
      <c r="W561" s="80"/>
      <c r="X561" s="79"/>
      <c r="Y561" s="80" t="str">
        <f>IF(OR(X551=0,N561="",R561=""),"",IF(X551&gt;=$Y$9,"HABIL","NO HABIL"))</f>
        <v/>
      </c>
      <c r="Z561" s="81"/>
      <c r="AA561" s="80" t="str">
        <f>IF(OR(Z551=0,N561="",R561=""),"",IF(Z551&lt;=$AA$9,"HABIL","NO HABIL"))</f>
        <v/>
      </c>
      <c r="AB561" s="77">
        <f>IF(ISERROR(VLOOKUP(P561,[3]POA!$A$2:$F$25,5,0)),"",VLOOKUP(P561,[3]POA!$A$2:$F$25,5,0))</f>
        <v>0</v>
      </c>
      <c r="AC561" s="77"/>
      <c r="AD561" s="80" t="str">
        <f>IF(OR(AC551=0,N561="",R561=""),"",IF(AC551&gt;=$AD$9,"HABIL","NO HABIL"))</f>
        <v/>
      </c>
      <c r="AE561" s="80" t="str">
        <f t="shared" si="443"/>
        <v/>
      </c>
      <c r="AF561" s="82">
        <f t="shared" si="444"/>
        <v>0</v>
      </c>
      <c r="AG561" s="83" t="str">
        <f t="shared" si="447"/>
        <v>MIPYME</v>
      </c>
      <c r="AH561" s="84"/>
      <c r="AI561" s="80" t="str">
        <f>IF(OR(AH551=0,N561="",R561=""),"",IF(AH551&gt;=$AI$9,"HABIL","NO HABIL"))</f>
        <v/>
      </c>
      <c r="AJ561" s="84"/>
      <c r="AK561" s="80" t="str">
        <f>IF(OR(AJ551=0,N561="",R561=""),"",IF(AJ551&gt;=$AK$9,"HABIL","NO HABIL"))</f>
        <v/>
      </c>
      <c r="AL561" s="85" t="str">
        <f t="shared" si="448"/>
        <v/>
      </c>
    </row>
    <row r="562" spans="2:38" ht="18" hidden="1" customHeight="1" x14ac:dyDescent="0.25">
      <c r="B562" s="37">
        <v>51</v>
      </c>
      <c r="C562" s="38">
        <f>+C563</f>
        <v>0</v>
      </c>
      <c r="D562" s="39" t="str">
        <f>IF(SUM(D563:D572)=0,"",SUM(D563:D572))</f>
        <v/>
      </c>
      <c r="E562" s="40">
        <f>SUM(E563:E572)</f>
        <v>0</v>
      </c>
      <c r="F562" s="40">
        <f t="shared" ref="F562:M562" si="450">SUM(F563:F572)</f>
        <v>0</v>
      </c>
      <c r="G562" s="40">
        <f t="shared" si="450"/>
        <v>0</v>
      </c>
      <c r="H562" s="40">
        <f t="shared" si="450"/>
        <v>0</v>
      </c>
      <c r="I562" s="40">
        <f t="shared" si="450"/>
        <v>0</v>
      </c>
      <c r="J562" s="40">
        <f t="shared" si="450"/>
        <v>0</v>
      </c>
      <c r="K562" s="40">
        <f t="shared" si="450"/>
        <v>0</v>
      </c>
      <c r="L562" s="40">
        <f t="shared" si="450"/>
        <v>0</v>
      </c>
      <c r="M562" s="40">
        <f t="shared" si="450"/>
        <v>0</v>
      </c>
      <c r="N562" s="41">
        <v>1</v>
      </c>
      <c r="O562" s="42">
        <f>IF(ISERROR(VLOOKUP(N562,[2]POA!$A$2:$C$25,3,0)),"",VLOOKUP(N562,[2]POA!$A$2:$C$25,3,0))</f>
        <v>18</v>
      </c>
      <c r="P562" s="43" t="s">
        <v>54</v>
      </c>
      <c r="Q562" s="41">
        <f>+SUM(Q563:Q572)</f>
        <v>0</v>
      </c>
      <c r="R562" s="44">
        <f>IF(ISERROR(VLOOKUP(N562,[2]POA!$A$2:$C$25,2,0)),"",VLOOKUP(N562,[2]POA!$A$2:$C$25,2,0))</f>
        <v>151500000000</v>
      </c>
      <c r="S562" s="45">
        <f>SUM(I562)</f>
        <v>0</v>
      </c>
      <c r="T562" s="46" t="str">
        <f>IF(OR(S562=0,N562="",R562=""),"",IF(S562&gt;=(R562/O562),"HABIL","NO HABIL"))</f>
        <v/>
      </c>
      <c r="U562" s="47">
        <f>SUM(J562)</f>
        <v>0</v>
      </c>
      <c r="V562" s="48" t="str">
        <f>IF(OR(U562=0,N562="",R562=""),"",IF(U562&gt;=(0.1*R562),"HABIL","NO HABIL"))</f>
        <v/>
      </c>
      <c r="W562" s="48"/>
      <c r="X562" s="47">
        <f>IF(ISERROR(SUM(E562/G562)),0,SUM(E562/G562))</f>
        <v>0</v>
      </c>
      <c r="Y562" s="46" t="str">
        <f>IF(OR(X562=0,N562="",R562=""),"",IF(X562&gt;=$Y$9,"HABIL","NO HABIL"))</f>
        <v/>
      </c>
      <c r="Z562" s="49">
        <f>IF(ISERROR(SUM(H562/F562)),0,SUM(H562/F562))</f>
        <v>0</v>
      </c>
      <c r="AA562" s="46" t="str">
        <f>IF(OR(Z562=0,N562="",R562=""),"",IF(Z562&lt;=$AA$9,"HABIL","NO HABIL"))</f>
        <v/>
      </c>
      <c r="AB562" s="41">
        <f>+SUM(AB563:AB572)</f>
        <v>0</v>
      </c>
      <c r="AC562" s="49">
        <f>IF(ISERROR(SUM(L562/M562)),0,SUM(L562/M562))</f>
        <v>0</v>
      </c>
      <c r="AD562" s="46" t="str">
        <f>IF(OR(AC562=0,N562="",R562=""),"",IF(AC562&gt;=$AD$9,"HABIL","NO HABIL"))</f>
        <v/>
      </c>
      <c r="AE562" s="46" t="str">
        <f>IF(OR(T562="",V562="",Y562="",AA562="",AD562=""),"",IF(T562="NO HABIL","NO HABIL",IF(V562="NO HABIL","NO HABIL",IF(Y562="NO HABIL","NO HABIL",IF(AA562="NO HABIL","NO HABIL",IF(AD562="NO HABIL","NO HABIL",IF(AD562="NO HABIL","NO HABIL","HABIL")))))))</f>
        <v/>
      </c>
      <c r="AF562" s="50"/>
      <c r="AG562" s="51"/>
      <c r="AH562" s="49">
        <f>IF(ISERROR(SUM(L562/K562)),0,SUM(L562/K562))</f>
        <v>0</v>
      </c>
      <c r="AI562" s="46" t="str">
        <f>IF(OR(AH562=0,N562="",R562=""),"",IF(AH562&gt;=$AI$9,"HABIL","NO HABIL"))</f>
        <v/>
      </c>
      <c r="AJ562" s="49">
        <f>IF(ISERROR(SUM(L562/F562)),0,SUM(L562/F562))</f>
        <v>0</v>
      </c>
      <c r="AK562" s="46" t="str">
        <f>IF(OR(AJ562=0,N562="",R562=""),"",IF(AJ562&gt;=$AK$9,"HABIL","NO HABIL"))</f>
        <v/>
      </c>
      <c r="AL562" s="52" t="str">
        <f t="shared" si="448"/>
        <v/>
      </c>
    </row>
    <row r="563" spans="2:38" ht="18" hidden="1" customHeight="1" x14ac:dyDescent="0.25">
      <c r="B563" s="54" t="str">
        <f>IF(C563="","",B562+0.1)</f>
        <v/>
      </c>
      <c r="C563" s="55"/>
      <c r="D563" s="56"/>
      <c r="E563" s="57">
        <f>IF(ISERROR(VLOOKUP(C563,[2]TD!$4:$65536,2,0)),0,VLOOKUP(C563,[2]TD!$4:$65536,2,0))</f>
        <v>0</v>
      </c>
      <c r="F563" s="57">
        <f>IF(ISERROR(VLOOKUP(C563,[2]TD!$4:$65536,3,0)),0,VLOOKUP(C563,[2]TD!$4:$65536,3,0))</f>
        <v>0</v>
      </c>
      <c r="G563" s="57">
        <f>IF(ISERROR(VLOOKUP(C563,[2]TD!$4:$65536,4,0)),0,VLOOKUP(C563,[2]TD!$4:$65536,4,0))</f>
        <v>0</v>
      </c>
      <c r="H563" s="57">
        <f>IF(ISERROR(VLOOKUP(C563,[2]TD!$4:$65536,5,0)),0,VLOOKUP(C563,[2]TD!$4:$65536,5,0))</f>
        <v>0</v>
      </c>
      <c r="I563" s="57">
        <f>IF(ISERROR(E563-G563),"",E563-G563)</f>
        <v>0</v>
      </c>
      <c r="J563" s="58">
        <f>IF(ISERROR(F563-H563),"",F563-H563)</f>
        <v>0</v>
      </c>
      <c r="K563" s="58">
        <f>IF(ISERROR(F563-H563),"",F563-H563)</f>
        <v>0</v>
      </c>
      <c r="L563" s="57">
        <f>IF(ISERROR(VLOOKUP(C563,[2]TD!$4:$65536,6,0)),0,VLOOKUP(C563,[2]TD!$4:$65536,6,0))</f>
        <v>0</v>
      </c>
      <c r="M563" s="57">
        <f>IF(ISERROR(VLOOKUP(C563,[2]TD!$4:$65536,7,0)),0,VLOOKUP(C563,[2]TD!$4:$65536,7,0))</f>
        <v>0</v>
      </c>
      <c r="N563" s="59"/>
      <c r="O563" s="60" t="str">
        <f>IF(ISERROR(VLOOKUP(N563,[2]POA!$A$2:$C$25,3,0)),"",VLOOKUP(N563,[2]POA!$A$2:$C$25,3,0))</f>
        <v/>
      </c>
      <c r="P563" s="61" t="s">
        <v>54</v>
      </c>
      <c r="Q563" s="61" t="str">
        <f>IF(ISERROR(VLOOKUP(P563,[2]POA!$A$2:$F$25,4,0)),"",VLOOKUP(P563,[2]POA!$A$2:$F$25,4,0))</f>
        <v/>
      </c>
      <c r="R563" s="62" t="str">
        <f>IF(ISERROR(VLOOKUP(N563,[2]POA!$A$2:$C$25,2,0)),"",VLOOKUP(N563,[2]POA!$A$2:$C$25,2,0))</f>
        <v/>
      </c>
      <c r="S563" s="63"/>
      <c r="T563" s="64" t="str">
        <f t="shared" ref="T563:T572" si="451">IF(OR(S562=0,N563="",R563=""),"",IF(S562&gt;=(0.1*R563),"HABIL","NO HABIL"))</f>
        <v/>
      </c>
      <c r="U563" s="63"/>
      <c r="V563" s="64" t="str">
        <f>IF(OR(U562=0,N563="",R563=""),"",IF(U562&gt;=(0.5*R563),"HABIL","NO HABIL"))</f>
        <v/>
      </c>
      <c r="W563" s="64"/>
      <c r="X563" s="63"/>
      <c r="Y563" s="64" t="str">
        <f>IF(OR(X562=0,N563="",R563=""),"",IF(X562&gt;=$Y$9,"HABIL","NO HABIL"))</f>
        <v/>
      </c>
      <c r="Z563" s="65"/>
      <c r="AA563" s="64" t="str">
        <f>IF(OR(Z562=0,N563="",R563=""),"",IF(Z562&lt;=$AA$9,"HABIL","NO HABIL"))</f>
        <v/>
      </c>
      <c r="AB563" s="61" t="str">
        <f>IF(ISERROR(VLOOKUP(P563,[3]POA!$A$2:$F$25,5,0)),"",VLOOKUP(P563,[3]POA!$A$2:$F$25,5,0))</f>
        <v/>
      </c>
      <c r="AC563" s="61"/>
      <c r="AD563" s="64" t="str">
        <f>IF(OR(AC562=0,N563="",R563=""),"",IF(AC562&gt;=$AD$9,"HABIL","NO HABIL"))</f>
        <v/>
      </c>
      <c r="AE563" s="64" t="str">
        <f t="shared" ref="AE563:AE572" si="452">IF(OR(T563="",V563="",Y563="",AA563="",AD563=""),"",IF(T563="NO HABIL","NO HABIL",IF(V563="NO HABIL","NO HABIL",IF(Y563="NO HABIL","NO HABIL",IF(AA563="NO HABIL","NO HABIL",IF(AD563="NO HABIL","NO HABIL",IF(AD563="NO HABIL","NO HABIL","HABIL")))))))</f>
        <v/>
      </c>
      <c r="AF563" s="66">
        <f t="shared" ref="AF563:AF572" si="453">IF(ISERROR(F563/$AG$9),"",F563/$AG$9)</f>
        <v>0</v>
      </c>
      <c r="AG563" s="67" t="str">
        <f>+IF(AF563&lt;$AG$10,"MIPYME","NO CUMPLE")</f>
        <v>MIPYME</v>
      </c>
      <c r="AH563" s="68"/>
      <c r="AI563" s="64" t="str">
        <f>IF(OR(AH562=0,N563="",R563=""),"",IF(AH562&gt;=$AI$9,"HABIL","NO HABIL"))</f>
        <v/>
      </c>
      <c r="AJ563" s="68"/>
      <c r="AK563" s="64" t="str">
        <f>IF(OR(AJ562=0,N563="",R563=""),"",IF(AJ562&gt;=$AK$9,"HABIL","NO HABIL"))</f>
        <v/>
      </c>
      <c r="AL563" s="69" t="str">
        <f>IF(OR(AI563="",AK563=""),"",IF(AI563="NO HABIL","NO HABIL",IF(AK563="NO HABIL","NO HABIL",IF(AK563="NO HABIL","NO HABIL","HABIL"))))</f>
        <v/>
      </c>
    </row>
    <row r="564" spans="2:38" ht="18" hidden="1" customHeight="1" x14ac:dyDescent="0.25">
      <c r="B564" s="54" t="str">
        <f>IF(C564="","",B563+0.1)</f>
        <v/>
      </c>
      <c r="C564" s="56"/>
      <c r="D564" s="56"/>
      <c r="E564" s="57">
        <f>IF(ISERROR(VLOOKUP(C564,[2]TD!$4:$65536,2,0)),0,VLOOKUP(C564,[2]TD!$4:$65536,2,0))</f>
        <v>0</v>
      </c>
      <c r="F564" s="57">
        <f>IF(ISERROR(VLOOKUP(C564,[2]TD!$4:$65536,3,0)),0,VLOOKUP(C564,[2]TD!$4:$65536,3,0))</f>
        <v>0</v>
      </c>
      <c r="G564" s="57">
        <f>IF(ISERROR(VLOOKUP(C564,[2]TD!$4:$65536,4,0)),0,VLOOKUP(C564,[2]TD!$4:$65536,4,0))</f>
        <v>0</v>
      </c>
      <c r="H564" s="57">
        <f>IF(ISERROR(VLOOKUP(C564,[2]TD!$4:$65536,5,0)),0,VLOOKUP(C564,[2]TD!$4:$65536,5,0))</f>
        <v>0</v>
      </c>
      <c r="I564" s="57">
        <f t="shared" ref="I564:J572" si="454">IF(ISERROR(E564-G564),"",E564-G564)</f>
        <v>0</v>
      </c>
      <c r="J564" s="58">
        <f t="shared" si="454"/>
        <v>0</v>
      </c>
      <c r="K564" s="58">
        <f t="shared" ref="K564:K572" si="455">IF(ISERROR(F564-H564),"",F564-H564)</f>
        <v>0</v>
      </c>
      <c r="L564" s="57">
        <f>IF(ISERROR(VLOOKUP(C564,[2]TD!$4:$65536,6,0)),0,VLOOKUP(C564,[2]TD!$4:$65536,6,0))</f>
        <v>0</v>
      </c>
      <c r="M564" s="57">
        <f>IF(ISERROR(VLOOKUP(C564,[2]TD!$4:$65536,7,0)),0,VLOOKUP(C564,[2]TD!$4:$65536,7,0))</f>
        <v>0</v>
      </c>
      <c r="N564" s="70"/>
      <c r="O564" s="70" t="str">
        <f>IF(ISERROR(VLOOKUP(N564,[2]POA!$A$2:$C$25,3,0)),"",VLOOKUP(N564,[2]POA!$A$2:$C$25,3,0))</f>
        <v/>
      </c>
      <c r="P564" s="61" t="s">
        <v>54</v>
      </c>
      <c r="Q564" s="61" t="str">
        <f>IF(ISERROR(VLOOKUP(P564,[2]POA!$A$2:$F$25,4,0)),"",VLOOKUP(P564,[2]POA!$A$2:$F$25,4,0))</f>
        <v/>
      </c>
      <c r="R564" s="62" t="str">
        <f>IF(ISERROR(VLOOKUP(N564,[2]POA!$A$2:$C$25,2,0)),"",VLOOKUP(N564,[2]POA!$A$2:$C$25,2,0))</f>
        <v/>
      </c>
      <c r="S564" s="63" t="s">
        <v>54</v>
      </c>
      <c r="T564" s="64" t="str">
        <f t="shared" si="451"/>
        <v/>
      </c>
      <c r="U564" s="63"/>
      <c r="V564" s="64" t="str">
        <f>IF(OR(U562=0,N564="",R564=""),"",IF(U562&gt;=(0.5*R564),"HABIL","NO HABIL"))</f>
        <v/>
      </c>
      <c r="W564" s="64"/>
      <c r="X564" s="63"/>
      <c r="Y564" s="64" t="str">
        <f>IF(OR(X562=0,N564="",R564=""),"",IF(X562&gt;=$Y$9,"HABIL","NO HABIL"))</f>
        <v/>
      </c>
      <c r="Z564" s="65"/>
      <c r="AA564" s="64" t="str">
        <f>IF(OR(Z562=0,N564="",R564=""),"",IF(Z562&lt;=$AA$9,"HABIL","NO HABIL"))</f>
        <v/>
      </c>
      <c r="AB564" s="61" t="str">
        <f>IF(ISERROR(VLOOKUP(P564,[3]POA!$A$2:$F$25,5,0)),"",VLOOKUP(P564,[3]POA!$A$2:$F$25,5,0))</f>
        <v/>
      </c>
      <c r="AC564" s="61"/>
      <c r="AD564" s="64" t="str">
        <f>IF(OR(AC562=0,N564="",R564=""),"",IF(AC562&gt;=$AD$9,"HABIL","NO HABIL"))</f>
        <v/>
      </c>
      <c r="AE564" s="64" t="str">
        <f t="shared" si="452"/>
        <v/>
      </c>
      <c r="AF564" s="66">
        <f t="shared" si="453"/>
        <v>0</v>
      </c>
      <c r="AG564" s="67" t="str">
        <f t="shared" ref="AG564:AG572" si="456">+IF(AF564&lt;$AG$10,"MIPYME","NO CUMPLE")</f>
        <v>MIPYME</v>
      </c>
      <c r="AH564" s="68"/>
      <c r="AI564" s="64" t="str">
        <f>IF(OR(AH562=0,N564="",R564=""),"",IF(AH562&gt;=$AI$9,"HABIL","NO HABIL"))</f>
        <v/>
      </c>
      <c r="AJ564" s="68"/>
      <c r="AK564" s="64" t="str">
        <f>IF(OR(AJ562=0,N564="",R564=""),"",IF(AJ562&gt;=$AK$9,"HABIL","NO HABIL"))</f>
        <v/>
      </c>
      <c r="AL564" s="71" t="str">
        <f t="shared" ref="AL564:AL573" si="457">IF(OR(AI564="",AK564=""),"",IF(AI564="NO HABIL","NO HABIL",IF(AK564="NO HABIL","NO HABIL",IF(AK564="NO HABIL","NO HABIL","HABIL"))))</f>
        <v/>
      </c>
    </row>
    <row r="565" spans="2:38" ht="18" hidden="1" customHeight="1" x14ac:dyDescent="0.25">
      <c r="B565" s="54" t="str">
        <f>IF(C565="","",B564+0.1)</f>
        <v/>
      </c>
      <c r="C565" s="56"/>
      <c r="D565" s="56"/>
      <c r="E565" s="57">
        <f>IF(ISERROR(VLOOKUP(C565,[2]TD!$4:$65536,2,0)),0,VLOOKUP(C565,[2]TD!$4:$65536,2,0))</f>
        <v>0</v>
      </c>
      <c r="F565" s="57">
        <f>IF(ISERROR(VLOOKUP(C565,[2]TD!$4:$65536,3,0)),0,VLOOKUP(C565,[2]TD!$4:$65536,3,0))</f>
        <v>0</v>
      </c>
      <c r="G565" s="57">
        <f>IF(ISERROR(VLOOKUP(C565,[2]TD!$4:$65536,4,0)),0,VLOOKUP(C565,[2]TD!$4:$65536,4,0))</f>
        <v>0</v>
      </c>
      <c r="H565" s="57">
        <f>IF(ISERROR(VLOOKUP(C565,[2]TD!$4:$65536,5,0)),0,VLOOKUP(C565,[2]TD!$4:$65536,5,0))</f>
        <v>0</v>
      </c>
      <c r="I565" s="57">
        <f t="shared" si="454"/>
        <v>0</v>
      </c>
      <c r="J565" s="58">
        <f t="shared" si="454"/>
        <v>0</v>
      </c>
      <c r="K565" s="58">
        <f t="shared" si="455"/>
        <v>0</v>
      </c>
      <c r="L565" s="57">
        <f>IF(ISERROR(VLOOKUP(C565,[2]TD!$4:$65536,6,0)),0,VLOOKUP(C565,[2]TD!$4:$65536,6,0))</f>
        <v>0</v>
      </c>
      <c r="M565" s="57">
        <f>IF(ISERROR(VLOOKUP(C565,[2]TD!$4:$65536,7,0)),0,VLOOKUP(C565,[2]TD!$4:$65536,7,0))</f>
        <v>0</v>
      </c>
      <c r="N565" s="70"/>
      <c r="O565" s="70" t="str">
        <f>IF(ISERROR(VLOOKUP(N565,[2]POA!$A$2:$C$25,3,0)),"",VLOOKUP(N565,[2]POA!$A$2:$C$25,3,0))</f>
        <v/>
      </c>
      <c r="P565" s="61"/>
      <c r="Q565" s="61" t="str">
        <f>IF(ISERROR(VLOOKUP(P565,[2]POA!$A$2:$F$25,4,0)),"",VLOOKUP(P565,[2]POA!$A$2:$F$25,4,0))</f>
        <v/>
      </c>
      <c r="R565" s="62" t="str">
        <f>IF(ISERROR(VLOOKUP(N565,[2]POA!$A$2:$C$25,2,0)),"",VLOOKUP(N565,[2]POA!$A$2:$C$25,2,0))</f>
        <v/>
      </c>
      <c r="S565" s="63" t="s">
        <v>54</v>
      </c>
      <c r="T565" s="64" t="str">
        <f t="shared" si="451"/>
        <v/>
      </c>
      <c r="U565" s="63"/>
      <c r="V565" s="64" t="str">
        <f>IF(OR(U562=0,N565="",R565=""),"",IF(U562&gt;=(0.5*R565),"HABIL","NO HABIL"))</f>
        <v/>
      </c>
      <c r="W565" s="64"/>
      <c r="X565" s="63"/>
      <c r="Y565" s="64" t="str">
        <f>IF(OR(X562=0,N565="",R565=""),"",IF(X562&gt;=$Y$9,"HABIL","NO HABIL"))</f>
        <v/>
      </c>
      <c r="Z565" s="65"/>
      <c r="AA565" s="64" t="str">
        <f>IF(OR(Z562=0,N565="",R565=""),"",IF(Z562&lt;=$AA$9,"HABIL","NO HABIL"))</f>
        <v/>
      </c>
      <c r="AB565" s="61">
        <f>IF(ISERROR(VLOOKUP(P565,[3]POA!$A$2:$F$25,5,0)),"",VLOOKUP(P565,[3]POA!$A$2:$F$25,5,0))</f>
        <v>0</v>
      </c>
      <c r="AC565" s="61"/>
      <c r="AD565" s="64" t="str">
        <f>IF(OR(AC562=0,N565="",R565=""),"",IF(AC562&gt;=$AD$9,"HABIL","NO HABIL"))</f>
        <v/>
      </c>
      <c r="AE565" s="64" t="str">
        <f t="shared" si="452"/>
        <v/>
      </c>
      <c r="AF565" s="66">
        <f t="shared" si="453"/>
        <v>0</v>
      </c>
      <c r="AG565" s="67" t="str">
        <f t="shared" si="456"/>
        <v>MIPYME</v>
      </c>
      <c r="AH565" s="68"/>
      <c r="AI565" s="64" t="str">
        <f>IF(OR(AH562=0,N565="",R565=""),"",IF(AH562&gt;=$AI$9,"HABIL","NO HABIL"))</f>
        <v/>
      </c>
      <c r="AJ565" s="68"/>
      <c r="AK565" s="64" t="str">
        <f>IF(OR(AJ562=0,N565="",R565=""),"",IF(AJ562&gt;=$AK$9,"HABIL","NO HABIL"))</f>
        <v/>
      </c>
      <c r="AL565" s="71" t="str">
        <f t="shared" si="457"/>
        <v/>
      </c>
    </row>
    <row r="566" spans="2:38" ht="18" hidden="1" customHeight="1" x14ac:dyDescent="0.25">
      <c r="B566" s="54"/>
      <c r="C566" s="56" t="s">
        <v>55</v>
      </c>
      <c r="D566" s="56"/>
      <c r="E566" s="57">
        <f>IF(ISERROR(VLOOKUP(C566,[2]TD!$4:$65536,2,0)),0,VLOOKUP(C566,[2]TD!$4:$65536,2,0))</f>
        <v>0</v>
      </c>
      <c r="F566" s="57">
        <f>IF(ISERROR(VLOOKUP(C566,[2]TD!$4:$65536,3,0)),0,VLOOKUP(C566,[2]TD!$4:$65536,3,0))</f>
        <v>0</v>
      </c>
      <c r="G566" s="57">
        <f>IF(ISERROR(VLOOKUP(C566,[2]TD!$4:$65536,4,0)),0,VLOOKUP(C566,[2]TD!$4:$65536,4,0))</f>
        <v>0</v>
      </c>
      <c r="H566" s="57">
        <f>IF(ISERROR(VLOOKUP(C566,[2]TD!$4:$65536,5,0)),0,VLOOKUP(C566,[2]TD!$4:$65536,5,0))</f>
        <v>0</v>
      </c>
      <c r="I566" s="57">
        <f t="shared" si="454"/>
        <v>0</v>
      </c>
      <c r="J566" s="57">
        <f t="shared" si="454"/>
        <v>0</v>
      </c>
      <c r="K566" s="57">
        <f t="shared" si="455"/>
        <v>0</v>
      </c>
      <c r="L566" s="57">
        <f>IF(ISERROR(VLOOKUP(C566,[2]TD!$4:$65536,6,0)),0,VLOOKUP(C566,[2]TD!$4:$65536,6,0))</f>
        <v>0</v>
      </c>
      <c r="M566" s="57">
        <f>IF(ISERROR(VLOOKUP(C566,[2]TD!$4:$65536,7,0)),0,VLOOKUP(C566,[2]TD!$4:$65536,7,0))</f>
        <v>0</v>
      </c>
      <c r="N566" s="70"/>
      <c r="O566" s="70" t="str">
        <f>IF(ISERROR(VLOOKUP(N566,[2]POA!$A$2:$C$25,3,0)),"",VLOOKUP(N566,[2]POA!$A$2:$C$25,3,0))</f>
        <v/>
      </c>
      <c r="P566" s="61"/>
      <c r="Q566" s="61" t="str">
        <f>IF(ISERROR(VLOOKUP(P566,[2]POA!$A$2:$F$25,4,0)),"",VLOOKUP(P566,[2]POA!$A$2:$F$25,4,0))</f>
        <v/>
      </c>
      <c r="R566" s="62" t="str">
        <f>IF(ISERROR(VLOOKUP(N566,[2]POA!$A$2:$C$25,2,0)),"",VLOOKUP(N566,[2]POA!$A$2:$C$25,2,0))</f>
        <v/>
      </c>
      <c r="S566" s="63"/>
      <c r="T566" s="64" t="str">
        <f t="shared" si="451"/>
        <v/>
      </c>
      <c r="U566" s="63"/>
      <c r="V566" s="64" t="str">
        <f>IF(OR(U562=0,N566="",R566=""),"",IF(U562&gt;=(0.5*R566),"HABIL","NO HABIL"))</f>
        <v/>
      </c>
      <c r="W566" s="64"/>
      <c r="X566" s="63"/>
      <c r="Y566" s="64" t="str">
        <f>IF(OR(X562=0,N566="",R566=""),"",IF(X562&gt;=$Y$9,"HABIL","NO HABIL"))</f>
        <v/>
      </c>
      <c r="Z566" s="65"/>
      <c r="AA566" s="64" t="str">
        <f>IF(OR(Z562=0,N566="",R566=""),"",IF(Z562&lt;=$AA$9,"HABIL","NO HABIL"))</f>
        <v/>
      </c>
      <c r="AB566" s="61">
        <f>IF(ISERROR(VLOOKUP(P566,[3]POA!$A$2:$F$25,5,0)),"",VLOOKUP(P566,[3]POA!$A$2:$F$25,5,0))</f>
        <v>0</v>
      </c>
      <c r="AC566" s="61"/>
      <c r="AD566" s="64" t="str">
        <f>IF(OR(AC562=0,N566="",R566=""),"",IF(AC562&gt;=$AD$9,"HABIL","NO HABIL"))</f>
        <v/>
      </c>
      <c r="AE566" s="64" t="str">
        <f t="shared" si="452"/>
        <v/>
      </c>
      <c r="AF566" s="66">
        <f t="shared" si="453"/>
        <v>0</v>
      </c>
      <c r="AG566" s="67" t="str">
        <f t="shared" si="456"/>
        <v>MIPYME</v>
      </c>
      <c r="AH566" s="68"/>
      <c r="AI566" s="64" t="str">
        <f>IF(OR(AH562=0,N566="",R566=""),"",IF(AH562&gt;=$AI$9,"HABIL","NO HABIL"))</f>
        <v/>
      </c>
      <c r="AJ566" s="68"/>
      <c r="AK566" s="64" t="str">
        <f>IF(OR(AJ562=0,N566="",R566=""),"",IF(AJ562&gt;=$AK$9,"HABIL","NO HABIL"))</f>
        <v/>
      </c>
      <c r="AL566" s="71" t="str">
        <f t="shared" si="457"/>
        <v/>
      </c>
    </row>
    <row r="567" spans="2:38" ht="18" hidden="1" customHeight="1" x14ac:dyDescent="0.25">
      <c r="B567" s="54" t="str">
        <f t="shared" ref="B567:B572" si="458">IF(C567="","",B566+0.1)</f>
        <v/>
      </c>
      <c r="C567" s="56"/>
      <c r="D567" s="56"/>
      <c r="E567" s="57">
        <f>IF(ISERROR(VLOOKUP(C567,[2]TD!$4:$65536,2,0)),0,VLOOKUP(C567,[2]TD!$4:$65536,2,0))</f>
        <v>0</v>
      </c>
      <c r="F567" s="57">
        <f>IF(ISERROR(VLOOKUP(C567,[2]TD!$4:$65536,3,0)),0,VLOOKUP(C567,[2]TD!$4:$65536,3,0))</f>
        <v>0</v>
      </c>
      <c r="G567" s="57">
        <f>IF(ISERROR(VLOOKUP(C567,[2]TD!$4:$65536,4,0)),0,VLOOKUP(C567,[2]TD!$4:$65536,4,0))</f>
        <v>0</v>
      </c>
      <c r="H567" s="57">
        <f>IF(ISERROR(VLOOKUP(C567,[2]TD!$4:$65536,5,0)),0,VLOOKUP(C567,[2]TD!$4:$65536,5,0))</f>
        <v>0</v>
      </c>
      <c r="I567" s="57">
        <f t="shared" si="454"/>
        <v>0</v>
      </c>
      <c r="J567" s="57">
        <f t="shared" si="454"/>
        <v>0</v>
      </c>
      <c r="K567" s="57">
        <f t="shared" si="455"/>
        <v>0</v>
      </c>
      <c r="L567" s="57">
        <f>IF(ISERROR(VLOOKUP(C567,[2]TD!$4:$65536,6,0)),0,VLOOKUP(C567,[2]TD!$4:$65536,6,0))</f>
        <v>0</v>
      </c>
      <c r="M567" s="57">
        <f>IF(ISERROR(VLOOKUP(C567,[2]TD!$4:$65536,7,0)),0,VLOOKUP(C567,[2]TD!$4:$65536,7,0))</f>
        <v>0</v>
      </c>
      <c r="N567" s="70"/>
      <c r="O567" s="70" t="str">
        <f>IF(ISERROR(VLOOKUP(N567,[2]POA!$A$2:$C$25,3,0)),"",VLOOKUP(N567,[2]POA!$A$2:$C$25,3,0))</f>
        <v/>
      </c>
      <c r="P567" s="61"/>
      <c r="Q567" s="61" t="str">
        <f>IF(ISERROR(VLOOKUP(P567,[2]POA!$A$2:$F$25,4,0)),"",VLOOKUP(P567,[2]POA!$A$2:$F$25,4,0))</f>
        <v/>
      </c>
      <c r="R567" s="62" t="str">
        <f>IF(ISERROR(VLOOKUP(N567,[2]POA!$A$2:$C$25,2,0)),"",VLOOKUP(N567,[2]POA!$A$2:$C$25,2,0))</f>
        <v/>
      </c>
      <c r="S567" s="63"/>
      <c r="T567" s="64" t="str">
        <f t="shared" si="451"/>
        <v/>
      </c>
      <c r="U567" s="63"/>
      <c r="V567" s="64" t="str">
        <f>IF(OR(U562=0,N567="",R567=""),"",IF(U562&gt;=(0.5*R567),"HABIL","NO HABIL"))</f>
        <v/>
      </c>
      <c r="W567" s="64"/>
      <c r="X567" s="63"/>
      <c r="Y567" s="64" t="str">
        <f>IF(OR(X562=0,N567="",R567=""),"",IF(X562&gt;=$Y$9,"HABIL","NO HABIL"))</f>
        <v/>
      </c>
      <c r="Z567" s="65"/>
      <c r="AA567" s="64" t="str">
        <f>IF(OR(Z562=0,N567="",R567=""),"",IF(Z562&lt;=$AA$9,"HABIL","NO HABIL"))</f>
        <v/>
      </c>
      <c r="AB567" s="61">
        <f>IF(ISERROR(VLOOKUP(P567,[3]POA!$A$2:$F$25,5,0)),"",VLOOKUP(P567,[3]POA!$A$2:$F$25,5,0))</f>
        <v>0</v>
      </c>
      <c r="AC567" s="61"/>
      <c r="AD567" s="64" t="str">
        <f>IF(OR(AC562=0,N567="",R567=""),"",IF(AC562&gt;=$AD$9,"HABIL","NO HABIL"))</f>
        <v/>
      </c>
      <c r="AE567" s="64" t="str">
        <f t="shared" si="452"/>
        <v/>
      </c>
      <c r="AF567" s="66">
        <f t="shared" si="453"/>
        <v>0</v>
      </c>
      <c r="AG567" s="67" t="str">
        <f t="shared" si="456"/>
        <v>MIPYME</v>
      </c>
      <c r="AH567" s="68"/>
      <c r="AI567" s="64" t="str">
        <f>IF(OR(AH562=0,N567="",R567=""),"",IF(AH562&gt;=$AI$9,"HABIL","NO HABIL"))</f>
        <v/>
      </c>
      <c r="AJ567" s="68"/>
      <c r="AK567" s="64" t="str">
        <f>IF(OR(AJ562=0,N567="",R567=""),"",IF(AJ562&gt;=$AK$9,"HABIL","NO HABIL"))</f>
        <v/>
      </c>
      <c r="AL567" s="72" t="str">
        <f t="shared" si="457"/>
        <v/>
      </c>
    </row>
    <row r="568" spans="2:38" ht="18" hidden="1" customHeight="1" x14ac:dyDescent="0.25">
      <c r="B568" s="54" t="str">
        <f t="shared" si="458"/>
        <v/>
      </c>
      <c r="C568" s="56"/>
      <c r="D568" s="56"/>
      <c r="E568" s="57">
        <f>IF(ISERROR(VLOOKUP(C568,[2]TD!$4:$65536,2,0)),0,VLOOKUP(C568,[2]TD!$4:$65536,2,0))</f>
        <v>0</v>
      </c>
      <c r="F568" s="57">
        <f>IF(ISERROR(VLOOKUP(C568,[2]TD!$4:$65536,3,0)),0,VLOOKUP(C568,[2]TD!$4:$65536,3,0))</f>
        <v>0</v>
      </c>
      <c r="G568" s="57">
        <f>IF(ISERROR(VLOOKUP(C568,[2]TD!$4:$65536,4,0)),0,VLOOKUP(C568,[2]TD!$4:$65536,4,0))</f>
        <v>0</v>
      </c>
      <c r="H568" s="57">
        <f>IF(ISERROR(VLOOKUP(C568,[2]TD!$4:$65536,5,0)),0,VLOOKUP(C568,[2]TD!$4:$65536,5,0))</f>
        <v>0</v>
      </c>
      <c r="I568" s="57">
        <f t="shared" si="454"/>
        <v>0</v>
      </c>
      <c r="J568" s="57">
        <f t="shared" si="454"/>
        <v>0</v>
      </c>
      <c r="K568" s="57">
        <f t="shared" si="455"/>
        <v>0</v>
      </c>
      <c r="L568" s="57">
        <f>IF(ISERROR(VLOOKUP(C568,[2]TD!$4:$65536,6,0)),0,VLOOKUP(C568,[2]TD!$4:$65536,6,0))</f>
        <v>0</v>
      </c>
      <c r="M568" s="57">
        <f>IF(ISERROR(VLOOKUP(C568,[2]TD!$4:$65536,7,0)),0,VLOOKUP(C568,[2]TD!$4:$65536,7,0))</f>
        <v>0</v>
      </c>
      <c r="N568" s="70"/>
      <c r="O568" s="70" t="str">
        <f>IF(ISERROR(VLOOKUP(N568,[2]POA!$A$2:$C$25,3,0)),"",VLOOKUP(N568,[2]POA!$A$2:$C$25,3,0))</f>
        <v/>
      </c>
      <c r="P568" s="61"/>
      <c r="Q568" s="61" t="str">
        <f>IF(ISERROR(VLOOKUP(P568,[2]POA!$A$2:$F$25,4,0)),"",VLOOKUP(P568,[2]POA!$A$2:$F$25,4,0))</f>
        <v/>
      </c>
      <c r="R568" s="62" t="str">
        <f>IF(ISERROR(VLOOKUP(N568,[2]POA!$A$2:$C$25,2,0)),"",VLOOKUP(N568,[2]POA!$A$2:$C$25,2,0))</f>
        <v/>
      </c>
      <c r="S568" s="63"/>
      <c r="T568" s="64" t="str">
        <f t="shared" si="451"/>
        <v/>
      </c>
      <c r="U568" s="63"/>
      <c r="V568" s="64" t="str">
        <f>IF(OR(U562=0,N568="",R568=""),"",IF(U562&gt;=(0.5*R568),"HABIL","NO HABIL"))</f>
        <v/>
      </c>
      <c r="W568" s="64"/>
      <c r="X568" s="63"/>
      <c r="Y568" s="64" t="str">
        <f>IF(OR(X562=0,N568="",R568=""),"",IF(X562&gt;=$Y$9,"HABIL","NO HABIL"))</f>
        <v/>
      </c>
      <c r="Z568" s="65"/>
      <c r="AA568" s="64" t="str">
        <f>IF(OR(Z562=0,N568="",R568=""),"",IF(Z562&lt;=$AA$9,"HABIL","NO HABIL"))</f>
        <v/>
      </c>
      <c r="AB568" s="61">
        <f>IF(ISERROR(VLOOKUP(P568,[3]POA!$A$2:$F$25,5,0)),"",VLOOKUP(P568,[3]POA!$A$2:$F$25,5,0))</f>
        <v>0</v>
      </c>
      <c r="AC568" s="61"/>
      <c r="AD568" s="64" t="str">
        <f>IF(OR(AC562=0,N568="",R568=""),"",IF(AC562&gt;=$AD$9,"HABIL","NO HABIL"))</f>
        <v/>
      </c>
      <c r="AE568" s="64" t="str">
        <f t="shared" si="452"/>
        <v/>
      </c>
      <c r="AF568" s="66">
        <f t="shared" si="453"/>
        <v>0</v>
      </c>
      <c r="AG568" s="67" t="str">
        <f t="shared" si="456"/>
        <v>MIPYME</v>
      </c>
      <c r="AH568" s="68"/>
      <c r="AI568" s="64" t="str">
        <f>IF(OR(AH562=0,N568="",R568=""),"",IF(AH562&gt;=$AI$9,"HABIL","NO HABIL"))</f>
        <v/>
      </c>
      <c r="AJ568" s="68"/>
      <c r="AK568" s="64" t="str">
        <f>IF(OR(AJ562=0,N568="",R568=""),"",IF(AJ562&gt;=$AK$9,"HABIL","NO HABIL"))</f>
        <v/>
      </c>
      <c r="AL568" s="71" t="str">
        <f t="shared" si="457"/>
        <v/>
      </c>
    </row>
    <row r="569" spans="2:38" ht="18" hidden="1" customHeight="1" x14ac:dyDescent="0.25">
      <c r="B569" s="54" t="str">
        <f t="shared" si="458"/>
        <v/>
      </c>
      <c r="C569" s="56"/>
      <c r="D569" s="56"/>
      <c r="E569" s="57">
        <f>IF(ISERROR(VLOOKUP(C569,[2]TD!$4:$65536,2,0)),0,VLOOKUP(C569,[2]TD!$4:$65536,2,0))</f>
        <v>0</v>
      </c>
      <c r="F569" s="57">
        <f>IF(ISERROR(VLOOKUP(C569,[2]TD!$4:$65536,3,0)),0,VLOOKUP(C569,[2]TD!$4:$65536,3,0))</f>
        <v>0</v>
      </c>
      <c r="G569" s="57">
        <f>IF(ISERROR(VLOOKUP(C569,[2]TD!$4:$65536,4,0)),0,VLOOKUP(C569,[2]TD!$4:$65536,4,0))</f>
        <v>0</v>
      </c>
      <c r="H569" s="57">
        <f>IF(ISERROR(VLOOKUP(C569,[2]TD!$4:$65536,5,0)),0,VLOOKUP(C569,[2]TD!$4:$65536,5,0))</f>
        <v>0</v>
      </c>
      <c r="I569" s="57">
        <f t="shared" si="454"/>
        <v>0</v>
      </c>
      <c r="J569" s="57">
        <f t="shared" si="454"/>
        <v>0</v>
      </c>
      <c r="K569" s="57">
        <f t="shared" si="455"/>
        <v>0</v>
      </c>
      <c r="L569" s="57">
        <f>IF(ISERROR(VLOOKUP(C569,[2]TD!$4:$65536,6,0)),0,VLOOKUP(C569,[2]TD!$4:$65536,6,0))</f>
        <v>0</v>
      </c>
      <c r="M569" s="57">
        <f>IF(ISERROR(VLOOKUP(C569,[2]TD!$4:$65536,7,0)),0,VLOOKUP(C569,[2]TD!$4:$65536,7,0))</f>
        <v>0</v>
      </c>
      <c r="N569" s="70"/>
      <c r="O569" s="70" t="str">
        <f>IF(ISERROR(VLOOKUP(N569,[2]POA!$A$2:$C$25,3,0)),"",VLOOKUP(N569,[2]POA!$A$2:$C$25,3,0))</f>
        <v/>
      </c>
      <c r="P569" s="61"/>
      <c r="Q569" s="61" t="str">
        <f>IF(ISERROR(VLOOKUP(P569,[2]POA!$A$2:$F$25,4,0)),"",VLOOKUP(P569,[2]POA!$A$2:$F$25,4,0))</f>
        <v/>
      </c>
      <c r="R569" s="62" t="str">
        <f>IF(ISERROR(VLOOKUP(N569,[2]POA!$A$2:$C$25,2,0)),"",VLOOKUP(N569,[2]POA!$A$2:$C$25,2,0))</f>
        <v/>
      </c>
      <c r="S569" s="63"/>
      <c r="T569" s="64" t="str">
        <f t="shared" si="451"/>
        <v/>
      </c>
      <c r="U569" s="63"/>
      <c r="V569" s="64" t="str">
        <f>IF(OR(U562=0,N569="",R569=""),"",IF(U562&gt;=(0.5*R569),"HABIL","NO HABIL"))</f>
        <v/>
      </c>
      <c r="W569" s="64"/>
      <c r="X569" s="63"/>
      <c r="Y569" s="64" t="str">
        <f>IF(OR(X562=0,N569="",R569=""),"",IF(X562&gt;=$Y$9,"HABIL","NO HABIL"))</f>
        <v/>
      </c>
      <c r="Z569" s="65"/>
      <c r="AA569" s="64" t="str">
        <f>IF(OR(Z562=0,N569="",R569=""),"",IF(Z562&lt;=$AA$9,"HABIL","NO HABIL"))</f>
        <v/>
      </c>
      <c r="AB569" s="61">
        <f>IF(ISERROR(VLOOKUP(P569,[3]POA!$A$2:$F$25,5,0)),"",VLOOKUP(P569,[3]POA!$A$2:$F$25,5,0))</f>
        <v>0</v>
      </c>
      <c r="AC569" s="61"/>
      <c r="AD569" s="64" t="str">
        <f>IF(OR(AC562=0,N569="",R569=""),"",IF(AC562&gt;=$AD$9,"HABIL","NO HABIL"))</f>
        <v/>
      </c>
      <c r="AE569" s="64" t="str">
        <f t="shared" si="452"/>
        <v/>
      </c>
      <c r="AF569" s="66">
        <f t="shared" si="453"/>
        <v>0</v>
      </c>
      <c r="AG569" s="67" t="str">
        <f t="shared" si="456"/>
        <v>MIPYME</v>
      </c>
      <c r="AH569" s="68"/>
      <c r="AI569" s="64" t="str">
        <f>IF(OR(AH562=0,N569="",R569=""),"",IF(AH562&gt;=$AI$9,"HABIL","NO HABIL"))</f>
        <v/>
      </c>
      <c r="AJ569" s="68"/>
      <c r="AK569" s="64" t="str">
        <f>IF(OR(AJ562=0,N569="",R569=""),"",IF(AJ562&gt;=$AK$9,"HABIL","NO HABIL"))</f>
        <v/>
      </c>
      <c r="AL569" s="71" t="str">
        <f t="shared" si="457"/>
        <v/>
      </c>
    </row>
    <row r="570" spans="2:38" ht="18" hidden="1" customHeight="1" x14ac:dyDescent="0.25">
      <c r="B570" s="54" t="str">
        <f t="shared" si="458"/>
        <v/>
      </c>
      <c r="C570" s="56"/>
      <c r="D570" s="56"/>
      <c r="E570" s="57">
        <f>IF(ISERROR(VLOOKUP(C570,[2]TD!$4:$65536,2,0)),0,VLOOKUP(C570,[2]TD!$4:$65536,2,0))</f>
        <v>0</v>
      </c>
      <c r="F570" s="57">
        <f>IF(ISERROR(VLOOKUP(C570,[2]TD!$4:$65536,3,0)),0,VLOOKUP(C570,[2]TD!$4:$65536,3,0))</f>
        <v>0</v>
      </c>
      <c r="G570" s="57">
        <f>IF(ISERROR(VLOOKUP(C570,[2]TD!$4:$65536,4,0)),0,VLOOKUP(C570,[2]TD!$4:$65536,4,0))</f>
        <v>0</v>
      </c>
      <c r="H570" s="57">
        <f>IF(ISERROR(VLOOKUP(C570,[2]TD!$4:$65536,5,0)),0,VLOOKUP(C570,[2]TD!$4:$65536,5,0))</f>
        <v>0</v>
      </c>
      <c r="I570" s="57">
        <f t="shared" si="454"/>
        <v>0</v>
      </c>
      <c r="J570" s="57">
        <f t="shared" si="454"/>
        <v>0</v>
      </c>
      <c r="K570" s="57">
        <f t="shared" si="455"/>
        <v>0</v>
      </c>
      <c r="L570" s="57">
        <f>IF(ISERROR(VLOOKUP(C570,[2]TD!$4:$65536,6,0)),0,VLOOKUP(C570,[2]TD!$4:$65536,6,0))</f>
        <v>0</v>
      </c>
      <c r="M570" s="57">
        <f>IF(ISERROR(VLOOKUP(C570,[2]TD!$4:$65536,7,0)),0,VLOOKUP(C570,[2]TD!$4:$65536,7,0))</f>
        <v>0</v>
      </c>
      <c r="N570" s="70"/>
      <c r="O570" s="70" t="str">
        <f>IF(ISERROR(VLOOKUP(N570,[2]POA!$A$2:$C$25,3,0)),"",VLOOKUP(N570,[2]POA!$A$2:$C$25,3,0))</f>
        <v/>
      </c>
      <c r="P570" s="61"/>
      <c r="Q570" s="61" t="str">
        <f>IF(ISERROR(VLOOKUP(P570,[2]POA!$A$2:$F$25,4,0)),"",VLOOKUP(P570,[2]POA!$A$2:$F$25,4,0))</f>
        <v/>
      </c>
      <c r="R570" s="62" t="str">
        <f>IF(ISERROR(VLOOKUP(N570,[2]POA!$A$2:$C$25,2,0)),"",VLOOKUP(N570,[2]POA!$A$2:$C$25,2,0))</f>
        <v/>
      </c>
      <c r="S570" s="63"/>
      <c r="T570" s="64" t="str">
        <f t="shared" si="451"/>
        <v/>
      </c>
      <c r="U570" s="63"/>
      <c r="V570" s="64" t="str">
        <f>IF(OR(U562=0,N570="",R570=""),"",IF(U562&gt;=(0.5*R570),"HABIL","NO HABIL"))</f>
        <v/>
      </c>
      <c r="W570" s="64"/>
      <c r="X570" s="63"/>
      <c r="Y570" s="64" t="str">
        <f>IF(OR(X562=0,N570="",R570=""),"",IF(X562&gt;=$Y$9,"HABIL","NO HABIL"))</f>
        <v/>
      </c>
      <c r="Z570" s="65"/>
      <c r="AA570" s="64" t="str">
        <f>IF(OR(Z562=0,N570="",R570=""),"",IF(Z562&lt;=$AA$9,"HABIL","NO HABIL"))</f>
        <v/>
      </c>
      <c r="AB570" s="61">
        <f>IF(ISERROR(VLOOKUP(P570,[3]POA!$A$2:$F$25,5,0)),"",VLOOKUP(P570,[3]POA!$A$2:$F$25,5,0))</f>
        <v>0</v>
      </c>
      <c r="AC570" s="61"/>
      <c r="AD570" s="64" t="str">
        <f>IF(OR(AC562=0,N570="",R570=""),"",IF(AC562&gt;=$AD$9,"HABIL","NO HABIL"))</f>
        <v/>
      </c>
      <c r="AE570" s="64" t="str">
        <f t="shared" si="452"/>
        <v/>
      </c>
      <c r="AF570" s="66">
        <f t="shared" si="453"/>
        <v>0</v>
      </c>
      <c r="AG570" s="67" t="str">
        <f t="shared" si="456"/>
        <v>MIPYME</v>
      </c>
      <c r="AH570" s="68"/>
      <c r="AI570" s="64" t="str">
        <f>IF(OR(AH562=0,N570="",R570=""),"",IF(AH562&gt;=$AI$9,"HABIL","NO HABIL"))</f>
        <v/>
      </c>
      <c r="AJ570" s="68"/>
      <c r="AK570" s="64" t="str">
        <f>IF(OR(AJ562=0,N570="",R570=""),"",IF(AJ562&gt;=$AK$9,"HABIL","NO HABIL"))</f>
        <v/>
      </c>
      <c r="AL570" s="72" t="str">
        <f t="shared" si="457"/>
        <v/>
      </c>
    </row>
    <row r="571" spans="2:38" ht="18" hidden="1" customHeight="1" x14ac:dyDescent="0.25">
      <c r="B571" s="54" t="str">
        <f t="shared" si="458"/>
        <v/>
      </c>
      <c r="C571" s="56"/>
      <c r="D571" s="56"/>
      <c r="E571" s="57">
        <f>IF(ISERROR(VLOOKUP(C571,[2]TD!$4:$65536,2,0)),0,VLOOKUP(C571,[2]TD!$4:$65536,2,0))</f>
        <v>0</v>
      </c>
      <c r="F571" s="57">
        <f>IF(ISERROR(VLOOKUP(C571,[2]TD!$4:$65536,3,0)),0,VLOOKUP(C571,[2]TD!$4:$65536,3,0))</f>
        <v>0</v>
      </c>
      <c r="G571" s="57">
        <f>IF(ISERROR(VLOOKUP(C571,[2]TD!$4:$65536,4,0)),0,VLOOKUP(C571,[2]TD!$4:$65536,4,0))</f>
        <v>0</v>
      </c>
      <c r="H571" s="57">
        <f>IF(ISERROR(VLOOKUP(C571,[2]TD!$4:$65536,5,0)),0,VLOOKUP(C571,[2]TD!$4:$65536,5,0))</f>
        <v>0</v>
      </c>
      <c r="I571" s="57">
        <f t="shared" si="454"/>
        <v>0</v>
      </c>
      <c r="J571" s="57">
        <f t="shared" si="454"/>
        <v>0</v>
      </c>
      <c r="K571" s="57">
        <f t="shared" si="455"/>
        <v>0</v>
      </c>
      <c r="L571" s="57">
        <f>IF(ISERROR(VLOOKUP(C571,[2]TD!$4:$65536,6,0)),0,VLOOKUP(C571,[2]TD!$4:$65536,6,0))</f>
        <v>0</v>
      </c>
      <c r="M571" s="57">
        <f>IF(ISERROR(VLOOKUP(C571,[2]TD!$4:$65536,7,0)),0,VLOOKUP(C571,[2]TD!$4:$65536,7,0))</f>
        <v>0</v>
      </c>
      <c r="N571" s="70"/>
      <c r="O571" s="70" t="str">
        <f>IF(ISERROR(VLOOKUP(N571,[2]POA!$A$2:$C$25,3,0)),"",VLOOKUP(N571,[2]POA!$A$2:$C$25,3,0))</f>
        <v/>
      </c>
      <c r="P571" s="61"/>
      <c r="Q571" s="61" t="str">
        <f>IF(ISERROR(VLOOKUP(P571,[2]POA!$A$2:$F$25,4,0)),"",VLOOKUP(P571,[2]POA!$A$2:$F$25,4,0))</f>
        <v/>
      </c>
      <c r="R571" s="62" t="str">
        <f>IF(ISERROR(VLOOKUP(N571,[2]POA!$A$2:$C$25,2,0)),"",VLOOKUP(N571,[2]POA!$A$2:$C$25,2,0))</f>
        <v/>
      </c>
      <c r="S571" s="63"/>
      <c r="T571" s="64" t="str">
        <f t="shared" si="451"/>
        <v/>
      </c>
      <c r="U571" s="63"/>
      <c r="V571" s="64" t="str">
        <f>IF(OR(U562=0,N571="",R571=""),"",IF(U562&gt;=(0.5*R571),"HABIL","NO HABIL"))</f>
        <v/>
      </c>
      <c r="W571" s="64"/>
      <c r="X571" s="63"/>
      <c r="Y571" s="64" t="str">
        <f>IF(OR(X562=0,N571="",R571=""),"",IF(X562&gt;=$Y$9,"HABIL","NO HABIL"))</f>
        <v/>
      </c>
      <c r="Z571" s="65"/>
      <c r="AA571" s="64" t="str">
        <f>IF(OR(Z562=0,N571="",R571=""),"",IF(Z562&lt;=$AA$9,"HABIL","NO HABIL"))</f>
        <v/>
      </c>
      <c r="AB571" s="61">
        <f>IF(ISERROR(VLOOKUP(P571,[3]POA!$A$2:$F$25,5,0)),"",VLOOKUP(P571,[3]POA!$A$2:$F$25,5,0))</f>
        <v>0</v>
      </c>
      <c r="AC571" s="61"/>
      <c r="AD571" s="64" t="str">
        <f>IF(OR(AC562=0,N571="",R571=""),"",IF(AC562&gt;=$AD$9,"HABIL","NO HABIL"))</f>
        <v/>
      </c>
      <c r="AE571" s="64" t="str">
        <f t="shared" si="452"/>
        <v/>
      </c>
      <c r="AF571" s="66">
        <f t="shared" si="453"/>
        <v>0</v>
      </c>
      <c r="AG571" s="67" t="str">
        <f t="shared" si="456"/>
        <v>MIPYME</v>
      </c>
      <c r="AH571" s="68"/>
      <c r="AI571" s="64" t="str">
        <f>IF(OR(AH562=0,N571="",R571=""),"",IF(AH562&gt;=$AI$9,"HABIL","NO HABIL"))</f>
        <v/>
      </c>
      <c r="AJ571" s="68"/>
      <c r="AK571" s="64" t="str">
        <f>IF(OR(AJ562=0,N571="",R571=""),"",IF(AJ562&gt;=$AK$9,"HABIL","NO HABIL"))</f>
        <v/>
      </c>
      <c r="AL571" s="72" t="str">
        <f t="shared" si="457"/>
        <v/>
      </c>
    </row>
    <row r="572" spans="2:38" ht="18" hidden="1" customHeight="1" x14ac:dyDescent="0.25">
      <c r="B572" s="73" t="str">
        <f t="shared" si="458"/>
        <v/>
      </c>
      <c r="C572" s="74"/>
      <c r="D572" s="74"/>
      <c r="E572" s="75">
        <f>IF(ISERROR(VLOOKUP(C572,[2]TD!$4:$65536,2,0)),0,VLOOKUP(C572,[2]TD!$4:$65536,2,0))</f>
        <v>0</v>
      </c>
      <c r="F572" s="75">
        <f>IF(ISERROR(VLOOKUP(C572,[2]TD!$4:$65536,3,0)),0,VLOOKUP(C572,[2]TD!$4:$65536,3,0))</f>
        <v>0</v>
      </c>
      <c r="G572" s="75">
        <f>IF(ISERROR(VLOOKUP(C572,[2]TD!$4:$65536,4,0)),0,VLOOKUP(C572,[2]TD!$4:$65536,4,0))</f>
        <v>0</v>
      </c>
      <c r="H572" s="75">
        <f>IF(ISERROR(VLOOKUP(C572,[2]TD!$4:$65536,5,0)),0,VLOOKUP(C572,[2]TD!$4:$65536,5,0))</f>
        <v>0</v>
      </c>
      <c r="I572" s="75">
        <f t="shared" si="454"/>
        <v>0</v>
      </c>
      <c r="J572" s="75">
        <f t="shared" si="454"/>
        <v>0</v>
      </c>
      <c r="K572" s="75">
        <f t="shared" si="455"/>
        <v>0</v>
      </c>
      <c r="L572" s="75">
        <f>IF(ISERROR(VLOOKUP(C572,[2]TD!$4:$65536,6,0)),0,VLOOKUP(C572,[2]TD!$4:$65536,6,0))</f>
        <v>0</v>
      </c>
      <c r="M572" s="75">
        <f>IF(ISERROR(VLOOKUP(C572,[2]TD!$4:$65536,7,0)),0,VLOOKUP(C572,[2]TD!$4:$65536,7,0))</f>
        <v>0</v>
      </c>
      <c r="N572" s="76"/>
      <c r="O572" s="76" t="str">
        <f>IF(ISERROR(VLOOKUP(N572,[2]POA!$A$2:$C$25,3,0)),"",VLOOKUP(N572,[2]POA!$A$2:$C$25,3,0))</f>
        <v/>
      </c>
      <c r="P572" s="77"/>
      <c r="Q572" s="77" t="str">
        <f>IF(ISERROR(VLOOKUP(P572,[2]POA!$A$2:$F$25,4,0)),"",VLOOKUP(P572,[2]POA!$A$2:$F$25,4,0))</f>
        <v/>
      </c>
      <c r="R572" s="78" t="str">
        <f>IF(ISERROR(VLOOKUP(N572,[2]POA!$A$2:$C$25,2,0)),"",VLOOKUP(N572,[2]POA!$A$2:$C$25,2,0))</f>
        <v/>
      </c>
      <c r="S572" s="79"/>
      <c r="T572" s="64" t="str">
        <f t="shared" si="451"/>
        <v/>
      </c>
      <c r="U572" s="79"/>
      <c r="V572" s="80" t="str">
        <f>IF(OR(U562=0,N572="",R572=""),"",IF(U562&gt;=(0.5*R572),"HABIL","NO HABIL"))</f>
        <v/>
      </c>
      <c r="W572" s="80"/>
      <c r="X572" s="79"/>
      <c r="Y572" s="80" t="str">
        <f>IF(OR(X562=0,N572="",R572=""),"",IF(X562&gt;=$Y$9,"HABIL","NO HABIL"))</f>
        <v/>
      </c>
      <c r="Z572" s="81"/>
      <c r="AA572" s="80" t="str">
        <f>IF(OR(Z562=0,N572="",R572=""),"",IF(Z562&lt;=$AA$9,"HABIL","NO HABIL"))</f>
        <v/>
      </c>
      <c r="AB572" s="77">
        <f>IF(ISERROR(VLOOKUP(P572,[3]POA!$A$2:$F$25,5,0)),"",VLOOKUP(P572,[3]POA!$A$2:$F$25,5,0))</f>
        <v>0</v>
      </c>
      <c r="AC572" s="77"/>
      <c r="AD572" s="80" t="str">
        <f>IF(OR(AC562=0,N572="",R572=""),"",IF(AC562&gt;=$AD$9,"HABIL","NO HABIL"))</f>
        <v/>
      </c>
      <c r="AE572" s="80" t="str">
        <f t="shared" si="452"/>
        <v/>
      </c>
      <c r="AF572" s="82">
        <f t="shared" si="453"/>
        <v>0</v>
      </c>
      <c r="AG572" s="83" t="str">
        <f t="shared" si="456"/>
        <v>MIPYME</v>
      </c>
      <c r="AH572" s="84"/>
      <c r="AI572" s="80" t="str">
        <f>IF(OR(AH562=0,N572="",R572=""),"",IF(AH562&gt;=$AI$9,"HABIL","NO HABIL"))</f>
        <v/>
      </c>
      <c r="AJ572" s="84"/>
      <c r="AK572" s="80" t="str">
        <f>IF(OR(AJ562=0,N572="",R572=""),"",IF(AJ562&gt;=$AK$9,"HABIL","NO HABIL"))</f>
        <v/>
      </c>
      <c r="AL572" s="85" t="str">
        <f t="shared" si="457"/>
        <v/>
      </c>
    </row>
    <row r="573" spans="2:38" ht="18" hidden="1" customHeight="1" x14ac:dyDescent="0.25">
      <c r="B573" s="37">
        <v>52</v>
      </c>
      <c r="C573" s="38">
        <f>+C574</f>
        <v>0</v>
      </c>
      <c r="D573" s="39" t="str">
        <f>IF(SUM(D574:D583)=0,"",SUM(D574:D583))</f>
        <v/>
      </c>
      <c r="E573" s="40">
        <f>SUM(E574:E583)</f>
        <v>0</v>
      </c>
      <c r="F573" s="40">
        <f t="shared" ref="F573:M573" si="459">SUM(F574:F583)</f>
        <v>0</v>
      </c>
      <c r="G573" s="40">
        <f t="shared" si="459"/>
        <v>0</v>
      </c>
      <c r="H573" s="40">
        <f t="shared" si="459"/>
        <v>0</v>
      </c>
      <c r="I573" s="40">
        <f t="shared" si="459"/>
        <v>0</v>
      </c>
      <c r="J573" s="40">
        <f t="shared" si="459"/>
        <v>0</v>
      </c>
      <c r="K573" s="40">
        <f t="shared" si="459"/>
        <v>0</v>
      </c>
      <c r="L573" s="40">
        <f t="shared" si="459"/>
        <v>0</v>
      </c>
      <c r="M573" s="40">
        <f t="shared" si="459"/>
        <v>0</v>
      </c>
      <c r="N573" s="41">
        <v>1</v>
      </c>
      <c r="O573" s="42">
        <f>IF(ISERROR(VLOOKUP(N573,[2]POA!$A$2:$C$25,3,0)),"",VLOOKUP(N573,[2]POA!$A$2:$C$25,3,0))</f>
        <v>18</v>
      </c>
      <c r="P573" s="43" t="s">
        <v>54</v>
      </c>
      <c r="Q573" s="41">
        <f>+SUM(Q574:Q583)</f>
        <v>0</v>
      </c>
      <c r="R573" s="44">
        <f>IF(ISERROR(VLOOKUP(N573,[2]POA!$A$2:$C$25,2,0)),"",VLOOKUP(N573,[2]POA!$A$2:$C$25,2,0))</f>
        <v>151500000000</v>
      </c>
      <c r="S573" s="45">
        <f>SUM(I573)</f>
        <v>0</v>
      </c>
      <c r="T573" s="46" t="str">
        <f>IF(OR(S573=0,N573="",R573=""),"",IF(S573&gt;=(R573/O573),"HABIL","NO HABIL"))</f>
        <v/>
      </c>
      <c r="U573" s="47">
        <f>SUM(J573)</f>
        <v>0</v>
      </c>
      <c r="V573" s="48" t="str">
        <f>IF(OR(U573=0,N573="",R573=""),"",IF(U573&gt;=(0.1*R573),"HABIL","NO HABIL"))</f>
        <v/>
      </c>
      <c r="W573" s="48"/>
      <c r="X573" s="47">
        <f>IF(ISERROR(SUM(E573/G573)),0,SUM(E573/G573))</f>
        <v>0</v>
      </c>
      <c r="Y573" s="46" t="str">
        <f>IF(OR(X573=0,N573="",R573=""),"",IF(X573&gt;=$Y$9,"HABIL","NO HABIL"))</f>
        <v/>
      </c>
      <c r="Z573" s="49">
        <f>IF(ISERROR(SUM(H573/F573)),0,SUM(H573/F573))</f>
        <v>0</v>
      </c>
      <c r="AA573" s="46" t="str">
        <f>IF(OR(Z573=0,N573="",R573=""),"",IF(Z573&lt;=$AA$9,"HABIL","NO HABIL"))</f>
        <v/>
      </c>
      <c r="AB573" s="41">
        <f>+SUM(AB574:AB583)</f>
        <v>0</v>
      </c>
      <c r="AC573" s="49">
        <f>IF(ISERROR(SUM(L573/M573)),0,SUM(L573/M573))</f>
        <v>0</v>
      </c>
      <c r="AD573" s="46" t="str">
        <f>IF(OR(AC573=0,N573="",R573=""),"",IF(AC573&gt;=$AD$9,"HABIL","NO HABIL"))</f>
        <v/>
      </c>
      <c r="AE573" s="46" t="str">
        <f>IF(OR(T573="",V573="",Y573="",AA573="",AD573=""),"",IF(T573="NO HABIL","NO HABIL",IF(V573="NO HABIL","NO HABIL",IF(Y573="NO HABIL","NO HABIL",IF(AA573="NO HABIL","NO HABIL",IF(AD573="NO HABIL","NO HABIL",IF(AD573="NO HABIL","NO HABIL","HABIL")))))))</f>
        <v/>
      </c>
      <c r="AF573" s="50"/>
      <c r="AG573" s="51"/>
      <c r="AH573" s="49">
        <f>IF(ISERROR(SUM(L573/K573)),0,SUM(L573/K573))</f>
        <v>0</v>
      </c>
      <c r="AI573" s="46" t="str">
        <f>IF(OR(AH573=0,N573="",R573=""),"",IF(AH573&gt;=$AI$9,"HABIL","NO HABIL"))</f>
        <v/>
      </c>
      <c r="AJ573" s="49">
        <f>IF(ISERROR(SUM(L573/F573)),0,SUM(L573/F573))</f>
        <v>0</v>
      </c>
      <c r="AK573" s="46" t="str">
        <f>IF(OR(AJ573=0,N573="",R573=""),"",IF(AJ573&gt;=$AK$9,"HABIL","NO HABIL"))</f>
        <v/>
      </c>
      <c r="AL573" s="52" t="str">
        <f t="shared" si="457"/>
        <v/>
      </c>
    </row>
    <row r="574" spans="2:38" ht="18" hidden="1" customHeight="1" x14ac:dyDescent="0.25">
      <c r="B574" s="54" t="str">
        <f>IF(C574="","",B573+0.1)</f>
        <v/>
      </c>
      <c r="C574" s="55"/>
      <c r="D574" s="56"/>
      <c r="E574" s="57">
        <f>IF(ISERROR(VLOOKUP(C574,[2]TD!$4:$65536,2,0)),0,VLOOKUP(C574,[2]TD!$4:$65536,2,0))</f>
        <v>0</v>
      </c>
      <c r="F574" s="57">
        <f>IF(ISERROR(VLOOKUP(C574,[2]TD!$4:$65536,3,0)),0,VLOOKUP(C574,[2]TD!$4:$65536,3,0))</f>
        <v>0</v>
      </c>
      <c r="G574" s="57">
        <f>IF(ISERROR(VLOOKUP(C574,[2]TD!$4:$65536,4,0)),0,VLOOKUP(C574,[2]TD!$4:$65536,4,0))</f>
        <v>0</v>
      </c>
      <c r="H574" s="57">
        <f>IF(ISERROR(VLOOKUP(C574,[2]TD!$4:$65536,5,0)),0,VLOOKUP(C574,[2]TD!$4:$65536,5,0))</f>
        <v>0</v>
      </c>
      <c r="I574" s="57">
        <f>IF(ISERROR(E574-G574),"",E574-G574)</f>
        <v>0</v>
      </c>
      <c r="J574" s="58">
        <f>IF(ISERROR(F574-H574),"",F574-H574)</f>
        <v>0</v>
      </c>
      <c r="K574" s="58">
        <f>IF(ISERROR(F574-H574),"",F574-H574)</f>
        <v>0</v>
      </c>
      <c r="L574" s="57">
        <f>IF(ISERROR(VLOOKUP(C574,[2]TD!$4:$65536,6,0)),0,VLOOKUP(C574,[2]TD!$4:$65536,6,0))</f>
        <v>0</v>
      </c>
      <c r="M574" s="57">
        <f>IF(ISERROR(VLOOKUP(C574,[2]TD!$4:$65536,7,0)),0,VLOOKUP(C574,[2]TD!$4:$65536,7,0))</f>
        <v>0</v>
      </c>
      <c r="N574" s="59"/>
      <c r="O574" s="60" t="str">
        <f>IF(ISERROR(VLOOKUP(N574,[2]POA!$A$2:$C$25,3,0)),"",VLOOKUP(N574,[2]POA!$A$2:$C$25,3,0))</f>
        <v/>
      </c>
      <c r="P574" s="61" t="s">
        <v>54</v>
      </c>
      <c r="Q574" s="61" t="str">
        <f>IF(ISERROR(VLOOKUP(P574,[2]POA!$A$2:$F$25,4,0)),"",VLOOKUP(P574,[2]POA!$A$2:$F$25,4,0))</f>
        <v/>
      </c>
      <c r="R574" s="62" t="str">
        <f>IF(ISERROR(VLOOKUP(N574,[2]POA!$A$2:$C$25,2,0)),"",VLOOKUP(N574,[2]POA!$A$2:$C$25,2,0))</f>
        <v/>
      </c>
      <c r="S574" s="63"/>
      <c r="T574" s="64" t="str">
        <f t="shared" ref="T574:T583" si="460">IF(OR(S573=0,N574="",R574=""),"",IF(S573&gt;=(0.1*R574),"HABIL","NO HABIL"))</f>
        <v/>
      </c>
      <c r="U574" s="63"/>
      <c r="V574" s="64" t="str">
        <f>IF(OR(U573=0,N574="",R574=""),"",IF(U573&gt;=(0.5*R574),"HABIL","NO HABIL"))</f>
        <v/>
      </c>
      <c r="W574" s="64"/>
      <c r="X574" s="63"/>
      <c r="Y574" s="64" t="str">
        <f>IF(OR(X573=0,N574="",R574=""),"",IF(X573&gt;=$Y$9,"HABIL","NO HABIL"))</f>
        <v/>
      </c>
      <c r="Z574" s="65"/>
      <c r="AA574" s="64" t="str">
        <f>IF(OR(Z573=0,N574="",R574=""),"",IF(Z573&lt;=$AA$9,"HABIL","NO HABIL"))</f>
        <v/>
      </c>
      <c r="AB574" s="61" t="str">
        <f>IF(ISERROR(VLOOKUP(P574,[3]POA!$A$2:$F$25,5,0)),"",VLOOKUP(P574,[3]POA!$A$2:$F$25,5,0))</f>
        <v/>
      </c>
      <c r="AC574" s="61"/>
      <c r="AD574" s="64" t="str">
        <f>IF(OR(AC573=0,N574="",R574=""),"",IF(AC573&gt;=$AD$9,"HABIL","NO HABIL"))</f>
        <v/>
      </c>
      <c r="AE574" s="64" t="str">
        <f t="shared" ref="AE574:AE583" si="461">IF(OR(T574="",V574="",Y574="",AA574="",AD574=""),"",IF(T574="NO HABIL","NO HABIL",IF(V574="NO HABIL","NO HABIL",IF(Y574="NO HABIL","NO HABIL",IF(AA574="NO HABIL","NO HABIL",IF(AD574="NO HABIL","NO HABIL",IF(AD574="NO HABIL","NO HABIL","HABIL")))))))</f>
        <v/>
      </c>
      <c r="AF574" s="66">
        <f t="shared" ref="AF574:AF583" si="462">IF(ISERROR(F574/$AG$9),"",F574/$AG$9)</f>
        <v>0</v>
      </c>
      <c r="AG574" s="67" t="str">
        <f>+IF(AF574&lt;$AG$10,"MIPYME","NO CUMPLE")</f>
        <v>MIPYME</v>
      </c>
      <c r="AH574" s="68"/>
      <c r="AI574" s="64" t="str">
        <f>IF(OR(AH573=0,N574="",R574=""),"",IF(AH573&gt;=$AI$9,"HABIL","NO HABIL"))</f>
        <v/>
      </c>
      <c r="AJ574" s="68"/>
      <c r="AK574" s="64" t="str">
        <f>IF(OR(AJ573=0,N574="",R574=""),"",IF(AJ573&gt;=$AK$9,"HABIL","NO HABIL"))</f>
        <v/>
      </c>
      <c r="AL574" s="69" t="str">
        <f>IF(OR(AI574="",AK574=""),"",IF(AI574="NO HABIL","NO HABIL",IF(AK574="NO HABIL","NO HABIL",IF(AK574="NO HABIL","NO HABIL","HABIL"))))</f>
        <v/>
      </c>
    </row>
    <row r="575" spans="2:38" ht="18" hidden="1" customHeight="1" x14ac:dyDescent="0.25">
      <c r="B575" s="54" t="str">
        <f>IF(C575="","",B574+0.1)</f>
        <v/>
      </c>
      <c r="C575" s="56"/>
      <c r="D575" s="56"/>
      <c r="E575" s="57">
        <f>IF(ISERROR(VLOOKUP(C575,[2]TD!$4:$65536,2,0)),0,VLOOKUP(C575,[2]TD!$4:$65536,2,0))</f>
        <v>0</v>
      </c>
      <c r="F575" s="57">
        <f>IF(ISERROR(VLOOKUP(C575,[2]TD!$4:$65536,3,0)),0,VLOOKUP(C575,[2]TD!$4:$65536,3,0))</f>
        <v>0</v>
      </c>
      <c r="G575" s="57">
        <f>IF(ISERROR(VLOOKUP(C575,[2]TD!$4:$65536,4,0)),0,VLOOKUP(C575,[2]TD!$4:$65536,4,0))</f>
        <v>0</v>
      </c>
      <c r="H575" s="57">
        <f>IF(ISERROR(VLOOKUP(C575,[2]TD!$4:$65536,5,0)),0,VLOOKUP(C575,[2]TD!$4:$65536,5,0))</f>
        <v>0</v>
      </c>
      <c r="I575" s="57">
        <f t="shared" ref="I575:J583" si="463">IF(ISERROR(E575-G575),"",E575-G575)</f>
        <v>0</v>
      </c>
      <c r="J575" s="58">
        <f t="shared" si="463"/>
        <v>0</v>
      </c>
      <c r="K575" s="58">
        <f t="shared" ref="K575:K583" si="464">IF(ISERROR(F575-H575),"",F575-H575)</f>
        <v>0</v>
      </c>
      <c r="L575" s="57">
        <f>IF(ISERROR(VLOOKUP(C575,[2]TD!$4:$65536,6,0)),0,VLOOKUP(C575,[2]TD!$4:$65536,6,0))</f>
        <v>0</v>
      </c>
      <c r="M575" s="57">
        <f>IF(ISERROR(VLOOKUP(C575,[2]TD!$4:$65536,7,0)),0,VLOOKUP(C575,[2]TD!$4:$65536,7,0))</f>
        <v>0</v>
      </c>
      <c r="N575" s="70"/>
      <c r="O575" s="70" t="str">
        <f>IF(ISERROR(VLOOKUP(N575,[2]POA!$A$2:$C$25,3,0)),"",VLOOKUP(N575,[2]POA!$A$2:$C$25,3,0))</f>
        <v/>
      </c>
      <c r="P575" s="61" t="s">
        <v>54</v>
      </c>
      <c r="Q575" s="61" t="str">
        <f>IF(ISERROR(VLOOKUP(P575,[2]POA!$A$2:$F$25,4,0)),"",VLOOKUP(P575,[2]POA!$A$2:$F$25,4,0))</f>
        <v/>
      </c>
      <c r="R575" s="62" t="str">
        <f>IF(ISERROR(VLOOKUP(N575,[2]POA!$A$2:$C$25,2,0)),"",VLOOKUP(N575,[2]POA!$A$2:$C$25,2,0))</f>
        <v/>
      </c>
      <c r="S575" s="63" t="s">
        <v>54</v>
      </c>
      <c r="T575" s="64" t="str">
        <f t="shared" si="460"/>
        <v/>
      </c>
      <c r="U575" s="63"/>
      <c r="V575" s="64" t="str">
        <f>IF(OR(U573=0,N575="",R575=""),"",IF(U573&gt;=(0.5*R575),"HABIL","NO HABIL"))</f>
        <v/>
      </c>
      <c r="W575" s="64"/>
      <c r="X575" s="63"/>
      <c r="Y575" s="64" t="str">
        <f>IF(OR(X573=0,N575="",R575=""),"",IF(X573&gt;=$Y$9,"HABIL","NO HABIL"))</f>
        <v/>
      </c>
      <c r="Z575" s="65"/>
      <c r="AA575" s="64" t="str">
        <f>IF(OR(Z573=0,N575="",R575=""),"",IF(Z573&lt;=$AA$9,"HABIL","NO HABIL"))</f>
        <v/>
      </c>
      <c r="AB575" s="61" t="str">
        <f>IF(ISERROR(VLOOKUP(P575,[3]POA!$A$2:$F$25,5,0)),"",VLOOKUP(P575,[3]POA!$A$2:$F$25,5,0))</f>
        <v/>
      </c>
      <c r="AC575" s="61"/>
      <c r="AD575" s="64" t="str">
        <f>IF(OR(AC573=0,N575="",R575=""),"",IF(AC573&gt;=$AD$9,"HABIL","NO HABIL"))</f>
        <v/>
      </c>
      <c r="AE575" s="64" t="str">
        <f t="shared" si="461"/>
        <v/>
      </c>
      <c r="AF575" s="66">
        <f t="shared" si="462"/>
        <v>0</v>
      </c>
      <c r="AG575" s="67" t="str">
        <f t="shared" ref="AG575:AG583" si="465">+IF(AF575&lt;$AG$10,"MIPYME","NO CUMPLE")</f>
        <v>MIPYME</v>
      </c>
      <c r="AH575" s="68"/>
      <c r="AI575" s="64" t="str">
        <f>IF(OR(AH573=0,N575="",R575=""),"",IF(AH573&gt;=$AI$9,"HABIL","NO HABIL"))</f>
        <v/>
      </c>
      <c r="AJ575" s="68"/>
      <c r="AK575" s="64" t="str">
        <f>IF(OR(AJ573=0,N575="",R575=""),"",IF(AJ573&gt;=$AK$9,"HABIL","NO HABIL"))</f>
        <v/>
      </c>
      <c r="AL575" s="71" t="str">
        <f t="shared" ref="AL575:AL584" si="466">IF(OR(AI575="",AK575=""),"",IF(AI575="NO HABIL","NO HABIL",IF(AK575="NO HABIL","NO HABIL",IF(AK575="NO HABIL","NO HABIL","HABIL"))))</f>
        <v/>
      </c>
    </row>
    <row r="576" spans="2:38" ht="18" hidden="1" customHeight="1" x14ac:dyDescent="0.25">
      <c r="B576" s="54" t="str">
        <f>IF(C576="","",B575+0.1)</f>
        <v/>
      </c>
      <c r="C576" s="56"/>
      <c r="D576" s="56"/>
      <c r="E576" s="57">
        <f>IF(ISERROR(VLOOKUP(C576,[2]TD!$4:$65536,2,0)),0,VLOOKUP(C576,[2]TD!$4:$65536,2,0))</f>
        <v>0</v>
      </c>
      <c r="F576" s="57">
        <f>IF(ISERROR(VLOOKUP(C576,[2]TD!$4:$65536,3,0)),0,VLOOKUP(C576,[2]TD!$4:$65536,3,0))</f>
        <v>0</v>
      </c>
      <c r="G576" s="57">
        <f>IF(ISERROR(VLOOKUP(C576,[2]TD!$4:$65536,4,0)),0,VLOOKUP(C576,[2]TD!$4:$65536,4,0))</f>
        <v>0</v>
      </c>
      <c r="H576" s="57">
        <f>IF(ISERROR(VLOOKUP(C576,[2]TD!$4:$65536,5,0)),0,VLOOKUP(C576,[2]TD!$4:$65536,5,0))</f>
        <v>0</v>
      </c>
      <c r="I576" s="57">
        <f t="shared" si="463"/>
        <v>0</v>
      </c>
      <c r="J576" s="58">
        <f t="shared" si="463"/>
        <v>0</v>
      </c>
      <c r="K576" s="58">
        <f t="shared" si="464"/>
        <v>0</v>
      </c>
      <c r="L576" s="57">
        <f>IF(ISERROR(VLOOKUP(C576,[2]TD!$4:$65536,6,0)),0,VLOOKUP(C576,[2]TD!$4:$65536,6,0))</f>
        <v>0</v>
      </c>
      <c r="M576" s="57">
        <f>IF(ISERROR(VLOOKUP(C576,[2]TD!$4:$65536,7,0)),0,VLOOKUP(C576,[2]TD!$4:$65536,7,0))</f>
        <v>0</v>
      </c>
      <c r="N576" s="70"/>
      <c r="O576" s="70" t="str">
        <f>IF(ISERROR(VLOOKUP(N576,[2]POA!$A$2:$C$25,3,0)),"",VLOOKUP(N576,[2]POA!$A$2:$C$25,3,0))</f>
        <v/>
      </c>
      <c r="P576" s="61"/>
      <c r="Q576" s="61" t="str">
        <f>IF(ISERROR(VLOOKUP(P576,[2]POA!$A$2:$F$25,4,0)),"",VLOOKUP(P576,[2]POA!$A$2:$F$25,4,0))</f>
        <v/>
      </c>
      <c r="R576" s="62" t="str">
        <f>IF(ISERROR(VLOOKUP(N576,[2]POA!$A$2:$C$25,2,0)),"",VLOOKUP(N576,[2]POA!$A$2:$C$25,2,0))</f>
        <v/>
      </c>
      <c r="S576" s="63" t="s">
        <v>54</v>
      </c>
      <c r="T576" s="64" t="str">
        <f t="shared" si="460"/>
        <v/>
      </c>
      <c r="U576" s="63"/>
      <c r="V576" s="64" t="str">
        <f>IF(OR(U573=0,N576="",R576=""),"",IF(U573&gt;=(0.5*R576),"HABIL","NO HABIL"))</f>
        <v/>
      </c>
      <c r="W576" s="64"/>
      <c r="X576" s="63"/>
      <c r="Y576" s="64" t="str">
        <f>IF(OR(X573=0,N576="",R576=""),"",IF(X573&gt;=$Y$9,"HABIL","NO HABIL"))</f>
        <v/>
      </c>
      <c r="Z576" s="65"/>
      <c r="AA576" s="64" t="str">
        <f>IF(OR(Z573=0,N576="",R576=""),"",IF(Z573&lt;=$AA$9,"HABIL","NO HABIL"))</f>
        <v/>
      </c>
      <c r="AB576" s="61">
        <f>IF(ISERROR(VLOOKUP(P576,[3]POA!$A$2:$F$25,5,0)),"",VLOOKUP(P576,[3]POA!$A$2:$F$25,5,0))</f>
        <v>0</v>
      </c>
      <c r="AC576" s="61"/>
      <c r="AD576" s="64" t="str">
        <f>IF(OR(AC573=0,N576="",R576=""),"",IF(AC573&gt;=$AD$9,"HABIL","NO HABIL"))</f>
        <v/>
      </c>
      <c r="AE576" s="64" t="str">
        <f t="shared" si="461"/>
        <v/>
      </c>
      <c r="AF576" s="66">
        <f t="shared" si="462"/>
        <v>0</v>
      </c>
      <c r="AG576" s="67" t="str">
        <f t="shared" si="465"/>
        <v>MIPYME</v>
      </c>
      <c r="AH576" s="68"/>
      <c r="AI576" s="64" t="str">
        <f>IF(OR(AH573=0,N576="",R576=""),"",IF(AH573&gt;=$AI$9,"HABIL","NO HABIL"))</f>
        <v/>
      </c>
      <c r="AJ576" s="68"/>
      <c r="AK576" s="64" t="str">
        <f>IF(OR(AJ573=0,N576="",R576=""),"",IF(AJ573&gt;=$AK$9,"HABIL","NO HABIL"))</f>
        <v/>
      </c>
      <c r="AL576" s="71" t="str">
        <f t="shared" si="466"/>
        <v/>
      </c>
    </row>
    <row r="577" spans="2:38" ht="18" hidden="1" customHeight="1" x14ac:dyDescent="0.25">
      <c r="B577" s="54"/>
      <c r="C577" s="56" t="s">
        <v>55</v>
      </c>
      <c r="D577" s="56"/>
      <c r="E577" s="57">
        <f>IF(ISERROR(VLOOKUP(C577,[2]TD!$4:$65536,2,0)),0,VLOOKUP(C577,[2]TD!$4:$65536,2,0))</f>
        <v>0</v>
      </c>
      <c r="F577" s="57">
        <f>IF(ISERROR(VLOOKUP(C577,[2]TD!$4:$65536,3,0)),0,VLOOKUP(C577,[2]TD!$4:$65536,3,0))</f>
        <v>0</v>
      </c>
      <c r="G577" s="57">
        <f>IF(ISERROR(VLOOKUP(C577,[2]TD!$4:$65536,4,0)),0,VLOOKUP(C577,[2]TD!$4:$65536,4,0))</f>
        <v>0</v>
      </c>
      <c r="H577" s="57">
        <f>IF(ISERROR(VLOOKUP(C577,[2]TD!$4:$65536,5,0)),0,VLOOKUP(C577,[2]TD!$4:$65536,5,0))</f>
        <v>0</v>
      </c>
      <c r="I577" s="57">
        <f t="shared" si="463"/>
        <v>0</v>
      </c>
      <c r="J577" s="57">
        <f t="shared" si="463"/>
        <v>0</v>
      </c>
      <c r="K577" s="57">
        <f t="shared" si="464"/>
        <v>0</v>
      </c>
      <c r="L577" s="57">
        <f>IF(ISERROR(VLOOKUP(C577,[2]TD!$4:$65536,6,0)),0,VLOOKUP(C577,[2]TD!$4:$65536,6,0))</f>
        <v>0</v>
      </c>
      <c r="M577" s="57">
        <f>IF(ISERROR(VLOOKUP(C577,[2]TD!$4:$65536,7,0)),0,VLOOKUP(C577,[2]TD!$4:$65536,7,0))</f>
        <v>0</v>
      </c>
      <c r="N577" s="70"/>
      <c r="O577" s="70" t="str">
        <f>IF(ISERROR(VLOOKUP(N577,[2]POA!$A$2:$C$25,3,0)),"",VLOOKUP(N577,[2]POA!$A$2:$C$25,3,0))</f>
        <v/>
      </c>
      <c r="P577" s="61"/>
      <c r="Q577" s="61" t="str">
        <f>IF(ISERROR(VLOOKUP(P577,[2]POA!$A$2:$F$25,4,0)),"",VLOOKUP(P577,[2]POA!$A$2:$F$25,4,0))</f>
        <v/>
      </c>
      <c r="R577" s="62" t="str">
        <f>IF(ISERROR(VLOOKUP(N577,[2]POA!$A$2:$C$25,2,0)),"",VLOOKUP(N577,[2]POA!$A$2:$C$25,2,0))</f>
        <v/>
      </c>
      <c r="S577" s="63"/>
      <c r="T577" s="64" t="str">
        <f t="shared" si="460"/>
        <v/>
      </c>
      <c r="U577" s="63"/>
      <c r="V577" s="64" t="str">
        <f>IF(OR(U573=0,N577="",R577=""),"",IF(U573&gt;=(0.5*R577),"HABIL","NO HABIL"))</f>
        <v/>
      </c>
      <c r="W577" s="64"/>
      <c r="X577" s="63"/>
      <c r="Y577" s="64" t="str">
        <f>IF(OR(X573=0,N577="",R577=""),"",IF(X573&gt;=$Y$9,"HABIL","NO HABIL"))</f>
        <v/>
      </c>
      <c r="Z577" s="65"/>
      <c r="AA577" s="64" t="str">
        <f>IF(OR(Z573=0,N577="",R577=""),"",IF(Z573&lt;=$AA$9,"HABIL","NO HABIL"))</f>
        <v/>
      </c>
      <c r="AB577" s="61">
        <f>IF(ISERROR(VLOOKUP(P577,[3]POA!$A$2:$F$25,5,0)),"",VLOOKUP(P577,[3]POA!$A$2:$F$25,5,0))</f>
        <v>0</v>
      </c>
      <c r="AC577" s="61"/>
      <c r="AD577" s="64" t="str">
        <f>IF(OR(AC573=0,N577="",R577=""),"",IF(AC573&gt;=$AD$9,"HABIL","NO HABIL"))</f>
        <v/>
      </c>
      <c r="AE577" s="64" t="str">
        <f t="shared" si="461"/>
        <v/>
      </c>
      <c r="AF577" s="66">
        <f t="shared" si="462"/>
        <v>0</v>
      </c>
      <c r="AG577" s="67" t="str">
        <f t="shared" si="465"/>
        <v>MIPYME</v>
      </c>
      <c r="AH577" s="68"/>
      <c r="AI577" s="64" t="str">
        <f>IF(OR(AH573=0,N577="",R577=""),"",IF(AH573&gt;=$AI$9,"HABIL","NO HABIL"))</f>
        <v/>
      </c>
      <c r="AJ577" s="68"/>
      <c r="AK577" s="64" t="str">
        <f>IF(OR(AJ573=0,N577="",R577=""),"",IF(AJ573&gt;=$AK$9,"HABIL","NO HABIL"))</f>
        <v/>
      </c>
      <c r="AL577" s="71" t="str">
        <f t="shared" si="466"/>
        <v/>
      </c>
    </row>
    <row r="578" spans="2:38" ht="18" hidden="1" customHeight="1" x14ac:dyDescent="0.25">
      <c r="B578" s="54" t="str">
        <f t="shared" ref="B578:B583" si="467">IF(C578="","",B577+0.1)</f>
        <v/>
      </c>
      <c r="C578" s="56"/>
      <c r="D578" s="56"/>
      <c r="E578" s="57">
        <f>IF(ISERROR(VLOOKUP(C578,[2]TD!$4:$65536,2,0)),0,VLOOKUP(C578,[2]TD!$4:$65536,2,0))</f>
        <v>0</v>
      </c>
      <c r="F578" s="57">
        <f>IF(ISERROR(VLOOKUP(C578,[2]TD!$4:$65536,3,0)),0,VLOOKUP(C578,[2]TD!$4:$65536,3,0))</f>
        <v>0</v>
      </c>
      <c r="G578" s="57">
        <f>IF(ISERROR(VLOOKUP(C578,[2]TD!$4:$65536,4,0)),0,VLOOKUP(C578,[2]TD!$4:$65536,4,0))</f>
        <v>0</v>
      </c>
      <c r="H578" s="57">
        <f>IF(ISERROR(VLOOKUP(C578,[2]TD!$4:$65536,5,0)),0,VLOOKUP(C578,[2]TD!$4:$65536,5,0))</f>
        <v>0</v>
      </c>
      <c r="I578" s="57">
        <f t="shared" si="463"/>
        <v>0</v>
      </c>
      <c r="J578" s="57">
        <f t="shared" si="463"/>
        <v>0</v>
      </c>
      <c r="K578" s="57">
        <f t="shared" si="464"/>
        <v>0</v>
      </c>
      <c r="L578" s="57">
        <f>IF(ISERROR(VLOOKUP(C578,[2]TD!$4:$65536,6,0)),0,VLOOKUP(C578,[2]TD!$4:$65536,6,0))</f>
        <v>0</v>
      </c>
      <c r="M578" s="57">
        <f>IF(ISERROR(VLOOKUP(C578,[2]TD!$4:$65536,7,0)),0,VLOOKUP(C578,[2]TD!$4:$65536,7,0))</f>
        <v>0</v>
      </c>
      <c r="N578" s="70"/>
      <c r="O578" s="70" t="str">
        <f>IF(ISERROR(VLOOKUP(N578,[2]POA!$A$2:$C$25,3,0)),"",VLOOKUP(N578,[2]POA!$A$2:$C$25,3,0))</f>
        <v/>
      </c>
      <c r="P578" s="61"/>
      <c r="Q578" s="61" t="str">
        <f>IF(ISERROR(VLOOKUP(P578,[2]POA!$A$2:$F$25,4,0)),"",VLOOKUP(P578,[2]POA!$A$2:$F$25,4,0))</f>
        <v/>
      </c>
      <c r="R578" s="62" t="str">
        <f>IF(ISERROR(VLOOKUP(N578,[2]POA!$A$2:$C$25,2,0)),"",VLOOKUP(N578,[2]POA!$A$2:$C$25,2,0))</f>
        <v/>
      </c>
      <c r="S578" s="63"/>
      <c r="T578" s="64" t="str">
        <f t="shared" si="460"/>
        <v/>
      </c>
      <c r="U578" s="63"/>
      <c r="V578" s="64" t="str">
        <f>IF(OR(U573=0,N578="",R578=""),"",IF(U573&gt;=(0.5*R578),"HABIL","NO HABIL"))</f>
        <v/>
      </c>
      <c r="W578" s="64"/>
      <c r="X578" s="63"/>
      <c r="Y578" s="64" t="str">
        <f>IF(OR(X573=0,N578="",R578=""),"",IF(X573&gt;=$Y$9,"HABIL","NO HABIL"))</f>
        <v/>
      </c>
      <c r="Z578" s="65"/>
      <c r="AA578" s="64" t="str">
        <f>IF(OR(Z573=0,N578="",R578=""),"",IF(Z573&lt;=$AA$9,"HABIL","NO HABIL"))</f>
        <v/>
      </c>
      <c r="AB578" s="61">
        <f>IF(ISERROR(VLOOKUP(P578,[3]POA!$A$2:$F$25,5,0)),"",VLOOKUP(P578,[3]POA!$A$2:$F$25,5,0))</f>
        <v>0</v>
      </c>
      <c r="AC578" s="61"/>
      <c r="AD578" s="64" t="str">
        <f>IF(OR(AC573=0,N578="",R578=""),"",IF(AC573&gt;=$AD$9,"HABIL","NO HABIL"))</f>
        <v/>
      </c>
      <c r="AE578" s="64" t="str">
        <f t="shared" si="461"/>
        <v/>
      </c>
      <c r="AF578" s="66">
        <f t="shared" si="462"/>
        <v>0</v>
      </c>
      <c r="AG578" s="67" t="str">
        <f t="shared" si="465"/>
        <v>MIPYME</v>
      </c>
      <c r="AH578" s="68"/>
      <c r="AI578" s="64" t="str">
        <f>IF(OR(AH573=0,N578="",R578=""),"",IF(AH573&gt;=$AI$9,"HABIL","NO HABIL"))</f>
        <v/>
      </c>
      <c r="AJ578" s="68"/>
      <c r="AK578" s="64" t="str">
        <f>IF(OR(AJ573=0,N578="",R578=""),"",IF(AJ573&gt;=$AK$9,"HABIL","NO HABIL"))</f>
        <v/>
      </c>
      <c r="AL578" s="72" t="str">
        <f t="shared" si="466"/>
        <v/>
      </c>
    </row>
    <row r="579" spans="2:38" ht="18" hidden="1" customHeight="1" x14ac:dyDescent="0.25">
      <c r="B579" s="54" t="str">
        <f t="shared" si="467"/>
        <v/>
      </c>
      <c r="C579" s="56"/>
      <c r="D579" s="56"/>
      <c r="E579" s="57">
        <f>IF(ISERROR(VLOOKUP(C579,[2]TD!$4:$65536,2,0)),0,VLOOKUP(C579,[2]TD!$4:$65536,2,0))</f>
        <v>0</v>
      </c>
      <c r="F579" s="57">
        <f>IF(ISERROR(VLOOKUP(C579,[2]TD!$4:$65536,3,0)),0,VLOOKUP(C579,[2]TD!$4:$65536,3,0))</f>
        <v>0</v>
      </c>
      <c r="G579" s="57">
        <f>IF(ISERROR(VLOOKUP(C579,[2]TD!$4:$65536,4,0)),0,VLOOKUP(C579,[2]TD!$4:$65536,4,0))</f>
        <v>0</v>
      </c>
      <c r="H579" s="57">
        <f>IF(ISERROR(VLOOKUP(C579,[2]TD!$4:$65536,5,0)),0,VLOOKUP(C579,[2]TD!$4:$65536,5,0))</f>
        <v>0</v>
      </c>
      <c r="I579" s="57">
        <f t="shared" si="463"/>
        <v>0</v>
      </c>
      <c r="J579" s="57">
        <f t="shared" si="463"/>
        <v>0</v>
      </c>
      <c r="K579" s="57">
        <f t="shared" si="464"/>
        <v>0</v>
      </c>
      <c r="L579" s="57">
        <f>IF(ISERROR(VLOOKUP(C579,[2]TD!$4:$65536,6,0)),0,VLOOKUP(C579,[2]TD!$4:$65536,6,0))</f>
        <v>0</v>
      </c>
      <c r="M579" s="57">
        <f>IF(ISERROR(VLOOKUP(C579,[2]TD!$4:$65536,7,0)),0,VLOOKUP(C579,[2]TD!$4:$65536,7,0))</f>
        <v>0</v>
      </c>
      <c r="N579" s="70"/>
      <c r="O579" s="70" t="str">
        <f>IF(ISERROR(VLOOKUP(N579,[2]POA!$A$2:$C$25,3,0)),"",VLOOKUP(N579,[2]POA!$A$2:$C$25,3,0))</f>
        <v/>
      </c>
      <c r="P579" s="61"/>
      <c r="Q579" s="61" t="str">
        <f>IF(ISERROR(VLOOKUP(P579,[2]POA!$A$2:$F$25,4,0)),"",VLOOKUP(P579,[2]POA!$A$2:$F$25,4,0))</f>
        <v/>
      </c>
      <c r="R579" s="62" t="str">
        <f>IF(ISERROR(VLOOKUP(N579,[2]POA!$A$2:$C$25,2,0)),"",VLOOKUP(N579,[2]POA!$A$2:$C$25,2,0))</f>
        <v/>
      </c>
      <c r="S579" s="63"/>
      <c r="T579" s="64" t="str">
        <f t="shared" si="460"/>
        <v/>
      </c>
      <c r="U579" s="63"/>
      <c r="V579" s="64" t="str">
        <f>IF(OR(U573=0,N579="",R579=""),"",IF(U573&gt;=(0.5*R579),"HABIL","NO HABIL"))</f>
        <v/>
      </c>
      <c r="W579" s="64"/>
      <c r="X579" s="63"/>
      <c r="Y579" s="64" t="str">
        <f>IF(OR(X573=0,N579="",R579=""),"",IF(X573&gt;=$Y$9,"HABIL","NO HABIL"))</f>
        <v/>
      </c>
      <c r="Z579" s="65"/>
      <c r="AA579" s="64" t="str">
        <f>IF(OR(Z573=0,N579="",R579=""),"",IF(Z573&lt;=$AA$9,"HABIL","NO HABIL"))</f>
        <v/>
      </c>
      <c r="AB579" s="61">
        <f>IF(ISERROR(VLOOKUP(P579,[3]POA!$A$2:$F$25,5,0)),"",VLOOKUP(P579,[3]POA!$A$2:$F$25,5,0))</f>
        <v>0</v>
      </c>
      <c r="AC579" s="61"/>
      <c r="AD579" s="64" t="str">
        <f>IF(OR(AC573=0,N579="",R579=""),"",IF(AC573&gt;=$AD$9,"HABIL","NO HABIL"))</f>
        <v/>
      </c>
      <c r="AE579" s="64" t="str">
        <f t="shared" si="461"/>
        <v/>
      </c>
      <c r="AF579" s="66">
        <f t="shared" si="462"/>
        <v>0</v>
      </c>
      <c r="AG579" s="67" t="str">
        <f t="shared" si="465"/>
        <v>MIPYME</v>
      </c>
      <c r="AH579" s="68"/>
      <c r="AI579" s="64" t="str">
        <f>IF(OR(AH573=0,N579="",R579=""),"",IF(AH573&gt;=$AI$9,"HABIL","NO HABIL"))</f>
        <v/>
      </c>
      <c r="AJ579" s="68"/>
      <c r="AK579" s="64" t="str">
        <f>IF(OR(AJ573=0,N579="",R579=""),"",IF(AJ573&gt;=$AK$9,"HABIL","NO HABIL"))</f>
        <v/>
      </c>
      <c r="AL579" s="71" t="str">
        <f t="shared" si="466"/>
        <v/>
      </c>
    </row>
    <row r="580" spans="2:38" ht="18" hidden="1" customHeight="1" x14ac:dyDescent="0.25">
      <c r="B580" s="54" t="str">
        <f t="shared" si="467"/>
        <v/>
      </c>
      <c r="C580" s="56"/>
      <c r="D580" s="56"/>
      <c r="E580" s="57">
        <f>IF(ISERROR(VLOOKUP(C580,[2]TD!$4:$65536,2,0)),0,VLOOKUP(C580,[2]TD!$4:$65536,2,0))</f>
        <v>0</v>
      </c>
      <c r="F580" s="57">
        <f>IF(ISERROR(VLOOKUP(C580,[2]TD!$4:$65536,3,0)),0,VLOOKUP(C580,[2]TD!$4:$65536,3,0))</f>
        <v>0</v>
      </c>
      <c r="G580" s="57">
        <f>IF(ISERROR(VLOOKUP(C580,[2]TD!$4:$65536,4,0)),0,VLOOKUP(C580,[2]TD!$4:$65536,4,0))</f>
        <v>0</v>
      </c>
      <c r="H580" s="57">
        <f>IF(ISERROR(VLOOKUP(C580,[2]TD!$4:$65536,5,0)),0,VLOOKUP(C580,[2]TD!$4:$65536,5,0))</f>
        <v>0</v>
      </c>
      <c r="I580" s="57">
        <f t="shared" si="463"/>
        <v>0</v>
      </c>
      <c r="J580" s="57">
        <f t="shared" si="463"/>
        <v>0</v>
      </c>
      <c r="K580" s="57">
        <f t="shared" si="464"/>
        <v>0</v>
      </c>
      <c r="L580" s="57">
        <f>IF(ISERROR(VLOOKUP(C580,[2]TD!$4:$65536,6,0)),0,VLOOKUP(C580,[2]TD!$4:$65536,6,0))</f>
        <v>0</v>
      </c>
      <c r="M580" s="57">
        <f>IF(ISERROR(VLOOKUP(C580,[2]TD!$4:$65536,7,0)),0,VLOOKUP(C580,[2]TD!$4:$65536,7,0))</f>
        <v>0</v>
      </c>
      <c r="N580" s="70"/>
      <c r="O580" s="70" t="str">
        <f>IF(ISERROR(VLOOKUP(N580,[2]POA!$A$2:$C$25,3,0)),"",VLOOKUP(N580,[2]POA!$A$2:$C$25,3,0))</f>
        <v/>
      </c>
      <c r="P580" s="61"/>
      <c r="Q580" s="61" t="str">
        <f>IF(ISERROR(VLOOKUP(P580,[2]POA!$A$2:$F$25,4,0)),"",VLOOKUP(P580,[2]POA!$A$2:$F$25,4,0))</f>
        <v/>
      </c>
      <c r="R580" s="62" t="str">
        <f>IF(ISERROR(VLOOKUP(N580,[2]POA!$A$2:$C$25,2,0)),"",VLOOKUP(N580,[2]POA!$A$2:$C$25,2,0))</f>
        <v/>
      </c>
      <c r="S580" s="63"/>
      <c r="T580" s="64" t="str">
        <f t="shared" si="460"/>
        <v/>
      </c>
      <c r="U580" s="63"/>
      <c r="V580" s="64" t="str">
        <f>IF(OR(U573=0,N580="",R580=""),"",IF(U573&gt;=(0.5*R580),"HABIL","NO HABIL"))</f>
        <v/>
      </c>
      <c r="W580" s="64"/>
      <c r="X580" s="63"/>
      <c r="Y580" s="64" t="str">
        <f>IF(OR(X573=0,N580="",R580=""),"",IF(X573&gt;=$Y$9,"HABIL","NO HABIL"))</f>
        <v/>
      </c>
      <c r="Z580" s="65"/>
      <c r="AA580" s="64" t="str">
        <f>IF(OR(Z573=0,N580="",R580=""),"",IF(Z573&lt;=$AA$9,"HABIL","NO HABIL"))</f>
        <v/>
      </c>
      <c r="AB580" s="61">
        <f>IF(ISERROR(VLOOKUP(P580,[3]POA!$A$2:$F$25,5,0)),"",VLOOKUP(P580,[3]POA!$A$2:$F$25,5,0))</f>
        <v>0</v>
      </c>
      <c r="AC580" s="61"/>
      <c r="AD580" s="64" t="str">
        <f>IF(OR(AC573=0,N580="",R580=""),"",IF(AC573&gt;=$AD$9,"HABIL","NO HABIL"))</f>
        <v/>
      </c>
      <c r="AE580" s="64" t="str">
        <f t="shared" si="461"/>
        <v/>
      </c>
      <c r="AF580" s="66">
        <f t="shared" si="462"/>
        <v>0</v>
      </c>
      <c r="AG580" s="67" t="str">
        <f t="shared" si="465"/>
        <v>MIPYME</v>
      </c>
      <c r="AH580" s="68"/>
      <c r="AI580" s="64" t="str">
        <f>IF(OR(AH573=0,N580="",R580=""),"",IF(AH573&gt;=$AI$9,"HABIL","NO HABIL"))</f>
        <v/>
      </c>
      <c r="AJ580" s="68"/>
      <c r="AK580" s="64" t="str">
        <f>IF(OR(AJ573=0,N580="",R580=""),"",IF(AJ573&gt;=$AK$9,"HABIL","NO HABIL"))</f>
        <v/>
      </c>
      <c r="AL580" s="71" t="str">
        <f t="shared" si="466"/>
        <v/>
      </c>
    </row>
    <row r="581" spans="2:38" ht="18" hidden="1" customHeight="1" x14ac:dyDescent="0.25">
      <c r="B581" s="54" t="str">
        <f t="shared" si="467"/>
        <v/>
      </c>
      <c r="C581" s="56"/>
      <c r="D581" s="56"/>
      <c r="E581" s="57">
        <f>IF(ISERROR(VLOOKUP(C581,[2]TD!$4:$65536,2,0)),0,VLOOKUP(C581,[2]TD!$4:$65536,2,0))</f>
        <v>0</v>
      </c>
      <c r="F581" s="57">
        <f>IF(ISERROR(VLOOKUP(C581,[2]TD!$4:$65536,3,0)),0,VLOOKUP(C581,[2]TD!$4:$65536,3,0))</f>
        <v>0</v>
      </c>
      <c r="G581" s="57">
        <f>IF(ISERROR(VLOOKUP(C581,[2]TD!$4:$65536,4,0)),0,VLOOKUP(C581,[2]TD!$4:$65536,4,0))</f>
        <v>0</v>
      </c>
      <c r="H581" s="57">
        <f>IF(ISERROR(VLOOKUP(C581,[2]TD!$4:$65536,5,0)),0,VLOOKUP(C581,[2]TD!$4:$65536,5,0))</f>
        <v>0</v>
      </c>
      <c r="I581" s="57">
        <f t="shared" si="463"/>
        <v>0</v>
      </c>
      <c r="J581" s="57">
        <f t="shared" si="463"/>
        <v>0</v>
      </c>
      <c r="K581" s="57">
        <f t="shared" si="464"/>
        <v>0</v>
      </c>
      <c r="L581" s="57">
        <f>IF(ISERROR(VLOOKUP(C581,[2]TD!$4:$65536,6,0)),0,VLOOKUP(C581,[2]TD!$4:$65536,6,0))</f>
        <v>0</v>
      </c>
      <c r="M581" s="57">
        <f>IF(ISERROR(VLOOKUP(C581,[2]TD!$4:$65536,7,0)),0,VLOOKUP(C581,[2]TD!$4:$65536,7,0))</f>
        <v>0</v>
      </c>
      <c r="N581" s="70"/>
      <c r="O581" s="70" t="str">
        <f>IF(ISERROR(VLOOKUP(N581,[2]POA!$A$2:$C$25,3,0)),"",VLOOKUP(N581,[2]POA!$A$2:$C$25,3,0))</f>
        <v/>
      </c>
      <c r="P581" s="61"/>
      <c r="Q581" s="61" t="str">
        <f>IF(ISERROR(VLOOKUP(P581,[2]POA!$A$2:$F$25,4,0)),"",VLOOKUP(P581,[2]POA!$A$2:$F$25,4,0))</f>
        <v/>
      </c>
      <c r="R581" s="62" t="str">
        <f>IF(ISERROR(VLOOKUP(N581,[2]POA!$A$2:$C$25,2,0)),"",VLOOKUP(N581,[2]POA!$A$2:$C$25,2,0))</f>
        <v/>
      </c>
      <c r="S581" s="63"/>
      <c r="T581" s="64" t="str">
        <f t="shared" si="460"/>
        <v/>
      </c>
      <c r="U581" s="63"/>
      <c r="V581" s="64" t="str">
        <f>IF(OR(U573=0,N581="",R581=""),"",IF(U573&gt;=(0.5*R581),"HABIL","NO HABIL"))</f>
        <v/>
      </c>
      <c r="W581" s="64"/>
      <c r="X581" s="63"/>
      <c r="Y581" s="64" t="str">
        <f>IF(OR(X573=0,N581="",R581=""),"",IF(X573&gt;=$Y$9,"HABIL","NO HABIL"))</f>
        <v/>
      </c>
      <c r="Z581" s="65"/>
      <c r="AA581" s="64" t="str">
        <f>IF(OR(Z573=0,N581="",R581=""),"",IF(Z573&lt;=$AA$9,"HABIL","NO HABIL"))</f>
        <v/>
      </c>
      <c r="AB581" s="61">
        <f>IF(ISERROR(VLOOKUP(P581,[3]POA!$A$2:$F$25,5,0)),"",VLOOKUP(P581,[3]POA!$A$2:$F$25,5,0))</f>
        <v>0</v>
      </c>
      <c r="AC581" s="61"/>
      <c r="AD581" s="64" t="str">
        <f>IF(OR(AC573=0,N581="",R581=""),"",IF(AC573&gt;=$AD$9,"HABIL","NO HABIL"))</f>
        <v/>
      </c>
      <c r="AE581" s="64" t="str">
        <f t="shared" si="461"/>
        <v/>
      </c>
      <c r="AF581" s="66">
        <f t="shared" si="462"/>
        <v>0</v>
      </c>
      <c r="AG581" s="67" t="str">
        <f t="shared" si="465"/>
        <v>MIPYME</v>
      </c>
      <c r="AH581" s="68"/>
      <c r="AI581" s="64" t="str">
        <f>IF(OR(AH573=0,N581="",R581=""),"",IF(AH573&gt;=$AI$9,"HABIL","NO HABIL"))</f>
        <v/>
      </c>
      <c r="AJ581" s="68"/>
      <c r="AK581" s="64" t="str">
        <f>IF(OR(AJ573=0,N581="",R581=""),"",IF(AJ573&gt;=$AK$9,"HABIL","NO HABIL"))</f>
        <v/>
      </c>
      <c r="AL581" s="72" t="str">
        <f t="shared" si="466"/>
        <v/>
      </c>
    </row>
    <row r="582" spans="2:38" ht="18" hidden="1" customHeight="1" x14ac:dyDescent="0.25">
      <c r="B582" s="54" t="str">
        <f t="shared" si="467"/>
        <v/>
      </c>
      <c r="C582" s="56"/>
      <c r="D582" s="56"/>
      <c r="E582" s="57">
        <f>IF(ISERROR(VLOOKUP(C582,[2]TD!$4:$65536,2,0)),0,VLOOKUP(C582,[2]TD!$4:$65536,2,0))</f>
        <v>0</v>
      </c>
      <c r="F582" s="57">
        <f>IF(ISERROR(VLOOKUP(C582,[2]TD!$4:$65536,3,0)),0,VLOOKUP(C582,[2]TD!$4:$65536,3,0))</f>
        <v>0</v>
      </c>
      <c r="G582" s="57">
        <f>IF(ISERROR(VLOOKUP(C582,[2]TD!$4:$65536,4,0)),0,VLOOKUP(C582,[2]TD!$4:$65536,4,0))</f>
        <v>0</v>
      </c>
      <c r="H582" s="57">
        <f>IF(ISERROR(VLOOKUP(C582,[2]TD!$4:$65536,5,0)),0,VLOOKUP(C582,[2]TD!$4:$65536,5,0))</f>
        <v>0</v>
      </c>
      <c r="I582" s="57">
        <f t="shared" si="463"/>
        <v>0</v>
      </c>
      <c r="J582" s="57">
        <f t="shared" si="463"/>
        <v>0</v>
      </c>
      <c r="K582" s="57">
        <f t="shared" si="464"/>
        <v>0</v>
      </c>
      <c r="L582" s="57">
        <f>IF(ISERROR(VLOOKUP(C582,[2]TD!$4:$65536,6,0)),0,VLOOKUP(C582,[2]TD!$4:$65536,6,0))</f>
        <v>0</v>
      </c>
      <c r="M582" s="57">
        <f>IF(ISERROR(VLOOKUP(C582,[2]TD!$4:$65536,7,0)),0,VLOOKUP(C582,[2]TD!$4:$65536,7,0))</f>
        <v>0</v>
      </c>
      <c r="N582" s="70"/>
      <c r="O582" s="70" t="str">
        <f>IF(ISERROR(VLOOKUP(N582,[2]POA!$A$2:$C$25,3,0)),"",VLOOKUP(N582,[2]POA!$A$2:$C$25,3,0))</f>
        <v/>
      </c>
      <c r="P582" s="61"/>
      <c r="Q582" s="61" t="str">
        <f>IF(ISERROR(VLOOKUP(P582,[2]POA!$A$2:$F$25,4,0)),"",VLOOKUP(P582,[2]POA!$A$2:$F$25,4,0))</f>
        <v/>
      </c>
      <c r="R582" s="62" t="str">
        <f>IF(ISERROR(VLOOKUP(N582,[2]POA!$A$2:$C$25,2,0)),"",VLOOKUP(N582,[2]POA!$A$2:$C$25,2,0))</f>
        <v/>
      </c>
      <c r="S582" s="63"/>
      <c r="T582" s="64" t="str">
        <f t="shared" si="460"/>
        <v/>
      </c>
      <c r="U582" s="63"/>
      <c r="V582" s="64" t="str">
        <f>IF(OR(U573=0,N582="",R582=""),"",IF(U573&gt;=(0.5*R582),"HABIL","NO HABIL"))</f>
        <v/>
      </c>
      <c r="W582" s="64"/>
      <c r="X582" s="63"/>
      <c r="Y582" s="64" t="str">
        <f>IF(OR(X573=0,N582="",R582=""),"",IF(X573&gt;=$Y$9,"HABIL","NO HABIL"))</f>
        <v/>
      </c>
      <c r="Z582" s="65"/>
      <c r="AA582" s="64" t="str">
        <f>IF(OR(Z573=0,N582="",R582=""),"",IF(Z573&lt;=$AA$9,"HABIL","NO HABIL"))</f>
        <v/>
      </c>
      <c r="AB582" s="61">
        <f>IF(ISERROR(VLOOKUP(P582,[3]POA!$A$2:$F$25,5,0)),"",VLOOKUP(P582,[3]POA!$A$2:$F$25,5,0))</f>
        <v>0</v>
      </c>
      <c r="AC582" s="61"/>
      <c r="AD582" s="64" t="str">
        <f>IF(OR(AC573=0,N582="",R582=""),"",IF(AC573&gt;=$AD$9,"HABIL","NO HABIL"))</f>
        <v/>
      </c>
      <c r="AE582" s="64" t="str">
        <f t="shared" si="461"/>
        <v/>
      </c>
      <c r="AF582" s="66">
        <f t="shared" si="462"/>
        <v>0</v>
      </c>
      <c r="AG582" s="67" t="str">
        <f t="shared" si="465"/>
        <v>MIPYME</v>
      </c>
      <c r="AH582" s="68"/>
      <c r="AI582" s="64" t="str">
        <f>IF(OR(AH573=0,N582="",R582=""),"",IF(AH573&gt;=$AI$9,"HABIL","NO HABIL"))</f>
        <v/>
      </c>
      <c r="AJ582" s="68"/>
      <c r="AK582" s="64" t="str">
        <f>IF(OR(AJ573=0,N582="",R582=""),"",IF(AJ573&gt;=$AK$9,"HABIL","NO HABIL"))</f>
        <v/>
      </c>
      <c r="AL582" s="72" t="str">
        <f t="shared" si="466"/>
        <v/>
      </c>
    </row>
    <row r="583" spans="2:38" ht="18" hidden="1" customHeight="1" x14ac:dyDescent="0.25">
      <c r="B583" s="73" t="str">
        <f t="shared" si="467"/>
        <v/>
      </c>
      <c r="C583" s="74"/>
      <c r="D583" s="74"/>
      <c r="E583" s="75">
        <f>IF(ISERROR(VLOOKUP(C583,[2]TD!$4:$65536,2,0)),0,VLOOKUP(C583,[2]TD!$4:$65536,2,0))</f>
        <v>0</v>
      </c>
      <c r="F583" s="75">
        <f>IF(ISERROR(VLOOKUP(C583,[2]TD!$4:$65536,3,0)),0,VLOOKUP(C583,[2]TD!$4:$65536,3,0))</f>
        <v>0</v>
      </c>
      <c r="G583" s="75">
        <f>IF(ISERROR(VLOOKUP(C583,[2]TD!$4:$65536,4,0)),0,VLOOKUP(C583,[2]TD!$4:$65536,4,0))</f>
        <v>0</v>
      </c>
      <c r="H583" s="75">
        <f>IF(ISERROR(VLOOKUP(C583,[2]TD!$4:$65536,5,0)),0,VLOOKUP(C583,[2]TD!$4:$65536,5,0))</f>
        <v>0</v>
      </c>
      <c r="I583" s="75">
        <f t="shared" si="463"/>
        <v>0</v>
      </c>
      <c r="J583" s="75">
        <f t="shared" si="463"/>
        <v>0</v>
      </c>
      <c r="K583" s="75">
        <f t="shared" si="464"/>
        <v>0</v>
      </c>
      <c r="L583" s="75">
        <f>IF(ISERROR(VLOOKUP(C583,[2]TD!$4:$65536,6,0)),0,VLOOKUP(C583,[2]TD!$4:$65536,6,0))</f>
        <v>0</v>
      </c>
      <c r="M583" s="75">
        <f>IF(ISERROR(VLOOKUP(C583,[2]TD!$4:$65536,7,0)),0,VLOOKUP(C583,[2]TD!$4:$65536,7,0))</f>
        <v>0</v>
      </c>
      <c r="N583" s="76"/>
      <c r="O583" s="76" t="str">
        <f>IF(ISERROR(VLOOKUP(N583,[2]POA!$A$2:$C$25,3,0)),"",VLOOKUP(N583,[2]POA!$A$2:$C$25,3,0))</f>
        <v/>
      </c>
      <c r="P583" s="77"/>
      <c r="Q583" s="77" t="str">
        <f>IF(ISERROR(VLOOKUP(P583,[2]POA!$A$2:$F$25,4,0)),"",VLOOKUP(P583,[2]POA!$A$2:$F$25,4,0))</f>
        <v/>
      </c>
      <c r="R583" s="78" t="str">
        <f>IF(ISERROR(VLOOKUP(N583,[2]POA!$A$2:$C$25,2,0)),"",VLOOKUP(N583,[2]POA!$A$2:$C$25,2,0))</f>
        <v/>
      </c>
      <c r="S583" s="79"/>
      <c r="T583" s="64" t="str">
        <f t="shared" si="460"/>
        <v/>
      </c>
      <c r="U583" s="79"/>
      <c r="V583" s="80" t="str">
        <f>IF(OR(U573=0,N583="",R583=""),"",IF(U573&gt;=(0.5*R583),"HABIL","NO HABIL"))</f>
        <v/>
      </c>
      <c r="W583" s="80"/>
      <c r="X583" s="79"/>
      <c r="Y583" s="80" t="str">
        <f>IF(OR(X573=0,N583="",R583=""),"",IF(X573&gt;=$Y$9,"HABIL","NO HABIL"))</f>
        <v/>
      </c>
      <c r="Z583" s="81"/>
      <c r="AA583" s="80" t="str">
        <f>IF(OR(Z573=0,N583="",R583=""),"",IF(Z573&lt;=$AA$9,"HABIL","NO HABIL"))</f>
        <v/>
      </c>
      <c r="AB583" s="77">
        <f>IF(ISERROR(VLOOKUP(P583,[3]POA!$A$2:$F$25,5,0)),"",VLOOKUP(P583,[3]POA!$A$2:$F$25,5,0))</f>
        <v>0</v>
      </c>
      <c r="AC583" s="77"/>
      <c r="AD583" s="80" t="str">
        <f>IF(OR(AC573=0,N583="",R583=""),"",IF(AC573&gt;=$AD$9,"HABIL","NO HABIL"))</f>
        <v/>
      </c>
      <c r="AE583" s="80" t="str">
        <f t="shared" si="461"/>
        <v/>
      </c>
      <c r="AF583" s="82">
        <f t="shared" si="462"/>
        <v>0</v>
      </c>
      <c r="AG583" s="83" t="str">
        <f t="shared" si="465"/>
        <v>MIPYME</v>
      </c>
      <c r="AH583" s="84"/>
      <c r="AI583" s="80" t="str">
        <f>IF(OR(AH573=0,N583="",R583=""),"",IF(AH573&gt;=$AI$9,"HABIL","NO HABIL"))</f>
        <v/>
      </c>
      <c r="AJ583" s="84"/>
      <c r="AK583" s="80" t="str">
        <f>IF(OR(AJ573=0,N583="",R583=""),"",IF(AJ573&gt;=$AK$9,"HABIL","NO HABIL"))</f>
        <v/>
      </c>
      <c r="AL583" s="85" t="str">
        <f t="shared" si="466"/>
        <v/>
      </c>
    </row>
    <row r="584" spans="2:38" ht="18" hidden="1" customHeight="1" x14ac:dyDescent="0.25">
      <c r="B584" s="37">
        <v>53</v>
      </c>
      <c r="C584" s="38">
        <f>+C585</f>
        <v>0</v>
      </c>
      <c r="D584" s="39" t="str">
        <f>IF(SUM(D585:D594)=0,"",SUM(D585:D594))</f>
        <v/>
      </c>
      <c r="E584" s="40">
        <f>SUM(E585:E594)</f>
        <v>0</v>
      </c>
      <c r="F584" s="40">
        <f t="shared" ref="F584:M584" si="468">SUM(F585:F594)</f>
        <v>0</v>
      </c>
      <c r="G584" s="40">
        <f t="shared" si="468"/>
        <v>0</v>
      </c>
      <c r="H584" s="40">
        <f t="shared" si="468"/>
        <v>0</v>
      </c>
      <c r="I584" s="40">
        <f t="shared" si="468"/>
        <v>0</v>
      </c>
      <c r="J584" s="40">
        <f t="shared" si="468"/>
        <v>0</v>
      </c>
      <c r="K584" s="40">
        <f t="shared" si="468"/>
        <v>0</v>
      </c>
      <c r="L584" s="40">
        <f t="shared" si="468"/>
        <v>0</v>
      </c>
      <c r="M584" s="40">
        <f t="shared" si="468"/>
        <v>0</v>
      </c>
      <c r="N584" s="41">
        <v>1</v>
      </c>
      <c r="O584" s="42">
        <f>IF(ISERROR(VLOOKUP(N584,[2]POA!$A$2:$C$25,3,0)),"",VLOOKUP(N584,[2]POA!$A$2:$C$25,3,0))</f>
        <v>18</v>
      </c>
      <c r="P584" s="43" t="s">
        <v>54</v>
      </c>
      <c r="Q584" s="41">
        <f>+SUM(Q585:Q594)</f>
        <v>0</v>
      </c>
      <c r="R584" s="44">
        <f>IF(ISERROR(VLOOKUP(N584,[2]POA!$A$2:$C$25,2,0)),"",VLOOKUP(N584,[2]POA!$A$2:$C$25,2,0))</f>
        <v>151500000000</v>
      </c>
      <c r="S584" s="45">
        <f>SUM(I584)</f>
        <v>0</v>
      </c>
      <c r="T584" s="46" t="str">
        <f>IF(OR(S584=0,N584="",R584=""),"",IF(S584&gt;=(R584/O584),"HABIL","NO HABIL"))</f>
        <v/>
      </c>
      <c r="U584" s="47">
        <f>SUM(J584)</f>
        <v>0</v>
      </c>
      <c r="V584" s="48" t="str">
        <f>IF(OR(U584=0,N584="",R584=""),"",IF(U584&gt;=(0.1*R584),"HABIL","NO HABIL"))</f>
        <v/>
      </c>
      <c r="W584" s="48"/>
      <c r="X584" s="47">
        <f>IF(ISERROR(SUM(E584/G584)),0,SUM(E584/G584))</f>
        <v>0</v>
      </c>
      <c r="Y584" s="46" t="str">
        <f>IF(OR(X584=0,N584="",R584=""),"",IF(X584&gt;=$Y$9,"HABIL","NO HABIL"))</f>
        <v/>
      </c>
      <c r="Z584" s="49">
        <f>IF(ISERROR(SUM(H584/F584)),0,SUM(H584/F584))</f>
        <v>0</v>
      </c>
      <c r="AA584" s="46" t="str">
        <f>IF(OR(Z584=0,N584="",R584=""),"",IF(Z584&lt;=$AA$9,"HABIL","NO HABIL"))</f>
        <v/>
      </c>
      <c r="AB584" s="41">
        <f>+SUM(AB585:AB594)</f>
        <v>0</v>
      </c>
      <c r="AC584" s="49">
        <f>IF(ISERROR(SUM(L584/M584)),0,SUM(L584/M584))</f>
        <v>0</v>
      </c>
      <c r="AD584" s="46" t="str">
        <f>IF(OR(AC584=0,N584="",R584=""),"",IF(AC584&gt;=$AD$9,"HABIL","NO HABIL"))</f>
        <v/>
      </c>
      <c r="AE584" s="46" t="str">
        <f>IF(OR(T584="",V584="",Y584="",AA584="",AD584=""),"",IF(T584="NO HABIL","NO HABIL",IF(V584="NO HABIL","NO HABIL",IF(Y584="NO HABIL","NO HABIL",IF(AA584="NO HABIL","NO HABIL",IF(AD584="NO HABIL","NO HABIL",IF(AD584="NO HABIL","NO HABIL","HABIL")))))))</f>
        <v/>
      </c>
      <c r="AF584" s="50"/>
      <c r="AG584" s="51"/>
      <c r="AH584" s="49">
        <f>IF(ISERROR(SUM(L584/K584)),0,SUM(L584/K584))</f>
        <v>0</v>
      </c>
      <c r="AI584" s="46" t="str">
        <f>IF(OR(AH584=0,N584="",R584=""),"",IF(AH584&gt;=$AI$9,"HABIL","NO HABIL"))</f>
        <v/>
      </c>
      <c r="AJ584" s="49">
        <f>IF(ISERROR(SUM(L584/F584)),0,SUM(L584/F584))</f>
        <v>0</v>
      </c>
      <c r="AK584" s="46" t="str">
        <f>IF(OR(AJ584=0,N584="",R584=""),"",IF(AJ584&gt;=$AK$9,"HABIL","NO HABIL"))</f>
        <v/>
      </c>
      <c r="AL584" s="52" t="str">
        <f t="shared" si="466"/>
        <v/>
      </c>
    </row>
    <row r="585" spans="2:38" ht="18" hidden="1" customHeight="1" x14ac:dyDescent="0.25">
      <c r="B585" s="54" t="str">
        <f>IF(C585="","",B584+0.1)</f>
        <v/>
      </c>
      <c r="C585" s="55"/>
      <c r="D585" s="56"/>
      <c r="E585" s="57">
        <f>IF(ISERROR(VLOOKUP(C585,[2]TD!$4:$65536,2,0)),0,VLOOKUP(C585,[2]TD!$4:$65536,2,0))</f>
        <v>0</v>
      </c>
      <c r="F585" s="57">
        <f>IF(ISERROR(VLOOKUP(C585,[2]TD!$4:$65536,3,0)),0,VLOOKUP(C585,[2]TD!$4:$65536,3,0))</f>
        <v>0</v>
      </c>
      <c r="G585" s="57">
        <f>IF(ISERROR(VLOOKUP(C585,[2]TD!$4:$65536,4,0)),0,VLOOKUP(C585,[2]TD!$4:$65536,4,0))</f>
        <v>0</v>
      </c>
      <c r="H585" s="57">
        <f>IF(ISERROR(VLOOKUP(C585,[2]TD!$4:$65536,5,0)),0,VLOOKUP(C585,[2]TD!$4:$65536,5,0))</f>
        <v>0</v>
      </c>
      <c r="I585" s="57">
        <f>IF(ISERROR(E585-G585),"",E585-G585)</f>
        <v>0</v>
      </c>
      <c r="J585" s="58">
        <f>IF(ISERROR(F585-H585),"",F585-H585)</f>
        <v>0</v>
      </c>
      <c r="K585" s="58">
        <f>IF(ISERROR(F585-H585),"",F585-H585)</f>
        <v>0</v>
      </c>
      <c r="L585" s="57">
        <f>IF(ISERROR(VLOOKUP(C585,[2]TD!$4:$65536,6,0)),0,VLOOKUP(C585,[2]TD!$4:$65536,6,0))</f>
        <v>0</v>
      </c>
      <c r="M585" s="57">
        <f>IF(ISERROR(VLOOKUP(C585,[2]TD!$4:$65536,7,0)),0,VLOOKUP(C585,[2]TD!$4:$65536,7,0))</f>
        <v>0</v>
      </c>
      <c r="N585" s="59"/>
      <c r="O585" s="60" t="str">
        <f>IF(ISERROR(VLOOKUP(N585,[2]POA!$A$2:$C$25,3,0)),"",VLOOKUP(N585,[2]POA!$A$2:$C$25,3,0))</f>
        <v/>
      </c>
      <c r="P585" s="61" t="s">
        <v>54</v>
      </c>
      <c r="Q585" s="61" t="str">
        <f>IF(ISERROR(VLOOKUP(P585,[2]POA!$A$2:$F$25,4,0)),"",VLOOKUP(P585,[2]POA!$A$2:$F$25,4,0))</f>
        <v/>
      </c>
      <c r="R585" s="62" t="str">
        <f>IF(ISERROR(VLOOKUP(N585,[2]POA!$A$2:$C$25,2,0)),"",VLOOKUP(N585,[2]POA!$A$2:$C$25,2,0))</f>
        <v/>
      </c>
      <c r="S585" s="63"/>
      <c r="T585" s="64" t="str">
        <f t="shared" ref="T585:T594" si="469">IF(OR(S584=0,N585="",R585=""),"",IF(S584&gt;=(0.1*R585),"HABIL","NO HABIL"))</f>
        <v/>
      </c>
      <c r="U585" s="63"/>
      <c r="V585" s="64" t="str">
        <f>IF(OR(U584=0,N585="",R585=""),"",IF(U584&gt;=(0.5*R585),"HABIL","NO HABIL"))</f>
        <v/>
      </c>
      <c r="W585" s="64"/>
      <c r="X585" s="63"/>
      <c r="Y585" s="64" t="str">
        <f>IF(OR(X584=0,N585="",R585=""),"",IF(X584&gt;=$Y$9,"HABIL","NO HABIL"))</f>
        <v/>
      </c>
      <c r="Z585" s="65"/>
      <c r="AA585" s="64" t="str">
        <f>IF(OR(Z584=0,N585="",R585=""),"",IF(Z584&lt;=$AA$9,"HABIL","NO HABIL"))</f>
        <v/>
      </c>
      <c r="AB585" s="61" t="str">
        <f>IF(ISERROR(VLOOKUP(P585,[3]POA!$A$2:$F$25,5,0)),"",VLOOKUP(P585,[3]POA!$A$2:$F$25,5,0))</f>
        <v/>
      </c>
      <c r="AC585" s="61"/>
      <c r="AD585" s="64" t="str">
        <f>IF(OR(AC584=0,N585="",R585=""),"",IF(AC584&gt;=$AD$9,"HABIL","NO HABIL"))</f>
        <v/>
      </c>
      <c r="AE585" s="64" t="str">
        <f t="shared" ref="AE585:AE594" si="470">IF(OR(T585="",V585="",Y585="",AA585="",AD585=""),"",IF(T585="NO HABIL","NO HABIL",IF(V585="NO HABIL","NO HABIL",IF(Y585="NO HABIL","NO HABIL",IF(AA585="NO HABIL","NO HABIL",IF(AD585="NO HABIL","NO HABIL",IF(AD585="NO HABIL","NO HABIL","HABIL")))))))</f>
        <v/>
      </c>
      <c r="AF585" s="66">
        <f t="shared" ref="AF585:AF594" si="471">IF(ISERROR(F585/$AG$9),"",F585/$AG$9)</f>
        <v>0</v>
      </c>
      <c r="AG585" s="67" t="str">
        <f>+IF(AF585&lt;$AG$10,"MIPYME","NO CUMPLE")</f>
        <v>MIPYME</v>
      </c>
      <c r="AH585" s="68"/>
      <c r="AI585" s="64" t="str">
        <f>IF(OR(AH584=0,N585="",R585=""),"",IF(AH584&gt;=$AI$9,"HABIL","NO HABIL"))</f>
        <v/>
      </c>
      <c r="AJ585" s="68"/>
      <c r="AK585" s="64" t="str">
        <f>IF(OR(AJ584=0,N585="",R585=""),"",IF(AJ584&gt;=$AK$9,"HABIL","NO HABIL"))</f>
        <v/>
      </c>
      <c r="AL585" s="69" t="str">
        <f>IF(OR(AI585="",AK585=""),"",IF(AI585="NO HABIL","NO HABIL",IF(AK585="NO HABIL","NO HABIL",IF(AK585="NO HABIL","NO HABIL","HABIL"))))</f>
        <v/>
      </c>
    </row>
    <row r="586" spans="2:38" ht="18" hidden="1" customHeight="1" x14ac:dyDescent="0.25">
      <c r="B586" s="54" t="str">
        <f>IF(C586="","",B585+0.1)</f>
        <v/>
      </c>
      <c r="C586" s="56"/>
      <c r="D586" s="56"/>
      <c r="E586" s="57">
        <f>IF(ISERROR(VLOOKUP(C586,[2]TD!$4:$65536,2,0)),0,VLOOKUP(C586,[2]TD!$4:$65536,2,0))</f>
        <v>0</v>
      </c>
      <c r="F586" s="57">
        <f>IF(ISERROR(VLOOKUP(C586,[2]TD!$4:$65536,3,0)),0,VLOOKUP(C586,[2]TD!$4:$65536,3,0))</f>
        <v>0</v>
      </c>
      <c r="G586" s="57">
        <f>IF(ISERROR(VLOOKUP(C586,[2]TD!$4:$65536,4,0)),0,VLOOKUP(C586,[2]TD!$4:$65536,4,0))</f>
        <v>0</v>
      </c>
      <c r="H586" s="57">
        <f>IF(ISERROR(VLOOKUP(C586,[2]TD!$4:$65536,5,0)),0,VLOOKUP(C586,[2]TD!$4:$65536,5,0))</f>
        <v>0</v>
      </c>
      <c r="I586" s="57">
        <f t="shared" ref="I586:J594" si="472">IF(ISERROR(E586-G586),"",E586-G586)</f>
        <v>0</v>
      </c>
      <c r="J586" s="58">
        <f t="shared" si="472"/>
        <v>0</v>
      </c>
      <c r="K586" s="58">
        <f t="shared" ref="K586:K594" si="473">IF(ISERROR(F586-H586),"",F586-H586)</f>
        <v>0</v>
      </c>
      <c r="L586" s="57">
        <f>IF(ISERROR(VLOOKUP(C586,[2]TD!$4:$65536,6,0)),0,VLOOKUP(C586,[2]TD!$4:$65536,6,0))</f>
        <v>0</v>
      </c>
      <c r="M586" s="57">
        <f>IF(ISERROR(VLOOKUP(C586,[2]TD!$4:$65536,7,0)),0,VLOOKUP(C586,[2]TD!$4:$65536,7,0))</f>
        <v>0</v>
      </c>
      <c r="N586" s="70"/>
      <c r="O586" s="70" t="str">
        <f>IF(ISERROR(VLOOKUP(N586,[2]POA!$A$2:$C$25,3,0)),"",VLOOKUP(N586,[2]POA!$A$2:$C$25,3,0))</f>
        <v/>
      </c>
      <c r="P586" s="61" t="s">
        <v>54</v>
      </c>
      <c r="Q586" s="61" t="str">
        <f>IF(ISERROR(VLOOKUP(P586,[2]POA!$A$2:$F$25,4,0)),"",VLOOKUP(P586,[2]POA!$A$2:$F$25,4,0))</f>
        <v/>
      </c>
      <c r="R586" s="62" t="str">
        <f>IF(ISERROR(VLOOKUP(N586,[2]POA!$A$2:$C$25,2,0)),"",VLOOKUP(N586,[2]POA!$A$2:$C$25,2,0))</f>
        <v/>
      </c>
      <c r="S586" s="63" t="s">
        <v>54</v>
      </c>
      <c r="T586" s="64" t="str">
        <f t="shared" si="469"/>
        <v/>
      </c>
      <c r="U586" s="63"/>
      <c r="V586" s="64" t="str">
        <f>IF(OR(U584=0,N586="",R586=""),"",IF(U584&gt;=(0.5*R586),"HABIL","NO HABIL"))</f>
        <v/>
      </c>
      <c r="W586" s="64"/>
      <c r="X586" s="63"/>
      <c r="Y586" s="64" t="str">
        <f>IF(OR(X584=0,N586="",R586=""),"",IF(X584&gt;=$Y$9,"HABIL","NO HABIL"))</f>
        <v/>
      </c>
      <c r="Z586" s="65"/>
      <c r="AA586" s="64" t="str">
        <f>IF(OR(Z584=0,N586="",R586=""),"",IF(Z584&lt;=$AA$9,"HABIL","NO HABIL"))</f>
        <v/>
      </c>
      <c r="AB586" s="61" t="str">
        <f>IF(ISERROR(VLOOKUP(P586,[3]POA!$A$2:$F$25,5,0)),"",VLOOKUP(P586,[3]POA!$A$2:$F$25,5,0))</f>
        <v/>
      </c>
      <c r="AC586" s="61"/>
      <c r="AD586" s="64" t="str">
        <f>IF(OR(AC584=0,N586="",R586=""),"",IF(AC584&gt;=$AD$9,"HABIL","NO HABIL"))</f>
        <v/>
      </c>
      <c r="AE586" s="64" t="str">
        <f t="shared" si="470"/>
        <v/>
      </c>
      <c r="AF586" s="66">
        <f t="shared" si="471"/>
        <v>0</v>
      </c>
      <c r="AG586" s="67" t="str">
        <f t="shared" ref="AG586:AG594" si="474">+IF(AF586&lt;$AG$10,"MIPYME","NO CUMPLE")</f>
        <v>MIPYME</v>
      </c>
      <c r="AH586" s="68"/>
      <c r="AI586" s="64" t="str">
        <f>IF(OR(AH584=0,N586="",R586=""),"",IF(AH584&gt;=$AI$9,"HABIL","NO HABIL"))</f>
        <v/>
      </c>
      <c r="AJ586" s="68"/>
      <c r="AK586" s="64" t="str">
        <f>IF(OR(AJ584=0,N586="",R586=""),"",IF(AJ584&gt;=$AK$9,"HABIL","NO HABIL"))</f>
        <v/>
      </c>
      <c r="AL586" s="71" t="str">
        <f t="shared" ref="AL586:AL595" si="475">IF(OR(AI586="",AK586=""),"",IF(AI586="NO HABIL","NO HABIL",IF(AK586="NO HABIL","NO HABIL",IF(AK586="NO HABIL","NO HABIL","HABIL"))))</f>
        <v/>
      </c>
    </row>
    <row r="587" spans="2:38" ht="18" hidden="1" customHeight="1" x14ac:dyDescent="0.25">
      <c r="B587" s="54" t="str">
        <f>IF(C587="","",B586+0.1)</f>
        <v/>
      </c>
      <c r="C587" s="56"/>
      <c r="D587" s="56"/>
      <c r="E587" s="57">
        <f>IF(ISERROR(VLOOKUP(C587,[2]TD!$4:$65536,2,0)),0,VLOOKUP(C587,[2]TD!$4:$65536,2,0))</f>
        <v>0</v>
      </c>
      <c r="F587" s="57">
        <f>IF(ISERROR(VLOOKUP(C587,[2]TD!$4:$65536,3,0)),0,VLOOKUP(C587,[2]TD!$4:$65536,3,0))</f>
        <v>0</v>
      </c>
      <c r="G587" s="57">
        <f>IF(ISERROR(VLOOKUP(C587,[2]TD!$4:$65536,4,0)),0,VLOOKUP(C587,[2]TD!$4:$65536,4,0))</f>
        <v>0</v>
      </c>
      <c r="H587" s="57">
        <f>IF(ISERROR(VLOOKUP(C587,[2]TD!$4:$65536,5,0)),0,VLOOKUP(C587,[2]TD!$4:$65536,5,0))</f>
        <v>0</v>
      </c>
      <c r="I587" s="57">
        <f t="shared" si="472"/>
        <v>0</v>
      </c>
      <c r="J587" s="58">
        <f t="shared" si="472"/>
        <v>0</v>
      </c>
      <c r="K587" s="58">
        <f t="shared" si="473"/>
        <v>0</v>
      </c>
      <c r="L587" s="57">
        <f>IF(ISERROR(VLOOKUP(C587,[2]TD!$4:$65536,6,0)),0,VLOOKUP(C587,[2]TD!$4:$65536,6,0))</f>
        <v>0</v>
      </c>
      <c r="M587" s="57">
        <f>IF(ISERROR(VLOOKUP(C587,[2]TD!$4:$65536,7,0)),0,VLOOKUP(C587,[2]TD!$4:$65536,7,0))</f>
        <v>0</v>
      </c>
      <c r="N587" s="70"/>
      <c r="O587" s="70" t="str">
        <f>IF(ISERROR(VLOOKUP(N587,[2]POA!$A$2:$C$25,3,0)),"",VLOOKUP(N587,[2]POA!$A$2:$C$25,3,0))</f>
        <v/>
      </c>
      <c r="P587" s="61"/>
      <c r="Q587" s="61" t="str">
        <f>IF(ISERROR(VLOOKUP(P587,[2]POA!$A$2:$F$25,4,0)),"",VLOOKUP(P587,[2]POA!$A$2:$F$25,4,0))</f>
        <v/>
      </c>
      <c r="R587" s="62" t="str">
        <f>IF(ISERROR(VLOOKUP(N587,[2]POA!$A$2:$C$25,2,0)),"",VLOOKUP(N587,[2]POA!$A$2:$C$25,2,0))</f>
        <v/>
      </c>
      <c r="S587" s="63" t="s">
        <v>54</v>
      </c>
      <c r="T587" s="64" t="str">
        <f t="shared" si="469"/>
        <v/>
      </c>
      <c r="U587" s="63"/>
      <c r="V587" s="64" t="str">
        <f>IF(OR(U584=0,N587="",R587=""),"",IF(U584&gt;=(0.5*R587),"HABIL","NO HABIL"))</f>
        <v/>
      </c>
      <c r="W587" s="64"/>
      <c r="X587" s="63"/>
      <c r="Y587" s="64" t="str">
        <f>IF(OR(X584=0,N587="",R587=""),"",IF(X584&gt;=$Y$9,"HABIL","NO HABIL"))</f>
        <v/>
      </c>
      <c r="Z587" s="65"/>
      <c r="AA587" s="64" t="str">
        <f>IF(OR(Z584=0,N587="",R587=""),"",IF(Z584&lt;=$AA$9,"HABIL","NO HABIL"))</f>
        <v/>
      </c>
      <c r="AB587" s="61">
        <f>IF(ISERROR(VLOOKUP(P587,[3]POA!$A$2:$F$25,5,0)),"",VLOOKUP(P587,[3]POA!$A$2:$F$25,5,0))</f>
        <v>0</v>
      </c>
      <c r="AC587" s="61"/>
      <c r="AD587" s="64" t="str">
        <f>IF(OR(AC584=0,N587="",R587=""),"",IF(AC584&gt;=$AD$9,"HABIL","NO HABIL"))</f>
        <v/>
      </c>
      <c r="AE587" s="64" t="str">
        <f t="shared" si="470"/>
        <v/>
      </c>
      <c r="AF587" s="66">
        <f t="shared" si="471"/>
        <v>0</v>
      </c>
      <c r="AG587" s="67" t="str">
        <f t="shared" si="474"/>
        <v>MIPYME</v>
      </c>
      <c r="AH587" s="68"/>
      <c r="AI587" s="64" t="str">
        <f>IF(OR(AH584=0,N587="",R587=""),"",IF(AH584&gt;=$AI$9,"HABIL","NO HABIL"))</f>
        <v/>
      </c>
      <c r="AJ587" s="68"/>
      <c r="AK587" s="64" t="str">
        <f>IF(OR(AJ584=0,N587="",R587=""),"",IF(AJ584&gt;=$AK$9,"HABIL","NO HABIL"))</f>
        <v/>
      </c>
      <c r="AL587" s="71" t="str">
        <f t="shared" si="475"/>
        <v/>
      </c>
    </row>
    <row r="588" spans="2:38" ht="18" hidden="1" customHeight="1" x14ac:dyDescent="0.25">
      <c r="B588" s="54"/>
      <c r="C588" s="56" t="s">
        <v>55</v>
      </c>
      <c r="D588" s="56"/>
      <c r="E588" s="57">
        <f>IF(ISERROR(VLOOKUP(C588,[2]TD!$4:$65536,2,0)),0,VLOOKUP(C588,[2]TD!$4:$65536,2,0))</f>
        <v>0</v>
      </c>
      <c r="F588" s="57">
        <f>IF(ISERROR(VLOOKUP(C588,[2]TD!$4:$65536,3,0)),0,VLOOKUP(C588,[2]TD!$4:$65536,3,0))</f>
        <v>0</v>
      </c>
      <c r="G588" s="57">
        <f>IF(ISERROR(VLOOKUP(C588,[2]TD!$4:$65536,4,0)),0,VLOOKUP(C588,[2]TD!$4:$65536,4,0))</f>
        <v>0</v>
      </c>
      <c r="H588" s="57">
        <f>IF(ISERROR(VLOOKUP(C588,[2]TD!$4:$65536,5,0)),0,VLOOKUP(C588,[2]TD!$4:$65536,5,0))</f>
        <v>0</v>
      </c>
      <c r="I588" s="57">
        <f t="shared" si="472"/>
        <v>0</v>
      </c>
      <c r="J588" s="57">
        <f t="shared" si="472"/>
        <v>0</v>
      </c>
      <c r="K588" s="57">
        <f t="shared" si="473"/>
        <v>0</v>
      </c>
      <c r="L588" s="57">
        <f>IF(ISERROR(VLOOKUP(C588,[2]TD!$4:$65536,6,0)),0,VLOOKUP(C588,[2]TD!$4:$65536,6,0))</f>
        <v>0</v>
      </c>
      <c r="M588" s="57">
        <f>IF(ISERROR(VLOOKUP(C588,[2]TD!$4:$65536,7,0)),0,VLOOKUP(C588,[2]TD!$4:$65536,7,0))</f>
        <v>0</v>
      </c>
      <c r="N588" s="70"/>
      <c r="O588" s="70" t="str">
        <f>IF(ISERROR(VLOOKUP(N588,[2]POA!$A$2:$C$25,3,0)),"",VLOOKUP(N588,[2]POA!$A$2:$C$25,3,0))</f>
        <v/>
      </c>
      <c r="P588" s="61"/>
      <c r="Q588" s="61" t="str">
        <f>IF(ISERROR(VLOOKUP(P588,[2]POA!$A$2:$F$25,4,0)),"",VLOOKUP(P588,[2]POA!$A$2:$F$25,4,0))</f>
        <v/>
      </c>
      <c r="R588" s="62" t="str">
        <f>IF(ISERROR(VLOOKUP(N588,[2]POA!$A$2:$C$25,2,0)),"",VLOOKUP(N588,[2]POA!$A$2:$C$25,2,0))</f>
        <v/>
      </c>
      <c r="S588" s="63"/>
      <c r="T588" s="64" t="str">
        <f t="shared" si="469"/>
        <v/>
      </c>
      <c r="U588" s="63"/>
      <c r="V588" s="64" t="str">
        <f>IF(OR(U584=0,N588="",R588=""),"",IF(U584&gt;=(0.5*R588),"HABIL","NO HABIL"))</f>
        <v/>
      </c>
      <c r="W588" s="64"/>
      <c r="X588" s="63"/>
      <c r="Y588" s="64" t="str">
        <f>IF(OR(X584=0,N588="",R588=""),"",IF(X584&gt;=$Y$9,"HABIL","NO HABIL"))</f>
        <v/>
      </c>
      <c r="Z588" s="65"/>
      <c r="AA588" s="64" t="str">
        <f>IF(OR(Z584=0,N588="",R588=""),"",IF(Z584&lt;=$AA$9,"HABIL","NO HABIL"))</f>
        <v/>
      </c>
      <c r="AB588" s="61">
        <f>IF(ISERROR(VLOOKUP(P588,[3]POA!$A$2:$F$25,5,0)),"",VLOOKUP(P588,[3]POA!$A$2:$F$25,5,0))</f>
        <v>0</v>
      </c>
      <c r="AC588" s="61"/>
      <c r="AD588" s="64" t="str">
        <f>IF(OR(AC584=0,N588="",R588=""),"",IF(AC584&gt;=$AD$9,"HABIL","NO HABIL"))</f>
        <v/>
      </c>
      <c r="AE588" s="64" t="str">
        <f t="shared" si="470"/>
        <v/>
      </c>
      <c r="AF588" s="66">
        <f t="shared" si="471"/>
        <v>0</v>
      </c>
      <c r="AG588" s="67" t="str">
        <f t="shared" si="474"/>
        <v>MIPYME</v>
      </c>
      <c r="AH588" s="68"/>
      <c r="AI588" s="64" t="str">
        <f>IF(OR(AH584=0,N588="",R588=""),"",IF(AH584&gt;=$AI$9,"HABIL","NO HABIL"))</f>
        <v/>
      </c>
      <c r="AJ588" s="68"/>
      <c r="AK588" s="64" t="str">
        <f>IF(OR(AJ584=0,N588="",R588=""),"",IF(AJ584&gt;=$AK$9,"HABIL","NO HABIL"))</f>
        <v/>
      </c>
      <c r="AL588" s="71" t="str">
        <f t="shared" si="475"/>
        <v/>
      </c>
    </row>
    <row r="589" spans="2:38" ht="18" hidden="1" customHeight="1" x14ac:dyDescent="0.25">
      <c r="B589" s="54" t="str">
        <f t="shared" ref="B589:B594" si="476">IF(C589="","",B588+0.1)</f>
        <v/>
      </c>
      <c r="C589" s="56"/>
      <c r="D589" s="56"/>
      <c r="E589" s="57">
        <f>IF(ISERROR(VLOOKUP(C589,[2]TD!$4:$65536,2,0)),0,VLOOKUP(C589,[2]TD!$4:$65536,2,0))</f>
        <v>0</v>
      </c>
      <c r="F589" s="57">
        <f>IF(ISERROR(VLOOKUP(C589,[2]TD!$4:$65536,3,0)),0,VLOOKUP(C589,[2]TD!$4:$65536,3,0))</f>
        <v>0</v>
      </c>
      <c r="G589" s="57">
        <f>IF(ISERROR(VLOOKUP(C589,[2]TD!$4:$65536,4,0)),0,VLOOKUP(C589,[2]TD!$4:$65536,4,0))</f>
        <v>0</v>
      </c>
      <c r="H589" s="57">
        <f>IF(ISERROR(VLOOKUP(C589,[2]TD!$4:$65536,5,0)),0,VLOOKUP(C589,[2]TD!$4:$65536,5,0))</f>
        <v>0</v>
      </c>
      <c r="I589" s="57">
        <f t="shared" si="472"/>
        <v>0</v>
      </c>
      <c r="J589" s="57">
        <f t="shared" si="472"/>
        <v>0</v>
      </c>
      <c r="K589" s="57">
        <f t="shared" si="473"/>
        <v>0</v>
      </c>
      <c r="L589" s="57">
        <f>IF(ISERROR(VLOOKUP(C589,[2]TD!$4:$65536,6,0)),0,VLOOKUP(C589,[2]TD!$4:$65536,6,0))</f>
        <v>0</v>
      </c>
      <c r="M589" s="57">
        <f>IF(ISERROR(VLOOKUP(C589,[2]TD!$4:$65536,7,0)),0,VLOOKUP(C589,[2]TD!$4:$65536,7,0))</f>
        <v>0</v>
      </c>
      <c r="N589" s="70"/>
      <c r="O589" s="70" t="str">
        <f>IF(ISERROR(VLOOKUP(N589,[2]POA!$A$2:$C$25,3,0)),"",VLOOKUP(N589,[2]POA!$A$2:$C$25,3,0))</f>
        <v/>
      </c>
      <c r="P589" s="61"/>
      <c r="Q589" s="61" t="str">
        <f>IF(ISERROR(VLOOKUP(P589,[2]POA!$A$2:$F$25,4,0)),"",VLOOKUP(P589,[2]POA!$A$2:$F$25,4,0))</f>
        <v/>
      </c>
      <c r="R589" s="62" t="str">
        <f>IF(ISERROR(VLOOKUP(N589,[2]POA!$A$2:$C$25,2,0)),"",VLOOKUP(N589,[2]POA!$A$2:$C$25,2,0))</f>
        <v/>
      </c>
      <c r="S589" s="63"/>
      <c r="T589" s="64" t="str">
        <f t="shared" si="469"/>
        <v/>
      </c>
      <c r="U589" s="63"/>
      <c r="V589" s="64" t="str">
        <f>IF(OR(U584=0,N589="",R589=""),"",IF(U584&gt;=(0.5*R589),"HABIL","NO HABIL"))</f>
        <v/>
      </c>
      <c r="W589" s="64"/>
      <c r="X589" s="63"/>
      <c r="Y589" s="64" t="str">
        <f>IF(OR(X584=0,N589="",R589=""),"",IF(X584&gt;=$Y$9,"HABIL","NO HABIL"))</f>
        <v/>
      </c>
      <c r="Z589" s="65"/>
      <c r="AA589" s="64" t="str">
        <f>IF(OR(Z584=0,N589="",R589=""),"",IF(Z584&lt;=$AA$9,"HABIL","NO HABIL"))</f>
        <v/>
      </c>
      <c r="AB589" s="61">
        <f>IF(ISERROR(VLOOKUP(P589,[3]POA!$A$2:$F$25,5,0)),"",VLOOKUP(P589,[3]POA!$A$2:$F$25,5,0))</f>
        <v>0</v>
      </c>
      <c r="AC589" s="61"/>
      <c r="AD589" s="64" t="str">
        <f>IF(OR(AC584=0,N589="",R589=""),"",IF(AC584&gt;=$AD$9,"HABIL","NO HABIL"))</f>
        <v/>
      </c>
      <c r="AE589" s="64" t="str">
        <f t="shared" si="470"/>
        <v/>
      </c>
      <c r="AF589" s="66">
        <f t="shared" si="471"/>
        <v>0</v>
      </c>
      <c r="AG589" s="67" t="str">
        <f t="shared" si="474"/>
        <v>MIPYME</v>
      </c>
      <c r="AH589" s="68"/>
      <c r="AI589" s="64" t="str">
        <f>IF(OR(AH584=0,N589="",R589=""),"",IF(AH584&gt;=$AI$9,"HABIL","NO HABIL"))</f>
        <v/>
      </c>
      <c r="AJ589" s="68"/>
      <c r="AK589" s="64" t="str">
        <f>IF(OR(AJ584=0,N589="",R589=""),"",IF(AJ584&gt;=$AK$9,"HABIL","NO HABIL"))</f>
        <v/>
      </c>
      <c r="AL589" s="72" t="str">
        <f t="shared" si="475"/>
        <v/>
      </c>
    </row>
    <row r="590" spans="2:38" ht="18" hidden="1" customHeight="1" x14ac:dyDescent="0.25">
      <c r="B590" s="54" t="str">
        <f t="shared" si="476"/>
        <v/>
      </c>
      <c r="C590" s="56"/>
      <c r="D590" s="56"/>
      <c r="E590" s="57">
        <f>IF(ISERROR(VLOOKUP(C590,[2]TD!$4:$65536,2,0)),0,VLOOKUP(C590,[2]TD!$4:$65536,2,0))</f>
        <v>0</v>
      </c>
      <c r="F590" s="57">
        <f>IF(ISERROR(VLOOKUP(C590,[2]TD!$4:$65536,3,0)),0,VLOOKUP(C590,[2]TD!$4:$65536,3,0))</f>
        <v>0</v>
      </c>
      <c r="G590" s="57">
        <f>IF(ISERROR(VLOOKUP(C590,[2]TD!$4:$65536,4,0)),0,VLOOKUP(C590,[2]TD!$4:$65536,4,0))</f>
        <v>0</v>
      </c>
      <c r="H590" s="57">
        <f>IF(ISERROR(VLOOKUP(C590,[2]TD!$4:$65536,5,0)),0,VLOOKUP(C590,[2]TD!$4:$65536,5,0))</f>
        <v>0</v>
      </c>
      <c r="I590" s="57">
        <f t="shared" si="472"/>
        <v>0</v>
      </c>
      <c r="J590" s="57">
        <f t="shared" si="472"/>
        <v>0</v>
      </c>
      <c r="K590" s="57">
        <f t="shared" si="473"/>
        <v>0</v>
      </c>
      <c r="L590" s="57">
        <f>IF(ISERROR(VLOOKUP(C590,[2]TD!$4:$65536,6,0)),0,VLOOKUP(C590,[2]TD!$4:$65536,6,0))</f>
        <v>0</v>
      </c>
      <c r="M590" s="57">
        <f>IF(ISERROR(VLOOKUP(C590,[2]TD!$4:$65536,7,0)),0,VLOOKUP(C590,[2]TD!$4:$65536,7,0))</f>
        <v>0</v>
      </c>
      <c r="N590" s="70"/>
      <c r="O590" s="70" t="str">
        <f>IF(ISERROR(VLOOKUP(N590,[2]POA!$A$2:$C$25,3,0)),"",VLOOKUP(N590,[2]POA!$A$2:$C$25,3,0))</f>
        <v/>
      </c>
      <c r="P590" s="61"/>
      <c r="Q590" s="61" t="str">
        <f>IF(ISERROR(VLOOKUP(P590,[2]POA!$A$2:$F$25,4,0)),"",VLOOKUP(P590,[2]POA!$A$2:$F$25,4,0))</f>
        <v/>
      </c>
      <c r="R590" s="62" t="str">
        <f>IF(ISERROR(VLOOKUP(N590,[2]POA!$A$2:$C$25,2,0)),"",VLOOKUP(N590,[2]POA!$A$2:$C$25,2,0))</f>
        <v/>
      </c>
      <c r="S590" s="63"/>
      <c r="T590" s="64" t="str">
        <f t="shared" si="469"/>
        <v/>
      </c>
      <c r="U590" s="63"/>
      <c r="V590" s="64" t="str">
        <f>IF(OR(U584=0,N590="",R590=""),"",IF(U584&gt;=(0.5*R590),"HABIL","NO HABIL"))</f>
        <v/>
      </c>
      <c r="W590" s="64"/>
      <c r="X590" s="63"/>
      <c r="Y590" s="64" t="str">
        <f>IF(OR(X584=0,N590="",R590=""),"",IF(X584&gt;=$Y$9,"HABIL","NO HABIL"))</f>
        <v/>
      </c>
      <c r="Z590" s="65"/>
      <c r="AA590" s="64" t="str">
        <f>IF(OR(Z584=0,N590="",R590=""),"",IF(Z584&lt;=$AA$9,"HABIL","NO HABIL"))</f>
        <v/>
      </c>
      <c r="AB590" s="61">
        <f>IF(ISERROR(VLOOKUP(P590,[3]POA!$A$2:$F$25,5,0)),"",VLOOKUP(P590,[3]POA!$A$2:$F$25,5,0))</f>
        <v>0</v>
      </c>
      <c r="AC590" s="61"/>
      <c r="AD590" s="64" t="str">
        <f>IF(OR(AC584=0,N590="",R590=""),"",IF(AC584&gt;=$AD$9,"HABIL","NO HABIL"))</f>
        <v/>
      </c>
      <c r="AE590" s="64" t="str">
        <f t="shared" si="470"/>
        <v/>
      </c>
      <c r="AF590" s="66">
        <f t="shared" si="471"/>
        <v>0</v>
      </c>
      <c r="AG590" s="67" t="str">
        <f t="shared" si="474"/>
        <v>MIPYME</v>
      </c>
      <c r="AH590" s="68"/>
      <c r="AI590" s="64" t="str">
        <f>IF(OR(AH584=0,N590="",R590=""),"",IF(AH584&gt;=$AI$9,"HABIL","NO HABIL"))</f>
        <v/>
      </c>
      <c r="AJ590" s="68"/>
      <c r="AK590" s="64" t="str">
        <f>IF(OR(AJ584=0,N590="",R590=""),"",IF(AJ584&gt;=$AK$9,"HABIL","NO HABIL"))</f>
        <v/>
      </c>
      <c r="AL590" s="71" t="str">
        <f t="shared" si="475"/>
        <v/>
      </c>
    </row>
    <row r="591" spans="2:38" ht="18" hidden="1" customHeight="1" x14ac:dyDescent="0.25">
      <c r="B591" s="54" t="str">
        <f t="shared" si="476"/>
        <v/>
      </c>
      <c r="C591" s="56"/>
      <c r="D591" s="56"/>
      <c r="E591" s="57">
        <f>IF(ISERROR(VLOOKUP(C591,[2]TD!$4:$65536,2,0)),0,VLOOKUP(C591,[2]TD!$4:$65536,2,0))</f>
        <v>0</v>
      </c>
      <c r="F591" s="57">
        <f>IF(ISERROR(VLOOKUP(C591,[2]TD!$4:$65536,3,0)),0,VLOOKUP(C591,[2]TD!$4:$65536,3,0))</f>
        <v>0</v>
      </c>
      <c r="G591" s="57">
        <f>IF(ISERROR(VLOOKUP(C591,[2]TD!$4:$65536,4,0)),0,VLOOKUP(C591,[2]TD!$4:$65536,4,0))</f>
        <v>0</v>
      </c>
      <c r="H591" s="57">
        <f>IF(ISERROR(VLOOKUP(C591,[2]TD!$4:$65536,5,0)),0,VLOOKUP(C591,[2]TD!$4:$65536,5,0))</f>
        <v>0</v>
      </c>
      <c r="I591" s="57">
        <f t="shared" si="472"/>
        <v>0</v>
      </c>
      <c r="J591" s="57">
        <f t="shared" si="472"/>
        <v>0</v>
      </c>
      <c r="K591" s="57">
        <f t="shared" si="473"/>
        <v>0</v>
      </c>
      <c r="L591" s="57">
        <f>IF(ISERROR(VLOOKUP(C591,[2]TD!$4:$65536,6,0)),0,VLOOKUP(C591,[2]TD!$4:$65536,6,0))</f>
        <v>0</v>
      </c>
      <c r="M591" s="57">
        <f>IF(ISERROR(VLOOKUP(C591,[2]TD!$4:$65536,7,0)),0,VLOOKUP(C591,[2]TD!$4:$65536,7,0))</f>
        <v>0</v>
      </c>
      <c r="N591" s="70"/>
      <c r="O591" s="70" t="str">
        <f>IF(ISERROR(VLOOKUP(N591,[2]POA!$A$2:$C$25,3,0)),"",VLOOKUP(N591,[2]POA!$A$2:$C$25,3,0))</f>
        <v/>
      </c>
      <c r="P591" s="61"/>
      <c r="Q591" s="61" t="str">
        <f>IF(ISERROR(VLOOKUP(P591,[2]POA!$A$2:$F$25,4,0)),"",VLOOKUP(P591,[2]POA!$A$2:$F$25,4,0))</f>
        <v/>
      </c>
      <c r="R591" s="62" t="str">
        <f>IF(ISERROR(VLOOKUP(N591,[2]POA!$A$2:$C$25,2,0)),"",VLOOKUP(N591,[2]POA!$A$2:$C$25,2,0))</f>
        <v/>
      </c>
      <c r="S591" s="63"/>
      <c r="T591" s="64" t="str">
        <f t="shared" si="469"/>
        <v/>
      </c>
      <c r="U591" s="63"/>
      <c r="V591" s="64" t="str">
        <f>IF(OR(U584=0,N591="",R591=""),"",IF(U584&gt;=(0.5*R591),"HABIL","NO HABIL"))</f>
        <v/>
      </c>
      <c r="W591" s="64"/>
      <c r="X591" s="63"/>
      <c r="Y591" s="64" t="str">
        <f>IF(OR(X584=0,N591="",R591=""),"",IF(X584&gt;=$Y$9,"HABIL","NO HABIL"))</f>
        <v/>
      </c>
      <c r="Z591" s="65"/>
      <c r="AA591" s="64" t="str">
        <f>IF(OR(Z584=0,N591="",R591=""),"",IF(Z584&lt;=$AA$9,"HABIL","NO HABIL"))</f>
        <v/>
      </c>
      <c r="AB591" s="61">
        <f>IF(ISERROR(VLOOKUP(P591,[3]POA!$A$2:$F$25,5,0)),"",VLOOKUP(P591,[3]POA!$A$2:$F$25,5,0))</f>
        <v>0</v>
      </c>
      <c r="AC591" s="61"/>
      <c r="AD591" s="64" t="str">
        <f>IF(OR(AC584=0,N591="",R591=""),"",IF(AC584&gt;=$AD$9,"HABIL","NO HABIL"))</f>
        <v/>
      </c>
      <c r="AE591" s="64" t="str">
        <f t="shared" si="470"/>
        <v/>
      </c>
      <c r="AF591" s="66">
        <f t="shared" si="471"/>
        <v>0</v>
      </c>
      <c r="AG591" s="67" t="str">
        <f t="shared" si="474"/>
        <v>MIPYME</v>
      </c>
      <c r="AH591" s="68"/>
      <c r="AI591" s="64" t="str">
        <f>IF(OR(AH584=0,N591="",R591=""),"",IF(AH584&gt;=$AI$9,"HABIL","NO HABIL"))</f>
        <v/>
      </c>
      <c r="AJ591" s="68"/>
      <c r="AK591" s="64" t="str">
        <f>IF(OR(AJ584=0,N591="",R591=""),"",IF(AJ584&gt;=$AK$9,"HABIL","NO HABIL"))</f>
        <v/>
      </c>
      <c r="AL591" s="71" t="str">
        <f t="shared" si="475"/>
        <v/>
      </c>
    </row>
    <row r="592" spans="2:38" ht="18" hidden="1" customHeight="1" x14ac:dyDescent="0.25">
      <c r="B592" s="54" t="str">
        <f t="shared" si="476"/>
        <v/>
      </c>
      <c r="C592" s="56"/>
      <c r="D592" s="56"/>
      <c r="E592" s="57">
        <f>IF(ISERROR(VLOOKUP(C592,[2]TD!$4:$65536,2,0)),0,VLOOKUP(C592,[2]TD!$4:$65536,2,0))</f>
        <v>0</v>
      </c>
      <c r="F592" s="57">
        <f>IF(ISERROR(VLOOKUP(C592,[2]TD!$4:$65536,3,0)),0,VLOOKUP(C592,[2]TD!$4:$65536,3,0))</f>
        <v>0</v>
      </c>
      <c r="G592" s="57">
        <f>IF(ISERROR(VLOOKUP(C592,[2]TD!$4:$65536,4,0)),0,VLOOKUP(C592,[2]TD!$4:$65536,4,0))</f>
        <v>0</v>
      </c>
      <c r="H592" s="57">
        <f>IF(ISERROR(VLOOKUP(C592,[2]TD!$4:$65536,5,0)),0,VLOOKUP(C592,[2]TD!$4:$65536,5,0))</f>
        <v>0</v>
      </c>
      <c r="I592" s="57">
        <f t="shared" si="472"/>
        <v>0</v>
      </c>
      <c r="J592" s="57">
        <f t="shared" si="472"/>
        <v>0</v>
      </c>
      <c r="K592" s="57">
        <f t="shared" si="473"/>
        <v>0</v>
      </c>
      <c r="L592" s="57">
        <f>IF(ISERROR(VLOOKUP(C592,[2]TD!$4:$65536,6,0)),0,VLOOKUP(C592,[2]TD!$4:$65536,6,0))</f>
        <v>0</v>
      </c>
      <c r="M592" s="57">
        <f>IF(ISERROR(VLOOKUP(C592,[2]TD!$4:$65536,7,0)),0,VLOOKUP(C592,[2]TD!$4:$65536,7,0))</f>
        <v>0</v>
      </c>
      <c r="N592" s="70"/>
      <c r="O592" s="70" t="str">
        <f>IF(ISERROR(VLOOKUP(N592,[2]POA!$A$2:$C$25,3,0)),"",VLOOKUP(N592,[2]POA!$A$2:$C$25,3,0))</f>
        <v/>
      </c>
      <c r="P592" s="61"/>
      <c r="Q592" s="61" t="str">
        <f>IF(ISERROR(VLOOKUP(P592,[2]POA!$A$2:$F$25,4,0)),"",VLOOKUP(P592,[2]POA!$A$2:$F$25,4,0))</f>
        <v/>
      </c>
      <c r="R592" s="62" t="str">
        <f>IF(ISERROR(VLOOKUP(N592,[2]POA!$A$2:$C$25,2,0)),"",VLOOKUP(N592,[2]POA!$A$2:$C$25,2,0))</f>
        <v/>
      </c>
      <c r="S592" s="63"/>
      <c r="T592" s="64" t="str">
        <f t="shared" si="469"/>
        <v/>
      </c>
      <c r="U592" s="63"/>
      <c r="V592" s="64" t="str">
        <f>IF(OR(U584=0,N592="",R592=""),"",IF(U584&gt;=(0.5*R592),"HABIL","NO HABIL"))</f>
        <v/>
      </c>
      <c r="W592" s="64"/>
      <c r="X592" s="63"/>
      <c r="Y592" s="64" t="str">
        <f>IF(OR(X584=0,N592="",R592=""),"",IF(X584&gt;=$Y$9,"HABIL","NO HABIL"))</f>
        <v/>
      </c>
      <c r="Z592" s="65"/>
      <c r="AA592" s="64" t="str">
        <f>IF(OR(Z584=0,N592="",R592=""),"",IF(Z584&lt;=$AA$9,"HABIL","NO HABIL"))</f>
        <v/>
      </c>
      <c r="AB592" s="61">
        <f>IF(ISERROR(VLOOKUP(P592,[3]POA!$A$2:$F$25,5,0)),"",VLOOKUP(P592,[3]POA!$A$2:$F$25,5,0))</f>
        <v>0</v>
      </c>
      <c r="AC592" s="61"/>
      <c r="AD592" s="64" t="str">
        <f>IF(OR(AC584=0,N592="",R592=""),"",IF(AC584&gt;=$AD$9,"HABIL","NO HABIL"))</f>
        <v/>
      </c>
      <c r="AE592" s="64" t="str">
        <f t="shared" si="470"/>
        <v/>
      </c>
      <c r="AF592" s="66">
        <f t="shared" si="471"/>
        <v>0</v>
      </c>
      <c r="AG592" s="67" t="str">
        <f t="shared" si="474"/>
        <v>MIPYME</v>
      </c>
      <c r="AH592" s="68"/>
      <c r="AI592" s="64" t="str">
        <f>IF(OR(AH584=0,N592="",R592=""),"",IF(AH584&gt;=$AI$9,"HABIL","NO HABIL"))</f>
        <v/>
      </c>
      <c r="AJ592" s="68"/>
      <c r="AK592" s="64" t="str">
        <f>IF(OR(AJ584=0,N592="",R592=""),"",IF(AJ584&gt;=$AK$9,"HABIL","NO HABIL"))</f>
        <v/>
      </c>
      <c r="AL592" s="72" t="str">
        <f t="shared" si="475"/>
        <v/>
      </c>
    </row>
    <row r="593" spans="2:38" ht="18" hidden="1" customHeight="1" x14ac:dyDescent="0.25">
      <c r="B593" s="54" t="str">
        <f t="shared" si="476"/>
        <v/>
      </c>
      <c r="C593" s="56"/>
      <c r="D593" s="56"/>
      <c r="E593" s="57">
        <f>IF(ISERROR(VLOOKUP(C593,[2]TD!$4:$65536,2,0)),0,VLOOKUP(C593,[2]TD!$4:$65536,2,0))</f>
        <v>0</v>
      </c>
      <c r="F593" s="57">
        <f>IF(ISERROR(VLOOKUP(C593,[2]TD!$4:$65536,3,0)),0,VLOOKUP(C593,[2]TD!$4:$65536,3,0))</f>
        <v>0</v>
      </c>
      <c r="G593" s="57">
        <f>IF(ISERROR(VLOOKUP(C593,[2]TD!$4:$65536,4,0)),0,VLOOKUP(C593,[2]TD!$4:$65536,4,0))</f>
        <v>0</v>
      </c>
      <c r="H593" s="57">
        <f>IF(ISERROR(VLOOKUP(C593,[2]TD!$4:$65536,5,0)),0,VLOOKUP(C593,[2]TD!$4:$65536,5,0))</f>
        <v>0</v>
      </c>
      <c r="I593" s="57">
        <f t="shared" si="472"/>
        <v>0</v>
      </c>
      <c r="J593" s="57">
        <f t="shared" si="472"/>
        <v>0</v>
      </c>
      <c r="K593" s="57">
        <f t="shared" si="473"/>
        <v>0</v>
      </c>
      <c r="L593" s="57">
        <f>IF(ISERROR(VLOOKUP(C593,[2]TD!$4:$65536,6,0)),0,VLOOKUP(C593,[2]TD!$4:$65536,6,0))</f>
        <v>0</v>
      </c>
      <c r="M593" s="57">
        <f>IF(ISERROR(VLOOKUP(C593,[2]TD!$4:$65536,7,0)),0,VLOOKUP(C593,[2]TD!$4:$65536,7,0))</f>
        <v>0</v>
      </c>
      <c r="N593" s="70"/>
      <c r="O593" s="70" t="str">
        <f>IF(ISERROR(VLOOKUP(N593,[2]POA!$A$2:$C$25,3,0)),"",VLOOKUP(N593,[2]POA!$A$2:$C$25,3,0))</f>
        <v/>
      </c>
      <c r="P593" s="61"/>
      <c r="Q593" s="61" t="str">
        <f>IF(ISERROR(VLOOKUP(P593,[2]POA!$A$2:$F$25,4,0)),"",VLOOKUP(P593,[2]POA!$A$2:$F$25,4,0))</f>
        <v/>
      </c>
      <c r="R593" s="62" t="str">
        <f>IF(ISERROR(VLOOKUP(N593,[2]POA!$A$2:$C$25,2,0)),"",VLOOKUP(N593,[2]POA!$A$2:$C$25,2,0))</f>
        <v/>
      </c>
      <c r="S593" s="63"/>
      <c r="T593" s="64" t="str">
        <f t="shared" si="469"/>
        <v/>
      </c>
      <c r="U593" s="63"/>
      <c r="V593" s="64" t="str">
        <f>IF(OR(U584=0,N593="",R593=""),"",IF(U584&gt;=(0.5*R593),"HABIL","NO HABIL"))</f>
        <v/>
      </c>
      <c r="W593" s="64"/>
      <c r="X593" s="63"/>
      <c r="Y593" s="64" t="str">
        <f>IF(OR(X584=0,N593="",R593=""),"",IF(X584&gt;=$Y$9,"HABIL","NO HABIL"))</f>
        <v/>
      </c>
      <c r="Z593" s="65"/>
      <c r="AA593" s="64" t="str">
        <f>IF(OR(Z584=0,N593="",R593=""),"",IF(Z584&lt;=$AA$9,"HABIL","NO HABIL"))</f>
        <v/>
      </c>
      <c r="AB593" s="61">
        <f>IF(ISERROR(VLOOKUP(P593,[3]POA!$A$2:$F$25,5,0)),"",VLOOKUP(P593,[3]POA!$A$2:$F$25,5,0))</f>
        <v>0</v>
      </c>
      <c r="AC593" s="61"/>
      <c r="AD593" s="64" t="str">
        <f>IF(OR(AC584=0,N593="",R593=""),"",IF(AC584&gt;=$AD$9,"HABIL","NO HABIL"))</f>
        <v/>
      </c>
      <c r="AE593" s="64" t="str">
        <f t="shared" si="470"/>
        <v/>
      </c>
      <c r="AF593" s="66">
        <f t="shared" si="471"/>
        <v>0</v>
      </c>
      <c r="AG593" s="67" t="str">
        <f t="shared" si="474"/>
        <v>MIPYME</v>
      </c>
      <c r="AH593" s="68"/>
      <c r="AI593" s="64" t="str">
        <f>IF(OR(AH584=0,N593="",R593=""),"",IF(AH584&gt;=$AI$9,"HABIL","NO HABIL"))</f>
        <v/>
      </c>
      <c r="AJ593" s="68"/>
      <c r="AK593" s="64" t="str">
        <f>IF(OR(AJ584=0,N593="",R593=""),"",IF(AJ584&gt;=$AK$9,"HABIL","NO HABIL"))</f>
        <v/>
      </c>
      <c r="AL593" s="72" t="str">
        <f t="shared" si="475"/>
        <v/>
      </c>
    </row>
    <row r="594" spans="2:38" ht="18" hidden="1" customHeight="1" x14ac:dyDescent="0.25">
      <c r="B594" s="73" t="str">
        <f t="shared" si="476"/>
        <v/>
      </c>
      <c r="C594" s="74"/>
      <c r="D594" s="74"/>
      <c r="E594" s="75">
        <f>IF(ISERROR(VLOOKUP(C594,[2]TD!$4:$65536,2,0)),0,VLOOKUP(C594,[2]TD!$4:$65536,2,0))</f>
        <v>0</v>
      </c>
      <c r="F594" s="75">
        <f>IF(ISERROR(VLOOKUP(C594,[2]TD!$4:$65536,3,0)),0,VLOOKUP(C594,[2]TD!$4:$65536,3,0))</f>
        <v>0</v>
      </c>
      <c r="G594" s="75">
        <f>IF(ISERROR(VLOOKUP(C594,[2]TD!$4:$65536,4,0)),0,VLOOKUP(C594,[2]TD!$4:$65536,4,0))</f>
        <v>0</v>
      </c>
      <c r="H594" s="75">
        <f>IF(ISERROR(VLOOKUP(C594,[2]TD!$4:$65536,5,0)),0,VLOOKUP(C594,[2]TD!$4:$65536,5,0))</f>
        <v>0</v>
      </c>
      <c r="I594" s="75">
        <f t="shared" si="472"/>
        <v>0</v>
      </c>
      <c r="J594" s="75">
        <f t="shared" si="472"/>
        <v>0</v>
      </c>
      <c r="K594" s="75">
        <f t="shared" si="473"/>
        <v>0</v>
      </c>
      <c r="L594" s="75">
        <f>IF(ISERROR(VLOOKUP(C594,[2]TD!$4:$65536,6,0)),0,VLOOKUP(C594,[2]TD!$4:$65536,6,0))</f>
        <v>0</v>
      </c>
      <c r="M594" s="75">
        <f>IF(ISERROR(VLOOKUP(C594,[2]TD!$4:$65536,7,0)),0,VLOOKUP(C594,[2]TD!$4:$65536,7,0))</f>
        <v>0</v>
      </c>
      <c r="N594" s="76"/>
      <c r="O594" s="76" t="str">
        <f>IF(ISERROR(VLOOKUP(N594,[2]POA!$A$2:$C$25,3,0)),"",VLOOKUP(N594,[2]POA!$A$2:$C$25,3,0))</f>
        <v/>
      </c>
      <c r="P594" s="77"/>
      <c r="Q594" s="77" t="str">
        <f>IF(ISERROR(VLOOKUP(P594,[2]POA!$A$2:$F$25,4,0)),"",VLOOKUP(P594,[2]POA!$A$2:$F$25,4,0))</f>
        <v/>
      </c>
      <c r="R594" s="78" t="str">
        <f>IF(ISERROR(VLOOKUP(N594,[2]POA!$A$2:$C$25,2,0)),"",VLOOKUP(N594,[2]POA!$A$2:$C$25,2,0))</f>
        <v/>
      </c>
      <c r="S594" s="79"/>
      <c r="T594" s="64" t="str">
        <f t="shared" si="469"/>
        <v/>
      </c>
      <c r="U594" s="79"/>
      <c r="V594" s="80" t="str">
        <f>IF(OR(U584=0,N594="",R594=""),"",IF(U584&gt;=(0.5*R594),"HABIL","NO HABIL"))</f>
        <v/>
      </c>
      <c r="W594" s="80"/>
      <c r="X594" s="79"/>
      <c r="Y594" s="80" t="str">
        <f>IF(OR(X584=0,N594="",R594=""),"",IF(X584&gt;=$Y$9,"HABIL","NO HABIL"))</f>
        <v/>
      </c>
      <c r="Z594" s="81"/>
      <c r="AA594" s="80" t="str">
        <f>IF(OR(Z584=0,N594="",R594=""),"",IF(Z584&lt;=$AA$9,"HABIL","NO HABIL"))</f>
        <v/>
      </c>
      <c r="AB594" s="77">
        <f>IF(ISERROR(VLOOKUP(P594,[3]POA!$A$2:$F$25,5,0)),"",VLOOKUP(P594,[3]POA!$A$2:$F$25,5,0))</f>
        <v>0</v>
      </c>
      <c r="AC594" s="77"/>
      <c r="AD594" s="80" t="str">
        <f>IF(OR(AC584=0,N594="",R594=""),"",IF(AC584&gt;=$AD$9,"HABIL","NO HABIL"))</f>
        <v/>
      </c>
      <c r="AE594" s="80" t="str">
        <f t="shared" si="470"/>
        <v/>
      </c>
      <c r="AF594" s="82">
        <f t="shared" si="471"/>
        <v>0</v>
      </c>
      <c r="AG594" s="83" t="str">
        <f t="shared" si="474"/>
        <v>MIPYME</v>
      </c>
      <c r="AH594" s="84"/>
      <c r="AI594" s="80" t="str">
        <f>IF(OR(AH584=0,N594="",R594=""),"",IF(AH584&gt;=$AI$9,"HABIL","NO HABIL"))</f>
        <v/>
      </c>
      <c r="AJ594" s="84"/>
      <c r="AK594" s="80" t="str">
        <f>IF(OR(AJ584=0,N594="",R594=""),"",IF(AJ584&gt;=$AK$9,"HABIL","NO HABIL"))</f>
        <v/>
      </c>
      <c r="AL594" s="85" t="str">
        <f t="shared" si="475"/>
        <v/>
      </c>
    </row>
    <row r="595" spans="2:38" ht="18" hidden="1" customHeight="1" x14ac:dyDescent="0.25">
      <c r="B595" s="37">
        <v>54</v>
      </c>
      <c r="C595" s="38">
        <f>+C596</f>
        <v>0</v>
      </c>
      <c r="D595" s="39" t="str">
        <f>IF(SUM(D596:D605)=0,"",SUM(D596:D605))</f>
        <v/>
      </c>
      <c r="E595" s="40">
        <f>SUM(E596:E605)</f>
        <v>0</v>
      </c>
      <c r="F595" s="40">
        <f t="shared" ref="F595:M595" si="477">SUM(F596:F605)</f>
        <v>0</v>
      </c>
      <c r="G595" s="40">
        <f t="shared" si="477"/>
        <v>0</v>
      </c>
      <c r="H595" s="40">
        <f t="shared" si="477"/>
        <v>0</v>
      </c>
      <c r="I595" s="40">
        <f t="shared" si="477"/>
        <v>0</v>
      </c>
      <c r="J595" s="40">
        <f t="shared" si="477"/>
        <v>0</v>
      </c>
      <c r="K595" s="40">
        <f t="shared" si="477"/>
        <v>0</v>
      </c>
      <c r="L595" s="40">
        <f t="shared" si="477"/>
        <v>0</v>
      </c>
      <c r="M595" s="40">
        <f t="shared" si="477"/>
        <v>0</v>
      </c>
      <c r="N595" s="41">
        <v>1</v>
      </c>
      <c r="O595" s="42">
        <f>IF(ISERROR(VLOOKUP(N595,[2]POA!$A$2:$C$25,3,0)),"",VLOOKUP(N595,[2]POA!$A$2:$C$25,3,0))</f>
        <v>18</v>
      </c>
      <c r="P595" s="43" t="s">
        <v>54</v>
      </c>
      <c r="Q595" s="41">
        <f>+SUM(Q596:Q605)</f>
        <v>0</v>
      </c>
      <c r="R595" s="44">
        <f>IF(ISERROR(VLOOKUP(N595,[2]POA!$A$2:$C$25,2,0)),"",VLOOKUP(N595,[2]POA!$A$2:$C$25,2,0))</f>
        <v>151500000000</v>
      </c>
      <c r="S595" s="45">
        <f>SUM(I595)</f>
        <v>0</v>
      </c>
      <c r="T595" s="46" t="str">
        <f>IF(OR(S595=0,N595="",R595=""),"",IF(S595&gt;=(R595/O595),"HABIL","NO HABIL"))</f>
        <v/>
      </c>
      <c r="U595" s="47">
        <f>SUM(J595)</f>
        <v>0</v>
      </c>
      <c r="V595" s="48" t="str">
        <f>IF(OR(U595=0,N595="",R595=""),"",IF(U595&gt;=(0.1*R595),"HABIL","NO HABIL"))</f>
        <v/>
      </c>
      <c r="W595" s="48"/>
      <c r="X595" s="47">
        <f>IF(ISERROR(SUM(E595/G595)),0,SUM(E595/G595))</f>
        <v>0</v>
      </c>
      <c r="Y595" s="46" t="str">
        <f>IF(OR(X595=0,N595="",R595=""),"",IF(X595&gt;=$Y$9,"HABIL","NO HABIL"))</f>
        <v/>
      </c>
      <c r="Z595" s="49">
        <f>IF(ISERROR(SUM(H595/F595)),0,SUM(H595/F595))</f>
        <v>0</v>
      </c>
      <c r="AA595" s="46" t="str">
        <f>IF(OR(Z595=0,N595="",R595=""),"",IF(Z595&lt;=$AA$9,"HABIL","NO HABIL"))</f>
        <v/>
      </c>
      <c r="AB595" s="41">
        <f>+SUM(AB596:AB605)</f>
        <v>0</v>
      </c>
      <c r="AC595" s="49">
        <f>IF(ISERROR(SUM(L595/M595)),0,SUM(L595/M595))</f>
        <v>0</v>
      </c>
      <c r="AD595" s="46" t="str">
        <f>IF(OR(AC595=0,N595="",R595=""),"",IF(AC595&gt;=$AD$9,"HABIL","NO HABIL"))</f>
        <v/>
      </c>
      <c r="AE595" s="46" t="str">
        <f>IF(OR(T595="",V595="",Y595="",AA595="",AD595=""),"",IF(T595="NO HABIL","NO HABIL",IF(V595="NO HABIL","NO HABIL",IF(Y595="NO HABIL","NO HABIL",IF(AA595="NO HABIL","NO HABIL",IF(AD595="NO HABIL","NO HABIL",IF(AD595="NO HABIL","NO HABIL","HABIL")))))))</f>
        <v/>
      </c>
      <c r="AF595" s="50"/>
      <c r="AG595" s="51"/>
      <c r="AH595" s="49">
        <f>IF(ISERROR(SUM(L595/K595)),0,SUM(L595/K595))</f>
        <v>0</v>
      </c>
      <c r="AI595" s="46" t="str">
        <f>IF(OR(AH595=0,N595="",R595=""),"",IF(AH595&gt;=$AI$9,"HABIL","NO HABIL"))</f>
        <v/>
      </c>
      <c r="AJ595" s="49">
        <f>IF(ISERROR(SUM(L595/F595)),0,SUM(L595/F595))</f>
        <v>0</v>
      </c>
      <c r="AK595" s="46" t="str">
        <f>IF(OR(AJ595=0,N595="",R595=""),"",IF(AJ595&gt;=$AK$9,"HABIL","NO HABIL"))</f>
        <v/>
      </c>
      <c r="AL595" s="52" t="str">
        <f t="shared" si="475"/>
        <v/>
      </c>
    </row>
    <row r="596" spans="2:38" ht="18" hidden="1" customHeight="1" x14ac:dyDescent="0.25">
      <c r="B596" s="54" t="str">
        <f>IF(C596="","",B595+0.1)</f>
        <v/>
      </c>
      <c r="C596" s="55"/>
      <c r="D596" s="56"/>
      <c r="E596" s="57">
        <f>IF(ISERROR(VLOOKUP(C596,[2]TD!$4:$65536,2,0)),0,VLOOKUP(C596,[2]TD!$4:$65536,2,0))</f>
        <v>0</v>
      </c>
      <c r="F596" s="57">
        <f>IF(ISERROR(VLOOKUP(C596,[2]TD!$4:$65536,3,0)),0,VLOOKUP(C596,[2]TD!$4:$65536,3,0))</f>
        <v>0</v>
      </c>
      <c r="G596" s="57">
        <f>IF(ISERROR(VLOOKUP(C596,[2]TD!$4:$65536,4,0)),0,VLOOKUP(C596,[2]TD!$4:$65536,4,0))</f>
        <v>0</v>
      </c>
      <c r="H596" s="57">
        <f>IF(ISERROR(VLOOKUP(C596,[2]TD!$4:$65536,5,0)),0,VLOOKUP(C596,[2]TD!$4:$65536,5,0))</f>
        <v>0</v>
      </c>
      <c r="I596" s="57">
        <f>IF(ISERROR(E596-G596),"",E596-G596)</f>
        <v>0</v>
      </c>
      <c r="J596" s="58">
        <f>IF(ISERROR(F596-H596),"",F596-H596)</f>
        <v>0</v>
      </c>
      <c r="K596" s="58">
        <f>IF(ISERROR(F596-H596),"",F596-H596)</f>
        <v>0</v>
      </c>
      <c r="L596" s="57">
        <f>IF(ISERROR(VLOOKUP(C596,[2]TD!$4:$65536,6,0)),0,VLOOKUP(C596,[2]TD!$4:$65536,6,0))</f>
        <v>0</v>
      </c>
      <c r="M596" s="57">
        <f>IF(ISERROR(VLOOKUP(C596,[2]TD!$4:$65536,7,0)),0,VLOOKUP(C596,[2]TD!$4:$65536,7,0))</f>
        <v>0</v>
      </c>
      <c r="N596" s="59"/>
      <c r="O596" s="60" t="str">
        <f>IF(ISERROR(VLOOKUP(N596,[2]POA!$A$2:$C$25,3,0)),"",VLOOKUP(N596,[2]POA!$A$2:$C$25,3,0))</f>
        <v/>
      </c>
      <c r="P596" s="61" t="s">
        <v>54</v>
      </c>
      <c r="Q596" s="61" t="str">
        <f>IF(ISERROR(VLOOKUP(P596,[2]POA!$A$2:$F$25,4,0)),"",VLOOKUP(P596,[2]POA!$A$2:$F$25,4,0))</f>
        <v/>
      </c>
      <c r="R596" s="62" t="str">
        <f>IF(ISERROR(VLOOKUP(N596,[2]POA!$A$2:$C$25,2,0)),"",VLOOKUP(N596,[2]POA!$A$2:$C$25,2,0))</f>
        <v/>
      </c>
      <c r="S596" s="63"/>
      <c r="T596" s="64" t="str">
        <f t="shared" ref="T596:T605" si="478">IF(OR(S595=0,N596="",R596=""),"",IF(S595&gt;=(0.1*R596),"HABIL","NO HABIL"))</f>
        <v/>
      </c>
      <c r="U596" s="63"/>
      <c r="V596" s="64" t="str">
        <f>IF(OR(U595=0,N596="",R596=""),"",IF(U595&gt;=(0.5*R596),"HABIL","NO HABIL"))</f>
        <v/>
      </c>
      <c r="W596" s="64"/>
      <c r="X596" s="63"/>
      <c r="Y596" s="64" t="str">
        <f>IF(OR(X595=0,N596="",R596=""),"",IF(X595&gt;=$Y$9,"HABIL","NO HABIL"))</f>
        <v/>
      </c>
      <c r="Z596" s="65"/>
      <c r="AA596" s="64" t="str">
        <f>IF(OR(Z595=0,N596="",R596=""),"",IF(Z595&lt;=$AA$9,"HABIL","NO HABIL"))</f>
        <v/>
      </c>
      <c r="AB596" s="61" t="str">
        <f>IF(ISERROR(VLOOKUP(P596,[3]POA!$A$2:$F$25,5,0)),"",VLOOKUP(P596,[3]POA!$A$2:$F$25,5,0))</f>
        <v/>
      </c>
      <c r="AC596" s="61"/>
      <c r="AD596" s="64" t="str">
        <f>IF(OR(AC595=0,N596="",R596=""),"",IF(AC595&gt;=$AD$9,"HABIL","NO HABIL"))</f>
        <v/>
      </c>
      <c r="AE596" s="64" t="str">
        <f t="shared" ref="AE596:AE605" si="479">IF(OR(T596="",V596="",Y596="",AA596="",AD596=""),"",IF(T596="NO HABIL","NO HABIL",IF(V596="NO HABIL","NO HABIL",IF(Y596="NO HABIL","NO HABIL",IF(AA596="NO HABIL","NO HABIL",IF(AD596="NO HABIL","NO HABIL",IF(AD596="NO HABIL","NO HABIL","HABIL")))))))</f>
        <v/>
      </c>
      <c r="AF596" s="66">
        <f t="shared" ref="AF596:AF605" si="480">IF(ISERROR(F596/$AG$9),"",F596/$AG$9)</f>
        <v>0</v>
      </c>
      <c r="AG596" s="67" t="str">
        <f>+IF(AF596&lt;$AG$10,"MIPYME","NO CUMPLE")</f>
        <v>MIPYME</v>
      </c>
      <c r="AH596" s="68"/>
      <c r="AI596" s="64" t="str">
        <f>IF(OR(AH595=0,N596="",R596=""),"",IF(AH595&gt;=$AI$9,"HABIL","NO HABIL"))</f>
        <v/>
      </c>
      <c r="AJ596" s="68"/>
      <c r="AK596" s="64" t="str">
        <f>IF(OR(AJ595=0,N596="",R596=""),"",IF(AJ595&gt;=$AK$9,"HABIL","NO HABIL"))</f>
        <v/>
      </c>
      <c r="AL596" s="69" t="str">
        <f>IF(OR(AI596="",AK596=""),"",IF(AI596="NO HABIL","NO HABIL",IF(AK596="NO HABIL","NO HABIL",IF(AK596="NO HABIL","NO HABIL","HABIL"))))</f>
        <v/>
      </c>
    </row>
    <row r="597" spans="2:38" ht="18" hidden="1" customHeight="1" x14ac:dyDescent="0.25">
      <c r="B597" s="54" t="str">
        <f>IF(C597="","",B596+0.1)</f>
        <v/>
      </c>
      <c r="C597" s="56"/>
      <c r="D597" s="56"/>
      <c r="E597" s="57">
        <f>IF(ISERROR(VLOOKUP(C597,[2]TD!$4:$65536,2,0)),0,VLOOKUP(C597,[2]TD!$4:$65536,2,0))</f>
        <v>0</v>
      </c>
      <c r="F597" s="57">
        <f>IF(ISERROR(VLOOKUP(C597,[2]TD!$4:$65536,3,0)),0,VLOOKUP(C597,[2]TD!$4:$65536,3,0))</f>
        <v>0</v>
      </c>
      <c r="G597" s="57">
        <f>IF(ISERROR(VLOOKUP(C597,[2]TD!$4:$65536,4,0)),0,VLOOKUP(C597,[2]TD!$4:$65536,4,0))</f>
        <v>0</v>
      </c>
      <c r="H597" s="57">
        <f>IF(ISERROR(VLOOKUP(C597,[2]TD!$4:$65536,5,0)),0,VLOOKUP(C597,[2]TD!$4:$65536,5,0))</f>
        <v>0</v>
      </c>
      <c r="I597" s="57">
        <f t="shared" ref="I597:J605" si="481">IF(ISERROR(E597-G597),"",E597-G597)</f>
        <v>0</v>
      </c>
      <c r="J597" s="58">
        <f t="shared" si="481"/>
        <v>0</v>
      </c>
      <c r="K597" s="58">
        <f t="shared" ref="K597:K605" si="482">IF(ISERROR(F597-H597),"",F597-H597)</f>
        <v>0</v>
      </c>
      <c r="L597" s="57">
        <f>IF(ISERROR(VLOOKUP(C597,[2]TD!$4:$65536,6,0)),0,VLOOKUP(C597,[2]TD!$4:$65536,6,0))</f>
        <v>0</v>
      </c>
      <c r="M597" s="57">
        <f>IF(ISERROR(VLOOKUP(C597,[2]TD!$4:$65536,7,0)),0,VLOOKUP(C597,[2]TD!$4:$65536,7,0))</f>
        <v>0</v>
      </c>
      <c r="N597" s="70"/>
      <c r="O597" s="70" t="str">
        <f>IF(ISERROR(VLOOKUP(N597,[2]POA!$A$2:$C$25,3,0)),"",VLOOKUP(N597,[2]POA!$A$2:$C$25,3,0))</f>
        <v/>
      </c>
      <c r="P597" s="61" t="s">
        <v>54</v>
      </c>
      <c r="Q597" s="61" t="str">
        <f>IF(ISERROR(VLOOKUP(P597,[2]POA!$A$2:$F$25,4,0)),"",VLOOKUP(P597,[2]POA!$A$2:$F$25,4,0))</f>
        <v/>
      </c>
      <c r="R597" s="62" t="str">
        <f>IF(ISERROR(VLOOKUP(N597,[2]POA!$A$2:$C$25,2,0)),"",VLOOKUP(N597,[2]POA!$A$2:$C$25,2,0))</f>
        <v/>
      </c>
      <c r="S597" s="63" t="s">
        <v>54</v>
      </c>
      <c r="T597" s="64" t="str">
        <f t="shared" si="478"/>
        <v/>
      </c>
      <c r="U597" s="63"/>
      <c r="V597" s="64" t="str">
        <f>IF(OR(U595=0,N597="",R597=""),"",IF(U595&gt;=(0.5*R597),"HABIL","NO HABIL"))</f>
        <v/>
      </c>
      <c r="W597" s="64"/>
      <c r="X597" s="63"/>
      <c r="Y597" s="64" t="str">
        <f>IF(OR(X595=0,N597="",R597=""),"",IF(X595&gt;=$Y$9,"HABIL","NO HABIL"))</f>
        <v/>
      </c>
      <c r="Z597" s="65"/>
      <c r="AA597" s="64" t="str">
        <f>IF(OR(Z595=0,N597="",R597=""),"",IF(Z595&lt;=$AA$9,"HABIL","NO HABIL"))</f>
        <v/>
      </c>
      <c r="AB597" s="61" t="str">
        <f>IF(ISERROR(VLOOKUP(P597,[3]POA!$A$2:$F$25,5,0)),"",VLOOKUP(P597,[3]POA!$A$2:$F$25,5,0))</f>
        <v/>
      </c>
      <c r="AC597" s="61"/>
      <c r="AD597" s="64" t="str">
        <f>IF(OR(AC595=0,N597="",R597=""),"",IF(AC595&gt;=$AD$9,"HABIL","NO HABIL"))</f>
        <v/>
      </c>
      <c r="AE597" s="64" t="str">
        <f t="shared" si="479"/>
        <v/>
      </c>
      <c r="AF597" s="66">
        <f t="shared" si="480"/>
        <v>0</v>
      </c>
      <c r="AG597" s="67" t="str">
        <f t="shared" ref="AG597:AG605" si="483">+IF(AF597&lt;$AG$10,"MIPYME","NO CUMPLE")</f>
        <v>MIPYME</v>
      </c>
      <c r="AH597" s="68"/>
      <c r="AI597" s="64" t="str">
        <f>IF(OR(AH595=0,N597="",R597=""),"",IF(AH595&gt;=$AI$9,"HABIL","NO HABIL"))</f>
        <v/>
      </c>
      <c r="AJ597" s="68"/>
      <c r="AK597" s="64" t="str">
        <f>IF(OR(AJ595=0,N597="",R597=""),"",IF(AJ595&gt;=$AK$9,"HABIL","NO HABIL"))</f>
        <v/>
      </c>
      <c r="AL597" s="71" t="str">
        <f t="shared" ref="AL597:AL606" si="484">IF(OR(AI597="",AK597=""),"",IF(AI597="NO HABIL","NO HABIL",IF(AK597="NO HABIL","NO HABIL",IF(AK597="NO HABIL","NO HABIL","HABIL"))))</f>
        <v/>
      </c>
    </row>
    <row r="598" spans="2:38" ht="18" hidden="1" customHeight="1" x14ac:dyDescent="0.25">
      <c r="B598" s="54" t="str">
        <f>IF(C598="","",B597+0.1)</f>
        <v/>
      </c>
      <c r="C598" s="56"/>
      <c r="D598" s="56"/>
      <c r="E598" s="57">
        <f>IF(ISERROR(VLOOKUP(C598,[2]TD!$4:$65536,2,0)),0,VLOOKUP(C598,[2]TD!$4:$65536,2,0))</f>
        <v>0</v>
      </c>
      <c r="F598" s="57">
        <f>IF(ISERROR(VLOOKUP(C598,[2]TD!$4:$65536,3,0)),0,VLOOKUP(C598,[2]TD!$4:$65536,3,0))</f>
        <v>0</v>
      </c>
      <c r="G598" s="57">
        <f>IF(ISERROR(VLOOKUP(C598,[2]TD!$4:$65536,4,0)),0,VLOOKUP(C598,[2]TD!$4:$65536,4,0))</f>
        <v>0</v>
      </c>
      <c r="H598" s="57">
        <f>IF(ISERROR(VLOOKUP(C598,[2]TD!$4:$65536,5,0)),0,VLOOKUP(C598,[2]TD!$4:$65536,5,0))</f>
        <v>0</v>
      </c>
      <c r="I598" s="57">
        <f t="shared" si="481"/>
        <v>0</v>
      </c>
      <c r="J598" s="58">
        <f t="shared" si="481"/>
        <v>0</v>
      </c>
      <c r="K598" s="58">
        <f t="shared" si="482"/>
        <v>0</v>
      </c>
      <c r="L598" s="57">
        <f>IF(ISERROR(VLOOKUP(C598,[2]TD!$4:$65536,6,0)),0,VLOOKUP(C598,[2]TD!$4:$65536,6,0))</f>
        <v>0</v>
      </c>
      <c r="M598" s="57">
        <f>IF(ISERROR(VLOOKUP(C598,[2]TD!$4:$65536,7,0)),0,VLOOKUP(C598,[2]TD!$4:$65536,7,0))</f>
        <v>0</v>
      </c>
      <c r="N598" s="70"/>
      <c r="O598" s="70" t="str">
        <f>IF(ISERROR(VLOOKUP(N598,[2]POA!$A$2:$C$25,3,0)),"",VLOOKUP(N598,[2]POA!$A$2:$C$25,3,0))</f>
        <v/>
      </c>
      <c r="P598" s="61"/>
      <c r="Q598" s="61" t="str">
        <f>IF(ISERROR(VLOOKUP(P598,[2]POA!$A$2:$F$25,4,0)),"",VLOOKUP(P598,[2]POA!$A$2:$F$25,4,0))</f>
        <v/>
      </c>
      <c r="R598" s="62" t="str">
        <f>IF(ISERROR(VLOOKUP(N598,[2]POA!$A$2:$C$25,2,0)),"",VLOOKUP(N598,[2]POA!$A$2:$C$25,2,0))</f>
        <v/>
      </c>
      <c r="S598" s="63" t="s">
        <v>54</v>
      </c>
      <c r="T598" s="64" t="str">
        <f t="shared" si="478"/>
        <v/>
      </c>
      <c r="U598" s="63"/>
      <c r="V598" s="64" t="str">
        <f>IF(OR(U595=0,N598="",R598=""),"",IF(U595&gt;=(0.5*R598),"HABIL","NO HABIL"))</f>
        <v/>
      </c>
      <c r="W598" s="64"/>
      <c r="X598" s="63"/>
      <c r="Y598" s="64" t="str">
        <f>IF(OR(X595=0,N598="",R598=""),"",IF(X595&gt;=$Y$9,"HABIL","NO HABIL"))</f>
        <v/>
      </c>
      <c r="Z598" s="65"/>
      <c r="AA598" s="64" t="str">
        <f>IF(OR(Z595=0,N598="",R598=""),"",IF(Z595&lt;=$AA$9,"HABIL","NO HABIL"))</f>
        <v/>
      </c>
      <c r="AB598" s="61">
        <f>IF(ISERROR(VLOOKUP(P598,[3]POA!$A$2:$F$25,5,0)),"",VLOOKUP(P598,[3]POA!$A$2:$F$25,5,0))</f>
        <v>0</v>
      </c>
      <c r="AC598" s="61"/>
      <c r="AD598" s="64" t="str">
        <f>IF(OR(AC595=0,N598="",R598=""),"",IF(AC595&gt;=$AD$9,"HABIL","NO HABIL"))</f>
        <v/>
      </c>
      <c r="AE598" s="64" t="str">
        <f t="shared" si="479"/>
        <v/>
      </c>
      <c r="AF598" s="66">
        <f t="shared" si="480"/>
        <v>0</v>
      </c>
      <c r="AG598" s="67" t="str">
        <f t="shared" si="483"/>
        <v>MIPYME</v>
      </c>
      <c r="AH598" s="68"/>
      <c r="AI598" s="64" t="str">
        <f>IF(OR(AH595=0,N598="",R598=""),"",IF(AH595&gt;=$AI$9,"HABIL","NO HABIL"))</f>
        <v/>
      </c>
      <c r="AJ598" s="68"/>
      <c r="AK598" s="64" t="str">
        <f>IF(OR(AJ595=0,N598="",R598=""),"",IF(AJ595&gt;=$AK$9,"HABIL","NO HABIL"))</f>
        <v/>
      </c>
      <c r="AL598" s="71" t="str">
        <f t="shared" si="484"/>
        <v/>
      </c>
    </row>
    <row r="599" spans="2:38" ht="18" hidden="1" customHeight="1" x14ac:dyDescent="0.25">
      <c r="B599" s="54"/>
      <c r="C599" s="56" t="s">
        <v>55</v>
      </c>
      <c r="D599" s="56"/>
      <c r="E599" s="57">
        <f>IF(ISERROR(VLOOKUP(C599,[2]TD!$4:$65536,2,0)),0,VLOOKUP(C599,[2]TD!$4:$65536,2,0))</f>
        <v>0</v>
      </c>
      <c r="F599" s="57">
        <f>IF(ISERROR(VLOOKUP(C599,[2]TD!$4:$65536,3,0)),0,VLOOKUP(C599,[2]TD!$4:$65536,3,0))</f>
        <v>0</v>
      </c>
      <c r="G599" s="57">
        <f>IF(ISERROR(VLOOKUP(C599,[2]TD!$4:$65536,4,0)),0,VLOOKUP(C599,[2]TD!$4:$65536,4,0))</f>
        <v>0</v>
      </c>
      <c r="H599" s="57">
        <f>IF(ISERROR(VLOOKUP(C599,[2]TD!$4:$65536,5,0)),0,VLOOKUP(C599,[2]TD!$4:$65536,5,0))</f>
        <v>0</v>
      </c>
      <c r="I599" s="57">
        <f t="shared" si="481"/>
        <v>0</v>
      </c>
      <c r="J599" s="57">
        <f t="shared" si="481"/>
        <v>0</v>
      </c>
      <c r="K599" s="57">
        <f t="shared" si="482"/>
        <v>0</v>
      </c>
      <c r="L599" s="57">
        <f>IF(ISERROR(VLOOKUP(C599,[2]TD!$4:$65536,6,0)),0,VLOOKUP(C599,[2]TD!$4:$65536,6,0))</f>
        <v>0</v>
      </c>
      <c r="M599" s="57">
        <f>IF(ISERROR(VLOOKUP(C599,[2]TD!$4:$65536,7,0)),0,VLOOKUP(C599,[2]TD!$4:$65536,7,0))</f>
        <v>0</v>
      </c>
      <c r="N599" s="70"/>
      <c r="O599" s="70" t="str">
        <f>IF(ISERROR(VLOOKUP(N599,[2]POA!$A$2:$C$25,3,0)),"",VLOOKUP(N599,[2]POA!$A$2:$C$25,3,0))</f>
        <v/>
      </c>
      <c r="P599" s="61"/>
      <c r="Q599" s="61" t="str">
        <f>IF(ISERROR(VLOOKUP(P599,[2]POA!$A$2:$F$25,4,0)),"",VLOOKUP(P599,[2]POA!$A$2:$F$25,4,0))</f>
        <v/>
      </c>
      <c r="R599" s="62" t="str">
        <f>IF(ISERROR(VLOOKUP(N599,[2]POA!$A$2:$C$25,2,0)),"",VLOOKUP(N599,[2]POA!$A$2:$C$25,2,0))</f>
        <v/>
      </c>
      <c r="S599" s="63"/>
      <c r="T599" s="64" t="str">
        <f t="shared" si="478"/>
        <v/>
      </c>
      <c r="U599" s="63"/>
      <c r="V599" s="64" t="str">
        <f>IF(OR(U595=0,N599="",R599=""),"",IF(U595&gt;=(0.5*R599),"HABIL","NO HABIL"))</f>
        <v/>
      </c>
      <c r="W599" s="64"/>
      <c r="X599" s="63"/>
      <c r="Y599" s="64" t="str">
        <f>IF(OR(X595=0,N599="",R599=""),"",IF(X595&gt;=$Y$9,"HABIL","NO HABIL"))</f>
        <v/>
      </c>
      <c r="Z599" s="65"/>
      <c r="AA599" s="64" t="str">
        <f>IF(OR(Z595=0,N599="",R599=""),"",IF(Z595&lt;=$AA$9,"HABIL","NO HABIL"))</f>
        <v/>
      </c>
      <c r="AB599" s="61">
        <f>IF(ISERROR(VLOOKUP(P599,[3]POA!$A$2:$F$25,5,0)),"",VLOOKUP(P599,[3]POA!$A$2:$F$25,5,0))</f>
        <v>0</v>
      </c>
      <c r="AC599" s="61"/>
      <c r="AD599" s="64" t="str">
        <f>IF(OR(AC595=0,N599="",R599=""),"",IF(AC595&gt;=$AD$9,"HABIL","NO HABIL"))</f>
        <v/>
      </c>
      <c r="AE599" s="64" t="str">
        <f t="shared" si="479"/>
        <v/>
      </c>
      <c r="AF599" s="66">
        <f t="shared" si="480"/>
        <v>0</v>
      </c>
      <c r="AG599" s="67" t="str">
        <f t="shared" si="483"/>
        <v>MIPYME</v>
      </c>
      <c r="AH599" s="68"/>
      <c r="AI599" s="64" t="str">
        <f>IF(OR(AH595=0,N599="",R599=""),"",IF(AH595&gt;=$AI$9,"HABIL","NO HABIL"))</f>
        <v/>
      </c>
      <c r="AJ599" s="68"/>
      <c r="AK599" s="64" t="str">
        <f>IF(OR(AJ595=0,N599="",R599=""),"",IF(AJ595&gt;=$AK$9,"HABIL","NO HABIL"))</f>
        <v/>
      </c>
      <c r="AL599" s="71" t="str">
        <f t="shared" si="484"/>
        <v/>
      </c>
    </row>
    <row r="600" spans="2:38" ht="18" hidden="1" customHeight="1" x14ac:dyDescent="0.25">
      <c r="B600" s="54" t="str">
        <f t="shared" ref="B600:B605" si="485">IF(C600="","",B599+0.1)</f>
        <v/>
      </c>
      <c r="C600" s="56"/>
      <c r="D600" s="56"/>
      <c r="E600" s="57">
        <f>IF(ISERROR(VLOOKUP(C600,[2]TD!$4:$65536,2,0)),0,VLOOKUP(C600,[2]TD!$4:$65536,2,0))</f>
        <v>0</v>
      </c>
      <c r="F600" s="57">
        <f>IF(ISERROR(VLOOKUP(C600,[2]TD!$4:$65536,3,0)),0,VLOOKUP(C600,[2]TD!$4:$65536,3,0))</f>
        <v>0</v>
      </c>
      <c r="G600" s="57">
        <f>IF(ISERROR(VLOOKUP(C600,[2]TD!$4:$65536,4,0)),0,VLOOKUP(C600,[2]TD!$4:$65536,4,0))</f>
        <v>0</v>
      </c>
      <c r="H600" s="57">
        <f>IF(ISERROR(VLOOKUP(C600,[2]TD!$4:$65536,5,0)),0,VLOOKUP(C600,[2]TD!$4:$65536,5,0))</f>
        <v>0</v>
      </c>
      <c r="I600" s="57">
        <f t="shared" si="481"/>
        <v>0</v>
      </c>
      <c r="J600" s="57">
        <f t="shared" si="481"/>
        <v>0</v>
      </c>
      <c r="K600" s="57">
        <f t="shared" si="482"/>
        <v>0</v>
      </c>
      <c r="L600" s="57">
        <f>IF(ISERROR(VLOOKUP(C600,[2]TD!$4:$65536,6,0)),0,VLOOKUP(C600,[2]TD!$4:$65536,6,0))</f>
        <v>0</v>
      </c>
      <c r="M600" s="57">
        <f>IF(ISERROR(VLOOKUP(C600,[2]TD!$4:$65536,7,0)),0,VLOOKUP(C600,[2]TD!$4:$65536,7,0))</f>
        <v>0</v>
      </c>
      <c r="N600" s="70"/>
      <c r="O600" s="70" t="str">
        <f>IF(ISERROR(VLOOKUP(N600,[2]POA!$A$2:$C$25,3,0)),"",VLOOKUP(N600,[2]POA!$A$2:$C$25,3,0))</f>
        <v/>
      </c>
      <c r="P600" s="61"/>
      <c r="Q600" s="61" t="str">
        <f>IF(ISERROR(VLOOKUP(P600,[2]POA!$A$2:$F$25,4,0)),"",VLOOKUP(P600,[2]POA!$A$2:$F$25,4,0))</f>
        <v/>
      </c>
      <c r="R600" s="62" t="str">
        <f>IF(ISERROR(VLOOKUP(N600,[2]POA!$A$2:$C$25,2,0)),"",VLOOKUP(N600,[2]POA!$A$2:$C$25,2,0))</f>
        <v/>
      </c>
      <c r="S600" s="63"/>
      <c r="T600" s="64" t="str">
        <f t="shared" si="478"/>
        <v/>
      </c>
      <c r="U600" s="63"/>
      <c r="V600" s="64" t="str">
        <f>IF(OR(U595=0,N600="",R600=""),"",IF(U595&gt;=(0.5*R600),"HABIL","NO HABIL"))</f>
        <v/>
      </c>
      <c r="W600" s="64"/>
      <c r="X600" s="63"/>
      <c r="Y600" s="64" t="str">
        <f>IF(OR(X595=0,N600="",R600=""),"",IF(X595&gt;=$Y$9,"HABIL","NO HABIL"))</f>
        <v/>
      </c>
      <c r="Z600" s="65"/>
      <c r="AA600" s="64" t="str">
        <f>IF(OR(Z595=0,N600="",R600=""),"",IF(Z595&lt;=$AA$9,"HABIL","NO HABIL"))</f>
        <v/>
      </c>
      <c r="AB600" s="61">
        <f>IF(ISERROR(VLOOKUP(P600,[3]POA!$A$2:$F$25,5,0)),"",VLOOKUP(P600,[3]POA!$A$2:$F$25,5,0))</f>
        <v>0</v>
      </c>
      <c r="AC600" s="61"/>
      <c r="AD600" s="64" t="str">
        <f>IF(OR(AC595=0,N600="",R600=""),"",IF(AC595&gt;=$AD$9,"HABIL","NO HABIL"))</f>
        <v/>
      </c>
      <c r="AE600" s="64" t="str">
        <f t="shared" si="479"/>
        <v/>
      </c>
      <c r="AF600" s="66">
        <f t="shared" si="480"/>
        <v>0</v>
      </c>
      <c r="AG600" s="67" t="str">
        <f t="shared" si="483"/>
        <v>MIPYME</v>
      </c>
      <c r="AH600" s="68"/>
      <c r="AI600" s="64" t="str">
        <f>IF(OR(AH595=0,N600="",R600=""),"",IF(AH595&gt;=$AI$9,"HABIL","NO HABIL"))</f>
        <v/>
      </c>
      <c r="AJ600" s="68"/>
      <c r="AK600" s="64" t="str">
        <f>IF(OR(AJ595=0,N600="",R600=""),"",IF(AJ595&gt;=$AK$9,"HABIL","NO HABIL"))</f>
        <v/>
      </c>
      <c r="AL600" s="72" t="str">
        <f t="shared" si="484"/>
        <v/>
      </c>
    </row>
    <row r="601" spans="2:38" ht="18" hidden="1" customHeight="1" x14ac:dyDescent="0.25">
      <c r="B601" s="54" t="str">
        <f t="shared" si="485"/>
        <v/>
      </c>
      <c r="C601" s="56"/>
      <c r="D601" s="56"/>
      <c r="E601" s="57">
        <f>IF(ISERROR(VLOOKUP(C601,[2]TD!$4:$65536,2,0)),0,VLOOKUP(C601,[2]TD!$4:$65536,2,0))</f>
        <v>0</v>
      </c>
      <c r="F601" s="57">
        <f>IF(ISERROR(VLOOKUP(C601,[2]TD!$4:$65536,3,0)),0,VLOOKUP(C601,[2]TD!$4:$65536,3,0))</f>
        <v>0</v>
      </c>
      <c r="G601" s="57">
        <f>IF(ISERROR(VLOOKUP(C601,[2]TD!$4:$65536,4,0)),0,VLOOKUP(C601,[2]TD!$4:$65536,4,0))</f>
        <v>0</v>
      </c>
      <c r="H601" s="57">
        <f>IF(ISERROR(VLOOKUP(C601,[2]TD!$4:$65536,5,0)),0,VLOOKUP(C601,[2]TD!$4:$65536,5,0))</f>
        <v>0</v>
      </c>
      <c r="I601" s="57">
        <f t="shared" si="481"/>
        <v>0</v>
      </c>
      <c r="J601" s="57">
        <f t="shared" si="481"/>
        <v>0</v>
      </c>
      <c r="K601" s="57">
        <f t="shared" si="482"/>
        <v>0</v>
      </c>
      <c r="L601" s="57">
        <f>IF(ISERROR(VLOOKUP(C601,[2]TD!$4:$65536,6,0)),0,VLOOKUP(C601,[2]TD!$4:$65536,6,0))</f>
        <v>0</v>
      </c>
      <c r="M601" s="57">
        <f>IF(ISERROR(VLOOKUP(C601,[2]TD!$4:$65536,7,0)),0,VLOOKUP(C601,[2]TD!$4:$65536,7,0))</f>
        <v>0</v>
      </c>
      <c r="N601" s="70"/>
      <c r="O601" s="70" t="str">
        <f>IF(ISERROR(VLOOKUP(N601,[2]POA!$A$2:$C$25,3,0)),"",VLOOKUP(N601,[2]POA!$A$2:$C$25,3,0))</f>
        <v/>
      </c>
      <c r="P601" s="61"/>
      <c r="Q601" s="61" t="str">
        <f>IF(ISERROR(VLOOKUP(P601,[2]POA!$A$2:$F$25,4,0)),"",VLOOKUP(P601,[2]POA!$A$2:$F$25,4,0))</f>
        <v/>
      </c>
      <c r="R601" s="62" t="str">
        <f>IF(ISERROR(VLOOKUP(N601,[2]POA!$A$2:$C$25,2,0)),"",VLOOKUP(N601,[2]POA!$A$2:$C$25,2,0))</f>
        <v/>
      </c>
      <c r="S601" s="63"/>
      <c r="T601" s="64" t="str">
        <f t="shared" si="478"/>
        <v/>
      </c>
      <c r="U601" s="63"/>
      <c r="V601" s="64" t="str">
        <f>IF(OR(U595=0,N601="",R601=""),"",IF(U595&gt;=(0.5*R601),"HABIL","NO HABIL"))</f>
        <v/>
      </c>
      <c r="W601" s="64"/>
      <c r="X601" s="63"/>
      <c r="Y601" s="64" t="str">
        <f>IF(OR(X595=0,N601="",R601=""),"",IF(X595&gt;=$Y$9,"HABIL","NO HABIL"))</f>
        <v/>
      </c>
      <c r="Z601" s="65"/>
      <c r="AA601" s="64" t="str">
        <f>IF(OR(Z595=0,N601="",R601=""),"",IF(Z595&lt;=$AA$9,"HABIL","NO HABIL"))</f>
        <v/>
      </c>
      <c r="AB601" s="61">
        <f>IF(ISERROR(VLOOKUP(P601,[3]POA!$A$2:$F$25,5,0)),"",VLOOKUP(P601,[3]POA!$A$2:$F$25,5,0))</f>
        <v>0</v>
      </c>
      <c r="AC601" s="61"/>
      <c r="AD601" s="64" t="str">
        <f>IF(OR(AC595=0,N601="",R601=""),"",IF(AC595&gt;=$AD$9,"HABIL","NO HABIL"))</f>
        <v/>
      </c>
      <c r="AE601" s="64" t="str">
        <f t="shared" si="479"/>
        <v/>
      </c>
      <c r="AF601" s="66">
        <f t="shared" si="480"/>
        <v>0</v>
      </c>
      <c r="AG601" s="67" t="str">
        <f t="shared" si="483"/>
        <v>MIPYME</v>
      </c>
      <c r="AH601" s="68"/>
      <c r="AI601" s="64" t="str">
        <f>IF(OR(AH595=0,N601="",R601=""),"",IF(AH595&gt;=$AI$9,"HABIL","NO HABIL"))</f>
        <v/>
      </c>
      <c r="AJ601" s="68"/>
      <c r="AK601" s="64" t="str">
        <f>IF(OR(AJ595=0,N601="",R601=""),"",IF(AJ595&gt;=$AK$9,"HABIL","NO HABIL"))</f>
        <v/>
      </c>
      <c r="AL601" s="71" t="str">
        <f t="shared" si="484"/>
        <v/>
      </c>
    </row>
    <row r="602" spans="2:38" ht="18" hidden="1" customHeight="1" x14ac:dyDescent="0.25">
      <c r="B602" s="54" t="str">
        <f t="shared" si="485"/>
        <v/>
      </c>
      <c r="C602" s="56"/>
      <c r="D602" s="56"/>
      <c r="E602" s="57">
        <f>IF(ISERROR(VLOOKUP(C602,[2]TD!$4:$65536,2,0)),0,VLOOKUP(C602,[2]TD!$4:$65536,2,0))</f>
        <v>0</v>
      </c>
      <c r="F602" s="57">
        <f>IF(ISERROR(VLOOKUP(C602,[2]TD!$4:$65536,3,0)),0,VLOOKUP(C602,[2]TD!$4:$65536,3,0))</f>
        <v>0</v>
      </c>
      <c r="G602" s="57">
        <f>IF(ISERROR(VLOOKUP(C602,[2]TD!$4:$65536,4,0)),0,VLOOKUP(C602,[2]TD!$4:$65536,4,0))</f>
        <v>0</v>
      </c>
      <c r="H602" s="57">
        <f>IF(ISERROR(VLOOKUP(C602,[2]TD!$4:$65536,5,0)),0,VLOOKUP(C602,[2]TD!$4:$65536,5,0))</f>
        <v>0</v>
      </c>
      <c r="I602" s="57">
        <f t="shared" si="481"/>
        <v>0</v>
      </c>
      <c r="J602" s="57">
        <f t="shared" si="481"/>
        <v>0</v>
      </c>
      <c r="K602" s="57">
        <f t="shared" si="482"/>
        <v>0</v>
      </c>
      <c r="L602" s="57">
        <f>IF(ISERROR(VLOOKUP(C602,[2]TD!$4:$65536,6,0)),0,VLOOKUP(C602,[2]TD!$4:$65536,6,0))</f>
        <v>0</v>
      </c>
      <c r="M602" s="57">
        <f>IF(ISERROR(VLOOKUP(C602,[2]TD!$4:$65536,7,0)),0,VLOOKUP(C602,[2]TD!$4:$65536,7,0))</f>
        <v>0</v>
      </c>
      <c r="N602" s="70"/>
      <c r="O602" s="70" t="str">
        <f>IF(ISERROR(VLOOKUP(N602,[2]POA!$A$2:$C$25,3,0)),"",VLOOKUP(N602,[2]POA!$A$2:$C$25,3,0))</f>
        <v/>
      </c>
      <c r="P602" s="61"/>
      <c r="Q602" s="61" t="str">
        <f>IF(ISERROR(VLOOKUP(P602,[2]POA!$A$2:$F$25,4,0)),"",VLOOKUP(P602,[2]POA!$A$2:$F$25,4,0))</f>
        <v/>
      </c>
      <c r="R602" s="62" t="str">
        <f>IF(ISERROR(VLOOKUP(N602,[2]POA!$A$2:$C$25,2,0)),"",VLOOKUP(N602,[2]POA!$A$2:$C$25,2,0))</f>
        <v/>
      </c>
      <c r="S602" s="63"/>
      <c r="T602" s="64" t="str">
        <f t="shared" si="478"/>
        <v/>
      </c>
      <c r="U602" s="63"/>
      <c r="V602" s="64" t="str">
        <f>IF(OR(U595=0,N602="",R602=""),"",IF(U595&gt;=(0.5*R602),"HABIL","NO HABIL"))</f>
        <v/>
      </c>
      <c r="W602" s="64"/>
      <c r="X602" s="63"/>
      <c r="Y602" s="64" t="str">
        <f>IF(OR(X595=0,N602="",R602=""),"",IF(X595&gt;=$Y$9,"HABIL","NO HABIL"))</f>
        <v/>
      </c>
      <c r="Z602" s="65"/>
      <c r="AA602" s="64" t="str">
        <f>IF(OR(Z595=0,N602="",R602=""),"",IF(Z595&lt;=$AA$9,"HABIL","NO HABIL"))</f>
        <v/>
      </c>
      <c r="AB602" s="61">
        <f>IF(ISERROR(VLOOKUP(P602,[3]POA!$A$2:$F$25,5,0)),"",VLOOKUP(P602,[3]POA!$A$2:$F$25,5,0))</f>
        <v>0</v>
      </c>
      <c r="AC602" s="61"/>
      <c r="AD602" s="64" t="str">
        <f>IF(OR(AC595=0,N602="",R602=""),"",IF(AC595&gt;=$AD$9,"HABIL","NO HABIL"))</f>
        <v/>
      </c>
      <c r="AE602" s="64" t="str">
        <f t="shared" si="479"/>
        <v/>
      </c>
      <c r="AF602" s="66">
        <f t="shared" si="480"/>
        <v>0</v>
      </c>
      <c r="AG602" s="67" t="str">
        <f t="shared" si="483"/>
        <v>MIPYME</v>
      </c>
      <c r="AH602" s="68"/>
      <c r="AI602" s="64" t="str">
        <f>IF(OR(AH595=0,N602="",R602=""),"",IF(AH595&gt;=$AI$9,"HABIL","NO HABIL"))</f>
        <v/>
      </c>
      <c r="AJ602" s="68"/>
      <c r="AK602" s="64" t="str">
        <f>IF(OR(AJ595=0,N602="",R602=""),"",IF(AJ595&gt;=$AK$9,"HABIL","NO HABIL"))</f>
        <v/>
      </c>
      <c r="AL602" s="71" t="str">
        <f t="shared" si="484"/>
        <v/>
      </c>
    </row>
    <row r="603" spans="2:38" ht="18" hidden="1" customHeight="1" x14ac:dyDescent="0.25">
      <c r="B603" s="54" t="str">
        <f t="shared" si="485"/>
        <v/>
      </c>
      <c r="C603" s="56"/>
      <c r="D603" s="56"/>
      <c r="E603" s="57">
        <f>IF(ISERROR(VLOOKUP(C603,[2]TD!$4:$65536,2,0)),0,VLOOKUP(C603,[2]TD!$4:$65536,2,0))</f>
        <v>0</v>
      </c>
      <c r="F603" s="57">
        <f>IF(ISERROR(VLOOKUP(C603,[2]TD!$4:$65536,3,0)),0,VLOOKUP(C603,[2]TD!$4:$65536,3,0))</f>
        <v>0</v>
      </c>
      <c r="G603" s="57">
        <f>IF(ISERROR(VLOOKUP(C603,[2]TD!$4:$65536,4,0)),0,VLOOKUP(C603,[2]TD!$4:$65536,4,0))</f>
        <v>0</v>
      </c>
      <c r="H603" s="57">
        <f>IF(ISERROR(VLOOKUP(C603,[2]TD!$4:$65536,5,0)),0,VLOOKUP(C603,[2]TD!$4:$65536,5,0))</f>
        <v>0</v>
      </c>
      <c r="I603" s="57">
        <f t="shared" si="481"/>
        <v>0</v>
      </c>
      <c r="J603" s="57">
        <f t="shared" si="481"/>
        <v>0</v>
      </c>
      <c r="K603" s="57">
        <f t="shared" si="482"/>
        <v>0</v>
      </c>
      <c r="L603" s="57">
        <f>IF(ISERROR(VLOOKUP(C603,[2]TD!$4:$65536,6,0)),0,VLOOKUP(C603,[2]TD!$4:$65536,6,0))</f>
        <v>0</v>
      </c>
      <c r="M603" s="57">
        <f>IF(ISERROR(VLOOKUP(C603,[2]TD!$4:$65536,7,0)),0,VLOOKUP(C603,[2]TD!$4:$65536,7,0))</f>
        <v>0</v>
      </c>
      <c r="N603" s="70"/>
      <c r="O603" s="70" t="str">
        <f>IF(ISERROR(VLOOKUP(N603,[2]POA!$A$2:$C$25,3,0)),"",VLOOKUP(N603,[2]POA!$A$2:$C$25,3,0))</f>
        <v/>
      </c>
      <c r="P603" s="61"/>
      <c r="Q603" s="61" t="str">
        <f>IF(ISERROR(VLOOKUP(P603,[2]POA!$A$2:$F$25,4,0)),"",VLOOKUP(P603,[2]POA!$A$2:$F$25,4,0))</f>
        <v/>
      </c>
      <c r="R603" s="62" t="str">
        <f>IF(ISERROR(VLOOKUP(N603,[2]POA!$A$2:$C$25,2,0)),"",VLOOKUP(N603,[2]POA!$A$2:$C$25,2,0))</f>
        <v/>
      </c>
      <c r="S603" s="63"/>
      <c r="T603" s="64" t="str">
        <f t="shared" si="478"/>
        <v/>
      </c>
      <c r="U603" s="63"/>
      <c r="V603" s="64" t="str">
        <f>IF(OR(U595=0,N603="",R603=""),"",IF(U595&gt;=(0.5*R603),"HABIL","NO HABIL"))</f>
        <v/>
      </c>
      <c r="W603" s="64"/>
      <c r="X603" s="63"/>
      <c r="Y603" s="64" t="str">
        <f>IF(OR(X595=0,N603="",R603=""),"",IF(X595&gt;=$Y$9,"HABIL","NO HABIL"))</f>
        <v/>
      </c>
      <c r="Z603" s="65"/>
      <c r="AA603" s="64" t="str">
        <f>IF(OR(Z595=0,N603="",R603=""),"",IF(Z595&lt;=$AA$9,"HABIL","NO HABIL"))</f>
        <v/>
      </c>
      <c r="AB603" s="61">
        <f>IF(ISERROR(VLOOKUP(P603,[3]POA!$A$2:$F$25,5,0)),"",VLOOKUP(P603,[3]POA!$A$2:$F$25,5,0))</f>
        <v>0</v>
      </c>
      <c r="AC603" s="61"/>
      <c r="AD603" s="64" t="str">
        <f>IF(OR(AC595=0,N603="",R603=""),"",IF(AC595&gt;=$AD$9,"HABIL","NO HABIL"))</f>
        <v/>
      </c>
      <c r="AE603" s="64" t="str">
        <f t="shared" si="479"/>
        <v/>
      </c>
      <c r="AF603" s="66">
        <f t="shared" si="480"/>
        <v>0</v>
      </c>
      <c r="AG603" s="67" t="str">
        <f t="shared" si="483"/>
        <v>MIPYME</v>
      </c>
      <c r="AH603" s="68"/>
      <c r="AI603" s="64" t="str">
        <f>IF(OR(AH595=0,N603="",R603=""),"",IF(AH595&gt;=$AI$9,"HABIL","NO HABIL"))</f>
        <v/>
      </c>
      <c r="AJ603" s="68"/>
      <c r="AK603" s="64" t="str">
        <f>IF(OR(AJ595=0,N603="",R603=""),"",IF(AJ595&gt;=$AK$9,"HABIL","NO HABIL"))</f>
        <v/>
      </c>
      <c r="AL603" s="72" t="str">
        <f t="shared" si="484"/>
        <v/>
      </c>
    </row>
    <row r="604" spans="2:38" ht="18" hidden="1" customHeight="1" x14ac:dyDescent="0.25">
      <c r="B604" s="54" t="str">
        <f t="shared" si="485"/>
        <v/>
      </c>
      <c r="C604" s="56"/>
      <c r="D604" s="56"/>
      <c r="E604" s="57">
        <f>IF(ISERROR(VLOOKUP(C604,[2]TD!$4:$65536,2,0)),0,VLOOKUP(C604,[2]TD!$4:$65536,2,0))</f>
        <v>0</v>
      </c>
      <c r="F604" s="57">
        <f>IF(ISERROR(VLOOKUP(C604,[2]TD!$4:$65536,3,0)),0,VLOOKUP(C604,[2]TD!$4:$65536,3,0))</f>
        <v>0</v>
      </c>
      <c r="G604" s="57">
        <f>IF(ISERROR(VLOOKUP(C604,[2]TD!$4:$65536,4,0)),0,VLOOKUP(C604,[2]TD!$4:$65536,4,0))</f>
        <v>0</v>
      </c>
      <c r="H604" s="57">
        <f>IF(ISERROR(VLOOKUP(C604,[2]TD!$4:$65536,5,0)),0,VLOOKUP(C604,[2]TD!$4:$65536,5,0))</f>
        <v>0</v>
      </c>
      <c r="I604" s="57">
        <f t="shared" si="481"/>
        <v>0</v>
      </c>
      <c r="J604" s="57">
        <f t="shared" si="481"/>
        <v>0</v>
      </c>
      <c r="K604" s="57">
        <f t="shared" si="482"/>
        <v>0</v>
      </c>
      <c r="L604" s="57">
        <f>IF(ISERROR(VLOOKUP(C604,[2]TD!$4:$65536,6,0)),0,VLOOKUP(C604,[2]TD!$4:$65536,6,0))</f>
        <v>0</v>
      </c>
      <c r="M604" s="57">
        <f>IF(ISERROR(VLOOKUP(C604,[2]TD!$4:$65536,7,0)),0,VLOOKUP(C604,[2]TD!$4:$65536,7,0))</f>
        <v>0</v>
      </c>
      <c r="N604" s="70"/>
      <c r="O604" s="70" t="str">
        <f>IF(ISERROR(VLOOKUP(N604,[2]POA!$A$2:$C$25,3,0)),"",VLOOKUP(N604,[2]POA!$A$2:$C$25,3,0))</f>
        <v/>
      </c>
      <c r="P604" s="61"/>
      <c r="Q604" s="61" t="str">
        <f>IF(ISERROR(VLOOKUP(P604,[2]POA!$A$2:$F$25,4,0)),"",VLOOKUP(P604,[2]POA!$A$2:$F$25,4,0))</f>
        <v/>
      </c>
      <c r="R604" s="62" t="str">
        <f>IF(ISERROR(VLOOKUP(N604,[2]POA!$A$2:$C$25,2,0)),"",VLOOKUP(N604,[2]POA!$A$2:$C$25,2,0))</f>
        <v/>
      </c>
      <c r="S604" s="63"/>
      <c r="T604" s="64" t="str">
        <f t="shared" si="478"/>
        <v/>
      </c>
      <c r="U604" s="63"/>
      <c r="V604" s="64" t="str">
        <f>IF(OR(U595=0,N604="",R604=""),"",IF(U595&gt;=(0.5*R604),"HABIL","NO HABIL"))</f>
        <v/>
      </c>
      <c r="W604" s="64"/>
      <c r="X604" s="63"/>
      <c r="Y604" s="64" t="str">
        <f>IF(OR(X595=0,N604="",R604=""),"",IF(X595&gt;=$Y$9,"HABIL","NO HABIL"))</f>
        <v/>
      </c>
      <c r="Z604" s="65"/>
      <c r="AA604" s="64" t="str">
        <f>IF(OR(Z595=0,N604="",R604=""),"",IF(Z595&lt;=$AA$9,"HABIL","NO HABIL"))</f>
        <v/>
      </c>
      <c r="AB604" s="61">
        <f>IF(ISERROR(VLOOKUP(P604,[3]POA!$A$2:$F$25,5,0)),"",VLOOKUP(P604,[3]POA!$A$2:$F$25,5,0))</f>
        <v>0</v>
      </c>
      <c r="AC604" s="61"/>
      <c r="AD604" s="64" t="str">
        <f>IF(OR(AC595=0,N604="",R604=""),"",IF(AC595&gt;=$AD$9,"HABIL","NO HABIL"))</f>
        <v/>
      </c>
      <c r="AE604" s="64" t="str">
        <f t="shared" si="479"/>
        <v/>
      </c>
      <c r="AF604" s="66">
        <f t="shared" si="480"/>
        <v>0</v>
      </c>
      <c r="AG604" s="67" t="str">
        <f t="shared" si="483"/>
        <v>MIPYME</v>
      </c>
      <c r="AH604" s="68"/>
      <c r="AI604" s="64" t="str">
        <f>IF(OR(AH595=0,N604="",R604=""),"",IF(AH595&gt;=$AI$9,"HABIL","NO HABIL"))</f>
        <v/>
      </c>
      <c r="AJ604" s="68"/>
      <c r="AK604" s="64" t="str">
        <f>IF(OR(AJ595=0,N604="",R604=""),"",IF(AJ595&gt;=$AK$9,"HABIL","NO HABIL"))</f>
        <v/>
      </c>
      <c r="AL604" s="72" t="str">
        <f t="shared" si="484"/>
        <v/>
      </c>
    </row>
    <row r="605" spans="2:38" ht="18" hidden="1" customHeight="1" x14ac:dyDescent="0.25">
      <c r="B605" s="73" t="str">
        <f t="shared" si="485"/>
        <v/>
      </c>
      <c r="C605" s="74"/>
      <c r="D605" s="74"/>
      <c r="E605" s="75">
        <f>IF(ISERROR(VLOOKUP(C605,[2]TD!$4:$65536,2,0)),0,VLOOKUP(C605,[2]TD!$4:$65536,2,0))</f>
        <v>0</v>
      </c>
      <c r="F605" s="75">
        <f>IF(ISERROR(VLOOKUP(C605,[2]TD!$4:$65536,3,0)),0,VLOOKUP(C605,[2]TD!$4:$65536,3,0))</f>
        <v>0</v>
      </c>
      <c r="G605" s="75">
        <f>IF(ISERROR(VLOOKUP(C605,[2]TD!$4:$65536,4,0)),0,VLOOKUP(C605,[2]TD!$4:$65536,4,0))</f>
        <v>0</v>
      </c>
      <c r="H605" s="75">
        <f>IF(ISERROR(VLOOKUP(C605,[2]TD!$4:$65536,5,0)),0,VLOOKUP(C605,[2]TD!$4:$65536,5,0))</f>
        <v>0</v>
      </c>
      <c r="I605" s="75">
        <f t="shared" si="481"/>
        <v>0</v>
      </c>
      <c r="J605" s="75">
        <f t="shared" si="481"/>
        <v>0</v>
      </c>
      <c r="K605" s="75">
        <f t="shared" si="482"/>
        <v>0</v>
      </c>
      <c r="L605" s="75">
        <f>IF(ISERROR(VLOOKUP(C605,[2]TD!$4:$65536,6,0)),0,VLOOKUP(C605,[2]TD!$4:$65536,6,0))</f>
        <v>0</v>
      </c>
      <c r="M605" s="75">
        <f>IF(ISERROR(VLOOKUP(C605,[2]TD!$4:$65536,7,0)),0,VLOOKUP(C605,[2]TD!$4:$65536,7,0))</f>
        <v>0</v>
      </c>
      <c r="N605" s="76"/>
      <c r="O605" s="76" t="str">
        <f>IF(ISERROR(VLOOKUP(N605,[2]POA!$A$2:$C$25,3,0)),"",VLOOKUP(N605,[2]POA!$A$2:$C$25,3,0))</f>
        <v/>
      </c>
      <c r="P605" s="77"/>
      <c r="Q605" s="77" t="str">
        <f>IF(ISERROR(VLOOKUP(P605,[2]POA!$A$2:$F$25,4,0)),"",VLOOKUP(P605,[2]POA!$A$2:$F$25,4,0))</f>
        <v/>
      </c>
      <c r="R605" s="78" t="str">
        <f>IF(ISERROR(VLOOKUP(N605,[2]POA!$A$2:$C$25,2,0)),"",VLOOKUP(N605,[2]POA!$A$2:$C$25,2,0))</f>
        <v/>
      </c>
      <c r="S605" s="79"/>
      <c r="T605" s="64" t="str">
        <f t="shared" si="478"/>
        <v/>
      </c>
      <c r="U605" s="79"/>
      <c r="V605" s="80" t="str">
        <f>IF(OR(U595=0,N605="",R605=""),"",IF(U595&gt;=(0.5*R605),"HABIL","NO HABIL"))</f>
        <v/>
      </c>
      <c r="W605" s="80"/>
      <c r="X605" s="79"/>
      <c r="Y605" s="80" t="str">
        <f>IF(OR(X595=0,N605="",R605=""),"",IF(X595&gt;=$Y$9,"HABIL","NO HABIL"))</f>
        <v/>
      </c>
      <c r="Z605" s="81"/>
      <c r="AA605" s="80" t="str">
        <f>IF(OR(Z595=0,N605="",R605=""),"",IF(Z595&lt;=$AA$9,"HABIL","NO HABIL"))</f>
        <v/>
      </c>
      <c r="AB605" s="77">
        <f>IF(ISERROR(VLOOKUP(P605,[3]POA!$A$2:$F$25,5,0)),"",VLOOKUP(P605,[3]POA!$A$2:$F$25,5,0))</f>
        <v>0</v>
      </c>
      <c r="AC605" s="77"/>
      <c r="AD605" s="80" t="str">
        <f>IF(OR(AC595=0,N605="",R605=""),"",IF(AC595&gt;=$AD$9,"HABIL","NO HABIL"))</f>
        <v/>
      </c>
      <c r="AE605" s="80" t="str">
        <f t="shared" si="479"/>
        <v/>
      </c>
      <c r="AF605" s="82">
        <f t="shared" si="480"/>
        <v>0</v>
      </c>
      <c r="AG605" s="83" t="str">
        <f t="shared" si="483"/>
        <v>MIPYME</v>
      </c>
      <c r="AH605" s="84"/>
      <c r="AI605" s="80" t="str">
        <f>IF(OR(AH595=0,N605="",R605=""),"",IF(AH595&gt;=$AI$9,"HABIL","NO HABIL"))</f>
        <v/>
      </c>
      <c r="AJ605" s="84"/>
      <c r="AK605" s="80" t="str">
        <f>IF(OR(AJ595=0,N605="",R605=""),"",IF(AJ595&gt;=$AK$9,"HABIL","NO HABIL"))</f>
        <v/>
      </c>
      <c r="AL605" s="85" t="str">
        <f t="shared" si="484"/>
        <v/>
      </c>
    </row>
    <row r="606" spans="2:38" ht="18" hidden="1" customHeight="1" x14ac:dyDescent="0.25">
      <c r="B606" s="37">
        <v>55</v>
      </c>
      <c r="C606" s="38">
        <f>+C607</f>
        <v>0</v>
      </c>
      <c r="D606" s="39" t="str">
        <f>IF(SUM(D607:D616)=0,"",SUM(D607:D616))</f>
        <v/>
      </c>
      <c r="E606" s="40">
        <f>SUM(E607:E616)</f>
        <v>0</v>
      </c>
      <c r="F606" s="40">
        <f t="shared" ref="F606:M606" si="486">SUM(F607:F616)</f>
        <v>0</v>
      </c>
      <c r="G606" s="40">
        <f t="shared" si="486"/>
        <v>0</v>
      </c>
      <c r="H606" s="40">
        <f t="shared" si="486"/>
        <v>0</v>
      </c>
      <c r="I606" s="40">
        <f t="shared" si="486"/>
        <v>0</v>
      </c>
      <c r="J606" s="40">
        <f t="shared" si="486"/>
        <v>0</v>
      </c>
      <c r="K606" s="40">
        <f t="shared" si="486"/>
        <v>0</v>
      </c>
      <c r="L606" s="40">
        <f t="shared" si="486"/>
        <v>0</v>
      </c>
      <c r="M606" s="40">
        <f t="shared" si="486"/>
        <v>0</v>
      </c>
      <c r="N606" s="41">
        <v>1</v>
      </c>
      <c r="O606" s="42">
        <f>IF(ISERROR(VLOOKUP(N606,[2]POA!$A$2:$C$25,3,0)),"",VLOOKUP(N606,[2]POA!$A$2:$C$25,3,0))</f>
        <v>18</v>
      </c>
      <c r="P606" s="43" t="s">
        <v>54</v>
      </c>
      <c r="Q606" s="41">
        <f>+SUM(Q607:Q616)</f>
        <v>0</v>
      </c>
      <c r="R606" s="44">
        <f>IF(ISERROR(VLOOKUP(N606,[2]POA!$A$2:$C$25,2,0)),"",VLOOKUP(N606,[2]POA!$A$2:$C$25,2,0))</f>
        <v>151500000000</v>
      </c>
      <c r="S606" s="45">
        <f>SUM(I606)</f>
        <v>0</v>
      </c>
      <c r="T606" s="46" t="str">
        <f>IF(OR(S606=0,N606="",R606=""),"",IF(S606&gt;=(R606/O606),"HABIL","NO HABIL"))</f>
        <v/>
      </c>
      <c r="U606" s="47">
        <f>SUM(J606)</f>
        <v>0</v>
      </c>
      <c r="V606" s="48" t="str">
        <f>IF(OR(U606=0,N606="",R606=""),"",IF(U606&gt;=(0.1*R606),"HABIL","NO HABIL"))</f>
        <v/>
      </c>
      <c r="W606" s="48"/>
      <c r="X606" s="47">
        <f>IF(ISERROR(SUM(E606/G606)),0,SUM(E606/G606))</f>
        <v>0</v>
      </c>
      <c r="Y606" s="46" t="str">
        <f>IF(OR(X606=0,N606="",R606=""),"",IF(X606&gt;=$Y$9,"HABIL","NO HABIL"))</f>
        <v/>
      </c>
      <c r="Z606" s="49">
        <f>IF(ISERROR(SUM(H606/F606)),0,SUM(H606/F606))</f>
        <v>0</v>
      </c>
      <c r="AA606" s="46" t="str">
        <f>IF(OR(Z606=0,N606="",R606=""),"",IF(Z606&lt;=$AA$9,"HABIL","NO HABIL"))</f>
        <v/>
      </c>
      <c r="AB606" s="41">
        <f>+SUM(AB607:AB616)</f>
        <v>0</v>
      </c>
      <c r="AC606" s="49">
        <f>IF(ISERROR(SUM(L606/M606)),0,SUM(L606/M606))</f>
        <v>0</v>
      </c>
      <c r="AD606" s="46" t="str">
        <f>IF(OR(AC606=0,N606="",R606=""),"",IF(AC606&gt;=$AD$9,"HABIL","NO HABIL"))</f>
        <v/>
      </c>
      <c r="AE606" s="46" t="str">
        <f>IF(OR(T606="",V606="",Y606="",AA606="",AD606=""),"",IF(T606="NO HABIL","NO HABIL",IF(V606="NO HABIL","NO HABIL",IF(Y606="NO HABIL","NO HABIL",IF(AA606="NO HABIL","NO HABIL",IF(AD606="NO HABIL","NO HABIL",IF(AD606="NO HABIL","NO HABIL","HABIL")))))))</f>
        <v/>
      </c>
      <c r="AF606" s="50"/>
      <c r="AG606" s="51"/>
      <c r="AH606" s="49">
        <f>IF(ISERROR(SUM(L606/K606)),0,SUM(L606/K606))</f>
        <v>0</v>
      </c>
      <c r="AI606" s="46" t="str">
        <f>IF(OR(AH606=0,N606="",R606=""),"",IF(AH606&gt;=$AI$9,"HABIL","NO HABIL"))</f>
        <v/>
      </c>
      <c r="AJ606" s="49">
        <f>IF(ISERROR(SUM(L606/F606)),0,SUM(L606/F606))</f>
        <v>0</v>
      </c>
      <c r="AK606" s="46" t="str">
        <f>IF(OR(AJ606=0,N606="",R606=""),"",IF(AJ606&gt;=$AK$9,"HABIL","NO HABIL"))</f>
        <v/>
      </c>
      <c r="AL606" s="52" t="str">
        <f t="shared" si="484"/>
        <v/>
      </c>
    </row>
    <row r="607" spans="2:38" ht="18" hidden="1" customHeight="1" x14ac:dyDescent="0.25">
      <c r="B607" s="54" t="str">
        <f>IF(C607="","",B606+0.1)</f>
        <v/>
      </c>
      <c r="C607" s="55"/>
      <c r="D607" s="56"/>
      <c r="E607" s="57">
        <f>IF(ISERROR(VLOOKUP(C607,[2]TD!$4:$65536,2,0)),0,VLOOKUP(C607,[2]TD!$4:$65536,2,0))</f>
        <v>0</v>
      </c>
      <c r="F607" s="57">
        <f>IF(ISERROR(VLOOKUP(C607,[2]TD!$4:$65536,3,0)),0,VLOOKUP(C607,[2]TD!$4:$65536,3,0))</f>
        <v>0</v>
      </c>
      <c r="G607" s="57">
        <f>IF(ISERROR(VLOOKUP(C607,[2]TD!$4:$65536,4,0)),0,VLOOKUP(C607,[2]TD!$4:$65536,4,0))</f>
        <v>0</v>
      </c>
      <c r="H607" s="57">
        <f>IF(ISERROR(VLOOKUP(C607,[2]TD!$4:$65536,5,0)),0,VLOOKUP(C607,[2]TD!$4:$65536,5,0))</f>
        <v>0</v>
      </c>
      <c r="I607" s="57">
        <f>IF(ISERROR(E607-G607),"",E607-G607)</f>
        <v>0</v>
      </c>
      <c r="J607" s="58">
        <f>IF(ISERROR(F607-H607),"",F607-H607)</f>
        <v>0</v>
      </c>
      <c r="K607" s="58">
        <f>IF(ISERROR(F607-H607),"",F607-H607)</f>
        <v>0</v>
      </c>
      <c r="L607" s="57">
        <f>IF(ISERROR(VLOOKUP(C607,[2]TD!$4:$65536,6,0)),0,VLOOKUP(C607,[2]TD!$4:$65536,6,0))</f>
        <v>0</v>
      </c>
      <c r="M607" s="57">
        <f>IF(ISERROR(VLOOKUP(C607,[2]TD!$4:$65536,7,0)),0,VLOOKUP(C607,[2]TD!$4:$65536,7,0))</f>
        <v>0</v>
      </c>
      <c r="N607" s="59"/>
      <c r="O607" s="60" t="str">
        <f>IF(ISERROR(VLOOKUP(N607,[2]POA!$A$2:$C$25,3,0)),"",VLOOKUP(N607,[2]POA!$A$2:$C$25,3,0))</f>
        <v/>
      </c>
      <c r="P607" s="61" t="s">
        <v>54</v>
      </c>
      <c r="Q607" s="61" t="str">
        <f>IF(ISERROR(VLOOKUP(P607,[2]POA!$A$2:$F$25,4,0)),"",VLOOKUP(P607,[2]POA!$A$2:$F$25,4,0))</f>
        <v/>
      </c>
      <c r="R607" s="62" t="str">
        <f>IF(ISERROR(VLOOKUP(N607,[2]POA!$A$2:$C$25,2,0)),"",VLOOKUP(N607,[2]POA!$A$2:$C$25,2,0))</f>
        <v/>
      </c>
      <c r="S607" s="63"/>
      <c r="T607" s="64" t="str">
        <f t="shared" ref="T607:T616" si="487">IF(OR(S606=0,N607="",R607=""),"",IF(S606&gt;=(0.1*R607),"HABIL","NO HABIL"))</f>
        <v/>
      </c>
      <c r="U607" s="63"/>
      <c r="V607" s="64" t="str">
        <f>IF(OR(U606=0,N607="",R607=""),"",IF(U606&gt;=(0.5*R607),"HABIL","NO HABIL"))</f>
        <v/>
      </c>
      <c r="W607" s="64"/>
      <c r="X607" s="63"/>
      <c r="Y607" s="64" t="str">
        <f>IF(OR(X606=0,N607="",R607=""),"",IF(X606&gt;=$Y$9,"HABIL","NO HABIL"))</f>
        <v/>
      </c>
      <c r="Z607" s="65"/>
      <c r="AA607" s="64" t="str">
        <f>IF(OR(Z606=0,N607="",R607=""),"",IF(Z606&lt;=$AA$9,"HABIL","NO HABIL"))</f>
        <v/>
      </c>
      <c r="AB607" s="61" t="str">
        <f>IF(ISERROR(VLOOKUP(P607,[3]POA!$A$2:$F$25,5,0)),"",VLOOKUP(P607,[3]POA!$A$2:$F$25,5,0))</f>
        <v/>
      </c>
      <c r="AC607" s="61"/>
      <c r="AD607" s="64" t="str">
        <f>IF(OR(AC606=0,N607="",R607=""),"",IF(AC606&gt;=$AD$9,"HABIL","NO HABIL"))</f>
        <v/>
      </c>
      <c r="AE607" s="64" t="str">
        <f t="shared" ref="AE607:AE616" si="488">IF(OR(T607="",V607="",Y607="",AA607="",AD607=""),"",IF(T607="NO HABIL","NO HABIL",IF(V607="NO HABIL","NO HABIL",IF(Y607="NO HABIL","NO HABIL",IF(AA607="NO HABIL","NO HABIL",IF(AD607="NO HABIL","NO HABIL",IF(AD607="NO HABIL","NO HABIL","HABIL")))))))</f>
        <v/>
      </c>
      <c r="AF607" s="66">
        <f t="shared" ref="AF607:AF616" si="489">IF(ISERROR(F607/$AG$9),"",F607/$AG$9)</f>
        <v>0</v>
      </c>
      <c r="AG607" s="67" t="str">
        <f>+IF(AF607&lt;$AG$10,"MIPYME","NO CUMPLE")</f>
        <v>MIPYME</v>
      </c>
      <c r="AH607" s="68"/>
      <c r="AI607" s="64" t="str">
        <f>IF(OR(AH606=0,N607="",R607=""),"",IF(AH606&gt;=$AI$9,"HABIL","NO HABIL"))</f>
        <v/>
      </c>
      <c r="AJ607" s="68"/>
      <c r="AK607" s="64" t="str">
        <f>IF(OR(AJ606=0,N607="",R607=""),"",IF(AJ606&gt;=$AK$9,"HABIL","NO HABIL"))</f>
        <v/>
      </c>
      <c r="AL607" s="69" t="str">
        <f>IF(OR(AI607="",AK607=""),"",IF(AI607="NO HABIL","NO HABIL",IF(AK607="NO HABIL","NO HABIL",IF(AK607="NO HABIL","NO HABIL","HABIL"))))</f>
        <v/>
      </c>
    </row>
    <row r="608" spans="2:38" ht="18" hidden="1" customHeight="1" x14ac:dyDescent="0.25">
      <c r="B608" s="54" t="str">
        <f>IF(C608="","",B607+0.1)</f>
        <v/>
      </c>
      <c r="C608" s="56"/>
      <c r="D608" s="56"/>
      <c r="E608" s="57">
        <f>IF(ISERROR(VLOOKUP(C608,[2]TD!$4:$65536,2,0)),0,VLOOKUP(C608,[2]TD!$4:$65536,2,0))</f>
        <v>0</v>
      </c>
      <c r="F608" s="57">
        <f>IF(ISERROR(VLOOKUP(C608,[2]TD!$4:$65536,3,0)),0,VLOOKUP(C608,[2]TD!$4:$65536,3,0))</f>
        <v>0</v>
      </c>
      <c r="G608" s="57">
        <f>IF(ISERROR(VLOOKUP(C608,[2]TD!$4:$65536,4,0)),0,VLOOKUP(C608,[2]TD!$4:$65536,4,0))</f>
        <v>0</v>
      </c>
      <c r="H608" s="57">
        <f>IF(ISERROR(VLOOKUP(C608,[2]TD!$4:$65536,5,0)),0,VLOOKUP(C608,[2]TD!$4:$65536,5,0))</f>
        <v>0</v>
      </c>
      <c r="I608" s="57">
        <f t="shared" ref="I608:J616" si="490">IF(ISERROR(E608-G608),"",E608-G608)</f>
        <v>0</v>
      </c>
      <c r="J608" s="58">
        <f t="shared" si="490"/>
        <v>0</v>
      </c>
      <c r="K608" s="58">
        <f t="shared" ref="K608:K616" si="491">IF(ISERROR(F608-H608),"",F608-H608)</f>
        <v>0</v>
      </c>
      <c r="L608" s="57">
        <f>IF(ISERROR(VLOOKUP(C608,[2]TD!$4:$65536,6,0)),0,VLOOKUP(C608,[2]TD!$4:$65536,6,0))</f>
        <v>0</v>
      </c>
      <c r="M608" s="57">
        <f>IF(ISERROR(VLOOKUP(C608,[2]TD!$4:$65536,7,0)),0,VLOOKUP(C608,[2]TD!$4:$65536,7,0))</f>
        <v>0</v>
      </c>
      <c r="N608" s="70"/>
      <c r="O608" s="70" t="str">
        <f>IF(ISERROR(VLOOKUP(N608,[2]POA!$A$2:$C$25,3,0)),"",VLOOKUP(N608,[2]POA!$A$2:$C$25,3,0))</f>
        <v/>
      </c>
      <c r="P608" s="61" t="s">
        <v>54</v>
      </c>
      <c r="Q608" s="61" t="str">
        <f>IF(ISERROR(VLOOKUP(P608,[2]POA!$A$2:$F$25,4,0)),"",VLOOKUP(P608,[2]POA!$A$2:$F$25,4,0))</f>
        <v/>
      </c>
      <c r="R608" s="62" t="str">
        <f>IF(ISERROR(VLOOKUP(N608,[2]POA!$A$2:$C$25,2,0)),"",VLOOKUP(N608,[2]POA!$A$2:$C$25,2,0))</f>
        <v/>
      </c>
      <c r="S608" s="63" t="s">
        <v>54</v>
      </c>
      <c r="T608" s="64" t="str">
        <f t="shared" si="487"/>
        <v/>
      </c>
      <c r="U608" s="63"/>
      <c r="V608" s="64" t="str">
        <f>IF(OR(U606=0,N608="",R608=""),"",IF(U606&gt;=(0.5*R608),"HABIL","NO HABIL"))</f>
        <v/>
      </c>
      <c r="W608" s="64"/>
      <c r="X608" s="63"/>
      <c r="Y608" s="64" t="str">
        <f>IF(OR(X606=0,N608="",R608=""),"",IF(X606&gt;=$Y$9,"HABIL","NO HABIL"))</f>
        <v/>
      </c>
      <c r="Z608" s="65"/>
      <c r="AA608" s="64" t="str">
        <f>IF(OR(Z606=0,N608="",R608=""),"",IF(Z606&lt;=$AA$9,"HABIL","NO HABIL"))</f>
        <v/>
      </c>
      <c r="AB608" s="61" t="str">
        <f>IF(ISERROR(VLOOKUP(P608,[3]POA!$A$2:$F$25,5,0)),"",VLOOKUP(P608,[3]POA!$A$2:$F$25,5,0))</f>
        <v/>
      </c>
      <c r="AC608" s="61"/>
      <c r="AD608" s="64" t="str">
        <f>IF(OR(AC606=0,N608="",R608=""),"",IF(AC606&gt;=$AD$9,"HABIL","NO HABIL"))</f>
        <v/>
      </c>
      <c r="AE608" s="64" t="str">
        <f t="shared" si="488"/>
        <v/>
      </c>
      <c r="AF608" s="66">
        <f t="shared" si="489"/>
        <v>0</v>
      </c>
      <c r="AG608" s="67" t="str">
        <f t="shared" ref="AG608:AG616" si="492">+IF(AF608&lt;$AG$10,"MIPYME","NO CUMPLE")</f>
        <v>MIPYME</v>
      </c>
      <c r="AH608" s="68"/>
      <c r="AI608" s="64" t="str">
        <f>IF(OR(AH606=0,N608="",R608=""),"",IF(AH606&gt;=$AI$9,"HABIL","NO HABIL"))</f>
        <v/>
      </c>
      <c r="AJ608" s="68"/>
      <c r="AK608" s="64" t="str">
        <f>IF(OR(AJ606=0,N608="",R608=""),"",IF(AJ606&gt;=$AK$9,"HABIL","NO HABIL"))</f>
        <v/>
      </c>
      <c r="AL608" s="71" t="str">
        <f t="shared" ref="AL608:AL617" si="493">IF(OR(AI608="",AK608=""),"",IF(AI608="NO HABIL","NO HABIL",IF(AK608="NO HABIL","NO HABIL",IF(AK608="NO HABIL","NO HABIL","HABIL"))))</f>
        <v/>
      </c>
    </row>
    <row r="609" spans="2:38" ht="18" hidden="1" customHeight="1" x14ac:dyDescent="0.25">
      <c r="B609" s="54" t="str">
        <f>IF(C609="","",B608+0.1)</f>
        <v/>
      </c>
      <c r="C609" s="56"/>
      <c r="D609" s="56"/>
      <c r="E609" s="57">
        <f>IF(ISERROR(VLOOKUP(C609,[2]TD!$4:$65536,2,0)),0,VLOOKUP(C609,[2]TD!$4:$65536,2,0))</f>
        <v>0</v>
      </c>
      <c r="F609" s="57">
        <f>IF(ISERROR(VLOOKUP(C609,[2]TD!$4:$65536,3,0)),0,VLOOKUP(C609,[2]TD!$4:$65536,3,0))</f>
        <v>0</v>
      </c>
      <c r="G609" s="57">
        <f>IF(ISERROR(VLOOKUP(C609,[2]TD!$4:$65536,4,0)),0,VLOOKUP(C609,[2]TD!$4:$65536,4,0))</f>
        <v>0</v>
      </c>
      <c r="H609" s="57">
        <f>IF(ISERROR(VLOOKUP(C609,[2]TD!$4:$65536,5,0)),0,VLOOKUP(C609,[2]TD!$4:$65536,5,0))</f>
        <v>0</v>
      </c>
      <c r="I609" s="57">
        <f t="shared" si="490"/>
        <v>0</v>
      </c>
      <c r="J609" s="58">
        <f t="shared" si="490"/>
        <v>0</v>
      </c>
      <c r="K609" s="58">
        <f t="shared" si="491"/>
        <v>0</v>
      </c>
      <c r="L609" s="57">
        <f>IF(ISERROR(VLOOKUP(C609,[2]TD!$4:$65536,6,0)),0,VLOOKUP(C609,[2]TD!$4:$65536,6,0))</f>
        <v>0</v>
      </c>
      <c r="M609" s="57">
        <f>IF(ISERROR(VLOOKUP(C609,[2]TD!$4:$65536,7,0)),0,VLOOKUP(C609,[2]TD!$4:$65536,7,0))</f>
        <v>0</v>
      </c>
      <c r="N609" s="70"/>
      <c r="O609" s="70" t="str">
        <f>IF(ISERROR(VLOOKUP(N609,[2]POA!$A$2:$C$25,3,0)),"",VLOOKUP(N609,[2]POA!$A$2:$C$25,3,0))</f>
        <v/>
      </c>
      <c r="P609" s="61"/>
      <c r="Q609" s="61" t="str">
        <f>IF(ISERROR(VLOOKUP(P609,[2]POA!$A$2:$F$25,4,0)),"",VLOOKUP(P609,[2]POA!$A$2:$F$25,4,0))</f>
        <v/>
      </c>
      <c r="R609" s="62" t="str">
        <f>IF(ISERROR(VLOOKUP(N609,[2]POA!$A$2:$C$25,2,0)),"",VLOOKUP(N609,[2]POA!$A$2:$C$25,2,0))</f>
        <v/>
      </c>
      <c r="S609" s="63" t="s">
        <v>54</v>
      </c>
      <c r="T609" s="64" t="str">
        <f t="shared" si="487"/>
        <v/>
      </c>
      <c r="U609" s="63"/>
      <c r="V609" s="64" t="str">
        <f>IF(OR(U606=0,N609="",R609=""),"",IF(U606&gt;=(0.5*R609),"HABIL","NO HABIL"))</f>
        <v/>
      </c>
      <c r="W609" s="64"/>
      <c r="X609" s="63"/>
      <c r="Y609" s="64" t="str">
        <f>IF(OR(X606=0,N609="",R609=""),"",IF(X606&gt;=$Y$9,"HABIL","NO HABIL"))</f>
        <v/>
      </c>
      <c r="Z609" s="65"/>
      <c r="AA609" s="64" t="str">
        <f>IF(OR(Z606=0,N609="",R609=""),"",IF(Z606&lt;=$AA$9,"HABIL","NO HABIL"))</f>
        <v/>
      </c>
      <c r="AB609" s="61">
        <f>IF(ISERROR(VLOOKUP(P609,[3]POA!$A$2:$F$25,5,0)),"",VLOOKUP(P609,[3]POA!$A$2:$F$25,5,0))</f>
        <v>0</v>
      </c>
      <c r="AC609" s="61"/>
      <c r="AD609" s="64" t="str">
        <f>IF(OR(AC606=0,N609="",R609=""),"",IF(AC606&gt;=$AD$9,"HABIL","NO HABIL"))</f>
        <v/>
      </c>
      <c r="AE609" s="64" t="str">
        <f t="shared" si="488"/>
        <v/>
      </c>
      <c r="AF609" s="66">
        <f t="shared" si="489"/>
        <v>0</v>
      </c>
      <c r="AG609" s="67" t="str">
        <f t="shared" si="492"/>
        <v>MIPYME</v>
      </c>
      <c r="AH609" s="68"/>
      <c r="AI609" s="64" t="str">
        <f>IF(OR(AH606=0,N609="",R609=""),"",IF(AH606&gt;=$AI$9,"HABIL","NO HABIL"))</f>
        <v/>
      </c>
      <c r="AJ609" s="68"/>
      <c r="AK609" s="64" t="str">
        <f>IF(OR(AJ606=0,N609="",R609=""),"",IF(AJ606&gt;=$AK$9,"HABIL","NO HABIL"))</f>
        <v/>
      </c>
      <c r="AL609" s="71" t="str">
        <f t="shared" si="493"/>
        <v/>
      </c>
    </row>
    <row r="610" spans="2:38" ht="18" hidden="1" customHeight="1" x14ac:dyDescent="0.25">
      <c r="B610" s="54"/>
      <c r="C610" s="56" t="s">
        <v>55</v>
      </c>
      <c r="D610" s="56"/>
      <c r="E610" s="57">
        <f>IF(ISERROR(VLOOKUP(C610,[2]TD!$4:$65536,2,0)),0,VLOOKUP(C610,[2]TD!$4:$65536,2,0))</f>
        <v>0</v>
      </c>
      <c r="F610" s="57">
        <f>IF(ISERROR(VLOOKUP(C610,[2]TD!$4:$65536,3,0)),0,VLOOKUP(C610,[2]TD!$4:$65536,3,0))</f>
        <v>0</v>
      </c>
      <c r="G610" s="57">
        <f>IF(ISERROR(VLOOKUP(C610,[2]TD!$4:$65536,4,0)),0,VLOOKUP(C610,[2]TD!$4:$65536,4,0))</f>
        <v>0</v>
      </c>
      <c r="H610" s="57">
        <f>IF(ISERROR(VLOOKUP(C610,[2]TD!$4:$65536,5,0)),0,VLOOKUP(C610,[2]TD!$4:$65536,5,0))</f>
        <v>0</v>
      </c>
      <c r="I610" s="57">
        <f t="shared" si="490"/>
        <v>0</v>
      </c>
      <c r="J610" s="57">
        <f t="shared" si="490"/>
        <v>0</v>
      </c>
      <c r="K610" s="57">
        <f t="shared" si="491"/>
        <v>0</v>
      </c>
      <c r="L610" s="57">
        <f>IF(ISERROR(VLOOKUP(C610,[2]TD!$4:$65536,6,0)),0,VLOOKUP(C610,[2]TD!$4:$65536,6,0))</f>
        <v>0</v>
      </c>
      <c r="M610" s="57">
        <f>IF(ISERROR(VLOOKUP(C610,[2]TD!$4:$65536,7,0)),0,VLOOKUP(C610,[2]TD!$4:$65536,7,0))</f>
        <v>0</v>
      </c>
      <c r="N610" s="70"/>
      <c r="O610" s="70" t="str">
        <f>IF(ISERROR(VLOOKUP(N610,[2]POA!$A$2:$C$25,3,0)),"",VLOOKUP(N610,[2]POA!$A$2:$C$25,3,0))</f>
        <v/>
      </c>
      <c r="P610" s="61"/>
      <c r="Q610" s="61" t="str">
        <f>IF(ISERROR(VLOOKUP(P610,[2]POA!$A$2:$F$25,4,0)),"",VLOOKUP(P610,[2]POA!$A$2:$F$25,4,0))</f>
        <v/>
      </c>
      <c r="R610" s="62" t="str">
        <f>IF(ISERROR(VLOOKUP(N610,[2]POA!$A$2:$C$25,2,0)),"",VLOOKUP(N610,[2]POA!$A$2:$C$25,2,0))</f>
        <v/>
      </c>
      <c r="S610" s="63"/>
      <c r="T610" s="64" t="str">
        <f t="shared" si="487"/>
        <v/>
      </c>
      <c r="U610" s="63"/>
      <c r="V610" s="64" t="str">
        <f>IF(OR(U606=0,N610="",R610=""),"",IF(U606&gt;=(0.5*R610),"HABIL","NO HABIL"))</f>
        <v/>
      </c>
      <c r="W610" s="64"/>
      <c r="X610" s="63"/>
      <c r="Y610" s="64" t="str">
        <f>IF(OR(X606=0,N610="",R610=""),"",IF(X606&gt;=$Y$9,"HABIL","NO HABIL"))</f>
        <v/>
      </c>
      <c r="Z610" s="65"/>
      <c r="AA610" s="64" t="str">
        <f>IF(OR(Z606=0,N610="",R610=""),"",IF(Z606&lt;=$AA$9,"HABIL","NO HABIL"))</f>
        <v/>
      </c>
      <c r="AB610" s="61">
        <f>IF(ISERROR(VLOOKUP(P610,[3]POA!$A$2:$F$25,5,0)),"",VLOOKUP(P610,[3]POA!$A$2:$F$25,5,0))</f>
        <v>0</v>
      </c>
      <c r="AC610" s="61"/>
      <c r="AD610" s="64" t="str">
        <f>IF(OR(AC606=0,N610="",R610=""),"",IF(AC606&gt;=$AD$9,"HABIL","NO HABIL"))</f>
        <v/>
      </c>
      <c r="AE610" s="64" t="str">
        <f t="shared" si="488"/>
        <v/>
      </c>
      <c r="AF610" s="66">
        <f t="shared" si="489"/>
        <v>0</v>
      </c>
      <c r="AG610" s="67" t="str">
        <f t="shared" si="492"/>
        <v>MIPYME</v>
      </c>
      <c r="AH610" s="68"/>
      <c r="AI610" s="64" t="str">
        <f>IF(OR(AH606=0,N610="",R610=""),"",IF(AH606&gt;=$AI$9,"HABIL","NO HABIL"))</f>
        <v/>
      </c>
      <c r="AJ610" s="68"/>
      <c r="AK610" s="64" t="str">
        <f>IF(OR(AJ606=0,N610="",R610=""),"",IF(AJ606&gt;=$AK$9,"HABIL","NO HABIL"))</f>
        <v/>
      </c>
      <c r="AL610" s="71" t="str">
        <f t="shared" si="493"/>
        <v/>
      </c>
    </row>
    <row r="611" spans="2:38" ht="18" hidden="1" customHeight="1" x14ac:dyDescent="0.25">
      <c r="B611" s="54" t="str">
        <f t="shared" ref="B611:B616" si="494">IF(C611="","",B610+0.1)</f>
        <v/>
      </c>
      <c r="C611" s="56"/>
      <c r="D611" s="56"/>
      <c r="E611" s="57">
        <f>IF(ISERROR(VLOOKUP(C611,[2]TD!$4:$65536,2,0)),0,VLOOKUP(C611,[2]TD!$4:$65536,2,0))</f>
        <v>0</v>
      </c>
      <c r="F611" s="57">
        <f>IF(ISERROR(VLOOKUP(C611,[2]TD!$4:$65536,3,0)),0,VLOOKUP(C611,[2]TD!$4:$65536,3,0))</f>
        <v>0</v>
      </c>
      <c r="G611" s="57">
        <f>IF(ISERROR(VLOOKUP(C611,[2]TD!$4:$65536,4,0)),0,VLOOKUP(C611,[2]TD!$4:$65536,4,0))</f>
        <v>0</v>
      </c>
      <c r="H611" s="57">
        <f>IF(ISERROR(VLOOKUP(C611,[2]TD!$4:$65536,5,0)),0,VLOOKUP(C611,[2]TD!$4:$65536,5,0))</f>
        <v>0</v>
      </c>
      <c r="I611" s="57">
        <f t="shared" si="490"/>
        <v>0</v>
      </c>
      <c r="J611" s="57">
        <f t="shared" si="490"/>
        <v>0</v>
      </c>
      <c r="K611" s="57">
        <f t="shared" si="491"/>
        <v>0</v>
      </c>
      <c r="L611" s="57">
        <f>IF(ISERROR(VLOOKUP(C611,[2]TD!$4:$65536,6,0)),0,VLOOKUP(C611,[2]TD!$4:$65536,6,0))</f>
        <v>0</v>
      </c>
      <c r="M611" s="57">
        <f>IF(ISERROR(VLOOKUP(C611,[2]TD!$4:$65536,7,0)),0,VLOOKUP(C611,[2]TD!$4:$65536,7,0))</f>
        <v>0</v>
      </c>
      <c r="N611" s="70"/>
      <c r="O611" s="70" t="str">
        <f>IF(ISERROR(VLOOKUP(N611,[2]POA!$A$2:$C$25,3,0)),"",VLOOKUP(N611,[2]POA!$A$2:$C$25,3,0))</f>
        <v/>
      </c>
      <c r="P611" s="61"/>
      <c r="Q611" s="61" t="str">
        <f>IF(ISERROR(VLOOKUP(P611,[2]POA!$A$2:$F$25,4,0)),"",VLOOKUP(P611,[2]POA!$A$2:$F$25,4,0))</f>
        <v/>
      </c>
      <c r="R611" s="62" t="str">
        <f>IF(ISERROR(VLOOKUP(N611,[2]POA!$A$2:$C$25,2,0)),"",VLOOKUP(N611,[2]POA!$A$2:$C$25,2,0))</f>
        <v/>
      </c>
      <c r="S611" s="63"/>
      <c r="T611" s="64" t="str">
        <f t="shared" si="487"/>
        <v/>
      </c>
      <c r="U611" s="63"/>
      <c r="V611" s="64" t="str">
        <f>IF(OR(U606=0,N611="",R611=""),"",IF(U606&gt;=(0.5*R611),"HABIL","NO HABIL"))</f>
        <v/>
      </c>
      <c r="W611" s="64"/>
      <c r="X611" s="63"/>
      <c r="Y611" s="64" t="str">
        <f>IF(OR(X606=0,N611="",R611=""),"",IF(X606&gt;=$Y$9,"HABIL","NO HABIL"))</f>
        <v/>
      </c>
      <c r="Z611" s="65"/>
      <c r="AA611" s="64" t="str">
        <f>IF(OR(Z606=0,N611="",R611=""),"",IF(Z606&lt;=$AA$9,"HABIL","NO HABIL"))</f>
        <v/>
      </c>
      <c r="AB611" s="61">
        <f>IF(ISERROR(VLOOKUP(P611,[3]POA!$A$2:$F$25,5,0)),"",VLOOKUP(P611,[3]POA!$A$2:$F$25,5,0))</f>
        <v>0</v>
      </c>
      <c r="AC611" s="61"/>
      <c r="AD611" s="64" t="str">
        <f>IF(OR(AC606=0,N611="",R611=""),"",IF(AC606&gt;=$AD$9,"HABIL","NO HABIL"))</f>
        <v/>
      </c>
      <c r="AE611" s="64" t="str">
        <f t="shared" si="488"/>
        <v/>
      </c>
      <c r="AF611" s="66">
        <f t="shared" si="489"/>
        <v>0</v>
      </c>
      <c r="AG611" s="67" t="str">
        <f t="shared" si="492"/>
        <v>MIPYME</v>
      </c>
      <c r="AH611" s="68"/>
      <c r="AI611" s="64" t="str">
        <f>IF(OR(AH606=0,N611="",R611=""),"",IF(AH606&gt;=$AI$9,"HABIL","NO HABIL"))</f>
        <v/>
      </c>
      <c r="AJ611" s="68"/>
      <c r="AK611" s="64" t="str">
        <f>IF(OR(AJ606=0,N611="",R611=""),"",IF(AJ606&gt;=$AK$9,"HABIL","NO HABIL"))</f>
        <v/>
      </c>
      <c r="AL611" s="72" t="str">
        <f t="shared" si="493"/>
        <v/>
      </c>
    </row>
    <row r="612" spans="2:38" ht="18" hidden="1" customHeight="1" x14ac:dyDescent="0.25">
      <c r="B612" s="54" t="str">
        <f t="shared" si="494"/>
        <v/>
      </c>
      <c r="C612" s="56"/>
      <c r="D612" s="56"/>
      <c r="E612" s="57">
        <f>IF(ISERROR(VLOOKUP(C612,[2]TD!$4:$65536,2,0)),0,VLOOKUP(C612,[2]TD!$4:$65536,2,0))</f>
        <v>0</v>
      </c>
      <c r="F612" s="57">
        <f>IF(ISERROR(VLOOKUP(C612,[2]TD!$4:$65536,3,0)),0,VLOOKUP(C612,[2]TD!$4:$65536,3,0))</f>
        <v>0</v>
      </c>
      <c r="G612" s="57">
        <f>IF(ISERROR(VLOOKUP(C612,[2]TD!$4:$65536,4,0)),0,VLOOKUP(C612,[2]TD!$4:$65536,4,0))</f>
        <v>0</v>
      </c>
      <c r="H612" s="57">
        <f>IF(ISERROR(VLOOKUP(C612,[2]TD!$4:$65536,5,0)),0,VLOOKUP(C612,[2]TD!$4:$65536,5,0))</f>
        <v>0</v>
      </c>
      <c r="I612" s="57">
        <f t="shared" si="490"/>
        <v>0</v>
      </c>
      <c r="J612" s="57">
        <f t="shared" si="490"/>
        <v>0</v>
      </c>
      <c r="K612" s="57">
        <f t="shared" si="491"/>
        <v>0</v>
      </c>
      <c r="L612" s="57">
        <f>IF(ISERROR(VLOOKUP(C612,[2]TD!$4:$65536,6,0)),0,VLOOKUP(C612,[2]TD!$4:$65536,6,0))</f>
        <v>0</v>
      </c>
      <c r="M612" s="57">
        <f>IF(ISERROR(VLOOKUP(C612,[2]TD!$4:$65536,7,0)),0,VLOOKUP(C612,[2]TD!$4:$65536,7,0))</f>
        <v>0</v>
      </c>
      <c r="N612" s="70"/>
      <c r="O612" s="70" t="str">
        <f>IF(ISERROR(VLOOKUP(N612,[2]POA!$A$2:$C$25,3,0)),"",VLOOKUP(N612,[2]POA!$A$2:$C$25,3,0))</f>
        <v/>
      </c>
      <c r="P612" s="61"/>
      <c r="Q612" s="61" t="str">
        <f>IF(ISERROR(VLOOKUP(P612,[2]POA!$A$2:$F$25,4,0)),"",VLOOKUP(P612,[2]POA!$A$2:$F$25,4,0))</f>
        <v/>
      </c>
      <c r="R612" s="62" t="str">
        <f>IF(ISERROR(VLOOKUP(N612,[2]POA!$A$2:$C$25,2,0)),"",VLOOKUP(N612,[2]POA!$A$2:$C$25,2,0))</f>
        <v/>
      </c>
      <c r="S612" s="63"/>
      <c r="T612" s="64" t="str">
        <f t="shared" si="487"/>
        <v/>
      </c>
      <c r="U612" s="63"/>
      <c r="V612" s="64" t="str">
        <f>IF(OR(U606=0,N612="",R612=""),"",IF(U606&gt;=(0.5*R612),"HABIL","NO HABIL"))</f>
        <v/>
      </c>
      <c r="W612" s="64"/>
      <c r="X612" s="63"/>
      <c r="Y612" s="64" t="str">
        <f>IF(OR(X606=0,N612="",R612=""),"",IF(X606&gt;=$Y$9,"HABIL","NO HABIL"))</f>
        <v/>
      </c>
      <c r="Z612" s="65"/>
      <c r="AA612" s="64" t="str">
        <f>IF(OR(Z606=0,N612="",R612=""),"",IF(Z606&lt;=$AA$9,"HABIL","NO HABIL"))</f>
        <v/>
      </c>
      <c r="AB612" s="61">
        <f>IF(ISERROR(VLOOKUP(P612,[3]POA!$A$2:$F$25,5,0)),"",VLOOKUP(P612,[3]POA!$A$2:$F$25,5,0))</f>
        <v>0</v>
      </c>
      <c r="AC612" s="61"/>
      <c r="AD612" s="64" t="str">
        <f>IF(OR(AC606=0,N612="",R612=""),"",IF(AC606&gt;=$AD$9,"HABIL","NO HABIL"))</f>
        <v/>
      </c>
      <c r="AE612" s="64" t="str">
        <f t="shared" si="488"/>
        <v/>
      </c>
      <c r="AF612" s="66">
        <f t="shared" si="489"/>
        <v>0</v>
      </c>
      <c r="AG612" s="67" t="str">
        <f t="shared" si="492"/>
        <v>MIPYME</v>
      </c>
      <c r="AH612" s="68"/>
      <c r="AI612" s="64" t="str">
        <f>IF(OR(AH606=0,N612="",R612=""),"",IF(AH606&gt;=$AI$9,"HABIL","NO HABIL"))</f>
        <v/>
      </c>
      <c r="AJ612" s="68"/>
      <c r="AK612" s="64" t="str">
        <f>IF(OR(AJ606=0,N612="",R612=""),"",IF(AJ606&gt;=$AK$9,"HABIL","NO HABIL"))</f>
        <v/>
      </c>
      <c r="AL612" s="71" t="str">
        <f t="shared" si="493"/>
        <v/>
      </c>
    </row>
    <row r="613" spans="2:38" ht="18" hidden="1" customHeight="1" x14ac:dyDescent="0.25">
      <c r="B613" s="54" t="str">
        <f t="shared" si="494"/>
        <v/>
      </c>
      <c r="C613" s="56"/>
      <c r="D613" s="56"/>
      <c r="E613" s="57">
        <f>IF(ISERROR(VLOOKUP(C613,[2]TD!$4:$65536,2,0)),0,VLOOKUP(C613,[2]TD!$4:$65536,2,0))</f>
        <v>0</v>
      </c>
      <c r="F613" s="57">
        <f>IF(ISERROR(VLOOKUP(C613,[2]TD!$4:$65536,3,0)),0,VLOOKUP(C613,[2]TD!$4:$65536,3,0))</f>
        <v>0</v>
      </c>
      <c r="G613" s="57">
        <f>IF(ISERROR(VLOOKUP(C613,[2]TD!$4:$65536,4,0)),0,VLOOKUP(C613,[2]TD!$4:$65536,4,0))</f>
        <v>0</v>
      </c>
      <c r="H613" s="57">
        <f>IF(ISERROR(VLOOKUP(C613,[2]TD!$4:$65536,5,0)),0,VLOOKUP(C613,[2]TD!$4:$65536,5,0))</f>
        <v>0</v>
      </c>
      <c r="I613" s="57">
        <f t="shared" si="490"/>
        <v>0</v>
      </c>
      <c r="J613" s="57">
        <f t="shared" si="490"/>
        <v>0</v>
      </c>
      <c r="K613" s="57">
        <f t="shared" si="491"/>
        <v>0</v>
      </c>
      <c r="L613" s="57">
        <f>IF(ISERROR(VLOOKUP(C613,[2]TD!$4:$65536,6,0)),0,VLOOKUP(C613,[2]TD!$4:$65536,6,0))</f>
        <v>0</v>
      </c>
      <c r="M613" s="57">
        <f>IF(ISERROR(VLOOKUP(C613,[2]TD!$4:$65536,7,0)),0,VLOOKUP(C613,[2]TD!$4:$65536,7,0))</f>
        <v>0</v>
      </c>
      <c r="N613" s="70"/>
      <c r="O613" s="70" t="str">
        <f>IF(ISERROR(VLOOKUP(N613,[2]POA!$A$2:$C$25,3,0)),"",VLOOKUP(N613,[2]POA!$A$2:$C$25,3,0))</f>
        <v/>
      </c>
      <c r="P613" s="61"/>
      <c r="Q613" s="61" t="str">
        <f>IF(ISERROR(VLOOKUP(P613,[2]POA!$A$2:$F$25,4,0)),"",VLOOKUP(P613,[2]POA!$A$2:$F$25,4,0))</f>
        <v/>
      </c>
      <c r="R613" s="62" t="str">
        <f>IF(ISERROR(VLOOKUP(N613,[2]POA!$A$2:$C$25,2,0)),"",VLOOKUP(N613,[2]POA!$A$2:$C$25,2,0))</f>
        <v/>
      </c>
      <c r="S613" s="63"/>
      <c r="T613" s="64" t="str">
        <f t="shared" si="487"/>
        <v/>
      </c>
      <c r="U613" s="63"/>
      <c r="V613" s="64" t="str">
        <f>IF(OR(U606=0,N613="",R613=""),"",IF(U606&gt;=(0.5*R613),"HABIL","NO HABIL"))</f>
        <v/>
      </c>
      <c r="W613" s="64"/>
      <c r="X613" s="63"/>
      <c r="Y613" s="64" t="str">
        <f>IF(OR(X606=0,N613="",R613=""),"",IF(X606&gt;=$Y$9,"HABIL","NO HABIL"))</f>
        <v/>
      </c>
      <c r="Z613" s="65"/>
      <c r="AA613" s="64" t="str">
        <f>IF(OR(Z606=0,N613="",R613=""),"",IF(Z606&lt;=$AA$9,"HABIL","NO HABIL"))</f>
        <v/>
      </c>
      <c r="AB613" s="61">
        <f>IF(ISERROR(VLOOKUP(P613,[3]POA!$A$2:$F$25,5,0)),"",VLOOKUP(P613,[3]POA!$A$2:$F$25,5,0))</f>
        <v>0</v>
      </c>
      <c r="AC613" s="61"/>
      <c r="AD613" s="64" t="str">
        <f>IF(OR(AC606=0,N613="",R613=""),"",IF(AC606&gt;=$AD$9,"HABIL","NO HABIL"))</f>
        <v/>
      </c>
      <c r="AE613" s="64" t="str">
        <f t="shared" si="488"/>
        <v/>
      </c>
      <c r="AF613" s="66">
        <f t="shared" si="489"/>
        <v>0</v>
      </c>
      <c r="AG613" s="67" t="str">
        <f t="shared" si="492"/>
        <v>MIPYME</v>
      </c>
      <c r="AH613" s="68"/>
      <c r="AI613" s="64" t="str">
        <f>IF(OR(AH606=0,N613="",R613=""),"",IF(AH606&gt;=$AI$9,"HABIL","NO HABIL"))</f>
        <v/>
      </c>
      <c r="AJ613" s="68"/>
      <c r="AK613" s="64" t="str">
        <f>IF(OR(AJ606=0,N613="",R613=""),"",IF(AJ606&gt;=$AK$9,"HABIL","NO HABIL"))</f>
        <v/>
      </c>
      <c r="AL613" s="71" t="str">
        <f t="shared" si="493"/>
        <v/>
      </c>
    </row>
    <row r="614" spans="2:38" ht="18" hidden="1" customHeight="1" x14ac:dyDescent="0.25">
      <c r="B614" s="54" t="str">
        <f t="shared" si="494"/>
        <v/>
      </c>
      <c r="C614" s="56"/>
      <c r="D614" s="56"/>
      <c r="E614" s="57">
        <f>IF(ISERROR(VLOOKUP(C614,[2]TD!$4:$65536,2,0)),0,VLOOKUP(C614,[2]TD!$4:$65536,2,0))</f>
        <v>0</v>
      </c>
      <c r="F614" s="57">
        <f>IF(ISERROR(VLOOKUP(C614,[2]TD!$4:$65536,3,0)),0,VLOOKUP(C614,[2]TD!$4:$65536,3,0))</f>
        <v>0</v>
      </c>
      <c r="G614" s="57">
        <f>IF(ISERROR(VLOOKUP(C614,[2]TD!$4:$65536,4,0)),0,VLOOKUP(C614,[2]TD!$4:$65536,4,0))</f>
        <v>0</v>
      </c>
      <c r="H614" s="57">
        <f>IF(ISERROR(VLOOKUP(C614,[2]TD!$4:$65536,5,0)),0,VLOOKUP(C614,[2]TD!$4:$65536,5,0))</f>
        <v>0</v>
      </c>
      <c r="I614" s="57">
        <f t="shared" si="490"/>
        <v>0</v>
      </c>
      <c r="J614" s="57">
        <f t="shared" si="490"/>
        <v>0</v>
      </c>
      <c r="K614" s="57">
        <f t="shared" si="491"/>
        <v>0</v>
      </c>
      <c r="L614" s="57">
        <f>IF(ISERROR(VLOOKUP(C614,[2]TD!$4:$65536,6,0)),0,VLOOKUP(C614,[2]TD!$4:$65536,6,0))</f>
        <v>0</v>
      </c>
      <c r="M614" s="57">
        <f>IF(ISERROR(VLOOKUP(C614,[2]TD!$4:$65536,7,0)),0,VLOOKUP(C614,[2]TD!$4:$65536,7,0))</f>
        <v>0</v>
      </c>
      <c r="N614" s="70"/>
      <c r="O614" s="70" t="str">
        <f>IF(ISERROR(VLOOKUP(N614,[2]POA!$A$2:$C$25,3,0)),"",VLOOKUP(N614,[2]POA!$A$2:$C$25,3,0))</f>
        <v/>
      </c>
      <c r="P614" s="61"/>
      <c r="Q614" s="61" t="str">
        <f>IF(ISERROR(VLOOKUP(P614,[2]POA!$A$2:$F$25,4,0)),"",VLOOKUP(P614,[2]POA!$A$2:$F$25,4,0))</f>
        <v/>
      </c>
      <c r="R614" s="62" t="str">
        <f>IF(ISERROR(VLOOKUP(N614,[2]POA!$A$2:$C$25,2,0)),"",VLOOKUP(N614,[2]POA!$A$2:$C$25,2,0))</f>
        <v/>
      </c>
      <c r="S614" s="63"/>
      <c r="T614" s="64" t="str">
        <f t="shared" si="487"/>
        <v/>
      </c>
      <c r="U614" s="63"/>
      <c r="V614" s="64" t="str">
        <f>IF(OR(U606=0,N614="",R614=""),"",IF(U606&gt;=(0.5*R614),"HABIL","NO HABIL"))</f>
        <v/>
      </c>
      <c r="W614" s="64"/>
      <c r="X614" s="63"/>
      <c r="Y614" s="64" t="str">
        <f>IF(OR(X606=0,N614="",R614=""),"",IF(X606&gt;=$Y$9,"HABIL","NO HABIL"))</f>
        <v/>
      </c>
      <c r="Z614" s="65"/>
      <c r="AA614" s="64" t="str">
        <f>IF(OR(Z606=0,N614="",R614=""),"",IF(Z606&lt;=$AA$9,"HABIL","NO HABIL"))</f>
        <v/>
      </c>
      <c r="AB614" s="61">
        <f>IF(ISERROR(VLOOKUP(P614,[3]POA!$A$2:$F$25,5,0)),"",VLOOKUP(P614,[3]POA!$A$2:$F$25,5,0))</f>
        <v>0</v>
      </c>
      <c r="AC614" s="61"/>
      <c r="AD614" s="64" t="str">
        <f>IF(OR(AC606=0,N614="",R614=""),"",IF(AC606&gt;=$AD$9,"HABIL","NO HABIL"))</f>
        <v/>
      </c>
      <c r="AE614" s="64" t="str">
        <f t="shared" si="488"/>
        <v/>
      </c>
      <c r="AF614" s="66">
        <f t="shared" si="489"/>
        <v>0</v>
      </c>
      <c r="AG614" s="67" t="str">
        <f t="shared" si="492"/>
        <v>MIPYME</v>
      </c>
      <c r="AH614" s="68"/>
      <c r="AI614" s="64" t="str">
        <f>IF(OR(AH606=0,N614="",R614=""),"",IF(AH606&gt;=$AI$9,"HABIL","NO HABIL"))</f>
        <v/>
      </c>
      <c r="AJ614" s="68"/>
      <c r="AK614" s="64" t="str">
        <f>IF(OR(AJ606=0,N614="",R614=""),"",IF(AJ606&gt;=$AK$9,"HABIL","NO HABIL"))</f>
        <v/>
      </c>
      <c r="AL614" s="72" t="str">
        <f t="shared" si="493"/>
        <v/>
      </c>
    </row>
    <row r="615" spans="2:38" ht="18" hidden="1" customHeight="1" x14ac:dyDescent="0.25">
      <c r="B615" s="54" t="str">
        <f t="shared" si="494"/>
        <v/>
      </c>
      <c r="C615" s="56"/>
      <c r="D615" s="56"/>
      <c r="E615" s="57">
        <f>IF(ISERROR(VLOOKUP(C615,[2]TD!$4:$65536,2,0)),0,VLOOKUP(C615,[2]TD!$4:$65536,2,0))</f>
        <v>0</v>
      </c>
      <c r="F615" s="57">
        <f>IF(ISERROR(VLOOKUP(C615,[2]TD!$4:$65536,3,0)),0,VLOOKUP(C615,[2]TD!$4:$65536,3,0))</f>
        <v>0</v>
      </c>
      <c r="G615" s="57">
        <f>IF(ISERROR(VLOOKUP(C615,[2]TD!$4:$65536,4,0)),0,VLOOKUP(C615,[2]TD!$4:$65536,4,0))</f>
        <v>0</v>
      </c>
      <c r="H615" s="57">
        <f>IF(ISERROR(VLOOKUP(C615,[2]TD!$4:$65536,5,0)),0,VLOOKUP(C615,[2]TD!$4:$65536,5,0))</f>
        <v>0</v>
      </c>
      <c r="I615" s="57">
        <f t="shared" si="490"/>
        <v>0</v>
      </c>
      <c r="J615" s="57">
        <f t="shared" si="490"/>
        <v>0</v>
      </c>
      <c r="K615" s="57">
        <f t="shared" si="491"/>
        <v>0</v>
      </c>
      <c r="L615" s="57">
        <f>IF(ISERROR(VLOOKUP(C615,[2]TD!$4:$65536,6,0)),0,VLOOKUP(C615,[2]TD!$4:$65536,6,0))</f>
        <v>0</v>
      </c>
      <c r="M615" s="57">
        <f>IF(ISERROR(VLOOKUP(C615,[2]TD!$4:$65536,7,0)),0,VLOOKUP(C615,[2]TD!$4:$65536,7,0))</f>
        <v>0</v>
      </c>
      <c r="N615" s="70"/>
      <c r="O615" s="70" t="str">
        <f>IF(ISERROR(VLOOKUP(N615,[2]POA!$A$2:$C$25,3,0)),"",VLOOKUP(N615,[2]POA!$A$2:$C$25,3,0))</f>
        <v/>
      </c>
      <c r="P615" s="61"/>
      <c r="Q615" s="61" t="str">
        <f>IF(ISERROR(VLOOKUP(P615,[2]POA!$A$2:$F$25,4,0)),"",VLOOKUP(P615,[2]POA!$A$2:$F$25,4,0))</f>
        <v/>
      </c>
      <c r="R615" s="62" t="str">
        <f>IF(ISERROR(VLOOKUP(N615,[2]POA!$A$2:$C$25,2,0)),"",VLOOKUP(N615,[2]POA!$A$2:$C$25,2,0))</f>
        <v/>
      </c>
      <c r="S615" s="63"/>
      <c r="T615" s="64" t="str">
        <f t="shared" si="487"/>
        <v/>
      </c>
      <c r="U615" s="63"/>
      <c r="V615" s="64" t="str">
        <f>IF(OR(U606=0,N615="",R615=""),"",IF(U606&gt;=(0.5*R615),"HABIL","NO HABIL"))</f>
        <v/>
      </c>
      <c r="W615" s="64"/>
      <c r="X615" s="63"/>
      <c r="Y615" s="64" t="str">
        <f>IF(OR(X606=0,N615="",R615=""),"",IF(X606&gt;=$Y$9,"HABIL","NO HABIL"))</f>
        <v/>
      </c>
      <c r="Z615" s="65"/>
      <c r="AA615" s="64" t="str">
        <f>IF(OR(Z606=0,N615="",R615=""),"",IF(Z606&lt;=$AA$9,"HABIL","NO HABIL"))</f>
        <v/>
      </c>
      <c r="AB615" s="61">
        <f>IF(ISERROR(VLOOKUP(P615,[3]POA!$A$2:$F$25,5,0)),"",VLOOKUP(P615,[3]POA!$A$2:$F$25,5,0))</f>
        <v>0</v>
      </c>
      <c r="AC615" s="61"/>
      <c r="AD615" s="64" t="str">
        <f>IF(OR(AC606=0,N615="",R615=""),"",IF(AC606&gt;=$AD$9,"HABIL","NO HABIL"))</f>
        <v/>
      </c>
      <c r="AE615" s="64" t="str">
        <f t="shared" si="488"/>
        <v/>
      </c>
      <c r="AF615" s="66">
        <f t="shared" si="489"/>
        <v>0</v>
      </c>
      <c r="AG615" s="67" t="str">
        <f t="shared" si="492"/>
        <v>MIPYME</v>
      </c>
      <c r="AH615" s="68"/>
      <c r="AI615" s="64" t="str">
        <f>IF(OR(AH606=0,N615="",R615=""),"",IF(AH606&gt;=$AI$9,"HABIL","NO HABIL"))</f>
        <v/>
      </c>
      <c r="AJ615" s="68"/>
      <c r="AK615" s="64" t="str">
        <f>IF(OR(AJ606=0,N615="",R615=""),"",IF(AJ606&gt;=$AK$9,"HABIL","NO HABIL"))</f>
        <v/>
      </c>
      <c r="AL615" s="72" t="str">
        <f t="shared" si="493"/>
        <v/>
      </c>
    </row>
    <row r="616" spans="2:38" ht="18" hidden="1" customHeight="1" x14ac:dyDescent="0.25">
      <c r="B616" s="73" t="str">
        <f t="shared" si="494"/>
        <v/>
      </c>
      <c r="C616" s="74"/>
      <c r="D616" s="74"/>
      <c r="E616" s="75">
        <f>IF(ISERROR(VLOOKUP(C616,[2]TD!$4:$65536,2,0)),0,VLOOKUP(C616,[2]TD!$4:$65536,2,0))</f>
        <v>0</v>
      </c>
      <c r="F616" s="75">
        <f>IF(ISERROR(VLOOKUP(C616,[2]TD!$4:$65536,3,0)),0,VLOOKUP(C616,[2]TD!$4:$65536,3,0))</f>
        <v>0</v>
      </c>
      <c r="G616" s="75">
        <f>IF(ISERROR(VLOOKUP(C616,[2]TD!$4:$65536,4,0)),0,VLOOKUP(C616,[2]TD!$4:$65536,4,0))</f>
        <v>0</v>
      </c>
      <c r="H616" s="75">
        <f>IF(ISERROR(VLOOKUP(C616,[2]TD!$4:$65536,5,0)),0,VLOOKUP(C616,[2]TD!$4:$65536,5,0))</f>
        <v>0</v>
      </c>
      <c r="I616" s="75">
        <f t="shared" si="490"/>
        <v>0</v>
      </c>
      <c r="J616" s="75">
        <f t="shared" si="490"/>
        <v>0</v>
      </c>
      <c r="K616" s="75">
        <f t="shared" si="491"/>
        <v>0</v>
      </c>
      <c r="L616" s="75">
        <f>IF(ISERROR(VLOOKUP(C616,[2]TD!$4:$65536,6,0)),0,VLOOKUP(C616,[2]TD!$4:$65536,6,0))</f>
        <v>0</v>
      </c>
      <c r="M616" s="75">
        <f>IF(ISERROR(VLOOKUP(C616,[2]TD!$4:$65536,7,0)),0,VLOOKUP(C616,[2]TD!$4:$65536,7,0))</f>
        <v>0</v>
      </c>
      <c r="N616" s="76"/>
      <c r="O616" s="76" t="str">
        <f>IF(ISERROR(VLOOKUP(N616,[2]POA!$A$2:$C$25,3,0)),"",VLOOKUP(N616,[2]POA!$A$2:$C$25,3,0))</f>
        <v/>
      </c>
      <c r="P616" s="77"/>
      <c r="Q616" s="77" t="str">
        <f>IF(ISERROR(VLOOKUP(P616,[2]POA!$A$2:$F$25,4,0)),"",VLOOKUP(P616,[2]POA!$A$2:$F$25,4,0))</f>
        <v/>
      </c>
      <c r="R616" s="78" t="str">
        <f>IF(ISERROR(VLOOKUP(N616,[2]POA!$A$2:$C$25,2,0)),"",VLOOKUP(N616,[2]POA!$A$2:$C$25,2,0))</f>
        <v/>
      </c>
      <c r="S616" s="79"/>
      <c r="T616" s="64" t="str">
        <f t="shared" si="487"/>
        <v/>
      </c>
      <c r="U616" s="79"/>
      <c r="V616" s="80" t="str">
        <f>IF(OR(U606=0,N616="",R616=""),"",IF(U606&gt;=(0.5*R616),"HABIL","NO HABIL"))</f>
        <v/>
      </c>
      <c r="W616" s="80"/>
      <c r="X616" s="79"/>
      <c r="Y616" s="80" t="str">
        <f>IF(OR(X606=0,N616="",R616=""),"",IF(X606&gt;=$Y$9,"HABIL","NO HABIL"))</f>
        <v/>
      </c>
      <c r="Z616" s="81"/>
      <c r="AA616" s="80" t="str">
        <f>IF(OR(Z606=0,N616="",R616=""),"",IF(Z606&lt;=$AA$9,"HABIL","NO HABIL"))</f>
        <v/>
      </c>
      <c r="AB616" s="77">
        <f>IF(ISERROR(VLOOKUP(P616,[3]POA!$A$2:$F$25,5,0)),"",VLOOKUP(P616,[3]POA!$A$2:$F$25,5,0))</f>
        <v>0</v>
      </c>
      <c r="AC616" s="77"/>
      <c r="AD616" s="80" t="str">
        <f>IF(OR(AC606=0,N616="",R616=""),"",IF(AC606&gt;=$AD$9,"HABIL","NO HABIL"))</f>
        <v/>
      </c>
      <c r="AE616" s="80" t="str">
        <f t="shared" si="488"/>
        <v/>
      </c>
      <c r="AF616" s="82">
        <f t="shared" si="489"/>
        <v>0</v>
      </c>
      <c r="AG616" s="83" t="str">
        <f t="shared" si="492"/>
        <v>MIPYME</v>
      </c>
      <c r="AH616" s="84"/>
      <c r="AI616" s="80" t="str">
        <f>IF(OR(AH606=0,N616="",R616=""),"",IF(AH606&gt;=$AI$9,"HABIL","NO HABIL"))</f>
        <v/>
      </c>
      <c r="AJ616" s="84"/>
      <c r="AK616" s="80" t="str">
        <f>IF(OR(AJ606=0,N616="",R616=""),"",IF(AJ606&gt;=$AK$9,"HABIL","NO HABIL"))</f>
        <v/>
      </c>
      <c r="AL616" s="85" t="str">
        <f t="shared" si="493"/>
        <v/>
      </c>
    </row>
    <row r="617" spans="2:38" ht="18" hidden="1" customHeight="1" x14ac:dyDescent="0.25">
      <c r="B617" s="37">
        <v>56</v>
      </c>
      <c r="C617" s="38">
        <f>+C618</f>
        <v>0</v>
      </c>
      <c r="D617" s="39" t="str">
        <f>IF(SUM(D618:D627)=0,"",SUM(D618:D627))</f>
        <v/>
      </c>
      <c r="E617" s="40">
        <f>SUM(E618:E627)</f>
        <v>0</v>
      </c>
      <c r="F617" s="40">
        <f t="shared" ref="F617:M617" si="495">SUM(F618:F627)</f>
        <v>0</v>
      </c>
      <c r="G617" s="40">
        <f t="shared" si="495"/>
        <v>0</v>
      </c>
      <c r="H617" s="40">
        <f t="shared" si="495"/>
        <v>0</v>
      </c>
      <c r="I617" s="40">
        <f t="shared" si="495"/>
        <v>0</v>
      </c>
      <c r="J617" s="40">
        <f t="shared" si="495"/>
        <v>0</v>
      </c>
      <c r="K617" s="40">
        <f t="shared" si="495"/>
        <v>0</v>
      </c>
      <c r="L617" s="40">
        <f t="shared" si="495"/>
        <v>0</v>
      </c>
      <c r="M617" s="40">
        <f t="shared" si="495"/>
        <v>0</v>
      </c>
      <c r="N617" s="41">
        <v>1</v>
      </c>
      <c r="O617" s="42">
        <f>IF(ISERROR(VLOOKUP(N617,[2]POA!$A$2:$C$25,3,0)),"",VLOOKUP(N617,[2]POA!$A$2:$C$25,3,0))</f>
        <v>18</v>
      </c>
      <c r="P617" s="43" t="s">
        <v>54</v>
      </c>
      <c r="Q617" s="41">
        <f>+SUM(Q618:Q627)</f>
        <v>0</v>
      </c>
      <c r="R617" s="44">
        <f>IF(ISERROR(VLOOKUP(N617,[2]POA!$A$2:$C$25,2,0)),"",VLOOKUP(N617,[2]POA!$A$2:$C$25,2,0))</f>
        <v>151500000000</v>
      </c>
      <c r="S617" s="45">
        <f>SUM(I617)</f>
        <v>0</v>
      </c>
      <c r="T617" s="46" t="str">
        <f>IF(OR(S617=0,N617="",R617=""),"",IF(S617&gt;=(R617/O617),"HABIL","NO HABIL"))</f>
        <v/>
      </c>
      <c r="U617" s="47">
        <f>SUM(J617)</f>
        <v>0</v>
      </c>
      <c r="V617" s="48" t="str">
        <f>IF(OR(U617=0,N617="",R617=""),"",IF(U617&gt;=(0.1*R617),"HABIL","NO HABIL"))</f>
        <v/>
      </c>
      <c r="W617" s="48"/>
      <c r="X617" s="47">
        <f>IF(ISERROR(SUM(E617/G617)),0,SUM(E617/G617))</f>
        <v>0</v>
      </c>
      <c r="Y617" s="46" t="str">
        <f>IF(OR(X617=0,N617="",R617=""),"",IF(X617&gt;=$Y$9,"HABIL","NO HABIL"))</f>
        <v/>
      </c>
      <c r="Z617" s="49">
        <f>IF(ISERROR(SUM(H617/F617)),0,SUM(H617/F617))</f>
        <v>0</v>
      </c>
      <c r="AA617" s="46" t="str">
        <f>IF(OR(Z617=0,N617="",R617=""),"",IF(Z617&lt;=$AA$9,"HABIL","NO HABIL"))</f>
        <v/>
      </c>
      <c r="AB617" s="41">
        <f>+SUM(AB618:AB627)</f>
        <v>0</v>
      </c>
      <c r="AC617" s="49">
        <f>IF(ISERROR(SUM(L617/M617)),0,SUM(L617/M617))</f>
        <v>0</v>
      </c>
      <c r="AD617" s="46" t="str">
        <f>IF(OR(AC617=0,N617="",R617=""),"",IF(AC617&gt;=$AD$9,"HABIL","NO HABIL"))</f>
        <v/>
      </c>
      <c r="AE617" s="46" t="str">
        <f>IF(OR(T617="",V617="",Y617="",AA617="",AD617=""),"",IF(T617="NO HABIL","NO HABIL",IF(V617="NO HABIL","NO HABIL",IF(Y617="NO HABIL","NO HABIL",IF(AA617="NO HABIL","NO HABIL",IF(AD617="NO HABIL","NO HABIL",IF(AD617="NO HABIL","NO HABIL","HABIL")))))))</f>
        <v/>
      </c>
      <c r="AF617" s="50"/>
      <c r="AG617" s="51"/>
      <c r="AH617" s="49">
        <f>IF(ISERROR(SUM(L617/K617)),0,SUM(L617/K617))</f>
        <v>0</v>
      </c>
      <c r="AI617" s="46" t="str">
        <f>IF(OR(AH617=0,N617="",R617=""),"",IF(AH617&gt;=$AI$9,"HABIL","NO HABIL"))</f>
        <v/>
      </c>
      <c r="AJ617" s="49">
        <f>IF(ISERROR(SUM(L617/F617)),0,SUM(L617/F617))</f>
        <v>0</v>
      </c>
      <c r="AK617" s="46" t="str">
        <f>IF(OR(AJ617=0,N617="",R617=""),"",IF(AJ617&gt;=$AK$9,"HABIL","NO HABIL"))</f>
        <v/>
      </c>
      <c r="AL617" s="52" t="str">
        <f t="shared" si="493"/>
        <v/>
      </c>
    </row>
    <row r="618" spans="2:38" ht="18" hidden="1" customHeight="1" x14ac:dyDescent="0.25">
      <c r="B618" s="54" t="str">
        <f>IF(C618="","",B617+0.1)</f>
        <v/>
      </c>
      <c r="C618" s="55"/>
      <c r="D618" s="56"/>
      <c r="E618" s="57">
        <f>IF(ISERROR(VLOOKUP(C618,[2]TD!$4:$65536,2,0)),0,VLOOKUP(C618,[2]TD!$4:$65536,2,0))</f>
        <v>0</v>
      </c>
      <c r="F618" s="57">
        <f>IF(ISERROR(VLOOKUP(C618,[2]TD!$4:$65536,3,0)),0,VLOOKUP(C618,[2]TD!$4:$65536,3,0))</f>
        <v>0</v>
      </c>
      <c r="G618" s="57">
        <f>IF(ISERROR(VLOOKUP(C618,[2]TD!$4:$65536,4,0)),0,VLOOKUP(C618,[2]TD!$4:$65536,4,0))</f>
        <v>0</v>
      </c>
      <c r="H618" s="57">
        <f>IF(ISERROR(VLOOKUP(C618,[2]TD!$4:$65536,5,0)),0,VLOOKUP(C618,[2]TD!$4:$65536,5,0))</f>
        <v>0</v>
      </c>
      <c r="I618" s="57">
        <f>IF(ISERROR(E618-G618),"",E618-G618)</f>
        <v>0</v>
      </c>
      <c r="J618" s="58">
        <f>IF(ISERROR(F618-H618),"",F618-H618)</f>
        <v>0</v>
      </c>
      <c r="K618" s="58">
        <f>IF(ISERROR(F618-H618),"",F618-H618)</f>
        <v>0</v>
      </c>
      <c r="L618" s="57">
        <f>IF(ISERROR(VLOOKUP(C618,[2]TD!$4:$65536,6,0)),0,VLOOKUP(C618,[2]TD!$4:$65536,6,0))</f>
        <v>0</v>
      </c>
      <c r="M618" s="57">
        <f>IF(ISERROR(VLOOKUP(C618,[2]TD!$4:$65536,7,0)),0,VLOOKUP(C618,[2]TD!$4:$65536,7,0))</f>
        <v>0</v>
      </c>
      <c r="N618" s="59"/>
      <c r="O618" s="60" t="str">
        <f>IF(ISERROR(VLOOKUP(N618,[2]POA!$A$2:$C$25,3,0)),"",VLOOKUP(N618,[2]POA!$A$2:$C$25,3,0))</f>
        <v/>
      </c>
      <c r="P618" s="61" t="s">
        <v>54</v>
      </c>
      <c r="Q618" s="61" t="str">
        <f>IF(ISERROR(VLOOKUP(P618,[2]POA!$A$2:$F$25,4,0)),"",VLOOKUP(P618,[2]POA!$A$2:$F$25,4,0))</f>
        <v/>
      </c>
      <c r="R618" s="62" t="str">
        <f>IF(ISERROR(VLOOKUP(N618,[2]POA!$A$2:$C$25,2,0)),"",VLOOKUP(N618,[2]POA!$A$2:$C$25,2,0))</f>
        <v/>
      </c>
      <c r="S618" s="63"/>
      <c r="T618" s="64" t="str">
        <f t="shared" ref="T618:T627" si="496">IF(OR(S617=0,N618="",R618=""),"",IF(S617&gt;=(0.1*R618),"HABIL","NO HABIL"))</f>
        <v/>
      </c>
      <c r="U618" s="63"/>
      <c r="V618" s="64" t="str">
        <f>IF(OR(U617=0,N618="",R618=""),"",IF(U617&gt;=(0.5*R618),"HABIL","NO HABIL"))</f>
        <v/>
      </c>
      <c r="W618" s="64"/>
      <c r="X618" s="63"/>
      <c r="Y618" s="64" t="str">
        <f>IF(OR(X617=0,N618="",R618=""),"",IF(X617&gt;=$Y$9,"HABIL","NO HABIL"))</f>
        <v/>
      </c>
      <c r="Z618" s="65"/>
      <c r="AA618" s="64" t="str">
        <f>IF(OR(Z617=0,N618="",R618=""),"",IF(Z617&lt;=$AA$9,"HABIL","NO HABIL"))</f>
        <v/>
      </c>
      <c r="AB618" s="61" t="str">
        <f>IF(ISERROR(VLOOKUP(P618,[3]POA!$A$2:$F$25,5,0)),"",VLOOKUP(P618,[3]POA!$A$2:$F$25,5,0))</f>
        <v/>
      </c>
      <c r="AC618" s="61"/>
      <c r="AD618" s="64" t="str">
        <f>IF(OR(AC617=0,N618="",R618=""),"",IF(AC617&gt;=$AD$9,"HABIL","NO HABIL"))</f>
        <v/>
      </c>
      <c r="AE618" s="64" t="str">
        <f t="shared" ref="AE618:AE627" si="497">IF(OR(T618="",V618="",Y618="",AA618="",AD618=""),"",IF(T618="NO HABIL","NO HABIL",IF(V618="NO HABIL","NO HABIL",IF(Y618="NO HABIL","NO HABIL",IF(AA618="NO HABIL","NO HABIL",IF(AD618="NO HABIL","NO HABIL",IF(AD618="NO HABIL","NO HABIL","HABIL")))))))</f>
        <v/>
      </c>
      <c r="AF618" s="66">
        <f t="shared" ref="AF618:AF627" si="498">IF(ISERROR(F618/$AG$9),"",F618/$AG$9)</f>
        <v>0</v>
      </c>
      <c r="AG618" s="67" t="str">
        <f>+IF(AF618&lt;$AG$10,"MIPYME","NO CUMPLE")</f>
        <v>MIPYME</v>
      </c>
      <c r="AH618" s="68"/>
      <c r="AI618" s="64" t="str">
        <f>IF(OR(AH617=0,N618="",R618=""),"",IF(AH617&gt;=$AI$9,"HABIL","NO HABIL"))</f>
        <v/>
      </c>
      <c r="AJ618" s="68"/>
      <c r="AK618" s="64" t="str">
        <f>IF(OR(AJ617=0,N618="",R618=""),"",IF(AJ617&gt;=$AK$9,"HABIL","NO HABIL"))</f>
        <v/>
      </c>
      <c r="AL618" s="69" t="str">
        <f>IF(OR(AI618="",AK618=""),"",IF(AI618="NO HABIL","NO HABIL",IF(AK618="NO HABIL","NO HABIL",IF(AK618="NO HABIL","NO HABIL","HABIL"))))</f>
        <v/>
      </c>
    </row>
    <row r="619" spans="2:38" ht="18" hidden="1" customHeight="1" x14ac:dyDescent="0.25">
      <c r="B619" s="54" t="str">
        <f>IF(C619="","",B618+0.1)</f>
        <v/>
      </c>
      <c r="C619" s="56"/>
      <c r="D619" s="56"/>
      <c r="E619" s="57">
        <f>IF(ISERROR(VLOOKUP(C619,[2]TD!$4:$65536,2,0)),0,VLOOKUP(C619,[2]TD!$4:$65536,2,0))</f>
        <v>0</v>
      </c>
      <c r="F619" s="57">
        <f>IF(ISERROR(VLOOKUP(C619,[2]TD!$4:$65536,3,0)),0,VLOOKUP(C619,[2]TD!$4:$65536,3,0))</f>
        <v>0</v>
      </c>
      <c r="G619" s="57">
        <f>IF(ISERROR(VLOOKUP(C619,[2]TD!$4:$65536,4,0)),0,VLOOKUP(C619,[2]TD!$4:$65536,4,0))</f>
        <v>0</v>
      </c>
      <c r="H619" s="57">
        <f>IF(ISERROR(VLOOKUP(C619,[2]TD!$4:$65536,5,0)),0,VLOOKUP(C619,[2]TD!$4:$65536,5,0))</f>
        <v>0</v>
      </c>
      <c r="I619" s="57">
        <f t="shared" ref="I619:J627" si="499">IF(ISERROR(E619-G619),"",E619-G619)</f>
        <v>0</v>
      </c>
      <c r="J619" s="58">
        <f t="shared" si="499"/>
        <v>0</v>
      </c>
      <c r="K619" s="58">
        <f t="shared" ref="K619:K627" si="500">IF(ISERROR(F619-H619),"",F619-H619)</f>
        <v>0</v>
      </c>
      <c r="L619" s="57">
        <f>IF(ISERROR(VLOOKUP(C619,[2]TD!$4:$65536,6,0)),0,VLOOKUP(C619,[2]TD!$4:$65536,6,0))</f>
        <v>0</v>
      </c>
      <c r="M619" s="57">
        <f>IF(ISERROR(VLOOKUP(C619,[2]TD!$4:$65536,7,0)),0,VLOOKUP(C619,[2]TD!$4:$65536,7,0))</f>
        <v>0</v>
      </c>
      <c r="N619" s="70"/>
      <c r="O619" s="70" t="str">
        <f>IF(ISERROR(VLOOKUP(N619,[2]POA!$A$2:$C$25,3,0)),"",VLOOKUP(N619,[2]POA!$A$2:$C$25,3,0))</f>
        <v/>
      </c>
      <c r="P619" s="61" t="s">
        <v>54</v>
      </c>
      <c r="Q619" s="61" t="str">
        <f>IF(ISERROR(VLOOKUP(P619,[2]POA!$A$2:$F$25,4,0)),"",VLOOKUP(P619,[2]POA!$A$2:$F$25,4,0))</f>
        <v/>
      </c>
      <c r="R619" s="62" t="str">
        <f>IF(ISERROR(VLOOKUP(N619,[2]POA!$A$2:$C$25,2,0)),"",VLOOKUP(N619,[2]POA!$A$2:$C$25,2,0))</f>
        <v/>
      </c>
      <c r="S619" s="63" t="s">
        <v>54</v>
      </c>
      <c r="T619" s="64" t="str">
        <f t="shared" si="496"/>
        <v/>
      </c>
      <c r="U619" s="63"/>
      <c r="V619" s="64" t="str">
        <f>IF(OR(U617=0,N619="",R619=""),"",IF(U617&gt;=(0.5*R619),"HABIL","NO HABIL"))</f>
        <v/>
      </c>
      <c r="W619" s="64"/>
      <c r="X619" s="63"/>
      <c r="Y619" s="64" t="str">
        <f>IF(OR(X617=0,N619="",R619=""),"",IF(X617&gt;=$Y$9,"HABIL","NO HABIL"))</f>
        <v/>
      </c>
      <c r="Z619" s="65"/>
      <c r="AA619" s="64" t="str">
        <f>IF(OR(Z617=0,N619="",R619=""),"",IF(Z617&lt;=$AA$9,"HABIL","NO HABIL"))</f>
        <v/>
      </c>
      <c r="AB619" s="61" t="str">
        <f>IF(ISERROR(VLOOKUP(P619,[3]POA!$A$2:$F$25,5,0)),"",VLOOKUP(P619,[3]POA!$A$2:$F$25,5,0))</f>
        <v/>
      </c>
      <c r="AC619" s="61"/>
      <c r="AD619" s="64" t="str">
        <f>IF(OR(AC617=0,N619="",R619=""),"",IF(AC617&gt;=$AD$9,"HABIL","NO HABIL"))</f>
        <v/>
      </c>
      <c r="AE619" s="64" t="str">
        <f t="shared" si="497"/>
        <v/>
      </c>
      <c r="AF619" s="66">
        <f t="shared" si="498"/>
        <v>0</v>
      </c>
      <c r="AG619" s="67" t="str">
        <f t="shared" ref="AG619:AG627" si="501">+IF(AF619&lt;$AG$10,"MIPYME","NO CUMPLE")</f>
        <v>MIPYME</v>
      </c>
      <c r="AH619" s="68"/>
      <c r="AI619" s="64" t="str">
        <f>IF(OR(AH617=0,N619="",R619=""),"",IF(AH617&gt;=$AI$9,"HABIL","NO HABIL"))</f>
        <v/>
      </c>
      <c r="AJ619" s="68"/>
      <c r="AK619" s="64" t="str">
        <f>IF(OR(AJ617=0,N619="",R619=""),"",IF(AJ617&gt;=$AK$9,"HABIL","NO HABIL"))</f>
        <v/>
      </c>
      <c r="AL619" s="71" t="str">
        <f t="shared" ref="AL619:AL628" si="502">IF(OR(AI619="",AK619=""),"",IF(AI619="NO HABIL","NO HABIL",IF(AK619="NO HABIL","NO HABIL",IF(AK619="NO HABIL","NO HABIL","HABIL"))))</f>
        <v/>
      </c>
    </row>
    <row r="620" spans="2:38" ht="18" hidden="1" customHeight="1" x14ac:dyDescent="0.25">
      <c r="B620" s="54" t="str">
        <f>IF(C620="","",B619+0.1)</f>
        <v/>
      </c>
      <c r="C620" s="56"/>
      <c r="D620" s="56"/>
      <c r="E620" s="57">
        <f>IF(ISERROR(VLOOKUP(C620,[2]TD!$4:$65536,2,0)),0,VLOOKUP(C620,[2]TD!$4:$65536,2,0))</f>
        <v>0</v>
      </c>
      <c r="F620" s="57">
        <f>IF(ISERROR(VLOOKUP(C620,[2]TD!$4:$65536,3,0)),0,VLOOKUP(C620,[2]TD!$4:$65536,3,0))</f>
        <v>0</v>
      </c>
      <c r="G620" s="57">
        <f>IF(ISERROR(VLOOKUP(C620,[2]TD!$4:$65536,4,0)),0,VLOOKUP(C620,[2]TD!$4:$65536,4,0))</f>
        <v>0</v>
      </c>
      <c r="H620" s="57">
        <f>IF(ISERROR(VLOOKUP(C620,[2]TD!$4:$65536,5,0)),0,VLOOKUP(C620,[2]TD!$4:$65536,5,0))</f>
        <v>0</v>
      </c>
      <c r="I620" s="57">
        <f t="shared" si="499"/>
        <v>0</v>
      </c>
      <c r="J620" s="58">
        <f t="shared" si="499"/>
        <v>0</v>
      </c>
      <c r="K620" s="58">
        <f t="shared" si="500"/>
        <v>0</v>
      </c>
      <c r="L620" s="57">
        <f>IF(ISERROR(VLOOKUP(C620,[2]TD!$4:$65536,6,0)),0,VLOOKUP(C620,[2]TD!$4:$65536,6,0))</f>
        <v>0</v>
      </c>
      <c r="M620" s="57">
        <f>IF(ISERROR(VLOOKUP(C620,[2]TD!$4:$65536,7,0)),0,VLOOKUP(C620,[2]TD!$4:$65536,7,0))</f>
        <v>0</v>
      </c>
      <c r="N620" s="70"/>
      <c r="O620" s="70" t="str">
        <f>IF(ISERROR(VLOOKUP(N620,[2]POA!$A$2:$C$25,3,0)),"",VLOOKUP(N620,[2]POA!$A$2:$C$25,3,0))</f>
        <v/>
      </c>
      <c r="P620" s="61"/>
      <c r="Q620" s="61" t="str">
        <f>IF(ISERROR(VLOOKUP(P620,[2]POA!$A$2:$F$25,4,0)),"",VLOOKUP(P620,[2]POA!$A$2:$F$25,4,0))</f>
        <v/>
      </c>
      <c r="R620" s="62" t="str">
        <f>IF(ISERROR(VLOOKUP(N620,[2]POA!$A$2:$C$25,2,0)),"",VLOOKUP(N620,[2]POA!$A$2:$C$25,2,0))</f>
        <v/>
      </c>
      <c r="S620" s="63" t="s">
        <v>54</v>
      </c>
      <c r="T620" s="64" t="str">
        <f t="shared" si="496"/>
        <v/>
      </c>
      <c r="U620" s="63"/>
      <c r="V620" s="64" t="str">
        <f>IF(OR(U617=0,N620="",R620=""),"",IF(U617&gt;=(0.5*R620),"HABIL","NO HABIL"))</f>
        <v/>
      </c>
      <c r="W620" s="64"/>
      <c r="X620" s="63"/>
      <c r="Y620" s="64" t="str">
        <f>IF(OR(X617=0,N620="",R620=""),"",IF(X617&gt;=$Y$9,"HABIL","NO HABIL"))</f>
        <v/>
      </c>
      <c r="Z620" s="65"/>
      <c r="AA620" s="64" t="str">
        <f>IF(OR(Z617=0,N620="",R620=""),"",IF(Z617&lt;=$AA$9,"HABIL","NO HABIL"))</f>
        <v/>
      </c>
      <c r="AB620" s="61">
        <f>IF(ISERROR(VLOOKUP(P620,[3]POA!$A$2:$F$25,5,0)),"",VLOOKUP(P620,[3]POA!$A$2:$F$25,5,0))</f>
        <v>0</v>
      </c>
      <c r="AC620" s="61"/>
      <c r="AD620" s="64" t="str">
        <f>IF(OR(AC617=0,N620="",R620=""),"",IF(AC617&gt;=$AD$9,"HABIL","NO HABIL"))</f>
        <v/>
      </c>
      <c r="AE620" s="64" t="str">
        <f t="shared" si="497"/>
        <v/>
      </c>
      <c r="AF620" s="66">
        <f t="shared" si="498"/>
        <v>0</v>
      </c>
      <c r="AG620" s="67" t="str">
        <f t="shared" si="501"/>
        <v>MIPYME</v>
      </c>
      <c r="AH620" s="68"/>
      <c r="AI620" s="64" t="str">
        <f>IF(OR(AH617=0,N620="",R620=""),"",IF(AH617&gt;=$AI$9,"HABIL","NO HABIL"))</f>
        <v/>
      </c>
      <c r="AJ620" s="68"/>
      <c r="AK620" s="64" t="str">
        <f>IF(OR(AJ617=0,N620="",R620=""),"",IF(AJ617&gt;=$AK$9,"HABIL","NO HABIL"))</f>
        <v/>
      </c>
      <c r="AL620" s="71" t="str">
        <f t="shared" si="502"/>
        <v/>
      </c>
    </row>
    <row r="621" spans="2:38" ht="18" hidden="1" customHeight="1" x14ac:dyDescent="0.25">
      <c r="B621" s="54"/>
      <c r="C621" s="56" t="s">
        <v>55</v>
      </c>
      <c r="D621" s="56"/>
      <c r="E621" s="57">
        <f>IF(ISERROR(VLOOKUP(C621,[2]TD!$4:$65536,2,0)),0,VLOOKUP(C621,[2]TD!$4:$65536,2,0))</f>
        <v>0</v>
      </c>
      <c r="F621" s="57">
        <f>IF(ISERROR(VLOOKUP(C621,[2]TD!$4:$65536,3,0)),0,VLOOKUP(C621,[2]TD!$4:$65536,3,0))</f>
        <v>0</v>
      </c>
      <c r="G621" s="57">
        <f>IF(ISERROR(VLOOKUP(C621,[2]TD!$4:$65536,4,0)),0,VLOOKUP(C621,[2]TD!$4:$65536,4,0))</f>
        <v>0</v>
      </c>
      <c r="H621" s="57">
        <f>IF(ISERROR(VLOOKUP(C621,[2]TD!$4:$65536,5,0)),0,VLOOKUP(C621,[2]TD!$4:$65536,5,0))</f>
        <v>0</v>
      </c>
      <c r="I621" s="57">
        <f t="shared" si="499"/>
        <v>0</v>
      </c>
      <c r="J621" s="57">
        <f t="shared" si="499"/>
        <v>0</v>
      </c>
      <c r="K621" s="57">
        <f t="shared" si="500"/>
        <v>0</v>
      </c>
      <c r="L621" s="57">
        <f>IF(ISERROR(VLOOKUP(C621,[2]TD!$4:$65536,6,0)),0,VLOOKUP(C621,[2]TD!$4:$65536,6,0))</f>
        <v>0</v>
      </c>
      <c r="M621" s="57">
        <f>IF(ISERROR(VLOOKUP(C621,[2]TD!$4:$65536,7,0)),0,VLOOKUP(C621,[2]TD!$4:$65536,7,0))</f>
        <v>0</v>
      </c>
      <c r="N621" s="70"/>
      <c r="O621" s="70" t="str">
        <f>IF(ISERROR(VLOOKUP(N621,[2]POA!$A$2:$C$25,3,0)),"",VLOOKUP(N621,[2]POA!$A$2:$C$25,3,0))</f>
        <v/>
      </c>
      <c r="P621" s="61"/>
      <c r="Q621" s="61" t="str">
        <f>IF(ISERROR(VLOOKUP(P621,[2]POA!$A$2:$F$25,4,0)),"",VLOOKUP(P621,[2]POA!$A$2:$F$25,4,0))</f>
        <v/>
      </c>
      <c r="R621" s="62" t="str">
        <f>IF(ISERROR(VLOOKUP(N621,[2]POA!$A$2:$C$25,2,0)),"",VLOOKUP(N621,[2]POA!$A$2:$C$25,2,0))</f>
        <v/>
      </c>
      <c r="S621" s="63"/>
      <c r="T621" s="64" t="str">
        <f t="shared" si="496"/>
        <v/>
      </c>
      <c r="U621" s="63"/>
      <c r="V621" s="64" t="str">
        <f>IF(OR(U617=0,N621="",R621=""),"",IF(U617&gt;=(0.5*R621),"HABIL","NO HABIL"))</f>
        <v/>
      </c>
      <c r="W621" s="64"/>
      <c r="X621" s="63"/>
      <c r="Y621" s="64" t="str">
        <f>IF(OR(X617=0,N621="",R621=""),"",IF(X617&gt;=$Y$9,"HABIL","NO HABIL"))</f>
        <v/>
      </c>
      <c r="Z621" s="65"/>
      <c r="AA621" s="64" t="str">
        <f>IF(OR(Z617=0,N621="",R621=""),"",IF(Z617&lt;=$AA$9,"HABIL","NO HABIL"))</f>
        <v/>
      </c>
      <c r="AB621" s="61">
        <f>IF(ISERROR(VLOOKUP(P621,[3]POA!$A$2:$F$25,5,0)),"",VLOOKUP(P621,[3]POA!$A$2:$F$25,5,0))</f>
        <v>0</v>
      </c>
      <c r="AC621" s="61"/>
      <c r="AD621" s="64" t="str">
        <f>IF(OR(AC617=0,N621="",R621=""),"",IF(AC617&gt;=$AD$9,"HABIL","NO HABIL"))</f>
        <v/>
      </c>
      <c r="AE621" s="64" t="str">
        <f t="shared" si="497"/>
        <v/>
      </c>
      <c r="AF621" s="66">
        <f t="shared" si="498"/>
        <v>0</v>
      </c>
      <c r="AG621" s="67" t="str">
        <f t="shared" si="501"/>
        <v>MIPYME</v>
      </c>
      <c r="AH621" s="68"/>
      <c r="AI621" s="64" t="str">
        <f>IF(OR(AH617=0,N621="",R621=""),"",IF(AH617&gt;=$AI$9,"HABIL","NO HABIL"))</f>
        <v/>
      </c>
      <c r="AJ621" s="68"/>
      <c r="AK621" s="64" t="str">
        <f>IF(OR(AJ617=0,N621="",R621=""),"",IF(AJ617&gt;=$AK$9,"HABIL","NO HABIL"))</f>
        <v/>
      </c>
      <c r="AL621" s="71" t="str">
        <f t="shared" si="502"/>
        <v/>
      </c>
    </row>
    <row r="622" spans="2:38" ht="18" hidden="1" customHeight="1" x14ac:dyDescent="0.25">
      <c r="B622" s="54" t="str">
        <f t="shared" ref="B622:B627" si="503">IF(C622="","",B621+0.1)</f>
        <v/>
      </c>
      <c r="C622" s="56"/>
      <c r="D622" s="56"/>
      <c r="E622" s="57">
        <f>IF(ISERROR(VLOOKUP(C622,[2]TD!$4:$65536,2,0)),0,VLOOKUP(C622,[2]TD!$4:$65536,2,0))</f>
        <v>0</v>
      </c>
      <c r="F622" s="57">
        <f>IF(ISERROR(VLOOKUP(C622,[2]TD!$4:$65536,3,0)),0,VLOOKUP(C622,[2]TD!$4:$65536,3,0))</f>
        <v>0</v>
      </c>
      <c r="G622" s="57">
        <f>IF(ISERROR(VLOOKUP(C622,[2]TD!$4:$65536,4,0)),0,VLOOKUP(C622,[2]TD!$4:$65536,4,0))</f>
        <v>0</v>
      </c>
      <c r="H622" s="57">
        <f>IF(ISERROR(VLOOKUP(C622,[2]TD!$4:$65536,5,0)),0,VLOOKUP(C622,[2]TD!$4:$65536,5,0))</f>
        <v>0</v>
      </c>
      <c r="I622" s="57">
        <f t="shared" si="499"/>
        <v>0</v>
      </c>
      <c r="J622" s="57">
        <f t="shared" si="499"/>
        <v>0</v>
      </c>
      <c r="K622" s="57">
        <f t="shared" si="500"/>
        <v>0</v>
      </c>
      <c r="L622" s="57">
        <f>IF(ISERROR(VLOOKUP(C622,[2]TD!$4:$65536,6,0)),0,VLOOKUP(C622,[2]TD!$4:$65536,6,0))</f>
        <v>0</v>
      </c>
      <c r="M622" s="57">
        <f>IF(ISERROR(VLOOKUP(C622,[2]TD!$4:$65536,7,0)),0,VLOOKUP(C622,[2]TD!$4:$65536,7,0))</f>
        <v>0</v>
      </c>
      <c r="N622" s="70"/>
      <c r="O622" s="70" t="str">
        <f>IF(ISERROR(VLOOKUP(N622,[2]POA!$A$2:$C$25,3,0)),"",VLOOKUP(N622,[2]POA!$A$2:$C$25,3,0))</f>
        <v/>
      </c>
      <c r="P622" s="61"/>
      <c r="Q622" s="61" t="str">
        <f>IF(ISERROR(VLOOKUP(P622,[2]POA!$A$2:$F$25,4,0)),"",VLOOKUP(P622,[2]POA!$A$2:$F$25,4,0))</f>
        <v/>
      </c>
      <c r="R622" s="62" t="str">
        <f>IF(ISERROR(VLOOKUP(N622,[2]POA!$A$2:$C$25,2,0)),"",VLOOKUP(N622,[2]POA!$A$2:$C$25,2,0))</f>
        <v/>
      </c>
      <c r="S622" s="63"/>
      <c r="T622" s="64" t="str">
        <f t="shared" si="496"/>
        <v/>
      </c>
      <c r="U622" s="63"/>
      <c r="V622" s="64" t="str">
        <f>IF(OR(U617=0,N622="",R622=""),"",IF(U617&gt;=(0.5*R622),"HABIL","NO HABIL"))</f>
        <v/>
      </c>
      <c r="W622" s="64"/>
      <c r="X622" s="63"/>
      <c r="Y622" s="64" t="str">
        <f>IF(OR(X617=0,N622="",R622=""),"",IF(X617&gt;=$Y$9,"HABIL","NO HABIL"))</f>
        <v/>
      </c>
      <c r="Z622" s="65"/>
      <c r="AA622" s="64" t="str">
        <f>IF(OR(Z617=0,N622="",R622=""),"",IF(Z617&lt;=$AA$9,"HABIL","NO HABIL"))</f>
        <v/>
      </c>
      <c r="AB622" s="61">
        <f>IF(ISERROR(VLOOKUP(P622,[3]POA!$A$2:$F$25,5,0)),"",VLOOKUP(P622,[3]POA!$A$2:$F$25,5,0))</f>
        <v>0</v>
      </c>
      <c r="AC622" s="61"/>
      <c r="AD622" s="64" t="str">
        <f>IF(OR(AC617=0,N622="",R622=""),"",IF(AC617&gt;=$AD$9,"HABIL","NO HABIL"))</f>
        <v/>
      </c>
      <c r="AE622" s="64" t="str">
        <f t="shared" si="497"/>
        <v/>
      </c>
      <c r="AF622" s="66">
        <f t="shared" si="498"/>
        <v>0</v>
      </c>
      <c r="AG622" s="67" t="str">
        <f t="shared" si="501"/>
        <v>MIPYME</v>
      </c>
      <c r="AH622" s="68"/>
      <c r="AI622" s="64" t="str">
        <f>IF(OR(AH617=0,N622="",R622=""),"",IF(AH617&gt;=$AI$9,"HABIL","NO HABIL"))</f>
        <v/>
      </c>
      <c r="AJ622" s="68"/>
      <c r="AK622" s="64" t="str">
        <f>IF(OR(AJ617=0,N622="",R622=""),"",IF(AJ617&gt;=$AK$9,"HABIL","NO HABIL"))</f>
        <v/>
      </c>
      <c r="AL622" s="72" t="str">
        <f t="shared" si="502"/>
        <v/>
      </c>
    </row>
    <row r="623" spans="2:38" ht="18" hidden="1" customHeight="1" x14ac:dyDescent="0.25">
      <c r="B623" s="54" t="str">
        <f t="shared" si="503"/>
        <v/>
      </c>
      <c r="C623" s="56"/>
      <c r="D623" s="56"/>
      <c r="E623" s="57">
        <f>IF(ISERROR(VLOOKUP(C623,[2]TD!$4:$65536,2,0)),0,VLOOKUP(C623,[2]TD!$4:$65536,2,0))</f>
        <v>0</v>
      </c>
      <c r="F623" s="57">
        <f>IF(ISERROR(VLOOKUP(C623,[2]TD!$4:$65536,3,0)),0,VLOOKUP(C623,[2]TD!$4:$65536,3,0))</f>
        <v>0</v>
      </c>
      <c r="G623" s="57">
        <f>IF(ISERROR(VLOOKUP(C623,[2]TD!$4:$65536,4,0)),0,VLOOKUP(C623,[2]TD!$4:$65536,4,0))</f>
        <v>0</v>
      </c>
      <c r="H623" s="57">
        <f>IF(ISERROR(VLOOKUP(C623,[2]TD!$4:$65536,5,0)),0,VLOOKUP(C623,[2]TD!$4:$65536,5,0))</f>
        <v>0</v>
      </c>
      <c r="I623" s="57">
        <f t="shared" si="499"/>
        <v>0</v>
      </c>
      <c r="J623" s="57">
        <f t="shared" si="499"/>
        <v>0</v>
      </c>
      <c r="K623" s="57">
        <f t="shared" si="500"/>
        <v>0</v>
      </c>
      <c r="L623" s="57">
        <f>IF(ISERROR(VLOOKUP(C623,[2]TD!$4:$65536,6,0)),0,VLOOKUP(C623,[2]TD!$4:$65536,6,0))</f>
        <v>0</v>
      </c>
      <c r="M623" s="57">
        <f>IF(ISERROR(VLOOKUP(C623,[2]TD!$4:$65536,7,0)),0,VLOOKUP(C623,[2]TD!$4:$65536,7,0))</f>
        <v>0</v>
      </c>
      <c r="N623" s="70"/>
      <c r="O623" s="70" t="str">
        <f>IF(ISERROR(VLOOKUP(N623,[2]POA!$A$2:$C$25,3,0)),"",VLOOKUP(N623,[2]POA!$A$2:$C$25,3,0))</f>
        <v/>
      </c>
      <c r="P623" s="61"/>
      <c r="Q623" s="61" t="str">
        <f>IF(ISERROR(VLOOKUP(P623,[2]POA!$A$2:$F$25,4,0)),"",VLOOKUP(P623,[2]POA!$A$2:$F$25,4,0))</f>
        <v/>
      </c>
      <c r="R623" s="62" t="str">
        <f>IF(ISERROR(VLOOKUP(N623,[2]POA!$A$2:$C$25,2,0)),"",VLOOKUP(N623,[2]POA!$A$2:$C$25,2,0))</f>
        <v/>
      </c>
      <c r="S623" s="63"/>
      <c r="T623" s="64" t="str">
        <f t="shared" si="496"/>
        <v/>
      </c>
      <c r="U623" s="63"/>
      <c r="V623" s="64" t="str">
        <f>IF(OR(U617=0,N623="",R623=""),"",IF(U617&gt;=(0.5*R623),"HABIL","NO HABIL"))</f>
        <v/>
      </c>
      <c r="W623" s="64"/>
      <c r="X623" s="63"/>
      <c r="Y623" s="64" t="str">
        <f>IF(OR(X617=0,N623="",R623=""),"",IF(X617&gt;=$Y$9,"HABIL","NO HABIL"))</f>
        <v/>
      </c>
      <c r="Z623" s="65"/>
      <c r="AA623" s="64" t="str">
        <f>IF(OR(Z617=0,N623="",R623=""),"",IF(Z617&lt;=$AA$9,"HABIL","NO HABIL"))</f>
        <v/>
      </c>
      <c r="AB623" s="61">
        <f>IF(ISERROR(VLOOKUP(P623,[3]POA!$A$2:$F$25,5,0)),"",VLOOKUP(P623,[3]POA!$A$2:$F$25,5,0))</f>
        <v>0</v>
      </c>
      <c r="AC623" s="61"/>
      <c r="AD623" s="64" t="str">
        <f>IF(OR(AC617=0,N623="",R623=""),"",IF(AC617&gt;=$AD$9,"HABIL","NO HABIL"))</f>
        <v/>
      </c>
      <c r="AE623" s="64" t="str">
        <f t="shared" si="497"/>
        <v/>
      </c>
      <c r="AF623" s="66">
        <f t="shared" si="498"/>
        <v>0</v>
      </c>
      <c r="AG623" s="67" t="str">
        <f t="shared" si="501"/>
        <v>MIPYME</v>
      </c>
      <c r="AH623" s="68"/>
      <c r="AI623" s="64" t="str">
        <f>IF(OR(AH617=0,N623="",R623=""),"",IF(AH617&gt;=$AI$9,"HABIL","NO HABIL"))</f>
        <v/>
      </c>
      <c r="AJ623" s="68"/>
      <c r="AK623" s="64" t="str">
        <f>IF(OR(AJ617=0,N623="",R623=""),"",IF(AJ617&gt;=$AK$9,"HABIL","NO HABIL"))</f>
        <v/>
      </c>
      <c r="AL623" s="71" t="str">
        <f t="shared" si="502"/>
        <v/>
      </c>
    </row>
    <row r="624" spans="2:38" ht="18" hidden="1" customHeight="1" x14ac:dyDescent="0.25">
      <c r="B624" s="54" t="str">
        <f t="shared" si="503"/>
        <v/>
      </c>
      <c r="C624" s="56"/>
      <c r="D624" s="56"/>
      <c r="E624" s="57">
        <f>IF(ISERROR(VLOOKUP(C624,[2]TD!$4:$65536,2,0)),0,VLOOKUP(C624,[2]TD!$4:$65536,2,0))</f>
        <v>0</v>
      </c>
      <c r="F624" s="57">
        <f>IF(ISERROR(VLOOKUP(C624,[2]TD!$4:$65536,3,0)),0,VLOOKUP(C624,[2]TD!$4:$65536,3,0))</f>
        <v>0</v>
      </c>
      <c r="G624" s="57">
        <f>IF(ISERROR(VLOOKUP(C624,[2]TD!$4:$65536,4,0)),0,VLOOKUP(C624,[2]TD!$4:$65536,4,0))</f>
        <v>0</v>
      </c>
      <c r="H624" s="57">
        <f>IF(ISERROR(VLOOKUP(C624,[2]TD!$4:$65536,5,0)),0,VLOOKUP(C624,[2]TD!$4:$65536,5,0))</f>
        <v>0</v>
      </c>
      <c r="I624" s="57">
        <f t="shared" si="499"/>
        <v>0</v>
      </c>
      <c r="J624" s="57">
        <f t="shared" si="499"/>
        <v>0</v>
      </c>
      <c r="K624" s="57">
        <f t="shared" si="500"/>
        <v>0</v>
      </c>
      <c r="L624" s="57">
        <f>IF(ISERROR(VLOOKUP(C624,[2]TD!$4:$65536,6,0)),0,VLOOKUP(C624,[2]TD!$4:$65536,6,0))</f>
        <v>0</v>
      </c>
      <c r="M624" s="57">
        <f>IF(ISERROR(VLOOKUP(C624,[2]TD!$4:$65536,7,0)),0,VLOOKUP(C624,[2]TD!$4:$65536,7,0))</f>
        <v>0</v>
      </c>
      <c r="N624" s="70"/>
      <c r="O624" s="70" t="str">
        <f>IF(ISERROR(VLOOKUP(N624,[2]POA!$A$2:$C$25,3,0)),"",VLOOKUP(N624,[2]POA!$A$2:$C$25,3,0))</f>
        <v/>
      </c>
      <c r="P624" s="61"/>
      <c r="Q624" s="61" t="str">
        <f>IF(ISERROR(VLOOKUP(P624,[2]POA!$A$2:$F$25,4,0)),"",VLOOKUP(P624,[2]POA!$A$2:$F$25,4,0))</f>
        <v/>
      </c>
      <c r="R624" s="62" t="str">
        <f>IF(ISERROR(VLOOKUP(N624,[2]POA!$A$2:$C$25,2,0)),"",VLOOKUP(N624,[2]POA!$A$2:$C$25,2,0))</f>
        <v/>
      </c>
      <c r="S624" s="63"/>
      <c r="T624" s="64" t="str">
        <f t="shared" si="496"/>
        <v/>
      </c>
      <c r="U624" s="63"/>
      <c r="V624" s="64" t="str">
        <f>IF(OR(U617=0,N624="",R624=""),"",IF(U617&gt;=(0.5*R624),"HABIL","NO HABIL"))</f>
        <v/>
      </c>
      <c r="W624" s="64"/>
      <c r="X624" s="63"/>
      <c r="Y624" s="64" t="str">
        <f>IF(OR(X617=0,N624="",R624=""),"",IF(X617&gt;=$Y$9,"HABIL","NO HABIL"))</f>
        <v/>
      </c>
      <c r="Z624" s="65"/>
      <c r="AA624" s="64" t="str">
        <f>IF(OR(Z617=0,N624="",R624=""),"",IF(Z617&lt;=$AA$9,"HABIL","NO HABIL"))</f>
        <v/>
      </c>
      <c r="AB624" s="61">
        <f>IF(ISERROR(VLOOKUP(P624,[3]POA!$A$2:$F$25,5,0)),"",VLOOKUP(P624,[3]POA!$A$2:$F$25,5,0))</f>
        <v>0</v>
      </c>
      <c r="AC624" s="61"/>
      <c r="AD624" s="64" t="str">
        <f>IF(OR(AC617=0,N624="",R624=""),"",IF(AC617&gt;=$AD$9,"HABIL","NO HABIL"))</f>
        <v/>
      </c>
      <c r="AE624" s="64" t="str">
        <f t="shared" si="497"/>
        <v/>
      </c>
      <c r="AF624" s="66">
        <f t="shared" si="498"/>
        <v>0</v>
      </c>
      <c r="AG624" s="67" t="str">
        <f t="shared" si="501"/>
        <v>MIPYME</v>
      </c>
      <c r="AH624" s="68"/>
      <c r="AI624" s="64" t="str">
        <f>IF(OR(AH617=0,N624="",R624=""),"",IF(AH617&gt;=$AI$9,"HABIL","NO HABIL"))</f>
        <v/>
      </c>
      <c r="AJ624" s="68"/>
      <c r="AK624" s="64" t="str">
        <f>IF(OR(AJ617=0,N624="",R624=""),"",IF(AJ617&gt;=$AK$9,"HABIL","NO HABIL"))</f>
        <v/>
      </c>
      <c r="AL624" s="71" t="str">
        <f t="shared" si="502"/>
        <v/>
      </c>
    </row>
    <row r="625" spans="2:38" ht="18" hidden="1" customHeight="1" x14ac:dyDescent="0.25">
      <c r="B625" s="54" t="str">
        <f t="shared" si="503"/>
        <v/>
      </c>
      <c r="C625" s="56"/>
      <c r="D625" s="56"/>
      <c r="E625" s="57">
        <f>IF(ISERROR(VLOOKUP(C625,[2]TD!$4:$65536,2,0)),0,VLOOKUP(C625,[2]TD!$4:$65536,2,0))</f>
        <v>0</v>
      </c>
      <c r="F625" s="57">
        <f>IF(ISERROR(VLOOKUP(C625,[2]TD!$4:$65536,3,0)),0,VLOOKUP(C625,[2]TD!$4:$65536,3,0))</f>
        <v>0</v>
      </c>
      <c r="G625" s="57">
        <f>IF(ISERROR(VLOOKUP(C625,[2]TD!$4:$65536,4,0)),0,VLOOKUP(C625,[2]TD!$4:$65536,4,0))</f>
        <v>0</v>
      </c>
      <c r="H625" s="57">
        <f>IF(ISERROR(VLOOKUP(C625,[2]TD!$4:$65536,5,0)),0,VLOOKUP(C625,[2]TD!$4:$65536,5,0))</f>
        <v>0</v>
      </c>
      <c r="I625" s="57">
        <f t="shared" si="499"/>
        <v>0</v>
      </c>
      <c r="J625" s="57">
        <f t="shared" si="499"/>
        <v>0</v>
      </c>
      <c r="K625" s="57">
        <f t="shared" si="500"/>
        <v>0</v>
      </c>
      <c r="L625" s="57">
        <f>IF(ISERROR(VLOOKUP(C625,[2]TD!$4:$65536,6,0)),0,VLOOKUP(C625,[2]TD!$4:$65536,6,0))</f>
        <v>0</v>
      </c>
      <c r="M625" s="57">
        <f>IF(ISERROR(VLOOKUP(C625,[2]TD!$4:$65536,7,0)),0,VLOOKUP(C625,[2]TD!$4:$65536,7,0))</f>
        <v>0</v>
      </c>
      <c r="N625" s="70"/>
      <c r="O625" s="70" t="str">
        <f>IF(ISERROR(VLOOKUP(N625,[2]POA!$A$2:$C$25,3,0)),"",VLOOKUP(N625,[2]POA!$A$2:$C$25,3,0))</f>
        <v/>
      </c>
      <c r="P625" s="61"/>
      <c r="Q625" s="61" t="str">
        <f>IF(ISERROR(VLOOKUP(P625,[2]POA!$A$2:$F$25,4,0)),"",VLOOKUP(P625,[2]POA!$A$2:$F$25,4,0))</f>
        <v/>
      </c>
      <c r="R625" s="62" t="str">
        <f>IF(ISERROR(VLOOKUP(N625,[2]POA!$A$2:$C$25,2,0)),"",VLOOKUP(N625,[2]POA!$A$2:$C$25,2,0))</f>
        <v/>
      </c>
      <c r="S625" s="63"/>
      <c r="T625" s="64" t="str">
        <f t="shared" si="496"/>
        <v/>
      </c>
      <c r="U625" s="63"/>
      <c r="V625" s="64" t="str">
        <f>IF(OR(U617=0,N625="",R625=""),"",IF(U617&gt;=(0.5*R625),"HABIL","NO HABIL"))</f>
        <v/>
      </c>
      <c r="W625" s="64"/>
      <c r="X625" s="63"/>
      <c r="Y625" s="64" t="str">
        <f>IF(OR(X617=0,N625="",R625=""),"",IF(X617&gt;=$Y$9,"HABIL","NO HABIL"))</f>
        <v/>
      </c>
      <c r="Z625" s="65"/>
      <c r="AA625" s="64" t="str">
        <f>IF(OR(Z617=0,N625="",R625=""),"",IF(Z617&lt;=$AA$9,"HABIL","NO HABIL"))</f>
        <v/>
      </c>
      <c r="AB625" s="61">
        <f>IF(ISERROR(VLOOKUP(P625,[3]POA!$A$2:$F$25,5,0)),"",VLOOKUP(P625,[3]POA!$A$2:$F$25,5,0))</f>
        <v>0</v>
      </c>
      <c r="AC625" s="61"/>
      <c r="AD625" s="64" t="str">
        <f>IF(OR(AC617=0,N625="",R625=""),"",IF(AC617&gt;=$AD$9,"HABIL","NO HABIL"))</f>
        <v/>
      </c>
      <c r="AE625" s="64" t="str">
        <f t="shared" si="497"/>
        <v/>
      </c>
      <c r="AF625" s="66">
        <f t="shared" si="498"/>
        <v>0</v>
      </c>
      <c r="AG625" s="67" t="str">
        <f t="shared" si="501"/>
        <v>MIPYME</v>
      </c>
      <c r="AH625" s="68"/>
      <c r="AI625" s="64" t="str">
        <f>IF(OR(AH617=0,N625="",R625=""),"",IF(AH617&gt;=$AI$9,"HABIL","NO HABIL"))</f>
        <v/>
      </c>
      <c r="AJ625" s="68"/>
      <c r="AK625" s="64" t="str">
        <f>IF(OR(AJ617=0,N625="",R625=""),"",IF(AJ617&gt;=$AK$9,"HABIL","NO HABIL"))</f>
        <v/>
      </c>
      <c r="AL625" s="72" t="str">
        <f t="shared" si="502"/>
        <v/>
      </c>
    </row>
    <row r="626" spans="2:38" ht="18" hidden="1" customHeight="1" x14ac:dyDescent="0.25">
      <c r="B626" s="54" t="str">
        <f t="shared" si="503"/>
        <v/>
      </c>
      <c r="C626" s="56"/>
      <c r="D626" s="56"/>
      <c r="E626" s="57">
        <f>IF(ISERROR(VLOOKUP(C626,[2]TD!$4:$65536,2,0)),0,VLOOKUP(C626,[2]TD!$4:$65536,2,0))</f>
        <v>0</v>
      </c>
      <c r="F626" s="57">
        <f>IF(ISERROR(VLOOKUP(C626,[2]TD!$4:$65536,3,0)),0,VLOOKUP(C626,[2]TD!$4:$65536,3,0))</f>
        <v>0</v>
      </c>
      <c r="G626" s="57">
        <f>IF(ISERROR(VLOOKUP(C626,[2]TD!$4:$65536,4,0)),0,VLOOKUP(C626,[2]TD!$4:$65536,4,0))</f>
        <v>0</v>
      </c>
      <c r="H626" s="57">
        <f>IF(ISERROR(VLOOKUP(C626,[2]TD!$4:$65536,5,0)),0,VLOOKUP(C626,[2]TD!$4:$65536,5,0))</f>
        <v>0</v>
      </c>
      <c r="I626" s="57">
        <f t="shared" si="499"/>
        <v>0</v>
      </c>
      <c r="J626" s="57">
        <f t="shared" si="499"/>
        <v>0</v>
      </c>
      <c r="K626" s="57">
        <f t="shared" si="500"/>
        <v>0</v>
      </c>
      <c r="L626" s="57">
        <f>IF(ISERROR(VLOOKUP(C626,[2]TD!$4:$65536,6,0)),0,VLOOKUP(C626,[2]TD!$4:$65536,6,0))</f>
        <v>0</v>
      </c>
      <c r="M626" s="57">
        <f>IF(ISERROR(VLOOKUP(C626,[2]TD!$4:$65536,7,0)),0,VLOOKUP(C626,[2]TD!$4:$65536,7,0))</f>
        <v>0</v>
      </c>
      <c r="N626" s="70"/>
      <c r="O626" s="70" t="str">
        <f>IF(ISERROR(VLOOKUP(N626,[2]POA!$A$2:$C$25,3,0)),"",VLOOKUP(N626,[2]POA!$A$2:$C$25,3,0))</f>
        <v/>
      </c>
      <c r="P626" s="61"/>
      <c r="Q626" s="61" t="str">
        <f>IF(ISERROR(VLOOKUP(P626,[2]POA!$A$2:$F$25,4,0)),"",VLOOKUP(P626,[2]POA!$A$2:$F$25,4,0))</f>
        <v/>
      </c>
      <c r="R626" s="62" t="str">
        <f>IF(ISERROR(VLOOKUP(N626,[2]POA!$A$2:$C$25,2,0)),"",VLOOKUP(N626,[2]POA!$A$2:$C$25,2,0))</f>
        <v/>
      </c>
      <c r="S626" s="63"/>
      <c r="T626" s="64" t="str">
        <f t="shared" si="496"/>
        <v/>
      </c>
      <c r="U626" s="63"/>
      <c r="V626" s="64" t="str">
        <f>IF(OR(U617=0,N626="",R626=""),"",IF(U617&gt;=(0.5*R626),"HABIL","NO HABIL"))</f>
        <v/>
      </c>
      <c r="W626" s="64"/>
      <c r="X626" s="63"/>
      <c r="Y626" s="64" t="str">
        <f>IF(OR(X617=0,N626="",R626=""),"",IF(X617&gt;=$Y$9,"HABIL","NO HABIL"))</f>
        <v/>
      </c>
      <c r="Z626" s="65"/>
      <c r="AA626" s="64" t="str">
        <f>IF(OR(Z617=0,N626="",R626=""),"",IF(Z617&lt;=$AA$9,"HABIL","NO HABIL"))</f>
        <v/>
      </c>
      <c r="AB626" s="61">
        <f>IF(ISERROR(VLOOKUP(P626,[3]POA!$A$2:$F$25,5,0)),"",VLOOKUP(P626,[3]POA!$A$2:$F$25,5,0))</f>
        <v>0</v>
      </c>
      <c r="AC626" s="61"/>
      <c r="AD626" s="64" t="str">
        <f>IF(OR(AC617=0,N626="",R626=""),"",IF(AC617&gt;=$AD$9,"HABIL","NO HABIL"))</f>
        <v/>
      </c>
      <c r="AE626" s="64" t="str">
        <f t="shared" si="497"/>
        <v/>
      </c>
      <c r="AF626" s="66">
        <f t="shared" si="498"/>
        <v>0</v>
      </c>
      <c r="AG626" s="67" t="str">
        <f t="shared" si="501"/>
        <v>MIPYME</v>
      </c>
      <c r="AH626" s="68"/>
      <c r="AI626" s="64" t="str">
        <f>IF(OR(AH617=0,N626="",R626=""),"",IF(AH617&gt;=$AI$9,"HABIL","NO HABIL"))</f>
        <v/>
      </c>
      <c r="AJ626" s="68"/>
      <c r="AK626" s="64" t="str">
        <f>IF(OR(AJ617=0,N626="",R626=""),"",IF(AJ617&gt;=$AK$9,"HABIL","NO HABIL"))</f>
        <v/>
      </c>
      <c r="AL626" s="72" t="str">
        <f t="shared" si="502"/>
        <v/>
      </c>
    </row>
    <row r="627" spans="2:38" ht="18" hidden="1" customHeight="1" x14ac:dyDescent="0.25">
      <c r="B627" s="73" t="str">
        <f t="shared" si="503"/>
        <v/>
      </c>
      <c r="C627" s="74"/>
      <c r="D627" s="74"/>
      <c r="E627" s="75">
        <f>IF(ISERROR(VLOOKUP(C627,[2]TD!$4:$65536,2,0)),0,VLOOKUP(C627,[2]TD!$4:$65536,2,0))</f>
        <v>0</v>
      </c>
      <c r="F627" s="75">
        <f>IF(ISERROR(VLOOKUP(C627,[2]TD!$4:$65536,3,0)),0,VLOOKUP(C627,[2]TD!$4:$65536,3,0))</f>
        <v>0</v>
      </c>
      <c r="G627" s="75">
        <f>IF(ISERROR(VLOOKUP(C627,[2]TD!$4:$65536,4,0)),0,VLOOKUP(C627,[2]TD!$4:$65536,4,0))</f>
        <v>0</v>
      </c>
      <c r="H627" s="75">
        <f>IF(ISERROR(VLOOKUP(C627,[2]TD!$4:$65536,5,0)),0,VLOOKUP(C627,[2]TD!$4:$65536,5,0))</f>
        <v>0</v>
      </c>
      <c r="I627" s="75">
        <f t="shared" si="499"/>
        <v>0</v>
      </c>
      <c r="J627" s="75">
        <f t="shared" si="499"/>
        <v>0</v>
      </c>
      <c r="K627" s="75">
        <f t="shared" si="500"/>
        <v>0</v>
      </c>
      <c r="L627" s="75">
        <f>IF(ISERROR(VLOOKUP(C627,[2]TD!$4:$65536,6,0)),0,VLOOKUP(C627,[2]TD!$4:$65536,6,0))</f>
        <v>0</v>
      </c>
      <c r="M627" s="75">
        <f>IF(ISERROR(VLOOKUP(C627,[2]TD!$4:$65536,7,0)),0,VLOOKUP(C627,[2]TD!$4:$65536,7,0))</f>
        <v>0</v>
      </c>
      <c r="N627" s="76"/>
      <c r="O627" s="76" t="str">
        <f>IF(ISERROR(VLOOKUP(N627,[2]POA!$A$2:$C$25,3,0)),"",VLOOKUP(N627,[2]POA!$A$2:$C$25,3,0))</f>
        <v/>
      </c>
      <c r="P627" s="77"/>
      <c r="Q627" s="77" t="str">
        <f>IF(ISERROR(VLOOKUP(P627,[2]POA!$A$2:$F$25,4,0)),"",VLOOKUP(P627,[2]POA!$A$2:$F$25,4,0))</f>
        <v/>
      </c>
      <c r="R627" s="78" t="str">
        <f>IF(ISERROR(VLOOKUP(N627,[2]POA!$A$2:$C$25,2,0)),"",VLOOKUP(N627,[2]POA!$A$2:$C$25,2,0))</f>
        <v/>
      </c>
      <c r="S627" s="79"/>
      <c r="T627" s="64" t="str">
        <f t="shared" si="496"/>
        <v/>
      </c>
      <c r="U627" s="79"/>
      <c r="V627" s="80" t="str">
        <f>IF(OR(U617=0,N627="",R627=""),"",IF(U617&gt;=(0.5*R627),"HABIL","NO HABIL"))</f>
        <v/>
      </c>
      <c r="W627" s="80"/>
      <c r="X627" s="79"/>
      <c r="Y627" s="80" t="str">
        <f>IF(OR(X617=0,N627="",R627=""),"",IF(X617&gt;=$Y$9,"HABIL","NO HABIL"))</f>
        <v/>
      </c>
      <c r="Z627" s="81"/>
      <c r="AA627" s="80" t="str">
        <f>IF(OR(Z617=0,N627="",R627=""),"",IF(Z617&lt;=$AA$9,"HABIL","NO HABIL"))</f>
        <v/>
      </c>
      <c r="AB627" s="77">
        <f>IF(ISERROR(VLOOKUP(P627,[3]POA!$A$2:$F$25,5,0)),"",VLOOKUP(P627,[3]POA!$A$2:$F$25,5,0))</f>
        <v>0</v>
      </c>
      <c r="AC627" s="77"/>
      <c r="AD627" s="80" t="str">
        <f>IF(OR(AC617=0,N627="",R627=""),"",IF(AC617&gt;=$AD$9,"HABIL","NO HABIL"))</f>
        <v/>
      </c>
      <c r="AE627" s="80" t="str">
        <f t="shared" si="497"/>
        <v/>
      </c>
      <c r="AF627" s="82">
        <f t="shared" si="498"/>
        <v>0</v>
      </c>
      <c r="AG627" s="83" t="str">
        <f t="shared" si="501"/>
        <v>MIPYME</v>
      </c>
      <c r="AH627" s="84"/>
      <c r="AI627" s="80" t="str">
        <f>IF(OR(AH617=0,N627="",R627=""),"",IF(AH617&gt;=$AI$9,"HABIL","NO HABIL"))</f>
        <v/>
      </c>
      <c r="AJ627" s="84"/>
      <c r="AK627" s="80" t="str">
        <f>IF(OR(AJ617=0,N627="",R627=""),"",IF(AJ617&gt;=$AK$9,"HABIL","NO HABIL"))</f>
        <v/>
      </c>
      <c r="AL627" s="85" t="str">
        <f t="shared" si="502"/>
        <v/>
      </c>
    </row>
    <row r="628" spans="2:38" ht="18" hidden="1" customHeight="1" x14ac:dyDescent="0.25">
      <c r="B628" s="37">
        <v>57</v>
      </c>
      <c r="C628" s="38">
        <f>+C629</f>
        <v>0</v>
      </c>
      <c r="D628" s="39" t="str">
        <f>IF(SUM(D629:D638)=0,"",SUM(D629:D638))</f>
        <v/>
      </c>
      <c r="E628" s="40">
        <f>SUM(E629:E638)</f>
        <v>0</v>
      </c>
      <c r="F628" s="40">
        <f t="shared" ref="F628:M628" si="504">SUM(F629:F638)</f>
        <v>0</v>
      </c>
      <c r="G628" s="40">
        <f t="shared" si="504"/>
        <v>0</v>
      </c>
      <c r="H628" s="40">
        <f t="shared" si="504"/>
        <v>0</v>
      </c>
      <c r="I628" s="40">
        <f t="shared" si="504"/>
        <v>0</v>
      </c>
      <c r="J628" s="40">
        <f t="shared" si="504"/>
        <v>0</v>
      </c>
      <c r="K628" s="40">
        <f t="shared" si="504"/>
        <v>0</v>
      </c>
      <c r="L628" s="40">
        <f t="shared" si="504"/>
        <v>0</v>
      </c>
      <c r="M628" s="40">
        <f t="shared" si="504"/>
        <v>0</v>
      </c>
      <c r="N628" s="41">
        <v>1</v>
      </c>
      <c r="O628" s="42">
        <f>IF(ISERROR(VLOOKUP(N628,[2]POA!$A$2:$C$25,3,0)),"",VLOOKUP(N628,[2]POA!$A$2:$C$25,3,0))</f>
        <v>18</v>
      </c>
      <c r="P628" s="43" t="s">
        <v>54</v>
      </c>
      <c r="Q628" s="41">
        <f>+SUM(Q629:Q638)</f>
        <v>0</v>
      </c>
      <c r="R628" s="44">
        <f>IF(ISERROR(VLOOKUP(N628,[2]POA!$A$2:$C$25,2,0)),"",VLOOKUP(N628,[2]POA!$A$2:$C$25,2,0))</f>
        <v>151500000000</v>
      </c>
      <c r="S628" s="45">
        <f>SUM(I628)</f>
        <v>0</v>
      </c>
      <c r="T628" s="46" t="str">
        <f>IF(OR(S628=0,N628="",R628=""),"",IF(S628&gt;=(R628/O628),"HABIL","NO HABIL"))</f>
        <v/>
      </c>
      <c r="U628" s="47">
        <f>SUM(J628)</f>
        <v>0</v>
      </c>
      <c r="V628" s="48" t="str">
        <f>IF(OR(U628=0,N628="",R628=""),"",IF(U628&gt;=(0.1*R628),"HABIL","NO HABIL"))</f>
        <v/>
      </c>
      <c r="W628" s="48"/>
      <c r="X628" s="47">
        <f>IF(ISERROR(SUM(E628/G628)),0,SUM(E628/G628))</f>
        <v>0</v>
      </c>
      <c r="Y628" s="46" t="str">
        <f>IF(OR(X628=0,N628="",R628=""),"",IF(X628&gt;=$Y$9,"HABIL","NO HABIL"))</f>
        <v/>
      </c>
      <c r="Z628" s="49">
        <f>IF(ISERROR(SUM(H628/F628)),0,SUM(H628/F628))</f>
        <v>0</v>
      </c>
      <c r="AA628" s="46" t="str">
        <f>IF(OR(Z628=0,N628="",R628=""),"",IF(Z628&lt;=$AA$9,"HABIL","NO HABIL"))</f>
        <v/>
      </c>
      <c r="AB628" s="41">
        <f>+SUM(AB629:AB638)</f>
        <v>0</v>
      </c>
      <c r="AC628" s="49">
        <f>IF(ISERROR(SUM(L628/M628)),0,SUM(L628/M628))</f>
        <v>0</v>
      </c>
      <c r="AD628" s="46" t="str">
        <f>IF(OR(AC628=0,N628="",R628=""),"",IF(AC628&gt;=$AD$9,"HABIL","NO HABIL"))</f>
        <v/>
      </c>
      <c r="AE628" s="46" t="str">
        <f>IF(OR(T628="",V628="",Y628="",AA628="",AD628=""),"",IF(T628="NO HABIL","NO HABIL",IF(V628="NO HABIL","NO HABIL",IF(Y628="NO HABIL","NO HABIL",IF(AA628="NO HABIL","NO HABIL",IF(AD628="NO HABIL","NO HABIL",IF(AD628="NO HABIL","NO HABIL","HABIL")))))))</f>
        <v/>
      </c>
      <c r="AF628" s="50"/>
      <c r="AG628" s="51"/>
      <c r="AH628" s="49">
        <f>IF(ISERROR(SUM(L628/K628)),0,SUM(L628/K628))</f>
        <v>0</v>
      </c>
      <c r="AI628" s="46" t="str">
        <f>IF(OR(AH628=0,N628="",R628=""),"",IF(AH628&gt;=$AI$9,"HABIL","NO HABIL"))</f>
        <v/>
      </c>
      <c r="AJ628" s="49">
        <f>IF(ISERROR(SUM(L628/F628)),0,SUM(L628/F628))</f>
        <v>0</v>
      </c>
      <c r="AK628" s="46" t="str">
        <f>IF(OR(AJ628=0,N628="",R628=""),"",IF(AJ628&gt;=$AK$9,"HABIL","NO HABIL"))</f>
        <v/>
      </c>
      <c r="AL628" s="52" t="str">
        <f t="shared" si="502"/>
        <v/>
      </c>
    </row>
    <row r="629" spans="2:38" ht="18" hidden="1" customHeight="1" x14ac:dyDescent="0.25">
      <c r="B629" s="54" t="str">
        <f>IF(C629="","",B628+0.1)</f>
        <v/>
      </c>
      <c r="C629" s="55"/>
      <c r="D629" s="56"/>
      <c r="E629" s="57">
        <f>IF(ISERROR(VLOOKUP(C629,[2]TD!$4:$65536,2,0)),0,VLOOKUP(C629,[2]TD!$4:$65536,2,0))</f>
        <v>0</v>
      </c>
      <c r="F629" s="57">
        <f>IF(ISERROR(VLOOKUP(C629,[2]TD!$4:$65536,3,0)),0,VLOOKUP(C629,[2]TD!$4:$65536,3,0))</f>
        <v>0</v>
      </c>
      <c r="G629" s="57">
        <f>IF(ISERROR(VLOOKUP(C629,[2]TD!$4:$65536,4,0)),0,VLOOKUP(C629,[2]TD!$4:$65536,4,0))</f>
        <v>0</v>
      </c>
      <c r="H629" s="57">
        <f>IF(ISERROR(VLOOKUP(C629,[2]TD!$4:$65536,5,0)),0,VLOOKUP(C629,[2]TD!$4:$65536,5,0))</f>
        <v>0</v>
      </c>
      <c r="I629" s="57">
        <f>IF(ISERROR(E629-G629),"",E629-G629)</f>
        <v>0</v>
      </c>
      <c r="J629" s="58">
        <f>IF(ISERROR(F629-H629),"",F629-H629)</f>
        <v>0</v>
      </c>
      <c r="K629" s="58">
        <f>IF(ISERROR(F629-H629),"",F629-H629)</f>
        <v>0</v>
      </c>
      <c r="L629" s="57">
        <f>IF(ISERROR(VLOOKUP(C629,[2]TD!$4:$65536,6,0)),0,VLOOKUP(C629,[2]TD!$4:$65536,6,0))</f>
        <v>0</v>
      </c>
      <c r="M629" s="57">
        <f>IF(ISERROR(VLOOKUP(C629,[2]TD!$4:$65536,7,0)),0,VLOOKUP(C629,[2]TD!$4:$65536,7,0))</f>
        <v>0</v>
      </c>
      <c r="N629" s="59"/>
      <c r="O629" s="60" t="str">
        <f>IF(ISERROR(VLOOKUP(N629,[2]POA!$A$2:$C$25,3,0)),"",VLOOKUP(N629,[2]POA!$A$2:$C$25,3,0))</f>
        <v/>
      </c>
      <c r="P629" s="61" t="s">
        <v>54</v>
      </c>
      <c r="Q629" s="61" t="str">
        <f>IF(ISERROR(VLOOKUP(P629,[2]POA!$A$2:$F$25,4,0)),"",VLOOKUP(P629,[2]POA!$A$2:$F$25,4,0))</f>
        <v/>
      </c>
      <c r="R629" s="62" t="str">
        <f>IF(ISERROR(VLOOKUP(N629,[2]POA!$A$2:$C$25,2,0)),"",VLOOKUP(N629,[2]POA!$A$2:$C$25,2,0))</f>
        <v/>
      </c>
      <c r="S629" s="63"/>
      <c r="T629" s="64" t="str">
        <f t="shared" ref="T629:T638" si="505">IF(OR(S628=0,N629="",R629=""),"",IF(S628&gt;=(0.1*R629),"HABIL","NO HABIL"))</f>
        <v/>
      </c>
      <c r="U629" s="63"/>
      <c r="V629" s="64" t="str">
        <f>IF(OR(U628=0,N629="",R629=""),"",IF(U628&gt;=(0.5*R629),"HABIL","NO HABIL"))</f>
        <v/>
      </c>
      <c r="W629" s="64"/>
      <c r="X629" s="63"/>
      <c r="Y629" s="64" t="str">
        <f>IF(OR(X628=0,N629="",R629=""),"",IF(X628&gt;=$Y$9,"HABIL","NO HABIL"))</f>
        <v/>
      </c>
      <c r="Z629" s="65"/>
      <c r="AA629" s="64" t="str">
        <f>IF(OR(Z628=0,N629="",R629=""),"",IF(Z628&lt;=$AA$9,"HABIL","NO HABIL"))</f>
        <v/>
      </c>
      <c r="AB629" s="61" t="str">
        <f>IF(ISERROR(VLOOKUP(P629,[3]POA!$A$2:$F$25,5,0)),"",VLOOKUP(P629,[3]POA!$A$2:$F$25,5,0))</f>
        <v/>
      </c>
      <c r="AC629" s="61"/>
      <c r="AD629" s="64" t="str">
        <f>IF(OR(AC628=0,N629="",R629=""),"",IF(AC628&gt;=$AD$9,"HABIL","NO HABIL"))</f>
        <v/>
      </c>
      <c r="AE629" s="64" t="str">
        <f t="shared" ref="AE629:AE638" si="506">IF(OR(T629="",V629="",Y629="",AA629="",AD629=""),"",IF(T629="NO HABIL","NO HABIL",IF(V629="NO HABIL","NO HABIL",IF(Y629="NO HABIL","NO HABIL",IF(AA629="NO HABIL","NO HABIL",IF(AD629="NO HABIL","NO HABIL",IF(AD629="NO HABIL","NO HABIL","HABIL")))))))</f>
        <v/>
      </c>
      <c r="AF629" s="66">
        <f t="shared" ref="AF629:AF638" si="507">IF(ISERROR(F629/$AG$9),"",F629/$AG$9)</f>
        <v>0</v>
      </c>
      <c r="AG629" s="67" t="str">
        <f>+IF(AF629&lt;$AG$10,"MIPYME","NO CUMPLE")</f>
        <v>MIPYME</v>
      </c>
      <c r="AH629" s="68"/>
      <c r="AI629" s="64" t="str">
        <f>IF(OR(AH628=0,N629="",R629=""),"",IF(AH628&gt;=$AI$9,"HABIL","NO HABIL"))</f>
        <v/>
      </c>
      <c r="AJ629" s="68"/>
      <c r="AK629" s="64" t="str">
        <f>IF(OR(AJ628=0,N629="",R629=""),"",IF(AJ628&gt;=$AK$9,"HABIL","NO HABIL"))</f>
        <v/>
      </c>
      <c r="AL629" s="69" t="str">
        <f>IF(OR(AI629="",AK629=""),"",IF(AI629="NO HABIL","NO HABIL",IF(AK629="NO HABIL","NO HABIL",IF(AK629="NO HABIL","NO HABIL","HABIL"))))</f>
        <v/>
      </c>
    </row>
    <row r="630" spans="2:38" ht="18" hidden="1" customHeight="1" x14ac:dyDescent="0.25">
      <c r="B630" s="54" t="str">
        <f>IF(C630="","",B629+0.1)</f>
        <v/>
      </c>
      <c r="C630" s="56"/>
      <c r="D630" s="56"/>
      <c r="E630" s="57">
        <f>IF(ISERROR(VLOOKUP(C630,[2]TD!$4:$65536,2,0)),0,VLOOKUP(C630,[2]TD!$4:$65536,2,0))</f>
        <v>0</v>
      </c>
      <c r="F630" s="57">
        <f>IF(ISERROR(VLOOKUP(C630,[2]TD!$4:$65536,3,0)),0,VLOOKUP(C630,[2]TD!$4:$65536,3,0))</f>
        <v>0</v>
      </c>
      <c r="G630" s="57">
        <f>IF(ISERROR(VLOOKUP(C630,[2]TD!$4:$65536,4,0)),0,VLOOKUP(C630,[2]TD!$4:$65536,4,0))</f>
        <v>0</v>
      </c>
      <c r="H630" s="57">
        <f>IF(ISERROR(VLOOKUP(C630,[2]TD!$4:$65536,5,0)),0,VLOOKUP(C630,[2]TD!$4:$65536,5,0))</f>
        <v>0</v>
      </c>
      <c r="I630" s="57">
        <f t="shared" ref="I630:J638" si="508">IF(ISERROR(E630-G630),"",E630-G630)</f>
        <v>0</v>
      </c>
      <c r="J630" s="58">
        <f t="shared" si="508"/>
        <v>0</v>
      </c>
      <c r="K630" s="58">
        <f t="shared" ref="K630:K638" si="509">IF(ISERROR(F630-H630),"",F630-H630)</f>
        <v>0</v>
      </c>
      <c r="L630" s="57">
        <f>IF(ISERROR(VLOOKUP(C630,[2]TD!$4:$65536,6,0)),0,VLOOKUP(C630,[2]TD!$4:$65536,6,0))</f>
        <v>0</v>
      </c>
      <c r="M630" s="57">
        <f>IF(ISERROR(VLOOKUP(C630,[2]TD!$4:$65536,7,0)),0,VLOOKUP(C630,[2]TD!$4:$65536,7,0))</f>
        <v>0</v>
      </c>
      <c r="N630" s="70"/>
      <c r="O630" s="70" t="str">
        <f>IF(ISERROR(VLOOKUP(N630,[2]POA!$A$2:$C$25,3,0)),"",VLOOKUP(N630,[2]POA!$A$2:$C$25,3,0))</f>
        <v/>
      </c>
      <c r="P630" s="61" t="s">
        <v>54</v>
      </c>
      <c r="Q630" s="61" t="str">
        <f>IF(ISERROR(VLOOKUP(P630,[2]POA!$A$2:$F$25,4,0)),"",VLOOKUP(P630,[2]POA!$A$2:$F$25,4,0))</f>
        <v/>
      </c>
      <c r="R630" s="62" t="str">
        <f>IF(ISERROR(VLOOKUP(N630,[2]POA!$A$2:$C$25,2,0)),"",VLOOKUP(N630,[2]POA!$A$2:$C$25,2,0))</f>
        <v/>
      </c>
      <c r="S630" s="63" t="s">
        <v>54</v>
      </c>
      <c r="T630" s="64" t="str">
        <f t="shared" si="505"/>
        <v/>
      </c>
      <c r="U630" s="63"/>
      <c r="V630" s="64" t="str">
        <f>IF(OR(U628=0,N630="",R630=""),"",IF(U628&gt;=(0.5*R630),"HABIL","NO HABIL"))</f>
        <v/>
      </c>
      <c r="W630" s="64"/>
      <c r="X630" s="63"/>
      <c r="Y630" s="64" t="str">
        <f>IF(OR(X628=0,N630="",R630=""),"",IF(X628&gt;=$Y$9,"HABIL","NO HABIL"))</f>
        <v/>
      </c>
      <c r="Z630" s="65"/>
      <c r="AA630" s="64" t="str">
        <f>IF(OR(Z628=0,N630="",R630=""),"",IF(Z628&lt;=$AA$9,"HABIL","NO HABIL"))</f>
        <v/>
      </c>
      <c r="AB630" s="61" t="str">
        <f>IF(ISERROR(VLOOKUP(P630,[3]POA!$A$2:$F$25,5,0)),"",VLOOKUP(P630,[3]POA!$A$2:$F$25,5,0))</f>
        <v/>
      </c>
      <c r="AC630" s="61"/>
      <c r="AD630" s="64" t="str">
        <f>IF(OR(AC628=0,N630="",R630=""),"",IF(AC628&gt;=$AD$9,"HABIL","NO HABIL"))</f>
        <v/>
      </c>
      <c r="AE630" s="64" t="str">
        <f t="shared" si="506"/>
        <v/>
      </c>
      <c r="AF630" s="66">
        <f t="shared" si="507"/>
        <v>0</v>
      </c>
      <c r="AG630" s="67" t="str">
        <f t="shared" ref="AG630:AG638" si="510">+IF(AF630&lt;$AG$10,"MIPYME","NO CUMPLE")</f>
        <v>MIPYME</v>
      </c>
      <c r="AH630" s="68"/>
      <c r="AI630" s="64" t="str">
        <f>IF(OR(AH628=0,N630="",R630=""),"",IF(AH628&gt;=$AI$9,"HABIL","NO HABIL"))</f>
        <v/>
      </c>
      <c r="AJ630" s="68"/>
      <c r="AK630" s="64" t="str">
        <f>IF(OR(AJ628=0,N630="",R630=""),"",IF(AJ628&gt;=$AK$9,"HABIL","NO HABIL"))</f>
        <v/>
      </c>
      <c r="AL630" s="71" t="str">
        <f t="shared" ref="AL630:AL639" si="511">IF(OR(AI630="",AK630=""),"",IF(AI630="NO HABIL","NO HABIL",IF(AK630="NO HABIL","NO HABIL",IF(AK630="NO HABIL","NO HABIL","HABIL"))))</f>
        <v/>
      </c>
    </row>
    <row r="631" spans="2:38" ht="18" hidden="1" customHeight="1" x14ac:dyDescent="0.25">
      <c r="B631" s="54" t="str">
        <f>IF(C631="","",B630+0.1)</f>
        <v/>
      </c>
      <c r="C631" s="56"/>
      <c r="D631" s="56"/>
      <c r="E631" s="57">
        <f>IF(ISERROR(VLOOKUP(C631,[2]TD!$4:$65536,2,0)),0,VLOOKUP(C631,[2]TD!$4:$65536,2,0))</f>
        <v>0</v>
      </c>
      <c r="F631" s="57">
        <f>IF(ISERROR(VLOOKUP(C631,[2]TD!$4:$65536,3,0)),0,VLOOKUP(C631,[2]TD!$4:$65536,3,0))</f>
        <v>0</v>
      </c>
      <c r="G631" s="57">
        <f>IF(ISERROR(VLOOKUP(C631,[2]TD!$4:$65536,4,0)),0,VLOOKUP(C631,[2]TD!$4:$65536,4,0))</f>
        <v>0</v>
      </c>
      <c r="H631" s="57">
        <f>IF(ISERROR(VLOOKUP(C631,[2]TD!$4:$65536,5,0)),0,VLOOKUP(C631,[2]TD!$4:$65536,5,0))</f>
        <v>0</v>
      </c>
      <c r="I631" s="57">
        <f t="shared" si="508"/>
        <v>0</v>
      </c>
      <c r="J631" s="58">
        <f t="shared" si="508"/>
        <v>0</v>
      </c>
      <c r="K631" s="58">
        <f t="shared" si="509"/>
        <v>0</v>
      </c>
      <c r="L631" s="57">
        <f>IF(ISERROR(VLOOKUP(C631,[2]TD!$4:$65536,6,0)),0,VLOOKUP(C631,[2]TD!$4:$65536,6,0))</f>
        <v>0</v>
      </c>
      <c r="M631" s="57">
        <f>IF(ISERROR(VLOOKUP(C631,[2]TD!$4:$65536,7,0)),0,VLOOKUP(C631,[2]TD!$4:$65536,7,0))</f>
        <v>0</v>
      </c>
      <c r="N631" s="70"/>
      <c r="O631" s="70" t="str">
        <f>IF(ISERROR(VLOOKUP(N631,[2]POA!$A$2:$C$25,3,0)),"",VLOOKUP(N631,[2]POA!$A$2:$C$25,3,0))</f>
        <v/>
      </c>
      <c r="P631" s="61"/>
      <c r="Q631" s="61" t="str">
        <f>IF(ISERROR(VLOOKUP(P631,[2]POA!$A$2:$F$25,4,0)),"",VLOOKUP(P631,[2]POA!$A$2:$F$25,4,0))</f>
        <v/>
      </c>
      <c r="R631" s="62" t="str">
        <f>IF(ISERROR(VLOOKUP(N631,[2]POA!$A$2:$C$25,2,0)),"",VLOOKUP(N631,[2]POA!$A$2:$C$25,2,0))</f>
        <v/>
      </c>
      <c r="S631" s="63" t="s">
        <v>54</v>
      </c>
      <c r="T631" s="64" t="str">
        <f t="shared" si="505"/>
        <v/>
      </c>
      <c r="U631" s="63"/>
      <c r="V631" s="64" t="str">
        <f>IF(OR(U628=0,N631="",R631=""),"",IF(U628&gt;=(0.5*R631),"HABIL","NO HABIL"))</f>
        <v/>
      </c>
      <c r="W631" s="64"/>
      <c r="X631" s="63"/>
      <c r="Y631" s="64" t="str">
        <f>IF(OR(X628=0,N631="",R631=""),"",IF(X628&gt;=$Y$9,"HABIL","NO HABIL"))</f>
        <v/>
      </c>
      <c r="Z631" s="65"/>
      <c r="AA631" s="64" t="str">
        <f>IF(OR(Z628=0,N631="",R631=""),"",IF(Z628&lt;=$AA$9,"HABIL","NO HABIL"))</f>
        <v/>
      </c>
      <c r="AB631" s="61">
        <f>IF(ISERROR(VLOOKUP(P631,[3]POA!$A$2:$F$25,5,0)),"",VLOOKUP(P631,[3]POA!$A$2:$F$25,5,0))</f>
        <v>0</v>
      </c>
      <c r="AC631" s="61"/>
      <c r="AD631" s="64" t="str">
        <f>IF(OR(AC628=0,N631="",R631=""),"",IF(AC628&gt;=$AD$9,"HABIL","NO HABIL"))</f>
        <v/>
      </c>
      <c r="AE631" s="64" t="str">
        <f t="shared" si="506"/>
        <v/>
      </c>
      <c r="AF631" s="66">
        <f t="shared" si="507"/>
        <v>0</v>
      </c>
      <c r="AG631" s="67" t="str">
        <f t="shared" si="510"/>
        <v>MIPYME</v>
      </c>
      <c r="AH631" s="68"/>
      <c r="AI631" s="64" t="str">
        <f>IF(OR(AH628=0,N631="",R631=""),"",IF(AH628&gt;=$AI$9,"HABIL","NO HABIL"))</f>
        <v/>
      </c>
      <c r="AJ631" s="68"/>
      <c r="AK631" s="64" t="str">
        <f>IF(OR(AJ628=0,N631="",R631=""),"",IF(AJ628&gt;=$AK$9,"HABIL","NO HABIL"))</f>
        <v/>
      </c>
      <c r="AL631" s="71" t="str">
        <f t="shared" si="511"/>
        <v/>
      </c>
    </row>
    <row r="632" spans="2:38" ht="18" hidden="1" customHeight="1" x14ac:dyDescent="0.25">
      <c r="B632" s="54"/>
      <c r="C632" s="56" t="s">
        <v>55</v>
      </c>
      <c r="D632" s="56"/>
      <c r="E632" s="57">
        <f>IF(ISERROR(VLOOKUP(C632,[2]TD!$4:$65536,2,0)),0,VLOOKUP(C632,[2]TD!$4:$65536,2,0))</f>
        <v>0</v>
      </c>
      <c r="F632" s="57">
        <f>IF(ISERROR(VLOOKUP(C632,[2]TD!$4:$65536,3,0)),0,VLOOKUP(C632,[2]TD!$4:$65536,3,0))</f>
        <v>0</v>
      </c>
      <c r="G632" s="57">
        <f>IF(ISERROR(VLOOKUP(C632,[2]TD!$4:$65536,4,0)),0,VLOOKUP(C632,[2]TD!$4:$65536,4,0))</f>
        <v>0</v>
      </c>
      <c r="H632" s="57">
        <f>IF(ISERROR(VLOOKUP(C632,[2]TD!$4:$65536,5,0)),0,VLOOKUP(C632,[2]TD!$4:$65536,5,0))</f>
        <v>0</v>
      </c>
      <c r="I632" s="57">
        <f t="shared" si="508"/>
        <v>0</v>
      </c>
      <c r="J632" s="57">
        <f t="shared" si="508"/>
        <v>0</v>
      </c>
      <c r="K632" s="57">
        <f t="shared" si="509"/>
        <v>0</v>
      </c>
      <c r="L632" s="57">
        <f>IF(ISERROR(VLOOKUP(C632,[2]TD!$4:$65536,6,0)),0,VLOOKUP(C632,[2]TD!$4:$65536,6,0))</f>
        <v>0</v>
      </c>
      <c r="M632" s="57">
        <f>IF(ISERROR(VLOOKUP(C632,[2]TD!$4:$65536,7,0)),0,VLOOKUP(C632,[2]TD!$4:$65536,7,0))</f>
        <v>0</v>
      </c>
      <c r="N632" s="70"/>
      <c r="O632" s="70" t="str">
        <f>IF(ISERROR(VLOOKUP(N632,[2]POA!$A$2:$C$25,3,0)),"",VLOOKUP(N632,[2]POA!$A$2:$C$25,3,0))</f>
        <v/>
      </c>
      <c r="P632" s="61"/>
      <c r="Q632" s="61" t="str">
        <f>IF(ISERROR(VLOOKUP(P632,[2]POA!$A$2:$F$25,4,0)),"",VLOOKUP(P632,[2]POA!$A$2:$F$25,4,0))</f>
        <v/>
      </c>
      <c r="R632" s="62" t="str">
        <f>IF(ISERROR(VLOOKUP(N632,[2]POA!$A$2:$C$25,2,0)),"",VLOOKUP(N632,[2]POA!$A$2:$C$25,2,0))</f>
        <v/>
      </c>
      <c r="S632" s="63"/>
      <c r="T632" s="64" t="str">
        <f t="shared" si="505"/>
        <v/>
      </c>
      <c r="U632" s="63"/>
      <c r="V632" s="64" t="str">
        <f>IF(OR(U628=0,N632="",R632=""),"",IF(U628&gt;=(0.5*R632),"HABIL","NO HABIL"))</f>
        <v/>
      </c>
      <c r="W632" s="64"/>
      <c r="X632" s="63"/>
      <c r="Y632" s="64" t="str">
        <f>IF(OR(X628=0,N632="",R632=""),"",IF(X628&gt;=$Y$9,"HABIL","NO HABIL"))</f>
        <v/>
      </c>
      <c r="Z632" s="65"/>
      <c r="AA632" s="64" t="str">
        <f>IF(OR(Z628=0,N632="",R632=""),"",IF(Z628&lt;=$AA$9,"HABIL","NO HABIL"))</f>
        <v/>
      </c>
      <c r="AB632" s="61">
        <f>IF(ISERROR(VLOOKUP(P632,[3]POA!$A$2:$F$25,5,0)),"",VLOOKUP(P632,[3]POA!$A$2:$F$25,5,0))</f>
        <v>0</v>
      </c>
      <c r="AC632" s="61"/>
      <c r="AD632" s="64" t="str">
        <f>IF(OR(AC628=0,N632="",R632=""),"",IF(AC628&gt;=$AD$9,"HABIL","NO HABIL"))</f>
        <v/>
      </c>
      <c r="AE632" s="64" t="str">
        <f t="shared" si="506"/>
        <v/>
      </c>
      <c r="AF632" s="66">
        <f t="shared" si="507"/>
        <v>0</v>
      </c>
      <c r="AG632" s="67" t="str">
        <f t="shared" si="510"/>
        <v>MIPYME</v>
      </c>
      <c r="AH632" s="68"/>
      <c r="AI632" s="64" t="str">
        <f>IF(OR(AH628=0,N632="",R632=""),"",IF(AH628&gt;=$AI$9,"HABIL","NO HABIL"))</f>
        <v/>
      </c>
      <c r="AJ632" s="68"/>
      <c r="AK632" s="64" t="str">
        <f>IF(OR(AJ628=0,N632="",R632=""),"",IF(AJ628&gt;=$AK$9,"HABIL","NO HABIL"))</f>
        <v/>
      </c>
      <c r="AL632" s="71" t="str">
        <f t="shared" si="511"/>
        <v/>
      </c>
    </row>
    <row r="633" spans="2:38" ht="18" hidden="1" customHeight="1" x14ac:dyDescent="0.25">
      <c r="B633" s="54" t="str">
        <f t="shared" ref="B633:B638" si="512">IF(C633="","",B632+0.1)</f>
        <v/>
      </c>
      <c r="C633" s="56"/>
      <c r="D633" s="56"/>
      <c r="E633" s="57">
        <f>IF(ISERROR(VLOOKUP(C633,[2]TD!$4:$65536,2,0)),0,VLOOKUP(C633,[2]TD!$4:$65536,2,0))</f>
        <v>0</v>
      </c>
      <c r="F633" s="57">
        <f>IF(ISERROR(VLOOKUP(C633,[2]TD!$4:$65536,3,0)),0,VLOOKUP(C633,[2]TD!$4:$65536,3,0))</f>
        <v>0</v>
      </c>
      <c r="G633" s="57">
        <f>IF(ISERROR(VLOOKUP(C633,[2]TD!$4:$65536,4,0)),0,VLOOKUP(C633,[2]TD!$4:$65536,4,0))</f>
        <v>0</v>
      </c>
      <c r="H633" s="57">
        <f>IF(ISERROR(VLOOKUP(C633,[2]TD!$4:$65536,5,0)),0,VLOOKUP(C633,[2]TD!$4:$65536,5,0))</f>
        <v>0</v>
      </c>
      <c r="I633" s="57">
        <f t="shared" si="508"/>
        <v>0</v>
      </c>
      <c r="J633" s="57">
        <f t="shared" si="508"/>
        <v>0</v>
      </c>
      <c r="K633" s="57">
        <f t="shared" si="509"/>
        <v>0</v>
      </c>
      <c r="L633" s="57">
        <f>IF(ISERROR(VLOOKUP(C633,[2]TD!$4:$65536,6,0)),0,VLOOKUP(C633,[2]TD!$4:$65536,6,0))</f>
        <v>0</v>
      </c>
      <c r="M633" s="57">
        <f>IF(ISERROR(VLOOKUP(C633,[2]TD!$4:$65536,7,0)),0,VLOOKUP(C633,[2]TD!$4:$65536,7,0))</f>
        <v>0</v>
      </c>
      <c r="N633" s="70"/>
      <c r="O633" s="70" t="str">
        <f>IF(ISERROR(VLOOKUP(N633,[2]POA!$A$2:$C$25,3,0)),"",VLOOKUP(N633,[2]POA!$A$2:$C$25,3,0))</f>
        <v/>
      </c>
      <c r="P633" s="61"/>
      <c r="Q633" s="61" t="str">
        <f>IF(ISERROR(VLOOKUP(P633,[2]POA!$A$2:$F$25,4,0)),"",VLOOKUP(P633,[2]POA!$A$2:$F$25,4,0))</f>
        <v/>
      </c>
      <c r="R633" s="62" t="str">
        <f>IF(ISERROR(VLOOKUP(N633,[2]POA!$A$2:$C$25,2,0)),"",VLOOKUP(N633,[2]POA!$A$2:$C$25,2,0))</f>
        <v/>
      </c>
      <c r="S633" s="63"/>
      <c r="T633" s="64" t="str">
        <f t="shared" si="505"/>
        <v/>
      </c>
      <c r="U633" s="63"/>
      <c r="V633" s="64" t="str">
        <f>IF(OR(U628=0,N633="",R633=""),"",IF(U628&gt;=(0.5*R633),"HABIL","NO HABIL"))</f>
        <v/>
      </c>
      <c r="W633" s="64"/>
      <c r="X633" s="63"/>
      <c r="Y633" s="64" t="str">
        <f>IF(OR(X628=0,N633="",R633=""),"",IF(X628&gt;=$Y$9,"HABIL","NO HABIL"))</f>
        <v/>
      </c>
      <c r="Z633" s="65"/>
      <c r="AA633" s="64" t="str">
        <f>IF(OR(Z628=0,N633="",R633=""),"",IF(Z628&lt;=$AA$9,"HABIL","NO HABIL"))</f>
        <v/>
      </c>
      <c r="AB633" s="61">
        <f>IF(ISERROR(VLOOKUP(P633,[3]POA!$A$2:$F$25,5,0)),"",VLOOKUP(P633,[3]POA!$A$2:$F$25,5,0))</f>
        <v>0</v>
      </c>
      <c r="AC633" s="61"/>
      <c r="AD633" s="64" t="str">
        <f>IF(OR(AC628=0,N633="",R633=""),"",IF(AC628&gt;=$AD$9,"HABIL","NO HABIL"))</f>
        <v/>
      </c>
      <c r="AE633" s="64" t="str">
        <f t="shared" si="506"/>
        <v/>
      </c>
      <c r="AF633" s="66">
        <f t="shared" si="507"/>
        <v>0</v>
      </c>
      <c r="AG633" s="67" t="str">
        <f t="shared" si="510"/>
        <v>MIPYME</v>
      </c>
      <c r="AH633" s="68"/>
      <c r="AI633" s="64" t="str">
        <f>IF(OR(AH628=0,N633="",R633=""),"",IF(AH628&gt;=$AI$9,"HABIL","NO HABIL"))</f>
        <v/>
      </c>
      <c r="AJ633" s="68"/>
      <c r="AK633" s="64" t="str">
        <f>IF(OR(AJ628=0,N633="",R633=""),"",IF(AJ628&gt;=$AK$9,"HABIL","NO HABIL"))</f>
        <v/>
      </c>
      <c r="AL633" s="72" t="str">
        <f t="shared" si="511"/>
        <v/>
      </c>
    </row>
    <row r="634" spans="2:38" ht="18" hidden="1" customHeight="1" x14ac:dyDescent="0.25">
      <c r="B634" s="54" t="str">
        <f t="shared" si="512"/>
        <v/>
      </c>
      <c r="C634" s="56"/>
      <c r="D634" s="56"/>
      <c r="E634" s="57">
        <f>IF(ISERROR(VLOOKUP(C634,[2]TD!$4:$65536,2,0)),0,VLOOKUP(C634,[2]TD!$4:$65536,2,0))</f>
        <v>0</v>
      </c>
      <c r="F634" s="57">
        <f>IF(ISERROR(VLOOKUP(C634,[2]TD!$4:$65536,3,0)),0,VLOOKUP(C634,[2]TD!$4:$65536,3,0))</f>
        <v>0</v>
      </c>
      <c r="G634" s="57">
        <f>IF(ISERROR(VLOOKUP(C634,[2]TD!$4:$65536,4,0)),0,VLOOKUP(C634,[2]TD!$4:$65536,4,0))</f>
        <v>0</v>
      </c>
      <c r="H634" s="57">
        <f>IF(ISERROR(VLOOKUP(C634,[2]TD!$4:$65536,5,0)),0,VLOOKUP(C634,[2]TD!$4:$65536,5,0))</f>
        <v>0</v>
      </c>
      <c r="I634" s="57">
        <f t="shared" si="508"/>
        <v>0</v>
      </c>
      <c r="J634" s="57">
        <f t="shared" si="508"/>
        <v>0</v>
      </c>
      <c r="K634" s="57">
        <f t="shared" si="509"/>
        <v>0</v>
      </c>
      <c r="L634" s="57">
        <f>IF(ISERROR(VLOOKUP(C634,[2]TD!$4:$65536,6,0)),0,VLOOKUP(C634,[2]TD!$4:$65536,6,0))</f>
        <v>0</v>
      </c>
      <c r="M634" s="57">
        <f>IF(ISERROR(VLOOKUP(C634,[2]TD!$4:$65536,7,0)),0,VLOOKUP(C634,[2]TD!$4:$65536,7,0))</f>
        <v>0</v>
      </c>
      <c r="N634" s="70"/>
      <c r="O634" s="70" t="str">
        <f>IF(ISERROR(VLOOKUP(N634,[2]POA!$A$2:$C$25,3,0)),"",VLOOKUP(N634,[2]POA!$A$2:$C$25,3,0))</f>
        <v/>
      </c>
      <c r="P634" s="61"/>
      <c r="Q634" s="61" t="str">
        <f>IF(ISERROR(VLOOKUP(P634,[2]POA!$A$2:$F$25,4,0)),"",VLOOKUP(P634,[2]POA!$A$2:$F$25,4,0))</f>
        <v/>
      </c>
      <c r="R634" s="62" t="str">
        <f>IF(ISERROR(VLOOKUP(N634,[2]POA!$A$2:$C$25,2,0)),"",VLOOKUP(N634,[2]POA!$A$2:$C$25,2,0))</f>
        <v/>
      </c>
      <c r="S634" s="63"/>
      <c r="T634" s="64" t="str">
        <f t="shared" si="505"/>
        <v/>
      </c>
      <c r="U634" s="63"/>
      <c r="V634" s="64" t="str">
        <f>IF(OR(U628=0,N634="",R634=""),"",IF(U628&gt;=(0.5*R634),"HABIL","NO HABIL"))</f>
        <v/>
      </c>
      <c r="W634" s="64"/>
      <c r="X634" s="63"/>
      <c r="Y634" s="64" t="str">
        <f>IF(OR(X628=0,N634="",R634=""),"",IF(X628&gt;=$Y$9,"HABIL","NO HABIL"))</f>
        <v/>
      </c>
      <c r="Z634" s="65"/>
      <c r="AA634" s="64" t="str">
        <f>IF(OR(Z628=0,N634="",R634=""),"",IF(Z628&lt;=$AA$9,"HABIL","NO HABIL"))</f>
        <v/>
      </c>
      <c r="AB634" s="61">
        <f>IF(ISERROR(VLOOKUP(P634,[3]POA!$A$2:$F$25,5,0)),"",VLOOKUP(P634,[3]POA!$A$2:$F$25,5,0))</f>
        <v>0</v>
      </c>
      <c r="AC634" s="61"/>
      <c r="AD634" s="64" t="str">
        <f>IF(OR(AC628=0,N634="",R634=""),"",IF(AC628&gt;=$AD$9,"HABIL","NO HABIL"))</f>
        <v/>
      </c>
      <c r="AE634" s="64" t="str">
        <f t="shared" si="506"/>
        <v/>
      </c>
      <c r="AF634" s="66">
        <f t="shared" si="507"/>
        <v>0</v>
      </c>
      <c r="AG634" s="67" t="str">
        <f t="shared" si="510"/>
        <v>MIPYME</v>
      </c>
      <c r="AH634" s="68"/>
      <c r="AI634" s="64" t="str">
        <f>IF(OR(AH628=0,N634="",R634=""),"",IF(AH628&gt;=$AI$9,"HABIL","NO HABIL"))</f>
        <v/>
      </c>
      <c r="AJ634" s="68"/>
      <c r="AK634" s="64" t="str">
        <f>IF(OR(AJ628=0,N634="",R634=""),"",IF(AJ628&gt;=$AK$9,"HABIL","NO HABIL"))</f>
        <v/>
      </c>
      <c r="AL634" s="71" t="str">
        <f t="shared" si="511"/>
        <v/>
      </c>
    </row>
    <row r="635" spans="2:38" ht="18" hidden="1" customHeight="1" x14ac:dyDescent="0.25">
      <c r="B635" s="54" t="str">
        <f t="shared" si="512"/>
        <v/>
      </c>
      <c r="C635" s="56"/>
      <c r="D635" s="56"/>
      <c r="E635" s="57">
        <f>IF(ISERROR(VLOOKUP(C635,[2]TD!$4:$65536,2,0)),0,VLOOKUP(C635,[2]TD!$4:$65536,2,0))</f>
        <v>0</v>
      </c>
      <c r="F635" s="57">
        <f>IF(ISERROR(VLOOKUP(C635,[2]TD!$4:$65536,3,0)),0,VLOOKUP(C635,[2]TD!$4:$65536,3,0))</f>
        <v>0</v>
      </c>
      <c r="G635" s="57">
        <f>IF(ISERROR(VLOOKUP(C635,[2]TD!$4:$65536,4,0)),0,VLOOKUP(C635,[2]TD!$4:$65536,4,0))</f>
        <v>0</v>
      </c>
      <c r="H635" s="57">
        <f>IF(ISERROR(VLOOKUP(C635,[2]TD!$4:$65536,5,0)),0,VLOOKUP(C635,[2]TD!$4:$65536,5,0))</f>
        <v>0</v>
      </c>
      <c r="I635" s="57">
        <f t="shared" si="508"/>
        <v>0</v>
      </c>
      <c r="J635" s="57">
        <f t="shared" si="508"/>
        <v>0</v>
      </c>
      <c r="K635" s="57">
        <f t="shared" si="509"/>
        <v>0</v>
      </c>
      <c r="L635" s="57">
        <f>IF(ISERROR(VLOOKUP(C635,[2]TD!$4:$65536,6,0)),0,VLOOKUP(C635,[2]TD!$4:$65536,6,0))</f>
        <v>0</v>
      </c>
      <c r="M635" s="57">
        <f>IF(ISERROR(VLOOKUP(C635,[2]TD!$4:$65536,7,0)),0,VLOOKUP(C635,[2]TD!$4:$65536,7,0))</f>
        <v>0</v>
      </c>
      <c r="N635" s="70"/>
      <c r="O635" s="70" t="str">
        <f>IF(ISERROR(VLOOKUP(N635,[2]POA!$A$2:$C$25,3,0)),"",VLOOKUP(N635,[2]POA!$A$2:$C$25,3,0))</f>
        <v/>
      </c>
      <c r="P635" s="61"/>
      <c r="Q635" s="61" t="str">
        <f>IF(ISERROR(VLOOKUP(P635,[2]POA!$A$2:$F$25,4,0)),"",VLOOKUP(P635,[2]POA!$A$2:$F$25,4,0))</f>
        <v/>
      </c>
      <c r="R635" s="62" t="str">
        <f>IF(ISERROR(VLOOKUP(N635,[2]POA!$A$2:$C$25,2,0)),"",VLOOKUP(N635,[2]POA!$A$2:$C$25,2,0))</f>
        <v/>
      </c>
      <c r="S635" s="63"/>
      <c r="T635" s="64" t="str">
        <f t="shared" si="505"/>
        <v/>
      </c>
      <c r="U635" s="63"/>
      <c r="V635" s="64" t="str">
        <f>IF(OR(U628=0,N635="",R635=""),"",IF(U628&gt;=(0.5*R635),"HABIL","NO HABIL"))</f>
        <v/>
      </c>
      <c r="W635" s="64"/>
      <c r="X635" s="63"/>
      <c r="Y635" s="64" t="str">
        <f>IF(OR(X628=0,N635="",R635=""),"",IF(X628&gt;=$Y$9,"HABIL","NO HABIL"))</f>
        <v/>
      </c>
      <c r="Z635" s="65"/>
      <c r="AA635" s="64" t="str">
        <f>IF(OR(Z628=0,N635="",R635=""),"",IF(Z628&lt;=$AA$9,"HABIL","NO HABIL"))</f>
        <v/>
      </c>
      <c r="AB635" s="61">
        <f>IF(ISERROR(VLOOKUP(P635,[3]POA!$A$2:$F$25,5,0)),"",VLOOKUP(P635,[3]POA!$A$2:$F$25,5,0))</f>
        <v>0</v>
      </c>
      <c r="AC635" s="61"/>
      <c r="AD635" s="64" t="str">
        <f>IF(OR(AC628=0,N635="",R635=""),"",IF(AC628&gt;=$AD$9,"HABIL","NO HABIL"))</f>
        <v/>
      </c>
      <c r="AE635" s="64" t="str">
        <f t="shared" si="506"/>
        <v/>
      </c>
      <c r="AF635" s="66">
        <f t="shared" si="507"/>
        <v>0</v>
      </c>
      <c r="AG635" s="67" t="str">
        <f t="shared" si="510"/>
        <v>MIPYME</v>
      </c>
      <c r="AH635" s="68"/>
      <c r="AI635" s="64" t="str">
        <f>IF(OR(AH628=0,N635="",R635=""),"",IF(AH628&gt;=$AI$9,"HABIL","NO HABIL"))</f>
        <v/>
      </c>
      <c r="AJ635" s="68"/>
      <c r="AK635" s="64" t="str">
        <f>IF(OR(AJ628=0,N635="",R635=""),"",IF(AJ628&gt;=$AK$9,"HABIL","NO HABIL"))</f>
        <v/>
      </c>
      <c r="AL635" s="71" t="str">
        <f t="shared" si="511"/>
        <v/>
      </c>
    </row>
    <row r="636" spans="2:38" ht="18" hidden="1" customHeight="1" x14ac:dyDescent="0.25">
      <c r="B636" s="54" t="str">
        <f t="shared" si="512"/>
        <v/>
      </c>
      <c r="C636" s="56"/>
      <c r="D636" s="56"/>
      <c r="E636" s="57">
        <f>IF(ISERROR(VLOOKUP(C636,[2]TD!$4:$65536,2,0)),0,VLOOKUP(C636,[2]TD!$4:$65536,2,0))</f>
        <v>0</v>
      </c>
      <c r="F636" s="57">
        <f>IF(ISERROR(VLOOKUP(C636,[2]TD!$4:$65536,3,0)),0,VLOOKUP(C636,[2]TD!$4:$65536,3,0))</f>
        <v>0</v>
      </c>
      <c r="G636" s="57">
        <f>IF(ISERROR(VLOOKUP(C636,[2]TD!$4:$65536,4,0)),0,VLOOKUP(C636,[2]TD!$4:$65536,4,0))</f>
        <v>0</v>
      </c>
      <c r="H636" s="57">
        <f>IF(ISERROR(VLOOKUP(C636,[2]TD!$4:$65536,5,0)),0,VLOOKUP(C636,[2]TD!$4:$65536,5,0))</f>
        <v>0</v>
      </c>
      <c r="I636" s="57">
        <f t="shared" si="508"/>
        <v>0</v>
      </c>
      <c r="J636" s="57">
        <f t="shared" si="508"/>
        <v>0</v>
      </c>
      <c r="K636" s="57">
        <f t="shared" si="509"/>
        <v>0</v>
      </c>
      <c r="L636" s="57">
        <f>IF(ISERROR(VLOOKUP(C636,[2]TD!$4:$65536,6,0)),0,VLOOKUP(C636,[2]TD!$4:$65536,6,0))</f>
        <v>0</v>
      </c>
      <c r="M636" s="57">
        <f>IF(ISERROR(VLOOKUP(C636,[2]TD!$4:$65536,7,0)),0,VLOOKUP(C636,[2]TD!$4:$65536,7,0))</f>
        <v>0</v>
      </c>
      <c r="N636" s="70"/>
      <c r="O636" s="70" t="str">
        <f>IF(ISERROR(VLOOKUP(N636,[2]POA!$A$2:$C$25,3,0)),"",VLOOKUP(N636,[2]POA!$A$2:$C$25,3,0))</f>
        <v/>
      </c>
      <c r="P636" s="61"/>
      <c r="Q636" s="61" t="str">
        <f>IF(ISERROR(VLOOKUP(P636,[2]POA!$A$2:$F$25,4,0)),"",VLOOKUP(P636,[2]POA!$A$2:$F$25,4,0))</f>
        <v/>
      </c>
      <c r="R636" s="62" t="str">
        <f>IF(ISERROR(VLOOKUP(N636,[2]POA!$A$2:$C$25,2,0)),"",VLOOKUP(N636,[2]POA!$A$2:$C$25,2,0))</f>
        <v/>
      </c>
      <c r="S636" s="63"/>
      <c r="T636" s="64" t="str">
        <f t="shared" si="505"/>
        <v/>
      </c>
      <c r="U636" s="63"/>
      <c r="V636" s="64" t="str">
        <f>IF(OR(U628=0,N636="",R636=""),"",IF(U628&gt;=(0.5*R636),"HABIL","NO HABIL"))</f>
        <v/>
      </c>
      <c r="W636" s="64"/>
      <c r="X636" s="63"/>
      <c r="Y636" s="64" t="str">
        <f>IF(OR(X628=0,N636="",R636=""),"",IF(X628&gt;=$Y$9,"HABIL","NO HABIL"))</f>
        <v/>
      </c>
      <c r="Z636" s="65"/>
      <c r="AA636" s="64" t="str">
        <f>IF(OR(Z628=0,N636="",R636=""),"",IF(Z628&lt;=$AA$9,"HABIL","NO HABIL"))</f>
        <v/>
      </c>
      <c r="AB636" s="61">
        <f>IF(ISERROR(VLOOKUP(P636,[3]POA!$A$2:$F$25,5,0)),"",VLOOKUP(P636,[3]POA!$A$2:$F$25,5,0))</f>
        <v>0</v>
      </c>
      <c r="AC636" s="61"/>
      <c r="AD636" s="64" t="str">
        <f>IF(OR(AC628=0,N636="",R636=""),"",IF(AC628&gt;=$AD$9,"HABIL","NO HABIL"))</f>
        <v/>
      </c>
      <c r="AE636" s="64" t="str">
        <f t="shared" si="506"/>
        <v/>
      </c>
      <c r="AF636" s="66">
        <f t="shared" si="507"/>
        <v>0</v>
      </c>
      <c r="AG636" s="67" t="str">
        <f t="shared" si="510"/>
        <v>MIPYME</v>
      </c>
      <c r="AH636" s="68"/>
      <c r="AI636" s="64" t="str">
        <f>IF(OR(AH628=0,N636="",R636=""),"",IF(AH628&gt;=$AI$9,"HABIL","NO HABIL"))</f>
        <v/>
      </c>
      <c r="AJ636" s="68"/>
      <c r="AK636" s="64" t="str">
        <f>IF(OR(AJ628=0,N636="",R636=""),"",IF(AJ628&gt;=$AK$9,"HABIL","NO HABIL"))</f>
        <v/>
      </c>
      <c r="AL636" s="72" t="str">
        <f t="shared" si="511"/>
        <v/>
      </c>
    </row>
    <row r="637" spans="2:38" ht="18" hidden="1" customHeight="1" x14ac:dyDescent="0.25">
      <c r="B637" s="54" t="str">
        <f t="shared" si="512"/>
        <v/>
      </c>
      <c r="C637" s="56"/>
      <c r="D637" s="56"/>
      <c r="E637" s="57">
        <f>IF(ISERROR(VLOOKUP(C637,[2]TD!$4:$65536,2,0)),0,VLOOKUP(C637,[2]TD!$4:$65536,2,0))</f>
        <v>0</v>
      </c>
      <c r="F637" s="57">
        <f>IF(ISERROR(VLOOKUP(C637,[2]TD!$4:$65536,3,0)),0,VLOOKUP(C637,[2]TD!$4:$65536,3,0))</f>
        <v>0</v>
      </c>
      <c r="G637" s="57">
        <f>IF(ISERROR(VLOOKUP(C637,[2]TD!$4:$65536,4,0)),0,VLOOKUP(C637,[2]TD!$4:$65536,4,0))</f>
        <v>0</v>
      </c>
      <c r="H637" s="57">
        <f>IF(ISERROR(VLOOKUP(C637,[2]TD!$4:$65536,5,0)),0,VLOOKUP(C637,[2]TD!$4:$65536,5,0))</f>
        <v>0</v>
      </c>
      <c r="I637" s="57">
        <f t="shared" si="508"/>
        <v>0</v>
      </c>
      <c r="J637" s="57">
        <f t="shared" si="508"/>
        <v>0</v>
      </c>
      <c r="K637" s="57">
        <f t="shared" si="509"/>
        <v>0</v>
      </c>
      <c r="L637" s="57">
        <f>IF(ISERROR(VLOOKUP(C637,[2]TD!$4:$65536,6,0)),0,VLOOKUP(C637,[2]TD!$4:$65536,6,0))</f>
        <v>0</v>
      </c>
      <c r="M637" s="57">
        <f>IF(ISERROR(VLOOKUP(C637,[2]TD!$4:$65536,7,0)),0,VLOOKUP(C637,[2]TD!$4:$65536,7,0))</f>
        <v>0</v>
      </c>
      <c r="N637" s="70"/>
      <c r="O637" s="70" t="str">
        <f>IF(ISERROR(VLOOKUP(N637,[2]POA!$A$2:$C$25,3,0)),"",VLOOKUP(N637,[2]POA!$A$2:$C$25,3,0))</f>
        <v/>
      </c>
      <c r="P637" s="61"/>
      <c r="Q637" s="61" t="str">
        <f>IF(ISERROR(VLOOKUP(P637,[2]POA!$A$2:$F$25,4,0)),"",VLOOKUP(P637,[2]POA!$A$2:$F$25,4,0))</f>
        <v/>
      </c>
      <c r="R637" s="62" t="str">
        <f>IF(ISERROR(VLOOKUP(N637,[2]POA!$A$2:$C$25,2,0)),"",VLOOKUP(N637,[2]POA!$A$2:$C$25,2,0))</f>
        <v/>
      </c>
      <c r="S637" s="63"/>
      <c r="T637" s="64" t="str">
        <f t="shared" si="505"/>
        <v/>
      </c>
      <c r="U637" s="63"/>
      <c r="V637" s="64" t="str">
        <f>IF(OR(U628=0,N637="",R637=""),"",IF(U628&gt;=(0.5*R637),"HABIL","NO HABIL"))</f>
        <v/>
      </c>
      <c r="W637" s="64"/>
      <c r="X637" s="63"/>
      <c r="Y637" s="64" t="str">
        <f>IF(OR(X628=0,N637="",R637=""),"",IF(X628&gt;=$Y$9,"HABIL","NO HABIL"))</f>
        <v/>
      </c>
      <c r="Z637" s="65"/>
      <c r="AA637" s="64" t="str">
        <f>IF(OR(Z628=0,N637="",R637=""),"",IF(Z628&lt;=$AA$9,"HABIL","NO HABIL"))</f>
        <v/>
      </c>
      <c r="AB637" s="61">
        <f>IF(ISERROR(VLOOKUP(P637,[3]POA!$A$2:$F$25,5,0)),"",VLOOKUP(P637,[3]POA!$A$2:$F$25,5,0))</f>
        <v>0</v>
      </c>
      <c r="AC637" s="61"/>
      <c r="AD637" s="64" t="str">
        <f>IF(OR(AC628=0,N637="",R637=""),"",IF(AC628&gt;=$AD$9,"HABIL","NO HABIL"))</f>
        <v/>
      </c>
      <c r="AE637" s="64" t="str">
        <f t="shared" si="506"/>
        <v/>
      </c>
      <c r="AF637" s="66">
        <f t="shared" si="507"/>
        <v>0</v>
      </c>
      <c r="AG637" s="67" t="str">
        <f t="shared" si="510"/>
        <v>MIPYME</v>
      </c>
      <c r="AH637" s="68"/>
      <c r="AI637" s="64" t="str">
        <f>IF(OR(AH628=0,N637="",R637=""),"",IF(AH628&gt;=$AI$9,"HABIL","NO HABIL"))</f>
        <v/>
      </c>
      <c r="AJ637" s="68"/>
      <c r="AK637" s="64" t="str">
        <f>IF(OR(AJ628=0,N637="",R637=""),"",IF(AJ628&gt;=$AK$9,"HABIL","NO HABIL"))</f>
        <v/>
      </c>
      <c r="AL637" s="72" t="str">
        <f t="shared" si="511"/>
        <v/>
      </c>
    </row>
    <row r="638" spans="2:38" ht="18" hidden="1" customHeight="1" x14ac:dyDescent="0.25">
      <c r="B638" s="73" t="str">
        <f t="shared" si="512"/>
        <v/>
      </c>
      <c r="C638" s="74"/>
      <c r="D638" s="74"/>
      <c r="E638" s="75">
        <f>IF(ISERROR(VLOOKUP(C638,[2]TD!$4:$65536,2,0)),0,VLOOKUP(C638,[2]TD!$4:$65536,2,0))</f>
        <v>0</v>
      </c>
      <c r="F638" s="75">
        <f>IF(ISERROR(VLOOKUP(C638,[2]TD!$4:$65536,3,0)),0,VLOOKUP(C638,[2]TD!$4:$65536,3,0))</f>
        <v>0</v>
      </c>
      <c r="G638" s="75">
        <f>IF(ISERROR(VLOOKUP(C638,[2]TD!$4:$65536,4,0)),0,VLOOKUP(C638,[2]TD!$4:$65536,4,0))</f>
        <v>0</v>
      </c>
      <c r="H638" s="75">
        <f>IF(ISERROR(VLOOKUP(C638,[2]TD!$4:$65536,5,0)),0,VLOOKUP(C638,[2]TD!$4:$65536,5,0))</f>
        <v>0</v>
      </c>
      <c r="I638" s="75">
        <f t="shared" si="508"/>
        <v>0</v>
      </c>
      <c r="J638" s="75">
        <f t="shared" si="508"/>
        <v>0</v>
      </c>
      <c r="K638" s="75">
        <f t="shared" si="509"/>
        <v>0</v>
      </c>
      <c r="L638" s="75">
        <f>IF(ISERROR(VLOOKUP(C638,[2]TD!$4:$65536,6,0)),0,VLOOKUP(C638,[2]TD!$4:$65536,6,0))</f>
        <v>0</v>
      </c>
      <c r="M638" s="75">
        <f>IF(ISERROR(VLOOKUP(C638,[2]TD!$4:$65536,7,0)),0,VLOOKUP(C638,[2]TD!$4:$65536,7,0))</f>
        <v>0</v>
      </c>
      <c r="N638" s="76"/>
      <c r="O638" s="76" t="str">
        <f>IF(ISERROR(VLOOKUP(N638,[2]POA!$A$2:$C$25,3,0)),"",VLOOKUP(N638,[2]POA!$A$2:$C$25,3,0))</f>
        <v/>
      </c>
      <c r="P638" s="77"/>
      <c r="Q638" s="77" t="str">
        <f>IF(ISERROR(VLOOKUP(P638,[2]POA!$A$2:$F$25,4,0)),"",VLOOKUP(P638,[2]POA!$A$2:$F$25,4,0))</f>
        <v/>
      </c>
      <c r="R638" s="78" t="str">
        <f>IF(ISERROR(VLOOKUP(N638,[2]POA!$A$2:$C$25,2,0)),"",VLOOKUP(N638,[2]POA!$A$2:$C$25,2,0))</f>
        <v/>
      </c>
      <c r="S638" s="79"/>
      <c r="T638" s="64" t="str">
        <f t="shared" si="505"/>
        <v/>
      </c>
      <c r="U638" s="79"/>
      <c r="V638" s="80" t="str">
        <f>IF(OR(U628=0,N638="",R638=""),"",IF(U628&gt;=(0.5*R638),"HABIL","NO HABIL"))</f>
        <v/>
      </c>
      <c r="W638" s="80"/>
      <c r="X638" s="79"/>
      <c r="Y638" s="80" t="str">
        <f>IF(OR(X628=0,N638="",R638=""),"",IF(X628&gt;=$Y$9,"HABIL","NO HABIL"))</f>
        <v/>
      </c>
      <c r="Z638" s="81"/>
      <c r="AA638" s="80" t="str">
        <f>IF(OR(Z628=0,N638="",R638=""),"",IF(Z628&lt;=$AA$9,"HABIL","NO HABIL"))</f>
        <v/>
      </c>
      <c r="AB638" s="77">
        <f>IF(ISERROR(VLOOKUP(P638,[3]POA!$A$2:$F$25,5,0)),"",VLOOKUP(P638,[3]POA!$A$2:$F$25,5,0))</f>
        <v>0</v>
      </c>
      <c r="AC638" s="77"/>
      <c r="AD638" s="80" t="str">
        <f>IF(OR(AC628=0,N638="",R638=""),"",IF(AC628&gt;=$AD$9,"HABIL","NO HABIL"))</f>
        <v/>
      </c>
      <c r="AE638" s="80" t="str">
        <f t="shared" si="506"/>
        <v/>
      </c>
      <c r="AF638" s="82">
        <f t="shared" si="507"/>
        <v>0</v>
      </c>
      <c r="AG638" s="83" t="str">
        <f t="shared" si="510"/>
        <v>MIPYME</v>
      </c>
      <c r="AH638" s="84"/>
      <c r="AI638" s="80" t="str">
        <f>IF(OR(AH628=0,N638="",R638=""),"",IF(AH628&gt;=$AI$9,"HABIL","NO HABIL"))</f>
        <v/>
      </c>
      <c r="AJ638" s="84"/>
      <c r="AK638" s="80" t="str">
        <f>IF(OR(AJ628=0,N638="",R638=""),"",IF(AJ628&gt;=$AK$9,"HABIL","NO HABIL"))</f>
        <v/>
      </c>
      <c r="AL638" s="85" t="str">
        <f t="shared" si="511"/>
        <v/>
      </c>
    </row>
    <row r="639" spans="2:38" ht="18" hidden="1" customHeight="1" x14ac:dyDescent="0.25">
      <c r="B639" s="37">
        <v>58</v>
      </c>
      <c r="C639" s="38">
        <f>+C640</f>
        <v>0</v>
      </c>
      <c r="D639" s="39" t="str">
        <f>IF(SUM(D640:D649)=0,"",SUM(D640:D649))</f>
        <v/>
      </c>
      <c r="E639" s="40">
        <f>SUM(E640:E649)</f>
        <v>0</v>
      </c>
      <c r="F639" s="40">
        <f t="shared" ref="F639:M639" si="513">SUM(F640:F649)</f>
        <v>0</v>
      </c>
      <c r="G639" s="40">
        <f t="shared" si="513"/>
        <v>0</v>
      </c>
      <c r="H639" s="40">
        <f t="shared" si="513"/>
        <v>0</v>
      </c>
      <c r="I639" s="40">
        <f t="shared" si="513"/>
        <v>0</v>
      </c>
      <c r="J639" s="40">
        <f t="shared" si="513"/>
        <v>0</v>
      </c>
      <c r="K639" s="40">
        <f t="shared" si="513"/>
        <v>0</v>
      </c>
      <c r="L639" s="40">
        <f t="shared" si="513"/>
        <v>0</v>
      </c>
      <c r="M639" s="40">
        <f t="shared" si="513"/>
        <v>0</v>
      </c>
      <c r="N639" s="41">
        <v>1</v>
      </c>
      <c r="O639" s="42">
        <f>IF(ISERROR(VLOOKUP(N639,[2]POA!$A$2:$C$25,3,0)),"",VLOOKUP(N639,[2]POA!$A$2:$C$25,3,0))</f>
        <v>18</v>
      </c>
      <c r="P639" s="43" t="s">
        <v>54</v>
      </c>
      <c r="Q639" s="41">
        <f>+SUM(Q640:Q649)</f>
        <v>0</v>
      </c>
      <c r="R639" s="44">
        <f>IF(ISERROR(VLOOKUP(N639,[2]POA!$A$2:$C$25,2,0)),"",VLOOKUP(N639,[2]POA!$A$2:$C$25,2,0))</f>
        <v>151500000000</v>
      </c>
      <c r="S639" s="45">
        <f>SUM(I639)</f>
        <v>0</v>
      </c>
      <c r="T639" s="46" t="str">
        <f>IF(OR(S639=0,N639="",R639=""),"",IF(S639&gt;=(R639/O639),"HABIL","NO HABIL"))</f>
        <v/>
      </c>
      <c r="U639" s="47">
        <f>SUM(J639)</f>
        <v>0</v>
      </c>
      <c r="V639" s="48" t="str">
        <f>IF(OR(U639=0,N639="",R639=""),"",IF(U639&gt;=(0.1*R639),"HABIL","NO HABIL"))</f>
        <v/>
      </c>
      <c r="W639" s="48"/>
      <c r="X639" s="47">
        <f>IF(ISERROR(SUM(E639/G639)),0,SUM(E639/G639))</f>
        <v>0</v>
      </c>
      <c r="Y639" s="46" t="str">
        <f>IF(OR(X639=0,N639="",R639=""),"",IF(X639&gt;=$Y$9,"HABIL","NO HABIL"))</f>
        <v/>
      </c>
      <c r="Z639" s="49">
        <f>IF(ISERROR(SUM(H639/F639)),0,SUM(H639/F639))</f>
        <v>0</v>
      </c>
      <c r="AA639" s="46" t="str">
        <f>IF(OR(Z639=0,N639="",R639=""),"",IF(Z639&lt;=$AA$9,"HABIL","NO HABIL"))</f>
        <v/>
      </c>
      <c r="AB639" s="41">
        <f>+SUM(AB640:AB649)</f>
        <v>0</v>
      </c>
      <c r="AC639" s="49">
        <f>IF(ISERROR(SUM(L639/M639)),0,SUM(L639/M639))</f>
        <v>0</v>
      </c>
      <c r="AD639" s="46" t="str">
        <f>IF(OR(AC639=0,N639="",R639=""),"",IF(AC639&gt;=$AD$9,"HABIL","NO HABIL"))</f>
        <v/>
      </c>
      <c r="AE639" s="46" t="str">
        <f>IF(OR(T639="",V639="",Y639="",AA639="",AD639=""),"",IF(T639="NO HABIL","NO HABIL",IF(V639="NO HABIL","NO HABIL",IF(Y639="NO HABIL","NO HABIL",IF(AA639="NO HABIL","NO HABIL",IF(AD639="NO HABIL","NO HABIL",IF(AD639="NO HABIL","NO HABIL","HABIL")))))))</f>
        <v/>
      </c>
      <c r="AF639" s="50"/>
      <c r="AG639" s="51"/>
      <c r="AH639" s="49">
        <f>IF(ISERROR(SUM(L639/K639)),0,SUM(L639/K639))</f>
        <v>0</v>
      </c>
      <c r="AI639" s="46" t="str">
        <f>IF(OR(AH639=0,N639="",R639=""),"",IF(AH639&gt;=$AI$9,"HABIL","NO HABIL"))</f>
        <v/>
      </c>
      <c r="AJ639" s="49">
        <f>IF(ISERROR(SUM(L639/F639)),0,SUM(L639/F639))</f>
        <v>0</v>
      </c>
      <c r="AK639" s="46" t="str">
        <f>IF(OR(AJ639=0,N639="",R639=""),"",IF(AJ639&gt;=$AK$9,"HABIL","NO HABIL"))</f>
        <v/>
      </c>
      <c r="AL639" s="52" t="str">
        <f t="shared" si="511"/>
        <v/>
      </c>
    </row>
    <row r="640" spans="2:38" ht="18" hidden="1" customHeight="1" x14ac:dyDescent="0.25">
      <c r="B640" s="54" t="str">
        <f>IF(C640="","",B639+0.1)</f>
        <v/>
      </c>
      <c r="C640" s="55"/>
      <c r="D640" s="56"/>
      <c r="E640" s="57">
        <f>IF(ISERROR(VLOOKUP(C640,[2]TD!$4:$65536,2,0)),0,VLOOKUP(C640,[2]TD!$4:$65536,2,0))</f>
        <v>0</v>
      </c>
      <c r="F640" s="57">
        <f>IF(ISERROR(VLOOKUP(C640,[2]TD!$4:$65536,3,0)),0,VLOOKUP(C640,[2]TD!$4:$65536,3,0))</f>
        <v>0</v>
      </c>
      <c r="G640" s="57">
        <f>IF(ISERROR(VLOOKUP(C640,[2]TD!$4:$65536,4,0)),0,VLOOKUP(C640,[2]TD!$4:$65536,4,0))</f>
        <v>0</v>
      </c>
      <c r="H640" s="57">
        <f>IF(ISERROR(VLOOKUP(C640,[2]TD!$4:$65536,5,0)),0,VLOOKUP(C640,[2]TD!$4:$65536,5,0))</f>
        <v>0</v>
      </c>
      <c r="I640" s="57">
        <f>IF(ISERROR(E640-G640),"",E640-G640)</f>
        <v>0</v>
      </c>
      <c r="J640" s="58">
        <f>IF(ISERROR(F640-H640),"",F640-H640)</f>
        <v>0</v>
      </c>
      <c r="K640" s="58">
        <f>IF(ISERROR(F640-H640),"",F640-H640)</f>
        <v>0</v>
      </c>
      <c r="L640" s="57">
        <f>IF(ISERROR(VLOOKUP(C640,[2]TD!$4:$65536,6,0)),0,VLOOKUP(C640,[2]TD!$4:$65536,6,0))</f>
        <v>0</v>
      </c>
      <c r="M640" s="57">
        <f>IF(ISERROR(VLOOKUP(C640,[2]TD!$4:$65536,7,0)),0,VLOOKUP(C640,[2]TD!$4:$65536,7,0))</f>
        <v>0</v>
      </c>
      <c r="N640" s="59"/>
      <c r="O640" s="60" t="str">
        <f>IF(ISERROR(VLOOKUP(N640,[2]POA!$A$2:$C$25,3,0)),"",VLOOKUP(N640,[2]POA!$A$2:$C$25,3,0))</f>
        <v/>
      </c>
      <c r="P640" s="61" t="s">
        <v>54</v>
      </c>
      <c r="Q640" s="61" t="str">
        <f>IF(ISERROR(VLOOKUP(P640,[2]POA!$A$2:$F$25,4,0)),"",VLOOKUP(P640,[2]POA!$A$2:$F$25,4,0))</f>
        <v/>
      </c>
      <c r="R640" s="62" t="str">
        <f>IF(ISERROR(VLOOKUP(N640,[2]POA!$A$2:$C$25,2,0)),"",VLOOKUP(N640,[2]POA!$A$2:$C$25,2,0))</f>
        <v/>
      </c>
      <c r="S640" s="63"/>
      <c r="T640" s="64" t="str">
        <f t="shared" ref="T640:T649" si="514">IF(OR(S639=0,N640="",R640=""),"",IF(S639&gt;=(0.1*R640),"HABIL","NO HABIL"))</f>
        <v/>
      </c>
      <c r="U640" s="63"/>
      <c r="V640" s="64" t="str">
        <f>IF(OR(U639=0,N640="",R640=""),"",IF(U639&gt;=(0.5*R640),"HABIL","NO HABIL"))</f>
        <v/>
      </c>
      <c r="W640" s="64"/>
      <c r="X640" s="63"/>
      <c r="Y640" s="64" t="str">
        <f>IF(OR(X639=0,N640="",R640=""),"",IF(X639&gt;=$Y$9,"HABIL","NO HABIL"))</f>
        <v/>
      </c>
      <c r="Z640" s="65"/>
      <c r="AA640" s="64" t="str">
        <f>IF(OR(Z639=0,N640="",R640=""),"",IF(Z639&lt;=$AA$9,"HABIL","NO HABIL"))</f>
        <v/>
      </c>
      <c r="AB640" s="61" t="str">
        <f>IF(ISERROR(VLOOKUP(P640,[3]POA!$A$2:$F$25,5,0)),"",VLOOKUP(P640,[3]POA!$A$2:$F$25,5,0))</f>
        <v/>
      </c>
      <c r="AC640" s="61"/>
      <c r="AD640" s="64" t="str">
        <f>IF(OR(AC639=0,N640="",R640=""),"",IF(AC639&gt;=$AD$9,"HABIL","NO HABIL"))</f>
        <v/>
      </c>
      <c r="AE640" s="64" t="str">
        <f t="shared" ref="AE640:AE649" si="515">IF(OR(T640="",V640="",Y640="",AA640="",AD640=""),"",IF(T640="NO HABIL","NO HABIL",IF(V640="NO HABIL","NO HABIL",IF(Y640="NO HABIL","NO HABIL",IF(AA640="NO HABIL","NO HABIL",IF(AD640="NO HABIL","NO HABIL",IF(AD640="NO HABIL","NO HABIL","HABIL")))))))</f>
        <v/>
      </c>
      <c r="AF640" s="66">
        <f t="shared" ref="AF640:AF649" si="516">IF(ISERROR(F640/$AG$9),"",F640/$AG$9)</f>
        <v>0</v>
      </c>
      <c r="AG640" s="67" t="str">
        <f>+IF(AF640&lt;$AG$10,"MIPYME","NO CUMPLE")</f>
        <v>MIPYME</v>
      </c>
      <c r="AH640" s="68"/>
      <c r="AI640" s="64" t="str">
        <f>IF(OR(AH639=0,N640="",R640=""),"",IF(AH639&gt;=$AI$9,"HABIL","NO HABIL"))</f>
        <v/>
      </c>
      <c r="AJ640" s="68"/>
      <c r="AK640" s="64" t="str">
        <f>IF(OR(AJ639=0,N640="",R640=""),"",IF(AJ639&gt;=$AK$9,"HABIL","NO HABIL"))</f>
        <v/>
      </c>
      <c r="AL640" s="69" t="str">
        <f>IF(OR(AI640="",AK640=""),"",IF(AI640="NO HABIL","NO HABIL",IF(AK640="NO HABIL","NO HABIL",IF(AK640="NO HABIL","NO HABIL","HABIL"))))</f>
        <v/>
      </c>
    </row>
    <row r="641" spans="2:38" ht="18" hidden="1" customHeight="1" x14ac:dyDescent="0.25">
      <c r="B641" s="54" t="str">
        <f>IF(C641="","",B640+0.1)</f>
        <v/>
      </c>
      <c r="C641" s="56"/>
      <c r="D641" s="56"/>
      <c r="E641" s="57">
        <f>IF(ISERROR(VLOOKUP(C641,[2]TD!$4:$65536,2,0)),0,VLOOKUP(C641,[2]TD!$4:$65536,2,0))</f>
        <v>0</v>
      </c>
      <c r="F641" s="57">
        <f>IF(ISERROR(VLOOKUP(C641,[2]TD!$4:$65536,3,0)),0,VLOOKUP(C641,[2]TD!$4:$65536,3,0))</f>
        <v>0</v>
      </c>
      <c r="G641" s="57">
        <f>IF(ISERROR(VLOOKUP(C641,[2]TD!$4:$65536,4,0)),0,VLOOKUP(C641,[2]TD!$4:$65536,4,0))</f>
        <v>0</v>
      </c>
      <c r="H641" s="57">
        <f>IF(ISERROR(VLOOKUP(C641,[2]TD!$4:$65536,5,0)),0,VLOOKUP(C641,[2]TD!$4:$65536,5,0))</f>
        <v>0</v>
      </c>
      <c r="I641" s="57">
        <f t="shared" ref="I641:J649" si="517">IF(ISERROR(E641-G641),"",E641-G641)</f>
        <v>0</v>
      </c>
      <c r="J641" s="58">
        <f t="shared" si="517"/>
        <v>0</v>
      </c>
      <c r="K641" s="58">
        <f t="shared" ref="K641:K649" si="518">IF(ISERROR(F641-H641),"",F641-H641)</f>
        <v>0</v>
      </c>
      <c r="L641" s="57">
        <f>IF(ISERROR(VLOOKUP(C641,[2]TD!$4:$65536,6,0)),0,VLOOKUP(C641,[2]TD!$4:$65536,6,0))</f>
        <v>0</v>
      </c>
      <c r="M641" s="57">
        <f>IF(ISERROR(VLOOKUP(C641,[2]TD!$4:$65536,7,0)),0,VLOOKUP(C641,[2]TD!$4:$65536,7,0))</f>
        <v>0</v>
      </c>
      <c r="N641" s="70"/>
      <c r="O641" s="70" t="str">
        <f>IF(ISERROR(VLOOKUP(N641,[2]POA!$A$2:$C$25,3,0)),"",VLOOKUP(N641,[2]POA!$A$2:$C$25,3,0))</f>
        <v/>
      </c>
      <c r="P641" s="61" t="s">
        <v>54</v>
      </c>
      <c r="Q641" s="61" t="str">
        <f>IF(ISERROR(VLOOKUP(P641,[2]POA!$A$2:$F$25,4,0)),"",VLOOKUP(P641,[2]POA!$A$2:$F$25,4,0))</f>
        <v/>
      </c>
      <c r="R641" s="62" t="str">
        <f>IF(ISERROR(VLOOKUP(N641,[2]POA!$A$2:$C$25,2,0)),"",VLOOKUP(N641,[2]POA!$A$2:$C$25,2,0))</f>
        <v/>
      </c>
      <c r="S641" s="63" t="s">
        <v>54</v>
      </c>
      <c r="T641" s="64" t="str">
        <f t="shared" si="514"/>
        <v/>
      </c>
      <c r="U641" s="63"/>
      <c r="V641" s="64" t="str">
        <f>IF(OR(U639=0,N641="",R641=""),"",IF(U639&gt;=(0.5*R641),"HABIL","NO HABIL"))</f>
        <v/>
      </c>
      <c r="W641" s="64"/>
      <c r="X641" s="63"/>
      <c r="Y641" s="64" t="str">
        <f>IF(OR(X639=0,N641="",R641=""),"",IF(X639&gt;=$Y$9,"HABIL","NO HABIL"))</f>
        <v/>
      </c>
      <c r="Z641" s="65"/>
      <c r="AA641" s="64" t="str">
        <f>IF(OR(Z639=0,N641="",R641=""),"",IF(Z639&lt;=$AA$9,"HABIL","NO HABIL"))</f>
        <v/>
      </c>
      <c r="AB641" s="61" t="str">
        <f>IF(ISERROR(VLOOKUP(P641,[3]POA!$A$2:$F$25,5,0)),"",VLOOKUP(P641,[3]POA!$A$2:$F$25,5,0))</f>
        <v/>
      </c>
      <c r="AC641" s="61"/>
      <c r="AD641" s="64" t="str">
        <f>IF(OR(AC639=0,N641="",R641=""),"",IF(AC639&gt;=$AD$9,"HABIL","NO HABIL"))</f>
        <v/>
      </c>
      <c r="AE641" s="64" t="str">
        <f t="shared" si="515"/>
        <v/>
      </c>
      <c r="AF641" s="66">
        <f t="shared" si="516"/>
        <v>0</v>
      </c>
      <c r="AG641" s="67" t="str">
        <f t="shared" ref="AG641:AG649" si="519">+IF(AF641&lt;$AG$10,"MIPYME","NO CUMPLE")</f>
        <v>MIPYME</v>
      </c>
      <c r="AH641" s="68"/>
      <c r="AI641" s="64" t="str">
        <f>IF(OR(AH639=0,N641="",R641=""),"",IF(AH639&gt;=$AI$9,"HABIL","NO HABIL"))</f>
        <v/>
      </c>
      <c r="AJ641" s="68"/>
      <c r="AK641" s="64" t="str">
        <f>IF(OR(AJ639=0,N641="",R641=""),"",IF(AJ639&gt;=$AK$9,"HABIL","NO HABIL"))</f>
        <v/>
      </c>
      <c r="AL641" s="71" t="str">
        <f t="shared" ref="AL641:AL650" si="520">IF(OR(AI641="",AK641=""),"",IF(AI641="NO HABIL","NO HABIL",IF(AK641="NO HABIL","NO HABIL",IF(AK641="NO HABIL","NO HABIL","HABIL"))))</f>
        <v/>
      </c>
    </row>
    <row r="642" spans="2:38" ht="18" hidden="1" customHeight="1" x14ac:dyDescent="0.25">
      <c r="B642" s="54" t="str">
        <f>IF(C642="","",B641+0.1)</f>
        <v/>
      </c>
      <c r="C642" s="56"/>
      <c r="D642" s="56"/>
      <c r="E642" s="57">
        <f>IF(ISERROR(VLOOKUP(C642,[2]TD!$4:$65536,2,0)),0,VLOOKUP(C642,[2]TD!$4:$65536,2,0))</f>
        <v>0</v>
      </c>
      <c r="F642" s="57">
        <f>IF(ISERROR(VLOOKUP(C642,[2]TD!$4:$65536,3,0)),0,VLOOKUP(C642,[2]TD!$4:$65536,3,0))</f>
        <v>0</v>
      </c>
      <c r="G642" s="57">
        <f>IF(ISERROR(VLOOKUP(C642,[2]TD!$4:$65536,4,0)),0,VLOOKUP(C642,[2]TD!$4:$65536,4,0))</f>
        <v>0</v>
      </c>
      <c r="H642" s="57">
        <f>IF(ISERROR(VLOOKUP(C642,[2]TD!$4:$65536,5,0)),0,VLOOKUP(C642,[2]TD!$4:$65536,5,0))</f>
        <v>0</v>
      </c>
      <c r="I642" s="57">
        <f t="shared" si="517"/>
        <v>0</v>
      </c>
      <c r="J642" s="58">
        <f t="shared" si="517"/>
        <v>0</v>
      </c>
      <c r="K642" s="58">
        <f t="shared" si="518"/>
        <v>0</v>
      </c>
      <c r="L642" s="57">
        <f>IF(ISERROR(VLOOKUP(C642,[2]TD!$4:$65536,6,0)),0,VLOOKUP(C642,[2]TD!$4:$65536,6,0))</f>
        <v>0</v>
      </c>
      <c r="M642" s="57">
        <f>IF(ISERROR(VLOOKUP(C642,[2]TD!$4:$65536,7,0)),0,VLOOKUP(C642,[2]TD!$4:$65536,7,0))</f>
        <v>0</v>
      </c>
      <c r="N642" s="70"/>
      <c r="O642" s="70" t="str">
        <f>IF(ISERROR(VLOOKUP(N642,[2]POA!$A$2:$C$25,3,0)),"",VLOOKUP(N642,[2]POA!$A$2:$C$25,3,0))</f>
        <v/>
      </c>
      <c r="P642" s="61"/>
      <c r="Q642" s="61" t="str">
        <f>IF(ISERROR(VLOOKUP(P642,[2]POA!$A$2:$F$25,4,0)),"",VLOOKUP(P642,[2]POA!$A$2:$F$25,4,0))</f>
        <v/>
      </c>
      <c r="R642" s="62" t="str">
        <f>IF(ISERROR(VLOOKUP(N642,[2]POA!$A$2:$C$25,2,0)),"",VLOOKUP(N642,[2]POA!$A$2:$C$25,2,0))</f>
        <v/>
      </c>
      <c r="S642" s="63" t="s">
        <v>54</v>
      </c>
      <c r="T642" s="64" t="str">
        <f t="shared" si="514"/>
        <v/>
      </c>
      <c r="U642" s="63"/>
      <c r="V642" s="64" t="str">
        <f>IF(OR(U639=0,N642="",R642=""),"",IF(U639&gt;=(0.5*R642),"HABIL","NO HABIL"))</f>
        <v/>
      </c>
      <c r="W642" s="64"/>
      <c r="X642" s="63"/>
      <c r="Y642" s="64" t="str">
        <f>IF(OR(X639=0,N642="",R642=""),"",IF(X639&gt;=$Y$9,"HABIL","NO HABIL"))</f>
        <v/>
      </c>
      <c r="Z642" s="65"/>
      <c r="AA642" s="64" t="str">
        <f>IF(OR(Z639=0,N642="",R642=""),"",IF(Z639&lt;=$AA$9,"HABIL","NO HABIL"))</f>
        <v/>
      </c>
      <c r="AB642" s="61">
        <f>IF(ISERROR(VLOOKUP(P642,[3]POA!$A$2:$F$25,5,0)),"",VLOOKUP(P642,[3]POA!$A$2:$F$25,5,0))</f>
        <v>0</v>
      </c>
      <c r="AC642" s="61"/>
      <c r="AD642" s="64" t="str">
        <f>IF(OR(AC639=0,N642="",R642=""),"",IF(AC639&gt;=$AD$9,"HABIL","NO HABIL"))</f>
        <v/>
      </c>
      <c r="AE642" s="64" t="str">
        <f t="shared" si="515"/>
        <v/>
      </c>
      <c r="AF642" s="66">
        <f t="shared" si="516"/>
        <v>0</v>
      </c>
      <c r="AG642" s="67" t="str">
        <f t="shared" si="519"/>
        <v>MIPYME</v>
      </c>
      <c r="AH642" s="68"/>
      <c r="AI642" s="64" t="str">
        <f>IF(OR(AH639=0,N642="",R642=""),"",IF(AH639&gt;=$AI$9,"HABIL","NO HABIL"))</f>
        <v/>
      </c>
      <c r="AJ642" s="68"/>
      <c r="AK642" s="64" t="str">
        <f>IF(OR(AJ639=0,N642="",R642=""),"",IF(AJ639&gt;=$AK$9,"HABIL","NO HABIL"))</f>
        <v/>
      </c>
      <c r="AL642" s="71" t="str">
        <f t="shared" si="520"/>
        <v/>
      </c>
    </row>
    <row r="643" spans="2:38" ht="18" hidden="1" customHeight="1" x14ac:dyDescent="0.25">
      <c r="B643" s="54"/>
      <c r="C643" s="56" t="s">
        <v>55</v>
      </c>
      <c r="D643" s="56"/>
      <c r="E643" s="57">
        <f>IF(ISERROR(VLOOKUP(C643,[2]TD!$4:$65536,2,0)),0,VLOOKUP(C643,[2]TD!$4:$65536,2,0))</f>
        <v>0</v>
      </c>
      <c r="F643" s="57">
        <f>IF(ISERROR(VLOOKUP(C643,[2]TD!$4:$65536,3,0)),0,VLOOKUP(C643,[2]TD!$4:$65536,3,0))</f>
        <v>0</v>
      </c>
      <c r="G643" s="57">
        <f>IF(ISERROR(VLOOKUP(C643,[2]TD!$4:$65536,4,0)),0,VLOOKUP(C643,[2]TD!$4:$65536,4,0))</f>
        <v>0</v>
      </c>
      <c r="H643" s="57">
        <f>IF(ISERROR(VLOOKUP(C643,[2]TD!$4:$65536,5,0)),0,VLOOKUP(C643,[2]TD!$4:$65536,5,0))</f>
        <v>0</v>
      </c>
      <c r="I643" s="57">
        <f t="shared" si="517"/>
        <v>0</v>
      </c>
      <c r="J643" s="57">
        <f t="shared" si="517"/>
        <v>0</v>
      </c>
      <c r="K643" s="57">
        <f t="shared" si="518"/>
        <v>0</v>
      </c>
      <c r="L643" s="57">
        <f>IF(ISERROR(VLOOKUP(C643,[2]TD!$4:$65536,6,0)),0,VLOOKUP(C643,[2]TD!$4:$65536,6,0))</f>
        <v>0</v>
      </c>
      <c r="M643" s="57">
        <f>IF(ISERROR(VLOOKUP(C643,[2]TD!$4:$65536,7,0)),0,VLOOKUP(C643,[2]TD!$4:$65536,7,0))</f>
        <v>0</v>
      </c>
      <c r="N643" s="70"/>
      <c r="O643" s="70" t="str">
        <f>IF(ISERROR(VLOOKUP(N643,[2]POA!$A$2:$C$25,3,0)),"",VLOOKUP(N643,[2]POA!$A$2:$C$25,3,0))</f>
        <v/>
      </c>
      <c r="P643" s="61"/>
      <c r="Q643" s="61" t="str">
        <f>IF(ISERROR(VLOOKUP(P643,[2]POA!$A$2:$F$25,4,0)),"",VLOOKUP(P643,[2]POA!$A$2:$F$25,4,0))</f>
        <v/>
      </c>
      <c r="R643" s="62" t="str">
        <f>IF(ISERROR(VLOOKUP(N643,[2]POA!$A$2:$C$25,2,0)),"",VLOOKUP(N643,[2]POA!$A$2:$C$25,2,0))</f>
        <v/>
      </c>
      <c r="S643" s="63"/>
      <c r="T643" s="64" t="str">
        <f t="shared" si="514"/>
        <v/>
      </c>
      <c r="U643" s="63"/>
      <c r="V643" s="64" t="str">
        <f>IF(OR(U639=0,N643="",R643=""),"",IF(U639&gt;=(0.5*R643),"HABIL","NO HABIL"))</f>
        <v/>
      </c>
      <c r="W643" s="64"/>
      <c r="X643" s="63"/>
      <c r="Y643" s="64" t="str">
        <f>IF(OR(X639=0,N643="",R643=""),"",IF(X639&gt;=$Y$9,"HABIL","NO HABIL"))</f>
        <v/>
      </c>
      <c r="Z643" s="65"/>
      <c r="AA643" s="64" t="str">
        <f>IF(OR(Z639=0,N643="",R643=""),"",IF(Z639&lt;=$AA$9,"HABIL","NO HABIL"))</f>
        <v/>
      </c>
      <c r="AB643" s="61">
        <f>IF(ISERROR(VLOOKUP(P643,[3]POA!$A$2:$F$25,5,0)),"",VLOOKUP(P643,[3]POA!$A$2:$F$25,5,0))</f>
        <v>0</v>
      </c>
      <c r="AC643" s="61"/>
      <c r="AD643" s="64" t="str">
        <f>IF(OR(AC639=0,N643="",R643=""),"",IF(AC639&gt;=$AD$9,"HABIL","NO HABIL"))</f>
        <v/>
      </c>
      <c r="AE643" s="64" t="str">
        <f t="shared" si="515"/>
        <v/>
      </c>
      <c r="AF643" s="66">
        <f t="shared" si="516"/>
        <v>0</v>
      </c>
      <c r="AG643" s="67" t="str">
        <f t="shared" si="519"/>
        <v>MIPYME</v>
      </c>
      <c r="AH643" s="68"/>
      <c r="AI643" s="64" t="str">
        <f>IF(OR(AH639=0,N643="",R643=""),"",IF(AH639&gt;=$AI$9,"HABIL","NO HABIL"))</f>
        <v/>
      </c>
      <c r="AJ643" s="68"/>
      <c r="AK643" s="64" t="str">
        <f>IF(OR(AJ639=0,N643="",R643=""),"",IF(AJ639&gt;=$AK$9,"HABIL","NO HABIL"))</f>
        <v/>
      </c>
      <c r="AL643" s="71" t="str">
        <f t="shared" si="520"/>
        <v/>
      </c>
    </row>
    <row r="644" spans="2:38" ht="18" hidden="1" customHeight="1" x14ac:dyDescent="0.25">
      <c r="B644" s="54" t="str">
        <f t="shared" ref="B644:B649" si="521">IF(C644="","",B643+0.1)</f>
        <v/>
      </c>
      <c r="C644" s="56"/>
      <c r="D644" s="56"/>
      <c r="E644" s="57">
        <f>IF(ISERROR(VLOOKUP(C644,[2]TD!$4:$65536,2,0)),0,VLOOKUP(C644,[2]TD!$4:$65536,2,0))</f>
        <v>0</v>
      </c>
      <c r="F644" s="57">
        <f>IF(ISERROR(VLOOKUP(C644,[2]TD!$4:$65536,3,0)),0,VLOOKUP(C644,[2]TD!$4:$65536,3,0))</f>
        <v>0</v>
      </c>
      <c r="G644" s="57">
        <f>IF(ISERROR(VLOOKUP(C644,[2]TD!$4:$65536,4,0)),0,VLOOKUP(C644,[2]TD!$4:$65536,4,0))</f>
        <v>0</v>
      </c>
      <c r="H644" s="57">
        <f>IF(ISERROR(VLOOKUP(C644,[2]TD!$4:$65536,5,0)),0,VLOOKUP(C644,[2]TD!$4:$65536,5,0))</f>
        <v>0</v>
      </c>
      <c r="I644" s="57">
        <f t="shared" si="517"/>
        <v>0</v>
      </c>
      <c r="J644" s="57">
        <f t="shared" si="517"/>
        <v>0</v>
      </c>
      <c r="K644" s="57">
        <f t="shared" si="518"/>
        <v>0</v>
      </c>
      <c r="L644" s="57">
        <f>IF(ISERROR(VLOOKUP(C644,[2]TD!$4:$65536,6,0)),0,VLOOKUP(C644,[2]TD!$4:$65536,6,0))</f>
        <v>0</v>
      </c>
      <c r="M644" s="57">
        <f>IF(ISERROR(VLOOKUP(C644,[2]TD!$4:$65536,7,0)),0,VLOOKUP(C644,[2]TD!$4:$65536,7,0))</f>
        <v>0</v>
      </c>
      <c r="N644" s="70"/>
      <c r="O644" s="70" t="str">
        <f>IF(ISERROR(VLOOKUP(N644,[2]POA!$A$2:$C$25,3,0)),"",VLOOKUP(N644,[2]POA!$A$2:$C$25,3,0))</f>
        <v/>
      </c>
      <c r="P644" s="61"/>
      <c r="Q644" s="61" t="str">
        <f>IF(ISERROR(VLOOKUP(P644,[2]POA!$A$2:$F$25,4,0)),"",VLOOKUP(P644,[2]POA!$A$2:$F$25,4,0))</f>
        <v/>
      </c>
      <c r="R644" s="62" t="str">
        <f>IF(ISERROR(VLOOKUP(N644,[2]POA!$A$2:$C$25,2,0)),"",VLOOKUP(N644,[2]POA!$A$2:$C$25,2,0))</f>
        <v/>
      </c>
      <c r="S644" s="63"/>
      <c r="T644" s="64" t="str">
        <f t="shared" si="514"/>
        <v/>
      </c>
      <c r="U644" s="63"/>
      <c r="V644" s="64" t="str">
        <f>IF(OR(U639=0,N644="",R644=""),"",IF(U639&gt;=(0.5*R644),"HABIL","NO HABIL"))</f>
        <v/>
      </c>
      <c r="W644" s="64"/>
      <c r="X644" s="63"/>
      <c r="Y644" s="64" t="str">
        <f>IF(OR(X639=0,N644="",R644=""),"",IF(X639&gt;=$Y$9,"HABIL","NO HABIL"))</f>
        <v/>
      </c>
      <c r="Z644" s="65"/>
      <c r="AA644" s="64" t="str">
        <f>IF(OR(Z639=0,N644="",R644=""),"",IF(Z639&lt;=$AA$9,"HABIL","NO HABIL"))</f>
        <v/>
      </c>
      <c r="AB644" s="61">
        <f>IF(ISERROR(VLOOKUP(P644,[3]POA!$A$2:$F$25,5,0)),"",VLOOKUP(P644,[3]POA!$A$2:$F$25,5,0))</f>
        <v>0</v>
      </c>
      <c r="AC644" s="61"/>
      <c r="AD644" s="64" t="str">
        <f>IF(OR(AC639=0,N644="",R644=""),"",IF(AC639&gt;=$AD$9,"HABIL","NO HABIL"))</f>
        <v/>
      </c>
      <c r="AE644" s="64" t="str">
        <f t="shared" si="515"/>
        <v/>
      </c>
      <c r="AF644" s="66">
        <f t="shared" si="516"/>
        <v>0</v>
      </c>
      <c r="AG644" s="67" t="str">
        <f t="shared" si="519"/>
        <v>MIPYME</v>
      </c>
      <c r="AH644" s="68"/>
      <c r="AI644" s="64" t="str">
        <f>IF(OR(AH639=0,N644="",R644=""),"",IF(AH639&gt;=$AI$9,"HABIL","NO HABIL"))</f>
        <v/>
      </c>
      <c r="AJ644" s="68"/>
      <c r="AK644" s="64" t="str">
        <f>IF(OR(AJ639=0,N644="",R644=""),"",IF(AJ639&gt;=$AK$9,"HABIL","NO HABIL"))</f>
        <v/>
      </c>
      <c r="AL644" s="72" t="str">
        <f t="shared" si="520"/>
        <v/>
      </c>
    </row>
    <row r="645" spans="2:38" ht="18" hidden="1" customHeight="1" x14ac:dyDescent="0.25">
      <c r="B645" s="54" t="str">
        <f t="shared" si="521"/>
        <v/>
      </c>
      <c r="C645" s="56"/>
      <c r="D645" s="56"/>
      <c r="E645" s="57">
        <f>IF(ISERROR(VLOOKUP(C645,[2]TD!$4:$65536,2,0)),0,VLOOKUP(C645,[2]TD!$4:$65536,2,0))</f>
        <v>0</v>
      </c>
      <c r="F645" s="57">
        <f>IF(ISERROR(VLOOKUP(C645,[2]TD!$4:$65536,3,0)),0,VLOOKUP(C645,[2]TD!$4:$65536,3,0))</f>
        <v>0</v>
      </c>
      <c r="G645" s="57">
        <f>IF(ISERROR(VLOOKUP(C645,[2]TD!$4:$65536,4,0)),0,VLOOKUP(C645,[2]TD!$4:$65536,4,0))</f>
        <v>0</v>
      </c>
      <c r="H645" s="57">
        <f>IF(ISERROR(VLOOKUP(C645,[2]TD!$4:$65536,5,0)),0,VLOOKUP(C645,[2]TD!$4:$65536,5,0))</f>
        <v>0</v>
      </c>
      <c r="I645" s="57">
        <f t="shared" si="517"/>
        <v>0</v>
      </c>
      <c r="J645" s="57">
        <f t="shared" si="517"/>
        <v>0</v>
      </c>
      <c r="K645" s="57">
        <f t="shared" si="518"/>
        <v>0</v>
      </c>
      <c r="L645" s="57">
        <f>IF(ISERROR(VLOOKUP(C645,[2]TD!$4:$65536,6,0)),0,VLOOKUP(C645,[2]TD!$4:$65536,6,0))</f>
        <v>0</v>
      </c>
      <c r="M645" s="57">
        <f>IF(ISERROR(VLOOKUP(C645,[2]TD!$4:$65536,7,0)),0,VLOOKUP(C645,[2]TD!$4:$65536,7,0))</f>
        <v>0</v>
      </c>
      <c r="N645" s="70"/>
      <c r="O645" s="70" t="str">
        <f>IF(ISERROR(VLOOKUP(N645,[2]POA!$A$2:$C$25,3,0)),"",VLOOKUP(N645,[2]POA!$A$2:$C$25,3,0))</f>
        <v/>
      </c>
      <c r="P645" s="61"/>
      <c r="Q645" s="61" t="str">
        <f>IF(ISERROR(VLOOKUP(P645,[2]POA!$A$2:$F$25,4,0)),"",VLOOKUP(P645,[2]POA!$A$2:$F$25,4,0))</f>
        <v/>
      </c>
      <c r="R645" s="62" t="str">
        <f>IF(ISERROR(VLOOKUP(N645,[2]POA!$A$2:$C$25,2,0)),"",VLOOKUP(N645,[2]POA!$A$2:$C$25,2,0))</f>
        <v/>
      </c>
      <c r="S645" s="63"/>
      <c r="T645" s="64" t="str">
        <f t="shared" si="514"/>
        <v/>
      </c>
      <c r="U645" s="63"/>
      <c r="V645" s="64" t="str">
        <f>IF(OR(U639=0,N645="",R645=""),"",IF(U639&gt;=(0.5*R645),"HABIL","NO HABIL"))</f>
        <v/>
      </c>
      <c r="W645" s="64"/>
      <c r="X645" s="63"/>
      <c r="Y645" s="64" t="str">
        <f>IF(OR(X639=0,N645="",R645=""),"",IF(X639&gt;=$Y$9,"HABIL","NO HABIL"))</f>
        <v/>
      </c>
      <c r="Z645" s="65"/>
      <c r="AA645" s="64" t="str">
        <f>IF(OR(Z639=0,N645="",R645=""),"",IF(Z639&lt;=$AA$9,"HABIL","NO HABIL"))</f>
        <v/>
      </c>
      <c r="AB645" s="61">
        <f>IF(ISERROR(VLOOKUP(P645,[3]POA!$A$2:$F$25,5,0)),"",VLOOKUP(P645,[3]POA!$A$2:$F$25,5,0))</f>
        <v>0</v>
      </c>
      <c r="AC645" s="61"/>
      <c r="AD645" s="64" t="str">
        <f>IF(OR(AC639=0,N645="",R645=""),"",IF(AC639&gt;=$AD$9,"HABIL","NO HABIL"))</f>
        <v/>
      </c>
      <c r="AE645" s="64" t="str">
        <f t="shared" si="515"/>
        <v/>
      </c>
      <c r="AF645" s="66">
        <f t="shared" si="516"/>
        <v>0</v>
      </c>
      <c r="AG645" s="67" t="str">
        <f t="shared" si="519"/>
        <v>MIPYME</v>
      </c>
      <c r="AH645" s="68"/>
      <c r="AI645" s="64" t="str">
        <f>IF(OR(AH639=0,N645="",R645=""),"",IF(AH639&gt;=$AI$9,"HABIL","NO HABIL"))</f>
        <v/>
      </c>
      <c r="AJ645" s="68"/>
      <c r="AK645" s="64" t="str">
        <f>IF(OR(AJ639=0,N645="",R645=""),"",IF(AJ639&gt;=$AK$9,"HABIL","NO HABIL"))</f>
        <v/>
      </c>
      <c r="AL645" s="71" t="str">
        <f t="shared" si="520"/>
        <v/>
      </c>
    </row>
    <row r="646" spans="2:38" ht="18" hidden="1" customHeight="1" x14ac:dyDescent="0.25">
      <c r="B646" s="54" t="str">
        <f t="shared" si="521"/>
        <v/>
      </c>
      <c r="C646" s="56"/>
      <c r="D646" s="56"/>
      <c r="E646" s="57">
        <f>IF(ISERROR(VLOOKUP(C646,[2]TD!$4:$65536,2,0)),0,VLOOKUP(C646,[2]TD!$4:$65536,2,0))</f>
        <v>0</v>
      </c>
      <c r="F646" s="57">
        <f>IF(ISERROR(VLOOKUP(C646,[2]TD!$4:$65536,3,0)),0,VLOOKUP(C646,[2]TD!$4:$65536,3,0))</f>
        <v>0</v>
      </c>
      <c r="G646" s="57">
        <f>IF(ISERROR(VLOOKUP(C646,[2]TD!$4:$65536,4,0)),0,VLOOKUP(C646,[2]TD!$4:$65536,4,0))</f>
        <v>0</v>
      </c>
      <c r="H646" s="57">
        <f>IF(ISERROR(VLOOKUP(C646,[2]TD!$4:$65536,5,0)),0,VLOOKUP(C646,[2]TD!$4:$65536,5,0))</f>
        <v>0</v>
      </c>
      <c r="I646" s="57">
        <f t="shared" si="517"/>
        <v>0</v>
      </c>
      <c r="J646" s="57">
        <f t="shared" si="517"/>
        <v>0</v>
      </c>
      <c r="K646" s="57">
        <f t="shared" si="518"/>
        <v>0</v>
      </c>
      <c r="L646" s="57">
        <f>IF(ISERROR(VLOOKUP(C646,[2]TD!$4:$65536,6,0)),0,VLOOKUP(C646,[2]TD!$4:$65536,6,0))</f>
        <v>0</v>
      </c>
      <c r="M646" s="57">
        <f>IF(ISERROR(VLOOKUP(C646,[2]TD!$4:$65536,7,0)),0,VLOOKUP(C646,[2]TD!$4:$65536,7,0))</f>
        <v>0</v>
      </c>
      <c r="N646" s="70"/>
      <c r="O646" s="70" t="str">
        <f>IF(ISERROR(VLOOKUP(N646,[2]POA!$A$2:$C$25,3,0)),"",VLOOKUP(N646,[2]POA!$A$2:$C$25,3,0))</f>
        <v/>
      </c>
      <c r="P646" s="61"/>
      <c r="Q646" s="61" t="str">
        <f>IF(ISERROR(VLOOKUP(P646,[2]POA!$A$2:$F$25,4,0)),"",VLOOKUP(P646,[2]POA!$A$2:$F$25,4,0))</f>
        <v/>
      </c>
      <c r="R646" s="62" t="str">
        <f>IF(ISERROR(VLOOKUP(N646,[2]POA!$A$2:$C$25,2,0)),"",VLOOKUP(N646,[2]POA!$A$2:$C$25,2,0))</f>
        <v/>
      </c>
      <c r="S646" s="63"/>
      <c r="T646" s="64" t="str">
        <f t="shared" si="514"/>
        <v/>
      </c>
      <c r="U646" s="63"/>
      <c r="V646" s="64" t="str">
        <f>IF(OR(U639=0,N646="",R646=""),"",IF(U639&gt;=(0.5*R646),"HABIL","NO HABIL"))</f>
        <v/>
      </c>
      <c r="W646" s="64"/>
      <c r="X646" s="63"/>
      <c r="Y646" s="64" t="str">
        <f>IF(OR(X639=0,N646="",R646=""),"",IF(X639&gt;=$Y$9,"HABIL","NO HABIL"))</f>
        <v/>
      </c>
      <c r="Z646" s="65"/>
      <c r="AA646" s="64" t="str">
        <f>IF(OR(Z639=0,N646="",R646=""),"",IF(Z639&lt;=$AA$9,"HABIL","NO HABIL"))</f>
        <v/>
      </c>
      <c r="AB646" s="61">
        <f>IF(ISERROR(VLOOKUP(P646,[3]POA!$A$2:$F$25,5,0)),"",VLOOKUP(P646,[3]POA!$A$2:$F$25,5,0))</f>
        <v>0</v>
      </c>
      <c r="AC646" s="61"/>
      <c r="AD646" s="64" t="str">
        <f>IF(OR(AC639=0,N646="",R646=""),"",IF(AC639&gt;=$AD$9,"HABIL","NO HABIL"))</f>
        <v/>
      </c>
      <c r="AE646" s="64" t="str">
        <f t="shared" si="515"/>
        <v/>
      </c>
      <c r="AF646" s="66">
        <f t="shared" si="516"/>
        <v>0</v>
      </c>
      <c r="AG646" s="67" t="str">
        <f t="shared" si="519"/>
        <v>MIPYME</v>
      </c>
      <c r="AH646" s="68"/>
      <c r="AI646" s="64" t="str">
        <f>IF(OR(AH639=0,N646="",R646=""),"",IF(AH639&gt;=$AI$9,"HABIL","NO HABIL"))</f>
        <v/>
      </c>
      <c r="AJ646" s="68"/>
      <c r="AK646" s="64" t="str">
        <f>IF(OR(AJ639=0,N646="",R646=""),"",IF(AJ639&gt;=$AK$9,"HABIL","NO HABIL"))</f>
        <v/>
      </c>
      <c r="AL646" s="71" t="str">
        <f t="shared" si="520"/>
        <v/>
      </c>
    </row>
    <row r="647" spans="2:38" ht="18" hidden="1" customHeight="1" x14ac:dyDescent="0.25">
      <c r="B647" s="54" t="str">
        <f t="shared" si="521"/>
        <v/>
      </c>
      <c r="C647" s="56"/>
      <c r="D647" s="56"/>
      <c r="E647" s="57">
        <f>IF(ISERROR(VLOOKUP(C647,[2]TD!$4:$65536,2,0)),0,VLOOKUP(C647,[2]TD!$4:$65536,2,0))</f>
        <v>0</v>
      </c>
      <c r="F647" s="57">
        <f>IF(ISERROR(VLOOKUP(C647,[2]TD!$4:$65536,3,0)),0,VLOOKUP(C647,[2]TD!$4:$65536,3,0))</f>
        <v>0</v>
      </c>
      <c r="G647" s="57">
        <f>IF(ISERROR(VLOOKUP(C647,[2]TD!$4:$65536,4,0)),0,VLOOKUP(C647,[2]TD!$4:$65536,4,0))</f>
        <v>0</v>
      </c>
      <c r="H647" s="57">
        <f>IF(ISERROR(VLOOKUP(C647,[2]TD!$4:$65536,5,0)),0,VLOOKUP(C647,[2]TD!$4:$65536,5,0))</f>
        <v>0</v>
      </c>
      <c r="I647" s="57">
        <f t="shared" si="517"/>
        <v>0</v>
      </c>
      <c r="J647" s="57">
        <f t="shared" si="517"/>
        <v>0</v>
      </c>
      <c r="K647" s="57">
        <f t="shared" si="518"/>
        <v>0</v>
      </c>
      <c r="L647" s="57">
        <f>IF(ISERROR(VLOOKUP(C647,[2]TD!$4:$65536,6,0)),0,VLOOKUP(C647,[2]TD!$4:$65536,6,0))</f>
        <v>0</v>
      </c>
      <c r="M647" s="57">
        <f>IF(ISERROR(VLOOKUP(C647,[2]TD!$4:$65536,7,0)),0,VLOOKUP(C647,[2]TD!$4:$65536,7,0))</f>
        <v>0</v>
      </c>
      <c r="N647" s="70"/>
      <c r="O647" s="70" t="str">
        <f>IF(ISERROR(VLOOKUP(N647,[2]POA!$A$2:$C$25,3,0)),"",VLOOKUP(N647,[2]POA!$A$2:$C$25,3,0))</f>
        <v/>
      </c>
      <c r="P647" s="61"/>
      <c r="Q647" s="61" t="str">
        <f>IF(ISERROR(VLOOKUP(P647,[2]POA!$A$2:$F$25,4,0)),"",VLOOKUP(P647,[2]POA!$A$2:$F$25,4,0))</f>
        <v/>
      </c>
      <c r="R647" s="62" t="str">
        <f>IF(ISERROR(VLOOKUP(N647,[2]POA!$A$2:$C$25,2,0)),"",VLOOKUP(N647,[2]POA!$A$2:$C$25,2,0))</f>
        <v/>
      </c>
      <c r="S647" s="63"/>
      <c r="T647" s="64" t="str">
        <f t="shared" si="514"/>
        <v/>
      </c>
      <c r="U647" s="63"/>
      <c r="V647" s="64" t="str">
        <f>IF(OR(U639=0,N647="",R647=""),"",IF(U639&gt;=(0.5*R647),"HABIL","NO HABIL"))</f>
        <v/>
      </c>
      <c r="W647" s="64"/>
      <c r="X647" s="63"/>
      <c r="Y647" s="64" t="str">
        <f>IF(OR(X639=0,N647="",R647=""),"",IF(X639&gt;=$Y$9,"HABIL","NO HABIL"))</f>
        <v/>
      </c>
      <c r="Z647" s="65"/>
      <c r="AA647" s="64" t="str">
        <f>IF(OR(Z639=0,N647="",R647=""),"",IF(Z639&lt;=$AA$9,"HABIL","NO HABIL"))</f>
        <v/>
      </c>
      <c r="AB647" s="61">
        <f>IF(ISERROR(VLOOKUP(P647,[3]POA!$A$2:$F$25,5,0)),"",VLOOKUP(P647,[3]POA!$A$2:$F$25,5,0))</f>
        <v>0</v>
      </c>
      <c r="AC647" s="61"/>
      <c r="AD647" s="64" t="str">
        <f>IF(OR(AC639=0,N647="",R647=""),"",IF(AC639&gt;=$AD$9,"HABIL","NO HABIL"))</f>
        <v/>
      </c>
      <c r="AE647" s="64" t="str">
        <f t="shared" si="515"/>
        <v/>
      </c>
      <c r="AF647" s="66">
        <f t="shared" si="516"/>
        <v>0</v>
      </c>
      <c r="AG647" s="67" t="str">
        <f t="shared" si="519"/>
        <v>MIPYME</v>
      </c>
      <c r="AH647" s="68"/>
      <c r="AI647" s="64" t="str">
        <f>IF(OR(AH639=0,N647="",R647=""),"",IF(AH639&gt;=$AI$9,"HABIL","NO HABIL"))</f>
        <v/>
      </c>
      <c r="AJ647" s="68"/>
      <c r="AK647" s="64" t="str">
        <f>IF(OR(AJ639=0,N647="",R647=""),"",IF(AJ639&gt;=$AK$9,"HABIL","NO HABIL"))</f>
        <v/>
      </c>
      <c r="AL647" s="72" t="str">
        <f t="shared" si="520"/>
        <v/>
      </c>
    </row>
    <row r="648" spans="2:38" ht="18" hidden="1" customHeight="1" x14ac:dyDescent="0.25">
      <c r="B648" s="54" t="str">
        <f t="shared" si="521"/>
        <v/>
      </c>
      <c r="C648" s="56"/>
      <c r="D648" s="56"/>
      <c r="E648" s="57">
        <f>IF(ISERROR(VLOOKUP(C648,[2]TD!$4:$65536,2,0)),0,VLOOKUP(C648,[2]TD!$4:$65536,2,0))</f>
        <v>0</v>
      </c>
      <c r="F648" s="57">
        <f>IF(ISERROR(VLOOKUP(C648,[2]TD!$4:$65536,3,0)),0,VLOOKUP(C648,[2]TD!$4:$65536,3,0))</f>
        <v>0</v>
      </c>
      <c r="G648" s="57">
        <f>IF(ISERROR(VLOOKUP(C648,[2]TD!$4:$65536,4,0)),0,VLOOKUP(C648,[2]TD!$4:$65536,4,0))</f>
        <v>0</v>
      </c>
      <c r="H648" s="57">
        <f>IF(ISERROR(VLOOKUP(C648,[2]TD!$4:$65536,5,0)),0,VLOOKUP(C648,[2]TD!$4:$65536,5,0))</f>
        <v>0</v>
      </c>
      <c r="I648" s="57">
        <f t="shared" si="517"/>
        <v>0</v>
      </c>
      <c r="J648" s="57">
        <f t="shared" si="517"/>
        <v>0</v>
      </c>
      <c r="K648" s="57">
        <f t="shared" si="518"/>
        <v>0</v>
      </c>
      <c r="L648" s="57">
        <f>IF(ISERROR(VLOOKUP(C648,[2]TD!$4:$65536,6,0)),0,VLOOKUP(C648,[2]TD!$4:$65536,6,0))</f>
        <v>0</v>
      </c>
      <c r="M648" s="57">
        <f>IF(ISERROR(VLOOKUP(C648,[2]TD!$4:$65536,7,0)),0,VLOOKUP(C648,[2]TD!$4:$65536,7,0))</f>
        <v>0</v>
      </c>
      <c r="N648" s="70"/>
      <c r="O648" s="70" t="str">
        <f>IF(ISERROR(VLOOKUP(N648,[2]POA!$A$2:$C$25,3,0)),"",VLOOKUP(N648,[2]POA!$A$2:$C$25,3,0))</f>
        <v/>
      </c>
      <c r="P648" s="61"/>
      <c r="Q648" s="61" t="str">
        <f>IF(ISERROR(VLOOKUP(P648,[2]POA!$A$2:$F$25,4,0)),"",VLOOKUP(P648,[2]POA!$A$2:$F$25,4,0))</f>
        <v/>
      </c>
      <c r="R648" s="62" t="str">
        <f>IF(ISERROR(VLOOKUP(N648,[2]POA!$A$2:$C$25,2,0)),"",VLOOKUP(N648,[2]POA!$A$2:$C$25,2,0))</f>
        <v/>
      </c>
      <c r="S648" s="63"/>
      <c r="T648" s="64" t="str">
        <f t="shared" si="514"/>
        <v/>
      </c>
      <c r="U648" s="63"/>
      <c r="V648" s="64" t="str">
        <f>IF(OR(U639=0,N648="",R648=""),"",IF(U639&gt;=(0.5*R648),"HABIL","NO HABIL"))</f>
        <v/>
      </c>
      <c r="W648" s="64"/>
      <c r="X648" s="63"/>
      <c r="Y648" s="64" t="str">
        <f>IF(OR(X639=0,N648="",R648=""),"",IF(X639&gt;=$Y$9,"HABIL","NO HABIL"))</f>
        <v/>
      </c>
      <c r="Z648" s="65"/>
      <c r="AA648" s="64" t="str">
        <f>IF(OR(Z639=0,N648="",R648=""),"",IF(Z639&lt;=$AA$9,"HABIL","NO HABIL"))</f>
        <v/>
      </c>
      <c r="AB648" s="61">
        <f>IF(ISERROR(VLOOKUP(P648,[3]POA!$A$2:$F$25,5,0)),"",VLOOKUP(P648,[3]POA!$A$2:$F$25,5,0))</f>
        <v>0</v>
      </c>
      <c r="AC648" s="61"/>
      <c r="AD648" s="64" t="str">
        <f>IF(OR(AC639=0,N648="",R648=""),"",IF(AC639&gt;=$AD$9,"HABIL","NO HABIL"))</f>
        <v/>
      </c>
      <c r="AE648" s="64" t="str">
        <f t="shared" si="515"/>
        <v/>
      </c>
      <c r="AF648" s="66">
        <f t="shared" si="516"/>
        <v>0</v>
      </c>
      <c r="AG648" s="67" t="str">
        <f t="shared" si="519"/>
        <v>MIPYME</v>
      </c>
      <c r="AH648" s="68"/>
      <c r="AI648" s="64" t="str">
        <f>IF(OR(AH639=0,N648="",R648=""),"",IF(AH639&gt;=$AI$9,"HABIL","NO HABIL"))</f>
        <v/>
      </c>
      <c r="AJ648" s="68"/>
      <c r="AK648" s="64" t="str">
        <f>IF(OR(AJ639=0,N648="",R648=""),"",IF(AJ639&gt;=$AK$9,"HABIL","NO HABIL"))</f>
        <v/>
      </c>
      <c r="AL648" s="72" t="str">
        <f t="shared" si="520"/>
        <v/>
      </c>
    </row>
    <row r="649" spans="2:38" ht="18" hidden="1" customHeight="1" x14ac:dyDescent="0.25">
      <c r="B649" s="73" t="str">
        <f t="shared" si="521"/>
        <v/>
      </c>
      <c r="C649" s="74"/>
      <c r="D649" s="74"/>
      <c r="E649" s="75">
        <f>IF(ISERROR(VLOOKUP(C649,[2]TD!$4:$65536,2,0)),0,VLOOKUP(C649,[2]TD!$4:$65536,2,0))</f>
        <v>0</v>
      </c>
      <c r="F649" s="75">
        <f>IF(ISERROR(VLOOKUP(C649,[2]TD!$4:$65536,3,0)),0,VLOOKUP(C649,[2]TD!$4:$65536,3,0))</f>
        <v>0</v>
      </c>
      <c r="G649" s="75">
        <f>IF(ISERROR(VLOOKUP(C649,[2]TD!$4:$65536,4,0)),0,VLOOKUP(C649,[2]TD!$4:$65536,4,0))</f>
        <v>0</v>
      </c>
      <c r="H649" s="75">
        <f>IF(ISERROR(VLOOKUP(C649,[2]TD!$4:$65536,5,0)),0,VLOOKUP(C649,[2]TD!$4:$65536,5,0))</f>
        <v>0</v>
      </c>
      <c r="I649" s="75">
        <f t="shared" si="517"/>
        <v>0</v>
      </c>
      <c r="J649" s="75">
        <f t="shared" si="517"/>
        <v>0</v>
      </c>
      <c r="K649" s="75">
        <f t="shared" si="518"/>
        <v>0</v>
      </c>
      <c r="L649" s="75">
        <f>IF(ISERROR(VLOOKUP(C649,[2]TD!$4:$65536,6,0)),0,VLOOKUP(C649,[2]TD!$4:$65536,6,0))</f>
        <v>0</v>
      </c>
      <c r="M649" s="75">
        <f>IF(ISERROR(VLOOKUP(C649,[2]TD!$4:$65536,7,0)),0,VLOOKUP(C649,[2]TD!$4:$65536,7,0))</f>
        <v>0</v>
      </c>
      <c r="N649" s="76"/>
      <c r="O649" s="76" t="str">
        <f>IF(ISERROR(VLOOKUP(N649,[2]POA!$A$2:$C$25,3,0)),"",VLOOKUP(N649,[2]POA!$A$2:$C$25,3,0))</f>
        <v/>
      </c>
      <c r="P649" s="77"/>
      <c r="Q649" s="77" t="str">
        <f>IF(ISERROR(VLOOKUP(P649,[2]POA!$A$2:$F$25,4,0)),"",VLOOKUP(P649,[2]POA!$A$2:$F$25,4,0))</f>
        <v/>
      </c>
      <c r="R649" s="78" t="str">
        <f>IF(ISERROR(VLOOKUP(N649,[2]POA!$A$2:$C$25,2,0)),"",VLOOKUP(N649,[2]POA!$A$2:$C$25,2,0))</f>
        <v/>
      </c>
      <c r="S649" s="79"/>
      <c r="T649" s="64" t="str">
        <f t="shared" si="514"/>
        <v/>
      </c>
      <c r="U649" s="79"/>
      <c r="V649" s="80" t="str">
        <f>IF(OR(U639=0,N649="",R649=""),"",IF(U639&gt;=(0.5*R649),"HABIL","NO HABIL"))</f>
        <v/>
      </c>
      <c r="W649" s="80"/>
      <c r="X649" s="79"/>
      <c r="Y649" s="80" t="str">
        <f>IF(OR(X639=0,N649="",R649=""),"",IF(X639&gt;=$Y$9,"HABIL","NO HABIL"))</f>
        <v/>
      </c>
      <c r="Z649" s="81"/>
      <c r="AA649" s="80" t="str">
        <f>IF(OR(Z639=0,N649="",R649=""),"",IF(Z639&lt;=$AA$9,"HABIL","NO HABIL"))</f>
        <v/>
      </c>
      <c r="AB649" s="77">
        <f>IF(ISERROR(VLOOKUP(P649,[3]POA!$A$2:$F$25,5,0)),"",VLOOKUP(P649,[3]POA!$A$2:$F$25,5,0))</f>
        <v>0</v>
      </c>
      <c r="AC649" s="77"/>
      <c r="AD649" s="80" t="str">
        <f>IF(OR(AC639=0,N649="",R649=""),"",IF(AC639&gt;=$AD$9,"HABIL","NO HABIL"))</f>
        <v/>
      </c>
      <c r="AE649" s="80" t="str">
        <f t="shared" si="515"/>
        <v/>
      </c>
      <c r="AF649" s="82">
        <f t="shared" si="516"/>
        <v>0</v>
      </c>
      <c r="AG649" s="83" t="str">
        <f t="shared" si="519"/>
        <v>MIPYME</v>
      </c>
      <c r="AH649" s="84"/>
      <c r="AI649" s="80" t="str">
        <f>IF(OR(AH639=0,N649="",R649=""),"",IF(AH639&gt;=$AI$9,"HABIL","NO HABIL"))</f>
        <v/>
      </c>
      <c r="AJ649" s="84"/>
      <c r="AK649" s="80" t="str">
        <f>IF(OR(AJ639=0,N649="",R649=""),"",IF(AJ639&gt;=$AK$9,"HABIL","NO HABIL"))</f>
        <v/>
      </c>
      <c r="AL649" s="85" t="str">
        <f t="shared" si="520"/>
        <v/>
      </c>
    </row>
    <row r="650" spans="2:38" ht="18" hidden="1" customHeight="1" x14ac:dyDescent="0.25">
      <c r="B650" s="37">
        <v>59</v>
      </c>
      <c r="C650" s="38">
        <f>+C651</f>
        <v>0</v>
      </c>
      <c r="D650" s="39" t="str">
        <f>IF(SUM(D651:D660)=0,"",SUM(D651:D660))</f>
        <v/>
      </c>
      <c r="E650" s="40">
        <f>SUM(E651:E660)</f>
        <v>0</v>
      </c>
      <c r="F650" s="40">
        <f t="shared" ref="F650:M650" si="522">SUM(F651:F660)</f>
        <v>0</v>
      </c>
      <c r="G650" s="40">
        <f t="shared" si="522"/>
        <v>0</v>
      </c>
      <c r="H650" s="40">
        <f t="shared" si="522"/>
        <v>0</v>
      </c>
      <c r="I650" s="40">
        <f t="shared" si="522"/>
        <v>0</v>
      </c>
      <c r="J650" s="40">
        <f t="shared" si="522"/>
        <v>0</v>
      </c>
      <c r="K650" s="40">
        <f t="shared" si="522"/>
        <v>0</v>
      </c>
      <c r="L650" s="40">
        <f t="shared" si="522"/>
        <v>0</v>
      </c>
      <c r="M650" s="40">
        <f t="shared" si="522"/>
        <v>0</v>
      </c>
      <c r="N650" s="41">
        <v>1</v>
      </c>
      <c r="O650" s="42">
        <f>IF(ISERROR(VLOOKUP(N650,[2]POA!$A$2:$C$25,3,0)),"",VLOOKUP(N650,[2]POA!$A$2:$C$25,3,0))</f>
        <v>18</v>
      </c>
      <c r="P650" s="43" t="s">
        <v>54</v>
      </c>
      <c r="Q650" s="41">
        <f>+SUM(Q651:Q660)</f>
        <v>0</v>
      </c>
      <c r="R650" s="44">
        <f>IF(ISERROR(VLOOKUP(N650,[2]POA!$A$2:$C$25,2,0)),"",VLOOKUP(N650,[2]POA!$A$2:$C$25,2,0))</f>
        <v>151500000000</v>
      </c>
      <c r="S650" s="45">
        <f>SUM(I650)</f>
        <v>0</v>
      </c>
      <c r="T650" s="46" t="str">
        <f>IF(OR(S650=0,N650="",R650=""),"",IF(S650&gt;=(R650/O650),"HABIL","NO HABIL"))</f>
        <v/>
      </c>
      <c r="U650" s="47">
        <f>SUM(J650)</f>
        <v>0</v>
      </c>
      <c r="V650" s="48" t="str">
        <f>IF(OR(U650=0,N650="",R650=""),"",IF(U650&gt;=(0.1*R650),"HABIL","NO HABIL"))</f>
        <v/>
      </c>
      <c r="W650" s="48"/>
      <c r="X650" s="47">
        <f>IF(ISERROR(SUM(E650/G650)),0,SUM(E650/G650))</f>
        <v>0</v>
      </c>
      <c r="Y650" s="46" t="str">
        <f>IF(OR(X650=0,N650="",R650=""),"",IF(X650&gt;=$Y$9,"HABIL","NO HABIL"))</f>
        <v/>
      </c>
      <c r="Z650" s="49">
        <f>IF(ISERROR(SUM(H650/F650)),0,SUM(H650/F650))</f>
        <v>0</v>
      </c>
      <c r="AA650" s="46" t="str">
        <f>IF(OR(Z650=0,N650="",R650=""),"",IF(Z650&lt;=$AA$9,"HABIL","NO HABIL"))</f>
        <v/>
      </c>
      <c r="AB650" s="41">
        <f>+SUM(AB651:AB660)</f>
        <v>0</v>
      </c>
      <c r="AC650" s="49">
        <f>IF(ISERROR(SUM(L650/M650)),0,SUM(L650/M650))</f>
        <v>0</v>
      </c>
      <c r="AD650" s="46" t="str">
        <f>IF(OR(AC650=0,N650="",R650=""),"",IF(AC650&gt;=$AD$9,"HABIL","NO HABIL"))</f>
        <v/>
      </c>
      <c r="AE650" s="46" t="str">
        <f>IF(OR(T650="",V650="",Y650="",AA650="",AD650=""),"",IF(T650="NO HABIL","NO HABIL",IF(V650="NO HABIL","NO HABIL",IF(Y650="NO HABIL","NO HABIL",IF(AA650="NO HABIL","NO HABIL",IF(AD650="NO HABIL","NO HABIL",IF(AD650="NO HABIL","NO HABIL","HABIL")))))))</f>
        <v/>
      </c>
      <c r="AF650" s="50"/>
      <c r="AG650" s="51"/>
      <c r="AH650" s="49">
        <f>IF(ISERROR(SUM(L650/K650)),0,SUM(L650/K650))</f>
        <v>0</v>
      </c>
      <c r="AI650" s="46" t="str">
        <f>IF(OR(AH650=0,N650="",R650=""),"",IF(AH650&gt;=$AI$9,"HABIL","NO HABIL"))</f>
        <v/>
      </c>
      <c r="AJ650" s="49">
        <f>IF(ISERROR(SUM(L650/F650)),0,SUM(L650/F650))</f>
        <v>0</v>
      </c>
      <c r="AK650" s="46" t="str">
        <f>IF(OR(AJ650=0,N650="",R650=""),"",IF(AJ650&gt;=$AK$9,"HABIL","NO HABIL"))</f>
        <v/>
      </c>
      <c r="AL650" s="52" t="str">
        <f t="shared" si="520"/>
        <v/>
      </c>
    </row>
    <row r="651" spans="2:38" ht="18" hidden="1" customHeight="1" x14ac:dyDescent="0.25">
      <c r="B651" s="54" t="str">
        <f>IF(C651="","",B650+0.1)</f>
        <v/>
      </c>
      <c r="C651" s="55"/>
      <c r="D651" s="56"/>
      <c r="E651" s="57">
        <f>IF(ISERROR(VLOOKUP(C651,[2]TD!$4:$65536,2,0)),0,VLOOKUP(C651,[2]TD!$4:$65536,2,0))</f>
        <v>0</v>
      </c>
      <c r="F651" s="57">
        <f>IF(ISERROR(VLOOKUP(C651,[2]TD!$4:$65536,3,0)),0,VLOOKUP(C651,[2]TD!$4:$65536,3,0))</f>
        <v>0</v>
      </c>
      <c r="G651" s="57">
        <f>IF(ISERROR(VLOOKUP(C651,[2]TD!$4:$65536,4,0)),0,VLOOKUP(C651,[2]TD!$4:$65536,4,0))</f>
        <v>0</v>
      </c>
      <c r="H651" s="57">
        <f>IF(ISERROR(VLOOKUP(C651,[2]TD!$4:$65536,5,0)),0,VLOOKUP(C651,[2]TD!$4:$65536,5,0))</f>
        <v>0</v>
      </c>
      <c r="I651" s="57">
        <f>IF(ISERROR(E651-G651),"",E651-G651)</f>
        <v>0</v>
      </c>
      <c r="J651" s="58">
        <f>IF(ISERROR(F651-H651),"",F651-H651)</f>
        <v>0</v>
      </c>
      <c r="K651" s="58">
        <f>IF(ISERROR(F651-H651),"",F651-H651)</f>
        <v>0</v>
      </c>
      <c r="L651" s="57">
        <f>IF(ISERROR(VLOOKUP(C651,[2]TD!$4:$65536,6,0)),0,VLOOKUP(C651,[2]TD!$4:$65536,6,0))</f>
        <v>0</v>
      </c>
      <c r="M651" s="57">
        <f>IF(ISERROR(VLOOKUP(C651,[2]TD!$4:$65536,7,0)),0,VLOOKUP(C651,[2]TD!$4:$65536,7,0))</f>
        <v>0</v>
      </c>
      <c r="N651" s="59"/>
      <c r="O651" s="60" t="str">
        <f>IF(ISERROR(VLOOKUP(N651,[2]POA!$A$2:$C$25,3,0)),"",VLOOKUP(N651,[2]POA!$A$2:$C$25,3,0))</f>
        <v/>
      </c>
      <c r="P651" s="61" t="s">
        <v>54</v>
      </c>
      <c r="Q651" s="61" t="str">
        <f>IF(ISERROR(VLOOKUP(P651,[2]POA!$A$2:$F$25,4,0)),"",VLOOKUP(P651,[2]POA!$A$2:$F$25,4,0))</f>
        <v/>
      </c>
      <c r="R651" s="62" t="str">
        <f>IF(ISERROR(VLOOKUP(N651,[2]POA!$A$2:$C$25,2,0)),"",VLOOKUP(N651,[2]POA!$A$2:$C$25,2,0))</f>
        <v/>
      </c>
      <c r="S651" s="63"/>
      <c r="T651" s="64" t="str">
        <f t="shared" ref="T651:T660" si="523">IF(OR(S650=0,N651="",R651=""),"",IF(S650&gt;=(0.1*R651),"HABIL","NO HABIL"))</f>
        <v/>
      </c>
      <c r="U651" s="63"/>
      <c r="V651" s="64" t="str">
        <f>IF(OR(U650=0,N651="",R651=""),"",IF(U650&gt;=(0.5*R651),"HABIL","NO HABIL"))</f>
        <v/>
      </c>
      <c r="W651" s="64"/>
      <c r="X651" s="63"/>
      <c r="Y651" s="64" t="str">
        <f>IF(OR(X650=0,N651="",R651=""),"",IF(X650&gt;=$Y$9,"HABIL","NO HABIL"))</f>
        <v/>
      </c>
      <c r="Z651" s="65"/>
      <c r="AA651" s="64" t="str">
        <f>IF(OR(Z650=0,N651="",R651=""),"",IF(Z650&lt;=$AA$9,"HABIL","NO HABIL"))</f>
        <v/>
      </c>
      <c r="AB651" s="61" t="str">
        <f>IF(ISERROR(VLOOKUP(P651,[3]POA!$A$2:$F$25,5,0)),"",VLOOKUP(P651,[3]POA!$A$2:$F$25,5,0))</f>
        <v/>
      </c>
      <c r="AC651" s="61"/>
      <c r="AD651" s="64" t="str">
        <f>IF(OR(AC650=0,N651="",R651=""),"",IF(AC650&gt;=$AD$9,"HABIL","NO HABIL"))</f>
        <v/>
      </c>
      <c r="AE651" s="64" t="str">
        <f t="shared" ref="AE651:AE660" si="524">IF(OR(T651="",V651="",Y651="",AA651="",AD651=""),"",IF(T651="NO HABIL","NO HABIL",IF(V651="NO HABIL","NO HABIL",IF(Y651="NO HABIL","NO HABIL",IF(AA651="NO HABIL","NO HABIL",IF(AD651="NO HABIL","NO HABIL",IF(AD651="NO HABIL","NO HABIL","HABIL")))))))</f>
        <v/>
      </c>
      <c r="AF651" s="66">
        <f t="shared" ref="AF651:AF660" si="525">IF(ISERROR(F651/$AG$9),"",F651/$AG$9)</f>
        <v>0</v>
      </c>
      <c r="AG651" s="67" t="str">
        <f>+IF(AF651&lt;$AG$10,"MIPYME","NO CUMPLE")</f>
        <v>MIPYME</v>
      </c>
      <c r="AH651" s="68"/>
      <c r="AI651" s="64" t="str">
        <f>IF(OR(AH650=0,N651="",R651=""),"",IF(AH650&gt;=$AI$9,"HABIL","NO HABIL"))</f>
        <v/>
      </c>
      <c r="AJ651" s="68"/>
      <c r="AK651" s="64" t="str">
        <f>IF(OR(AJ650=0,N651="",R651=""),"",IF(AJ650&gt;=$AK$9,"HABIL","NO HABIL"))</f>
        <v/>
      </c>
      <c r="AL651" s="69" t="str">
        <f>IF(OR(AI651="",AK651=""),"",IF(AI651="NO HABIL","NO HABIL",IF(AK651="NO HABIL","NO HABIL",IF(AK651="NO HABIL","NO HABIL","HABIL"))))</f>
        <v/>
      </c>
    </row>
    <row r="652" spans="2:38" ht="18" hidden="1" customHeight="1" x14ac:dyDescent="0.25">
      <c r="B652" s="54" t="str">
        <f>IF(C652="","",B651+0.1)</f>
        <v/>
      </c>
      <c r="C652" s="56"/>
      <c r="D652" s="56"/>
      <c r="E652" s="57">
        <f>IF(ISERROR(VLOOKUP(C652,[2]TD!$4:$65536,2,0)),0,VLOOKUP(C652,[2]TD!$4:$65536,2,0))</f>
        <v>0</v>
      </c>
      <c r="F652" s="57">
        <f>IF(ISERROR(VLOOKUP(C652,[2]TD!$4:$65536,3,0)),0,VLOOKUP(C652,[2]TD!$4:$65536,3,0))</f>
        <v>0</v>
      </c>
      <c r="G652" s="57">
        <f>IF(ISERROR(VLOOKUP(C652,[2]TD!$4:$65536,4,0)),0,VLOOKUP(C652,[2]TD!$4:$65536,4,0))</f>
        <v>0</v>
      </c>
      <c r="H652" s="57">
        <f>IF(ISERROR(VLOOKUP(C652,[2]TD!$4:$65536,5,0)),0,VLOOKUP(C652,[2]TD!$4:$65536,5,0))</f>
        <v>0</v>
      </c>
      <c r="I652" s="57">
        <f t="shared" ref="I652:J660" si="526">IF(ISERROR(E652-G652),"",E652-G652)</f>
        <v>0</v>
      </c>
      <c r="J652" s="58">
        <f t="shared" si="526"/>
        <v>0</v>
      </c>
      <c r="K652" s="58">
        <f t="shared" ref="K652:K660" si="527">IF(ISERROR(F652-H652),"",F652-H652)</f>
        <v>0</v>
      </c>
      <c r="L652" s="57">
        <f>IF(ISERROR(VLOOKUP(C652,[2]TD!$4:$65536,6,0)),0,VLOOKUP(C652,[2]TD!$4:$65536,6,0))</f>
        <v>0</v>
      </c>
      <c r="M652" s="57">
        <f>IF(ISERROR(VLOOKUP(C652,[2]TD!$4:$65536,7,0)),0,VLOOKUP(C652,[2]TD!$4:$65536,7,0))</f>
        <v>0</v>
      </c>
      <c r="N652" s="70"/>
      <c r="O652" s="70" t="str">
        <f>IF(ISERROR(VLOOKUP(N652,[2]POA!$A$2:$C$25,3,0)),"",VLOOKUP(N652,[2]POA!$A$2:$C$25,3,0))</f>
        <v/>
      </c>
      <c r="P652" s="61" t="s">
        <v>54</v>
      </c>
      <c r="Q652" s="61" t="str">
        <f>IF(ISERROR(VLOOKUP(P652,[2]POA!$A$2:$F$25,4,0)),"",VLOOKUP(P652,[2]POA!$A$2:$F$25,4,0))</f>
        <v/>
      </c>
      <c r="R652" s="62" t="str">
        <f>IF(ISERROR(VLOOKUP(N652,[2]POA!$A$2:$C$25,2,0)),"",VLOOKUP(N652,[2]POA!$A$2:$C$25,2,0))</f>
        <v/>
      </c>
      <c r="S652" s="63" t="s">
        <v>54</v>
      </c>
      <c r="T652" s="64" t="str">
        <f t="shared" si="523"/>
        <v/>
      </c>
      <c r="U652" s="63"/>
      <c r="V652" s="64" t="str">
        <f>IF(OR(U650=0,N652="",R652=""),"",IF(U650&gt;=(0.5*R652),"HABIL","NO HABIL"))</f>
        <v/>
      </c>
      <c r="W652" s="64"/>
      <c r="X652" s="63"/>
      <c r="Y652" s="64" t="str">
        <f>IF(OR(X650=0,N652="",R652=""),"",IF(X650&gt;=$Y$9,"HABIL","NO HABIL"))</f>
        <v/>
      </c>
      <c r="Z652" s="65"/>
      <c r="AA652" s="64" t="str">
        <f>IF(OR(Z650=0,N652="",R652=""),"",IF(Z650&lt;=$AA$9,"HABIL","NO HABIL"))</f>
        <v/>
      </c>
      <c r="AB652" s="61" t="str">
        <f>IF(ISERROR(VLOOKUP(P652,[3]POA!$A$2:$F$25,5,0)),"",VLOOKUP(P652,[3]POA!$A$2:$F$25,5,0))</f>
        <v/>
      </c>
      <c r="AC652" s="61"/>
      <c r="AD652" s="64" t="str">
        <f>IF(OR(AC650=0,N652="",R652=""),"",IF(AC650&gt;=$AD$9,"HABIL","NO HABIL"))</f>
        <v/>
      </c>
      <c r="AE652" s="64" t="str">
        <f t="shared" si="524"/>
        <v/>
      </c>
      <c r="AF652" s="66">
        <f t="shared" si="525"/>
        <v>0</v>
      </c>
      <c r="AG652" s="67" t="str">
        <f t="shared" ref="AG652:AG660" si="528">+IF(AF652&lt;$AG$10,"MIPYME","NO CUMPLE")</f>
        <v>MIPYME</v>
      </c>
      <c r="AH652" s="68"/>
      <c r="AI652" s="64" t="str">
        <f>IF(OR(AH650=0,N652="",R652=""),"",IF(AH650&gt;=$AI$9,"HABIL","NO HABIL"))</f>
        <v/>
      </c>
      <c r="AJ652" s="68"/>
      <c r="AK652" s="64" t="str">
        <f>IF(OR(AJ650=0,N652="",R652=""),"",IF(AJ650&gt;=$AK$9,"HABIL","NO HABIL"))</f>
        <v/>
      </c>
      <c r="AL652" s="71" t="str">
        <f t="shared" ref="AL652:AL661" si="529">IF(OR(AI652="",AK652=""),"",IF(AI652="NO HABIL","NO HABIL",IF(AK652="NO HABIL","NO HABIL",IF(AK652="NO HABIL","NO HABIL","HABIL"))))</f>
        <v/>
      </c>
    </row>
    <row r="653" spans="2:38" ht="18" hidden="1" customHeight="1" x14ac:dyDescent="0.25">
      <c r="B653" s="54" t="str">
        <f>IF(C653="","",B652+0.1)</f>
        <v/>
      </c>
      <c r="C653" s="56"/>
      <c r="D653" s="56"/>
      <c r="E653" s="57">
        <f>IF(ISERROR(VLOOKUP(C653,[2]TD!$4:$65536,2,0)),0,VLOOKUP(C653,[2]TD!$4:$65536,2,0))</f>
        <v>0</v>
      </c>
      <c r="F653" s="57">
        <f>IF(ISERROR(VLOOKUP(C653,[2]TD!$4:$65536,3,0)),0,VLOOKUP(C653,[2]TD!$4:$65536,3,0))</f>
        <v>0</v>
      </c>
      <c r="G653" s="57">
        <f>IF(ISERROR(VLOOKUP(C653,[2]TD!$4:$65536,4,0)),0,VLOOKUP(C653,[2]TD!$4:$65536,4,0))</f>
        <v>0</v>
      </c>
      <c r="H653" s="57">
        <f>IF(ISERROR(VLOOKUP(C653,[2]TD!$4:$65536,5,0)),0,VLOOKUP(C653,[2]TD!$4:$65536,5,0))</f>
        <v>0</v>
      </c>
      <c r="I653" s="57">
        <f t="shared" si="526"/>
        <v>0</v>
      </c>
      <c r="J653" s="58">
        <f t="shared" si="526"/>
        <v>0</v>
      </c>
      <c r="K653" s="58">
        <f t="shared" si="527"/>
        <v>0</v>
      </c>
      <c r="L653" s="57">
        <f>IF(ISERROR(VLOOKUP(C653,[2]TD!$4:$65536,6,0)),0,VLOOKUP(C653,[2]TD!$4:$65536,6,0))</f>
        <v>0</v>
      </c>
      <c r="M653" s="57">
        <f>IF(ISERROR(VLOOKUP(C653,[2]TD!$4:$65536,7,0)),0,VLOOKUP(C653,[2]TD!$4:$65536,7,0))</f>
        <v>0</v>
      </c>
      <c r="N653" s="70"/>
      <c r="O653" s="70" t="str">
        <f>IF(ISERROR(VLOOKUP(N653,[2]POA!$A$2:$C$25,3,0)),"",VLOOKUP(N653,[2]POA!$A$2:$C$25,3,0))</f>
        <v/>
      </c>
      <c r="P653" s="61"/>
      <c r="Q653" s="61" t="str">
        <f>IF(ISERROR(VLOOKUP(P653,[2]POA!$A$2:$F$25,4,0)),"",VLOOKUP(P653,[2]POA!$A$2:$F$25,4,0))</f>
        <v/>
      </c>
      <c r="R653" s="62" t="str">
        <f>IF(ISERROR(VLOOKUP(N653,[2]POA!$A$2:$C$25,2,0)),"",VLOOKUP(N653,[2]POA!$A$2:$C$25,2,0))</f>
        <v/>
      </c>
      <c r="S653" s="63" t="s">
        <v>54</v>
      </c>
      <c r="T653" s="64" t="str">
        <f t="shared" si="523"/>
        <v/>
      </c>
      <c r="U653" s="63"/>
      <c r="V653" s="64" t="str">
        <f>IF(OR(U650=0,N653="",R653=""),"",IF(U650&gt;=(0.5*R653),"HABIL","NO HABIL"))</f>
        <v/>
      </c>
      <c r="W653" s="64"/>
      <c r="X653" s="63"/>
      <c r="Y653" s="64" t="str">
        <f>IF(OR(X650=0,N653="",R653=""),"",IF(X650&gt;=$Y$9,"HABIL","NO HABIL"))</f>
        <v/>
      </c>
      <c r="Z653" s="65"/>
      <c r="AA653" s="64" t="str">
        <f>IF(OR(Z650=0,N653="",R653=""),"",IF(Z650&lt;=$AA$9,"HABIL","NO HABIL"))</f>
        <v/>
      </c>
      <c r="AB653" s="61">
        <f>IF(ISERROR(VLOOKUP(P653,[3]POA!$A$2:$F$25,5,0)),"",VLOOKUP(P653,[3]POA!$A$2:$F$25,5,0))</f>
        <v>0</v>
      </c>
      <c r="AC653" s="61"/>
      <c r="AD653" s="64" t="str">
        <f>IF(OR(AC650=0,N653="",R653=""),"",IF(AC650&gt;=$AD$9,"HABIL","NO HABIL"))</f>
        <v/>
      </c>
      <c r="AE653" s="64" t="str">
        <f t="shared" si="524"/>
        <v/>
      </c>
      <c r="AF653" s="66">
        <f t="shared" si="525"/>
        <v>0</v>
      </c>
      <c r="AG653" s="67" t="str">
        <f t="shared" si="528"/>
        <v>MIPYME</v>
      </c>
      <c r="AH653" s="68"/>
      <c r="AI653" s="64" t="str">
        <f>IF(OR(AH650=0,N653="",R653=""),"",IF(AH650&gt;=$AI$9,"HABIL","NO HABIL"))</f>
        <v/>
      </c>
      <c r="AJ653" s="68"/>
      <c r="AK653" s="64" t="str">
        <f>IF(OR(AJ650=0,N653="",R653=""),"",IF(AJ650&gt;=$AK$9,"HABIL","NO HABIL"))</f>
        <v/>
      </c>
      <c r="AL653" s="71" t="str">
        <f t="shared" si="529"/>
        <v/>
      </c>
    </row>
    <row r="654" spans="2:38" ht="18" hidden="1" customHeight="1" x14ac:dyDescent="0.25">
      <c r="B654" s="54"/>
      <c r="C654" s="56" t="s">
        <v>55</v>
      </c>
      <c r="D654" s="56"/>
      <c r="E654" s="57">
        <f>IF(ISERROR(VLOOKUP(C654,[2]TD!$4:$65536,2,0)),0,VLOOKUP(C654,[2]TD!$4:$65536,2,0))</f>
        <v>0</v>
      </c>
      <c r="F654" s="57">
        <f>IF(ISERROR(VLOOKUP(C654,[2]TD!$4:$65536,3,0)),0,VLOOKUP(C654,[2]TD!$4:$65536,3,0))</f>
        <v>0</v>
      </c>
      <c r="G654" s="57">
        <f>IF(ISERROR(VLOOKUP(C654,[2]TD!$4:$65536,4,0)),0,VLOOKUP(C654,[2]TD!$4:$65536,4,0))</f>
        <v>0</v>
      </c>
      <c r="H654" s="57">
        <f>IF(ISERROR(VLOOKUP(C654,[2]TD!$4:$65536,5,0)),0,VLOOKUP(C654,[2]TD!$4:$65536,5,0))</f>
        <v>0</v>
      </c>
      <c r="I654" s="57">
        <f t="shared" si="526"/>
        <v>0</v>
      </c>
      <c r="J654" s="57">
        <f t="shared" si="526"/>
        <v>0</v>
      </c>
      <c r="K654" s="57">
        <f t="shared" si="527"/>
        <v>0</v>
      </c>
      <c r="L654" s="57">
        <f>IF(ISERROR(VLOOKUP(C654,[2]TD!$4:$65536,6,0)),0,VLOOKUP(C654,[2]TD!$4:$65536,6,0))</f>
        <v>0</v>
      </c>
      <c r="M654" s="57">
        <f>IF(ISERROR(VLOOKUP(C654,[2]TD!$4:$65536,7,0)),0,VLOOKUP(C654,[2]TD!$4:$65536,7,0))</f>
        <v>0</v>
      </c>
      <c r="N654" s="70"/>
      <c r="O654" s="70" t="str">
        <f>IF(ISERROR(VLOOKUP(N654,[2]POA!$A$2:$C$25,3,0)),"",VLOOKUP(N654,[2]POA!$A$2:$C$25,3,0))</f>
        <v/>
      </c>
      <c r="P654" s="61"/>
      <c r="Q654" s="61" t="str">
        <f>IF(ISERROR(VLOOKUP(P654,[2]POA!$A$2:$F$25,4,0)),"",VLOOKUP(P654,[2]POA!$A$2:$F$25,4,0))</f>
        <v/>
      </c>
      <c r="R654" s="62" t="str">
        <f>IF(ISERROR(VLOOKUP(N654,[2]POA!$A$2:$C$25,2,0)),"",VLOOKUP(N654,[2]POA!$A$2:$C$25,2,0))</f>
        <v/>
      </c>
      <c r="S654" s="63"/>
      <c r="T654" s="64" t="str">
        <f t="shared" si="523"/>
        <v/>
      </c>
      <c r="U654" s="63"/>
      <c r="V654" s="64" t="str">
        <f>IF(OR(U650=0,N654="",R654=""),"",IF(U650&gt;=(0.5*R654),"HABIL","NO HABIL"))</f>
        <v/>
      </c>
      <c r="W654" s="64"/>
      <c r="X654" s="63"/>
      <c r="Y654" s="64" t="str">
        <f>IF(OR(X650=0,N654="",R654=""),"",IF(X650&gt;=$Y$9,"HABIL","NO HABIL"))</f>
        <v/>
      </c>
      <c r="Z654" s="65"/>
      <c r="AA654" s="64" t="str">
        <f>IF(OR(Z650=0,N654="",R654=""),"",IF(Z650&lt;=$AA$9,"HABIL","NO HABIL"))</f>
        <v/>
      </c>
      <c r="AB654" s="61">
        <f>IF(ISERROR(VLOOKUP(P654,[3]POA!$A$2:$F$25,5,0)),"",VLOOKUP(P654,[3]POA!$A$2:$F$25,5,0))</f>
        <v>0</v>
      </c>
      <c r="AC654" s="61"/>
      <c r="AD654" s="64" t="str">
        <f>IF(OR(AC650=0,N654="",R654=""),"",IF(AC650&gt;=$AD$9,"HABIL","NO HABIL"))</f>
        <v/>
      </c>
      <c r="AE654" s="64" t="str">
        <f t="shared" si="524"/>
        <v/>
      </c>
      <c r="AF654" s="66">
        <f t="shared" si="525"/>
        <v>0</v>
      </c>
      <c r="AG654" s="67" t="str">
        <f t="shared" si="528"/>
        <v>MIPYME</v>
      </c>
      <c r="AH654" s="68"/>
      <c r="AI654" s="64" t="str">
        <f>IF(OR(AH650=0,N654="",R654=""),"",IF(AH650&gt;=$AI$9,"HABIL","NO HABIL"))</f>
        <v/>
      </c>
      <c r="AJ654" s="68"/>
      <c r="AK654" s="64" t="str">
        <f>IF(OR(AJ650=0,N654="",R654=""),"",IF(AJ650&gt;=$AK$9,"HABIL","NO HABIL"))</f>
        <v/>
      </c>
      <c r="AL654" s="71" t="str">
        <f t="shared" si="529"/>
        <v/>
      </c>
    </row>
    <row r="655" spans="2:38" ht="18" hidden="1" customHeight="1" x14ac:dyDescent="0.25">
      <c r="B655" s="54" t="str">
        <f t="shared" ref="B655:B660" si="530">IF(C655="","",B654+0.1)</f>
        <v/>
      </c>
      <c r="C655" s="56"/>
      <c r="D655" s="56"/>
      <c r="E655" s="57">
        <f>IF(ISERROR(VLOOKUP(C655,[2]TD!$4:$65536,2,0)),0,VLOOKUP(C655,[2]TD!$4:$65536,2,0))</f>
        <v>0</v>
      </c>
      <c r="F655" s="57">
        <f>IF(ISERROR(VLOOKUP(C655,[2]TD!$4:$65536,3,0)),0,VLOOKUP(C655,[2]TD!$4:$65536,3,0))</f>
        <v>0</v>
      </c>
      <c r="G655" s="57">
        <f>IF(ISERROR(VLOOKUP(C655,[2]TD!$4:$65536,4,0)),0,VLOOKUP(C655,[2]TD!$4:$65536,4,0))</f>
        <v>0</v>
      </c>
      <c r="H655" s="57">
        <f>IF(ISERROR(VLOOKUP(C655,[2]TD!$4:$65536,5,0)),0,VLOOKUP(C655,[2]TD!$4:$65536,5,0))</f>
        <v>0</v>
      </c>
      <c r="I655" s="57">
        <f t="shared" si="526"/>
        <v>0</v>
      </c>
      <c r="J655" s="57">
        <f t="shared" si="526"/>
        <v>0</v>
      </c>
      <c r="K655" s="57">
        <f t="shared" si="527"/>
        <v>0</v>
      </c>
      <c r="L655" s="57">
        <f>IF(ISERROR(VLOOKUP(C655,[2]TD!$4:$65536,6,0)),0,VLOOKUP(C655,[2]TD!$4:$65536,6,0))</f>
        <v>0</v>
      </c>
      <c r="M655" s="57">
        <f>IF(ISERROR(VLOOKUP(C655,[2]TD!$4:$65536,7,0)),0,VLOOKUP(C655,[2]TD!$4:$65536,7,0))</f>
        <v>0</v>
      </c>
      <c r="N655" s="70"/>
      <c r="O655" s="70" t="str">
        <f>IF(ISERROR(VLOOKUP(N655,[2]POA!$A$2:$C$25,3,0)),"",VLOOKUP(N655,[2]POA!$A$2:$C$25,3,0))</f>
        <v/>
      </c>
      <c r="P655" s="61"/>
      <c r="Q655" s="61" t="str">
        <f>IF(ISERROR(VLOOKUP(P655,[2]POA!$A$2:$F$25,4,0)),"",VLOOKUP(P655,[2]POA!$A$2:$F$25,4,0))</f>
        <v/>
      </c>
      <c r="R655" s="62" t="str">
        <f>IF(ISERROR(VLOOKUP(N655,[2]POA!$A$2:$C$25,2,0)),"",VLOOKUP(N655,[2]POA!$A$2:$C$25,2,0))</f>
        <v/>
      </c>
      <c r="S655" s="63"/>
      <c r="T655" s="64" t="str">
        <f t="shared" si="523"/>
        <v/>
      </c>
      <c r="U655" s="63"/>
      <c r="V655" s="64" t="str">
        <f>IF(OR(U650=0,N655="",R655=""),"",IF(U650&gt;=(0.5*R655),"HABIL","NO HABIL"))</f>
        <v/>
      </c>
      <c r="W655" s="64"/>
      <c r="X655" s="63"/>
      <c r="Y655" s="64" t="str">
        <f>IF(OR(X650=0,N655="",R655=""),"",IF(X650&gt;=$Y$9,"HABIL","NO HABIL"))</f>
        <v/>
      </c>
      <c r="Z655" s="65"/>
      <c r="AA655" s="64" t="str">
        <f>IF(OR(Z650=0,N655="",R655=""),"",IF(Z650&lt;=$AA$9,"HABIL","NO HABIL"))</f>
        <v/>
      </c>
      <c r="AB655" s="61">
        <f>IF(ISERROR(VLOOKUP(P655,[3]POA!$A$2:$F$25,5,0)),"",VLOOKUP(P655,[3]POA!$A$2:$F$25,5,0))</f>
        <v>0</v>
      </c>
      <c r="AC655" s="61"/>
      <c r="AD655" s="64" t="str">
        <f>IF(OR(AC650=0,N655="",R655=""),"",IF(AC650&gt;=$AD$9,"HABIL","NO HABIL"))</f>
        <v/>
      </c>
      <c r="AE655" s="64" t="str">
        <f t="shared" si="524"/>
        <v/>
      </c>
      <c r="AF655" s="66">
        <f t="shared" si="525"/>
        <v>0</v>
      </c>
      <c r="AG655" s="67" t="str">
        <f t="shared" si="528"/>
        <v>MIPYME</v>
      </c>
      <c r="AH655" s="68"/>
      <c r="AI655" s="64" t="str">
        <f>IF(OR(AH650=0,N655="",R655=""),"",IF(AH650&gt;=$AI$9,"HABIL","NO HABIL"))</f>
        <v/>
      </c>
      <c r="AJ655" s="68"/>
      <c r="AK655" s="64" t="str">
        <f>IF(OR(AJ650=0,N655="",R655=""),"",IF(AJ650&gt;=$AK$9,"HABIL","NO HABIL"))</f>
        <v/>
      </c>
      <c r="AL655" s="72" t="str">
        <f t="shared" si="529"/>
        <v/>
      </c>
    </row>
    <row r="656" spans="2:38" ht="18" hidden="1" customHeight="1" x14ac:dyDescent="0.25">
      <c r="B656" s="54" t="str">
        <f t="shared" si="530"/>
        <v/>
      </c>
      <c r="C656" s="56"/>
      <c r="D656" s="56"/>
      <c r="E656" s="57">
        <f>IF(ISERROR(VLOOKUP(C656,[2]TD!$4:$65536,2,0)),0,VLOOKUP(C656,[2]TD!$4:$65536,2,0))</f>
        <v>0</v>
      </c>
      <c r="F656" s="57">
        <f>IF(ISERROR(VLOOKUP(C656,[2]TD!$4:$65536,3,0)),0,VLOOKUP(C656,[2]TD!$4:$65536,3,0))</f>
        <v>0</v>
      </c>
      <c r="G656" s="57">
        <f>IF(ISERROR(VLOOKUP(C656,[2]TD!$4:$65536,4,0)),0,VLOOKUP(C656,[2]TD!$4:$65536,4,0))</f>
        <v>0</v>
      </c>
      <c r="H656" s="57">
        <f>IF(ISERROR(VLOOKUP(C656,[2]TD!$4:$65536,5,0)),0,VLOOKUP(C656,[2]TD!$4:$65536,5,0))</f>
        <v>0</v>
      </c>
      <c r="I656" s="57">
        <f t="shared" si="526"/>
        <v>0</v>
      </c>
      <c r="J656" s="57">
        <f t="shared" si="526"/>
        <v>0</v>
      </c>
      <c r="K656" s="57">
        <f t="shared" si="527"/>
        <v>0</v>
      </c>
      <c r="L656" s="57">
        <f>IF(ISERROR(VLOOKUP(C656,[2]TD!$4:$65536,6,0)),0,VLOOKUP(C656,[2]TD!$4:$65536,6,0))</f>
        <v>0</v>
      </c>
      <c r="M656" s="57">
        <f>IF(ISERROR(VLOOKUP(C656,[2]TD!$4:$65536,7,0)),0,VLOOKUP(C656,[2]TD!$4:$65536,7,0))</f>
        <v>0</v>
      </c>
      <c r="N656" s="70"/>
      <c r="O656" s="70" t="str">
        <f>IF(ISERROR(VLOOKUP(N656,[2]POA!$A$2:$C$25,3,0)),"",VLOOKUP(N656,[2]POA!$A$2:$C$25,3,0))</f>
        <v/>
      </c>
      <c r="P656" s="61"/>
      <c r="Q656" s="61" t="str">
        <f>IF(ISERROR(VLOOKUP(P656,[2]POA!$A$2:$F$25,4,0)),"",VLOOKUP(P656,[2]POA!$A$2:$F$25,4,0))</f>
        <v/>
      </c>
      <c r="R656" s="62" t="str">
        <f>IF(ISERROR(VLOOKUP(N656,[2]POA!$A$2:$C$25,2,0)),"",VLOOKUP(N656,[2]POA!$A$2:$C$25,2,0))</f>
        <v/>
      </c>
      <c r="S656" s="63"/>
      <c r="T656" s="64" t="str">
        <f t="shared" si="523"/>
        <v/>
      </c>
      <c r="U656" s="63"/>
      <c r="V656" s="64" t="str">
        <f>IF(OR(U650=0,N656="",R656=""),"",IF(U650&gt;=(0.5*R656),"HABIL","NO HABIL"))</f>
        <v/>
      </c>
      <c r="W656" s="64"/>
      <c r="X656" s="63"/>
      <c r="Y656" s="64" t="str">
        <f>IF(OR(X650=0,N656="",R656=""),"",IF(X650&gt;=$Y$9,"HABIL","NO HABIL"))</f>
        <v/>
      </c>
      <c r="Z656" s="65"/>
      <c r="AA656" s="64" t="str">
        <f>IF(OR(Z650=0,N656="",R656=""),"",IF(Z650&lt;=$AA$9,"HABIL","NO HABIL"))</f>
        <v/>
      </c>
      <c r="AB656" s="61">
        <f>IF(ISERROR(VLOOKUP(P656,[3]POA!$A$2:$F$25,5,0)),"",VLOOKUP(P656,[3]POA!$A$2:$F$25,5,0))</f>
        <v>0</v>
      </c>
      <c r="AC656" s="61"/>
      <c r="AD656" s="64" t="str">
        <f>IF(OR(AC650=0,N656="",R656=""),"",IF(AC650&gt;=$AD$9,"HABIL","NO HABIL"))</f>
        <v/>
      </c>
      <c r="AE656" s="64" t="str">
        <f t="shared" si="524"/>
        <v/>
      </c>
      <c r="AF656" s="66">
        <f t="shared" si="525"/>
        <v>0</v>
      </c>
      <c r="AG656" s="67" t="str">
        <f t="shared" si="528"/>
        <v>MIPYME</v>
      </c>
      <c r="AH656" s="68"/>
      <c r="AI656" s="64" t="str">
        <f>IF(OR(AH650=0,N656="",R656=""),"",IF(AH650&gt;=$AI$9,"HABIL","NO HABIL"))</f>
        <v/>
      </c>
      <c r="AJ656" s="68"/>
      <c r="AK656" s="64" t="str">
        <f>IF(OR(AJ650=0,N656="",R656=""),"",IF(AJ650&gt;=$AK$9,"HABIL","NO HABIL"))</f>
        <v/>
      </c>
      <c r="AL656" s="71" t="str">
        <f t="shared" si="529"/>
        <v/>
      </c>
    </row>
    <row r="657" spans="2:38" ht="18" hidden="1" customHeight="1" x14ac:dyDescent="0.25">
      <c r="B657" s="54" t="str">
        <f t="shared" si="530"/>
        <v/>
      </c>
      <c r="C657" s="56"/>
      <c r="D657" s="56"/>
      <c r="E657" s="57">
        <f>IF(ISERROR(VLOOKUP(C657,[2]TD!$4:$65536,2,0)),0,VLOOKUP(C657,[2]TD!$4:$65536,2,0))</f>
        <v>0</v>
      </c>
      <c r="F657" s="57">
        <f>IF(ISERROR(VLOOKUP(C657,[2]TD!$4:$65536,3,0)),0,VLOOKUP(C657,[2]TD!$4:$65536,3,0))</f>
        <v>0</v>
      </c>
      <c r="G657" s="57">
        <f>IF(ISERROR(VLOOKUP(C657,[2]TD!$4:$65536,4,0)),0,VLOOKUP(C657,[2]TD!$4:$65536,4,0))</f>
        <v>0</v>
      </c>
      <c r="H657" s="57">
        <f>IF(ISERROR(VLOOKUP(C657,[2]TD!$4:$65536,5,0)),0,VLOOKUP(C657,[2]TD!$4:$65536,5,0))</f>
        <v>0</v>
      </c>
      <c r="I657" s="57">
        <f t="shared" si="526"/>
        <v>0</v>
      </c>
      <c r="J657" s="57">
        <f t="shared" si="526"/>
        <v>0</v>
      </c>
      <c r="K657" s="57">
        <f t="shared" si="527"/>
        <v>0</v>
      </c>
      <c r="L657" s="57">
        <f>IF(ISERROR(VLOOKUP(C657,[2]TD!$4:$65536,6,0)),0,VLOOKUP(C657,[2]TD!$4:$65536,6,0))</f>
        <v>0</v>
      </c>
      <c r="M657" s="57">
        <f>IF(ISERROR(VLOOKUP(C657,[2]TD!$4:$65536,7,0)),0,VLOOKUP(C657,[2]TD!$4:$65536,7,0))</f>
        <v>0</v>
      </c>
      <c r="N657" s="70"/>
      <c r="O657" s="70" t="str">
        <f>IF(ISERROR(VLOOKUP(N657,[2]POA!$A$2:$C$25,3,0)),"",VLOOKUP(N657,[2]POA!$A$2:$C$25,3,0))</f>
        <v/>
      </c>
      <c r="P657" s="61"/>
      <c r="Q657" s="61" t="str">
        <f>IF(ISERROR(VLOOKUP(P657,[2]POA!$A$2:$F$25,4,0)),"",VLOOKUP(P657,[2]POA!$A$2:$F$25,4,0))</f>
        <v/>
      </c>
      <c r="R657" s="62" t="str">
        <f>IF(ISERROR(VLOOKUP(N657,[2]POA!$A$2:$C$25,2,0)),"",VLOOKUP(N657,[2]POA!$A$2:$C$25,2,0))</f>
        <v/>
      </c>
      <c r="S657" s="63"/>
      <c r="T657" s="64" t="str">
        <f t="shared" si="523"/>
        <v/>
      </c>
      <c r="U657" s="63"/>
      <c r="V657" s="64" t="str">
        <f>IF(OR(U650=0,N657="",R657=""),"",IF(U650&gt;=(0.5*R657),"HABIL","NO HABIL"))</f>
        <v/>
      </c>
      <c r="W657" s="64"/>
      <c r="X657" s="63"/>
      <c r="Y657" s="64" t="str">
        <f>IF(OR(X650=0,N657="",R657=""),"",IF(X650&gt;=$Y$9,"HABIL","NO HABIL"))</f>
        <v/>
      </c>
      <c r="Z657" s="65"/>
      <c r="AA657" s="64" t="str">
        <f>IF(OR(Z650=0,N657="",R657=""),"",IF(Z650&lt;=$AA$9,"HABIL","NO HABIL"))</f>
        <v/>
      </c>
      <c r="AB657" s="61">
        <f>IF(ISERROR(VLOOKUP(P657,[3]POA!$A$2:$F$25,5,0)),"",VLOOKUP(P657,[3]POA!$A$2:$F$25,5,0))</f>
        <v>0</v>
      </c>
      <c r="AC657" s="61"/>
      <c r="AD657" s="64" t="str">
        <f>IF(OR(AC650=0,N657="",R657=""),"",IF(AC650&gt;=$AD$9,"HABIL","NO HABIL"))</f>
        <v/>
      </c>
      <c r="AE657" s="64" t="str">
        <f t="shared" si="524"/>
        <v/>
      </c>
      <c r="AF657" s="66">
        <f t="shared" si="525"/>
        <v>0</v>
      </c>
      <c r="AG657" s="67" t="str">
        <f t="shared" si="528"/>
        <v>MIPYME</v>
      </c>
      <c r="AH657" s="68"/>
      <c r="AI657" s="64" t="str">
        <f>IF(OR(AH650=0,N657="",R657=""),"",IF(AH650&gt;=$AI$9,"HABIL","NO HABIL"))</f>
        <v/>
      </c>
      <c r="AJ657" s="68"/>
      <c r="AK657" s="64" t="str">
        <f>IF(OR(AJ650=0,N657="",R657=""),"",IF(AJ650&gt;=$AK$9,"HABIL","NO HABIL"))</f>
        <v/>
      </c>
      <c r="AL657" s="71" t="str">
        <f t="shared" si="529"/>
        <v/>
      </c>
    </row>
    <row r="658" spans="2:38" ht="18" hidden="1" customHeight="1" x14ac:dyDescent="0.25">
      <c r="B658" s="54" t="str">
        <f t="shared" si="530"/>
        <v/>
      </c>
      <c r="C658" s="56"/>
      <c r="D658" s="56"/>
      <c r="E658" s="57">
        <f>IF(ISERROR(VLOOKUP(C658,[2]TD!$4:$65536,2,0)),0,VLOOKUP(C658,[2]TD!$4:$65536,2,0))</f>
        <v>0</v>
      </c>
      <c r="F658" s="57">
        <f>IF(ISERROR(VLOOKUP(C658,[2]TD!$4:$65536,3,0)),0,VLOOKUP(C658,[2]TD!$4:$65536,3,0))</f>
        <v>0</v>
      </c>
      <c r="G658" s="57">
        <f>IF(ISERROR(VLOOKUP(C658,[2]TD!$4:$65536,4,0)),0,VLOOKUP(C658,[2]TD!$4:$65536,4,0))</f>
        <v>0</v>
      </c>
      <c r="H658" s="57">
        <f>IF(ISERROR(VLOOKUP(C658,[2]TD!$4:$65536,5,0)),0,VLOOKUP(C658,[2]TD!$4:$65536,5,0))</f>
        <v>0</v>
      </c>
      <c r="I658" s="57">
        <f t="shared" si="526"/>
        <v>0</v>
      </c>
      <c r="J658" s="57">
        <f t="shared" si="526"/>
        <v>0</v>
      </c>
      <c r="K658" s="57">
        <f t="shared" si="527"/>
        <v>0</v>
      </c>
      <c r="L658" s="57">
        <f>IF(ISERROR(VLOOKUP(C658,[2]TD!$4:$65536,6,0)),0,VLOOKUP(C658,[2]TD!$4:$65536,6,0))</f>
        <v>0</v>
      </c>
      <c r="M658" s="57">
        <f>IF(ISERROR(VLOOKUP(C658,[2]TD!$4:$65536,7,0)),0,VLOOKUP(C658,[2]TD!$4:$65536,7,0))</f>
        <v>0</v>
      </c>
      <c r="N658" s="70"/>
      <c r="O658" s="70" t="str">
        <f>IF(ISERROR(VLOOKUP(N658,[2]POA!$A$2:$C$25,3,0)),"",VLOOKUP(N658,[2]POA!$A$2:$C$25,3,0))</f>
        <v/>
      </c>
      <c r="P658" s="61"/>
      <c r="Q658" s="61" t="str">
        <f>IF(ISERROR(VLOOKUP(P658,[2]POA!$A$2:$F$25,4,0)),"",VLOOKUP(P658,[2]POA!$A$2:$F$25,4,0))</f>
        <v/>
      </c>
      <c r="R658" s="62" t="str">
        <f>IF(ISERROR(VLOOKUP(N658,[2]POA!$A$2:$C$25,2,0)),"",VLOOKUP(N658,[2]POA!$A$2:$C$25,2,0))</f>
        <v/>
      </c>
      <c r="S658" s="63"/>
      <c r="T658" s="64" t="str">
        <f t="shared" si="523"/>
        <v/>
      </c>
      <c r="U658" s="63"/>
      <c r="V658" s="64" t="str">
        <f>IF(OR(U650=0,N658="",R658=""),"",IF(U650&gt;=(0.5*R658),"HABIL","NO HABIL"))</f>
        <v/>
      </c>
      <c r="W658" s="64"/>
      <c r="X658" s="63"/>
      <c r="Y658" s="64" t="str">
        <f>IF(OR(X650=0,N658="",R658=""),"",IF(X650&gt;=$Y$9,"HABIL","NO HABIL"))</f>
        <v/>
      </c>
      <c r="Z658" s="65"/>
      <c r="AA658" s="64" t="str">
        <f>IF(OR(Z650=0,N658="",R658=""),"",IF(Z650&lt;=$AA$9,"HABIL","NO HABIL"))</f>
        <v/>
      </c>
      <c r="AB658" s="61">
        <f>IF(ISERROR(VLOOKUP(P658,[3]POA!$A$2:$F$25,5,0)),"",VLOOKUP(P658,[3]POA!$A$2:$F$25,5,0))</f>
        <v>0</v>
      </c>
      <c r="AC658" s="61"/>
      <c r="AD658" s="64" t="str">
        <f>IF(OR(AC650=0,N658="",R658=""),"",IF(AC650&gt;=$AD$9,"HABIL","NO HABIL"))</f>
        <v/>
      </c>
      <c r="AE658" s="64" t="str">
        <f t="shared" si="524"/>
        <v/>
      </c>
      <c r="AF658" s="66">
        <f t="shared" si="525"/>
        <v>0</v>
      </c>
      <c r="AG658" s="67" t="str">
        <f t="shared" si="528"/>
        <v>MIPYME</v>
      </c>
      <c r="AH658" s="68"/>
      <c r="AI658" s="64" t="str">
        <f>IF(OR(AH650=0,N658="",R658=""),"",IF(AH650&gt;=$AI$9,"HABIL","NO HABIL"))</f>
        <v/>
      </c>
      <c r="AJ658" s="68"/>
      <c r="AK658" s="64" t="str">
        <f>IF(OR(AJ650=0,N658="",R658=""),"",IF(AJ650&gt;=$AK$9,"HABIL","NO HABIL"))</f>
        <v/>
      </c>
      <c r="AL658" s="72" t="str">
        <f t="shared" si="529"/>
        <v/>
      </c>
    </row>
    <row r="659" spans="2:38" ht="18" hidden="1" customHeight="1" x14ac:dyDescent="0.25">
      <c r="B659" s="54" t="str">
        <f t="shared" si="530"/>
        <v/>
      </c>
      <c r="C659" s="56"/>
      <c r="D659" s="56"/>
      <c r="E659" s="57">
        <f>IF(ISERROR(VLOOKUP(C659,[2]TD!$4:$65536,2,0)),0,VLOOKUP(C659,[2]TD!$4:$65536,2,0))</f>
        <v>0</v>
      </c>
      <c r="F659" s="57">
        <f>IF(ISERROR(VLOOKUP(C659,[2]TD!$4:$65536,3,0)),0,VLOOKUP(C659,[2]TD!$4:$65536,3,0))</f>
        <v>0</v>
      </c>
      <c r="G659" s="57">
        <f>IF(ISERROR(VLOOKUP(C659,[2]TD!$4:$65536,4,0)),0,VLOOKUP(C659,[2]TD!$4:$65536,4,0))</f>
        <v>0</v>
      </c>
      <c r="H659" s="57">
        <f>IF(ISERROR(VLOOKUP(C659,[2]TD!$4:$65536,5,0)),0,VLOOKUP(C659,[2]TD!$4:$65536,5,0))</f>
        <v>0</v>
      </c>
      <c r="I659" s="57">
        <f t="shared" si="526"/>
        <v>0</v>
      </c>
      <c r="J659" s="57">
        <f t="shared" si="526"/>
        <v>0</v>
      </c>
      <c r="K659" s="57">
        <f t="shared" si="527"/>
        <v>0</v>
      </c>
      <c r="L659" s="57">
        <f>IF(ISERROR(VLOOKUP(C659,[2]TD!$4:$65536,6,0)),0,VLOOKUP(C659,[2]TD!$4:$65536,6,0))</f>
        <v>0</v>
      </c>
      <c r="M659" s="57">
        <f>IF(ISERROR(VLOOKUP(C659,[2]TD!$4:$65536,7,0)),0,VLOOKUP(C659,[2]TD!$4:$65536,7,0))</f>
        <v>0</v>
      </c>
      <c r="N659" s="70"/>
      <c r="O659" s="70" t="str">
        <f>IF(ISERROR(VLOOKUP(N659,[2]POA!$A$2:$C$25,3,0)),"",VLOOKUP(N659,[2]POA!$A$2:$C$25,3,0))</f>
        <v/>
      </c>
      <c r="P659" s="61"/>
      <c r="Q659" s="61" t="str">
        <f>IF(ISERROR(VLOOKUP(P659,[2]POA!$A$2:$F$25,4,0)),"",VLOOKUP(P659,[2]POA!$A$2:$F$25,4,0))</f>
        <v/>
      </c>
      <c r="R659" s="62" t="str">
        <f>IF(ISERROR(VLOOKUP(N659,[2]POA!$A$2:$C$25,2,0)),"",VLOOKUP(N659,[2]POA!$A$2:$C$25,2,0))</f>
        <v/>
      </c>
      <c r="S659" s="63"/>
      <c r="T659" s="64" t="str">
        <f t="shared" si="523"/>
        <v/>
      </c>
      <c r="U659" s="63"/>
      <c r="V659" s="64" t="str">
        <f>IF(OR(U650=0,N659="",R659=""),"",IF(U650&gt;=(0.5*R659),"HABIL","NO HABIL"))</f>
        <v/>
      </c>
      <c r="W659" s="64"/>
      <c r="X659" s="63"/>
      <c r="Y659" s="64" t="str">
        <f>IF(OR(X650=0,N659="",R659=""),"",IF(X650&gt;=$Y$9,"HABIL","NO HABIL"))</f>
        <v/>
      </c>
      <c r="Z659" s="65"/>
      <c r="AA659" s="64" t="str">
        <f>IF(OR(Z650=0,N659="",R659=""),"",IF(Z650&lt;=$AA$9,"HABIL","NO HABIL"))</f>
        <v/>
      </c>
      <c r="AB659" s="61">
        <f>IF(ISERROR(VLOOKUP(P659,[3]POA!$A$2:$F$25,5,0)),"",VLOOKUP(P659,[3]POA!$A$2:$F$25,5,0))</f>
        <v>0</v>
      </c>
      <c r="AC659" s="61"/>
      <c r="AD659" s="64" t="str">
        <f>IF(OR(AC650=0,N659="",R659=""),"",IF(AC650&gt;=$AD$9,"HABIL","NO HABIL"))</f>
        <v/>
      </c>
      <c r="AE659" s="64" t="str">
        <f t="shared" si="524"/>
        <v/>
      </c>
      <c r="AF659" s="66">
        <f t="shared" si="525"/>
        <v>0</v>
      </c>
      <c r="AG659" s="67" t="str">
        <f t="shared" si="528"/>
        <v>MIPYME</v>
      </c>
      <c r="AH659" s="68"/>
      <c r="AI659" s="64" t="str">
        <f>IF(OR(AH650=0,N659="",R659=""),"",IF(AH650&gt;=$AI$9,"HABIL","NO HABIL"))</f>
        <v/>
      </c>
      <c r="AJ659" s="68"/>
      <c r="AK659" s="64" t="str">
        <f>IF(OR(AJ650=0,N659="",R659=""),"",IF(AJ650&gt;=$AK$9,"HABIL","NO HABIL"))</f>
        <v/>
      </c>
      <c r="AL659" s="72" t="str">
        <f t="shared" si="529"/>
        <v/>
      </c>
    </row>
    <row r="660" spans="2:38" ht="18" hidden="1" customHeight="1" x14ac:dyDescent="0.25">
      <c r="B660" s="73" t="str">
        <f t="shared" si="530"/>
        <v/>
      </c>
      <c r="C660" s="74"/>
      <c r="D660" s="74"/>
      <c r="E660" s="75">
        <f>IF(ISERROR(VLOOKUP(C660,[2]TD!$4:$65536,2,0)),0,VLOOKUP(C660,[2]TD!$4:$65536,2,0))</f>
        <v>0</v>
      </c>
      <c r="F660" s="75">
        <f>IF(ISERROR(VLOOKUP(C660,[2]TD!$4:$65536,3,0)),0,VLOOKUP(C660,[2]TD!$4:$65536,3,0))</f>
        <v>0</v>
      </c>
      <c r="G660" s="75">
        <f>IF(ISERROR(VLOOKUP(C660,[2]TD!$4:$65536,4,0)),0,VLOOKUP(C660,[2]TD!$4:$65536,4,0))</f>
        <v>0</v>
      </c>
      <c r="H660" s="75">
        <f>IF(ISERROR(VLOOKUP(C660,[2]TD!$4:$65536,5,0)),0,VLOOKUP(C660,[2]TD!$4:$65536,5,0))</f>
        <v>0</v>
      </c>
      <c r="I660" s="75">
        <f t="shared" si="526"/>
        <v>0</v>
      </c>
      <c r="J660" s="75">
        <f t="shared" si="526"/>
        <v>0</v>
      </c>
      <c r="K660" s="75">
        <f t="shared" si="527"/>
        <v>0</v>
      </c>
      <c r="L660" s="75">
        <f>IF(ISERROR(VLOOKUP(C660,[2]TD!$4:$65536,6,0)),0,VLOOKUP(C660,[2]TD!$4:$65536,6,0))</f>
        <v>0</v>
      </c>
      <c r="M660" s="75">
        <f>IF(ISERROR(VLOOKUP(C660,[2]TD!$4:$65536,7,0)),0,VLOOKUP(C660,[2]TD!$4:$65536,7,0))</f>
        <v>0</v>
      </c>
      <c r="N660" s="76"/>
      <c r="O660" s="76" t="str">
        <f>IF(ISERROR(VLOOKUP(N660,[2]POA!$A$2:$C$25,3,0)),"",VLOOKUP(N660,[2]POA!$A$2:$C$25,3,0))</f>
        <v/>
      </c>
      <c r="P660" s="77"/>
      <c r="Q660" s="77" t="str">
        <f>IF(ISERROR(VLOOKUP(P660,[2]POA!$A$2:$F$25,4,0)),"",VLOOKUP(P660,[2]POA!$A$2:$F$25,4,0))</f>
        <v/>
      </c>
      <c r="R660" s="78" t="str">
        <f>IF(ISERROR(VLOOKUP(N660,[2]POA!$A$2:$C$25,2,0)),"",VLOOKUP(N660,[2]POA!$A$2:$C$25,2,0))</f>
        <v/>
      </c>
      <c r="S660" s="79"/>
      <c r="T660" s="64" t="str">
        <f t="shared" si="523"/>
        <v/>
      </c>
      <c r="U660" s="79"/>
      <c r="V660" s="80" t="str">
        <f>IF(OR(U650=0,N660="",R660=""),"",IF(U650&gt;=(0.5*R660),"HABIL","NO HABIL"))</f>
        <v/>
      </c>
      <c r="W660" s="80"/>
      <c r="X660" s="79"/>
      <c r="Y660" s="80" t="str">
        <f>IF(OR(X650=0,N660="",R660=""),"",IF(X650&gt;=$Y$9,"HABIL","NO HABIL"))</f>
        <v/>
      </c>
      <c r="Z660" s="81"/>
      <c r="AA660" s="80" t="str">
        <f>IF(OR(Z650=0,N660="",R660=""),"",IF(Z650&lt;=$AA$9,"HABIL","NO HABIL"))</f>
        <v/>
      </c>
      <c r="AB660" s="77">
        <f>IF(ISERROR(VLOOKUP(P660,[3]POA!$A$2:$F$25,5,0)),"",VLOOKUP(P660,[3]POA!$A$2:$F$25,5,0))</f>
        <v>0</v>
      </c>
      <c r="AC660" s="77"/>
      <c r="AD660" s="80" t="str">
        <f>IF(OR(AC650=0,N660="",R660=""),"",IF(AC650&gt;=$AD$9,"HABIL","NO HABIL"))</f>
        <v/>
      </c>
      <c r="AE660" s="80" t="str">
        <f t="shared" si="524"/>
        <v/>
      </c>
      <c r="AF660" s="82">
        <f t="shared" si="525"/>
        <v>0</v>
      </c>
      <c r="AG660" s="83" t="str">
        <f t="shared" si="528"/>
        <v>MIPYME</v>
      </c>
      <c r="AH660" s="84"/>
      <c r="AI660" s="80" t="str">
        <f>IF(OR(AH650=0,N660="",R660=""),"",IF(AH650&gt;=$AI$9,"HABIL","NO HABIL"))</f>
        <v/>
      </c>
      <c r="AJ660" s="84"/>
      <c r="AK660" s="80" t="str">
        <f>IF(OR(AJ650=0,N660="",R660=""),"",IF(AJ650&gt;=$AK$9,"HABIL","NO HABIL"))</f>
        <v/>
      </c>
      <c r="AL660" s="85" t="str">
        <f t="shared" si="529"/>
        <v/>
      </c>
    </row>
    <row r="661" spans="2:38" ht="18" hidden="1" customHeight="1" x14ac:dyDescent="0.25">
      <c r="B661" s="37">
        <v>60</v>
      </c>
      <c r="C661" s="38">
        <f>+C662</f>
        <v>0</v>
      </c>
      <c r="D661" s="39" t="str">
        <f>IF(SUM(D662:D671)=0,"",SUM(D662:D671))</f>
        <v/>
      </c>
      <c r="E661" s="40">
        <f>SUM(E662:E671)</f>
        <v>0</v>
      </c>
      <c r="F661" s="40">
        <f t="shared" ref="F661:M661" si="531">SUM(F662:F671)</f>
        <v>0</v>
      </c>
      <c r="G661" s="40">
        <f t="shared" si="531"/>
        <v>0</v>
      </c>
      <c r="H661" s="40">
        <f t="shared" si="531"/>
        <v>0</v>
      </c>
      <c r="I661" s="40">
        <f t="shared" si="531"/>
        <v>0</v>
      </c>
      <c r="J661" s="40">
        <f t="shared" si="531"/>
        <v>0</v>
      </c>
      <c r="K661" s="40">
        <f t="shared" si="531"/>
        <v>0</v>
      </c>
      <c r="L661" s="40">
        <f t="shared" si="531"/>
        <v>0</v>
      </c>
      <c r="M661" s="40">
        <f t="shared" si="531"/>
        <v>0</v>
      </c>
      <c r="N661" s="41">
        <v>1</v>
      </c>
      <c r="O661" s="42">
        <f>IF(ISERROR(VLOOKUP(N661,[2]POA!$A$2:$C$25,3,0)),"",VLOOKUP(N661,[2]POA!$A$2:$C$25,3,0))</f>
        <v>18</v>
      </c>
      <c r="P661" s="43" t="s">
        <v>54</v>
      </c>
      <c r="Q661" s="41">
        <f>+SUM(Q662:Q671)</f>
        <v>0</v>
      </c>
      <c r="R661" s="44">
        <f>IF(ISERROR(VLOOKUP(N661,[2]POA!$A$2:$C$25,2,0)),"",VLOOKUP(N661,[2]POA!$A$2:$C$25,2,0))</f>
        <v>151500000000</v>
      </c>
      <c r="S661" s="45">
        <f>SUM(I661)</f>
        <v>0</v>
      </c>
      <c r="T661" s="46" t="str">
        <f>IF(OR(S661=0,N661="",R661=""),"",IF(S661&gt;=(R661/O661),"HABIL","NO HABIL"))</f>
        <v/>
      </c>
      <c r="U661" s="47">
        <f>SUM(J661)</f>
        <v>0</v>
      </c>
      <c r="V661" s="48" t="str">
        <f>IF(OR(U661=0,N661="",R661=""),"",IF(U661&gt;=(0.1*R661),"HABIL","NO HABIL"))</f>
        <v/>
      </c>
      <c r="W661" s="48"/>
      <c r="X661" s="47">
        <f>IF(ISERROR(SUM(E661/G661)),0,SUM(E661/G661))</f>
        <v>0</v>
      </c>
      <c r="Y661" s="46" t="str">
        <f>IF(OR(X661=0,N661="",R661=""),"",IF(X661&gt;=$Y$9,"HABIL","NO HABIL"))</f>
        <v/>
      </c>
      <c r="Z661" s="49">
        <f>IF(ISERROR(SUM(H661/F661)),0,SUM(H661/F661))</f>
        <v>0</v>
      </c>
      <c r="AA661" s="46" t="str">
        <f>IF(OR(Z661=0,N661="",R661=""),"",IF(Z661&lt;=$AA$9,"HABIL","NO HABIL"))</f>
        <v/>
      </c>
      <c r="AB661" s="41">
        <f>+SUM(AB662:AB671)</f>
        <v>0</v>
      </c>
      <c r="AC661" s="49">
        <f>IF(ISERROR(SUM(L661/M661)),0,SUM(L661/M661))</f>
        <v>0</v>
      </c>
      <c r="AD661" s="46" t="str">
        <f>IF(OR(AC661=0,N661="",R661=""),"",IF(AC661&gt;=$AD$9,"HABIL","NO HABIL"))</f>
        <v/>
      </c>
      <c r="AE661" s="46" t="str">
        <f>IF(OR(T661="",V661="",Y661="",AA661="",AD661=""),"",IF(T661="NO HABIL","NO HABIL",IF(V661="NO HABIL","NO HABIL",IF(Y661="NO HABIL","NO HABIL",IF(AA661="NO HABIL","NO HABIL",IF(AD661="NO HABIL","NO HABIL",IF(AD661="NO HABIL","NO HABIL","HABIL")))))))</f>
        <v/>
      </c>
      <c r="AF661" s="50"/>
      <c r="AG661" s="51"/>
      <c r="AH661" s="49">
        <f>IF(ISERROR(SUM(L661/K661)),0,SUM(L661/K661))</f>
        <v>0</v>
      </c>
      <c r="AI661" s="46" t="str">
        <f>IF(OR(AH661=0,N661="",R661=""),"",IF(AH661&gt;=$AI$9,"HABIL","NO HABIL"))</f>
        <v/>
      </c>
      <c r="AJ661" s="49">
        <f>IF(ISERROR(SUM(L661/F661)),0,SUM(L661/F661))</f>
        <v>0</v>
      </c>
      <c r="AK661" s="46" t="str">
        <f>IF(OR(AJ661=0,N661="",R661=""),"",IF(AJ661&gt;=$AK$9,"HABIL","NO HABIL"))</f>
        <v/>
      </c>
      <c r="AL661" s="52" t="str">
        <f t="shared" si="529"/>
        <v/>
      </c>
    </row>
    <row r="662" spans="2:38" ht="18" hidden="1" customHeight="1" x14ac:dyDescent="0.25">
      <c r="B662" s="54" t="str">
        <f>IF(C662="","",B661+0.1)</f>
        <v/>
      </c>
      <c r="C662" s="55"/>
      <c r="D662" s="56"/>
      <c r="E662" s="57">
        <f>IF(ISERROR(VLOOKUP(C662,[2]TD!$4:$65536,2,0)),0,VLOOKUP(C662,[2]TD!$4:$65536,2,0))</f>
        <v>0</v>
      </c>
      <c r="F662" s="57">
        <f>IF(ISERROR(VLOOKUP(C662,[2]TD!$4:$65536,3,0)),0,VLOOKUP(C662,[2]TD!$4:$65536,3,0))</f>
        <v>0</v>
      </c>
      <c r="G662" s="57">
        <f>IF(ISERROR(VLOOKUP(C662,[2]TD!$4:$65536,4,0)),0,VLOOKUP(C662,[2]TD!$4:$65536,4,0))</f>
        <v>0</v>
      </c>
      <c r="H662" s="57">
        <f>IF(ISERROR(VLOOKUP(C662,[2]TD!$4:$65536,5,0)),0,VLOOKUP(C662,[2]TD!$4:$65536,5,0))</f>
        <v>0</v>
      </c>
      <c r="I662" s="57">
        <f>IF(ISERROR(E662-G662),"",E662-G662)</f>
        <v>0</v>
      </c>
      <c r="J662" s="58">
        <f>IF(ISERROR(F662-H662),"",F662-H662)</f>
        <v>0</v>
      </c>
      <c r="K662" s="58">
        <f>IF(ISERROR(F662-H662),"",F662-H662)</f>
        <v>0</v>
      </c>
      <c r="L662" s="57">
        <f>IF(ISERROR(VLOOKUP(C662,[2]TD!$4:$65536,6,0)),0,VLOOKUP(C662,[2]TD!$4:$65536,6,0))</f>
        <v>0</v>
      </c>
      <c r="M662" s="57">
        <f>IF(ISERROR(VLOOKUP(C662,[2]TD!$4:$65536,7,0)),0,VLOOKUP(C662,[2]TD!$4:$65536,7,0))</f>
        <v>0</v>
      </c>
      <c r="N662" s="59"/>
      <c r="O662" s="60" t="str">
        <f>IF(ISERROR(VLOOKUP(N662,[2]POA!$A$2:$C$25,3,0)),"",VLOOKUP(N662,[2]POA!$A$2:$C$25,3,0))</f>
        <v/>
      </c>
      <c r="P662" s="61" t="s">
        <v>54</v>
      </c>
      <c r="Q662" s="61" t="str">
        <f>IF(ISERROR(VLOOKUP(P662,[2]POA!$A$2:$F$25,4,0)),"",VLOOKUP(P662,[2]POA!$A$2:$F$25,4,0))</f>
        <v/>
      </c>
      <c r="R662" s="62" t="str">
        <f>IF(ISERROR(VLOOKUP(N662,[2]POA!$A$2:$C$25,2,0)),"",VLOOKUP(N662,[2]POA!$A$2:$C$25,2,0))</f>
        <v/>
      </c>
      <c r="S662" s="63"/>
      <c r="T662" s="64" t="str">
        <f t="shared" ref="T662:T671" si="532">IF(OR(S661=0,N662="",R662=""),"",IF(S661&gt;=(0.1*R662),"HABIL","NO HABIL"))</f>
        <v/>
      </c>
      <c r="U662" s="63"/>
      <c r="V662" s="64" t="str">
        <f>IF(OR(U661=0,N662="",R662=""),"",IF(U661&gt;=(0.5*R662),"HABIL","NO HABIL"))</f>
        <v/>
      </c>
      <c r="W662" s="64"/>
      <c r="X662" s="63"/>
      <c r="Y662" s="64" t="str">
        <f>IF(OR(X661=0,N662="",R662=""),"",IF(X661&gt;=$Y$9,"HABIL","NO HABIL"))</f>
        <v/>
      </c>
      <c r="Z662" s="65"/>
      <c r="AA662" s="64" t="str">
        <f>IF(OR(Z661=0,N662="",R662=""),"",IF(Z661&lt;=$AA$9,"HABIL","NO HABIL"))</f>
        <v/>
      </c>
      <c r="AB662" s="61" t="str">
        <f>IF(ISERROR(VLOOKUP(P662,[3]POA!$A$2:$F$25,5,0)),"",VLOOKUP(P662,[3]POA!$A$2:$F$25,5,0))</f>
        <v/>
      </c>
      <c r="AC662" s="61"/>
      <c r="AD662" s="64" t="str">
        <f>IF(OR(AC661=0,N662="",R662=""),"",IF(AC661&gt;=$AD$9,"HABIL","NO HABIL"))</f>
        <v/>
      </c>
      <c r="AE662" s="64" t="str">
        <f t="shared" ref="AE662:AE671" si="533">IF(OR(T662="",V662="",Y662="",AA662="",AD662=""),"",IF(T662="NO HABIL","NO HABIL",IF(V662="NO HABIL","NO HABIL",IF(Y662="NO HABIL","NO HABIL",IF(AA662="NO HABIL","NO HABIL",IF(AD662="NO HABIL","NO HABIL",IF(AD662="NO HABIL","NO HABIL","HABIL")))))))</f>
        <v/>
      </c>
      <c r="AF662" s="66">
        <f t="shared" ref="AF662:AF671" si="534">IF(ISERROR(F662/$AG$9),"",F662/$AG$9)</f>
        <v>0</v>
      </c>
      <c r="AG662" s="67" t="str">
        <f>+IF(AF662&lt;$AG$10,"MIPYME","NO CUMPLE")</f>
        <v>MIPYME</v>
      </c>
      <c r="AH662" s="68"/>
      <c r="AI662" s="64" t="str">
        <f>IF(OR(AH661=0,N662="",R662=""),"",IF(AH661&gt;=$AI$9,"HABIL","NO HABIL"))</f>
        <v/>
      </c>
      <c r="AJ662" s="68"/>
      <c r="AK662" s="64" t="str">
        <f>IF(OR(AJ661=0,N662="",R662=""),"",IF(AJ661&gt;=$AK$9,"HABIL","NO HABIL"))</f>
        <v/>
      </c>
      <c r="AL662" s="69" t="str">
        <f>IF(OR(AI662="",AK662=""),"",IF(AI662="NO HABIL","NO HABIL",IF(AK662="NO HABIL","NO HABIL",IF(AK662="NO HABIL","NO HABIL","HABIL"))))</f>
        <v/>
      </c>
    </row>
    <row r="663" spans="2:38" ht="18" hidden="1" customHeight="1" x14ac:dyDescent="0.25">
      <c r="B663" s="54" t="str">
        <f>IF(C663="","",B662+0.1)</f>
        <v/>
      </c>
      <c r="C663" s="56"/>
      <c r="D663" s="56"/>
      <c r="E663" s="57">
        <f>IF(ISERROR(VLOOKUP(C663,[2]TD!$4:$65536,2,0)),0,VLOOKUP(C663,[2]TD!$4:$65536,2,0))</f>
        <v>0</v>
      </c>
      <c r="F663" s="57">
        <f>IF(ISERROR(VLOOKUP(C663,[2]TD!$4:$65536,3,0)),0,VLOOKUP(C663,[2]TD!$4:$65536,3,0))</f>
        <v>0</v>
      </c>
      <c r="G663" s="57">
        <f>IF(ISERROR(VLOOKUP(C663,[2]TD!$4:$65536,4,0)),0,VLOOKUP(C663,[2]TD!$4:$65536,4,0))</f>
        <v>0</v>
      </c>
      <c r="H663" s="57">
        <f>IF(ISERROR(VLOOKUP(C663,[2]TD!$4:$65536,5,0)),0,VLOOKUP(C663,[2]TD!$4:$65536,5,0))</f>
        <v>0</v>
      </c>
      <c r="I663" s="57">
        <f t="shared" ref="I663:J671" si="535">IF(ISERROR(E663-G663),"",E663-G663)</f>
        <v>0</v>
      </c>
      <c r="J663" s="58">
        <f t="shared" si="535"/>
        <v>0</v>
      </c>
      <c r="K663" s="58">
        <f t="shared" ref="K663:K671" si="536">IF(ISERROR(F663-H663),"",F663-H663)</f>
        <v>0</v>
      </c>
      <c r="L663" s="57">
        <f>IF(ISERROR(VLOOKUP(C663,[2]TD!$4:$65536,6,0)),0,VLOOKUP(C663,[2]TD!$4:$65536,6,0))</f>
        <v>0</v>
      </c>
      <c r="M663" s="57">
        <f>IF(ISERROR(VLOOKUP(C663,[2]TD!$4:$65536,7,0)),0,VLOOKUP(C663,[2]TD!$4:$65536,7,0))</f>
        <v>0</v>
      </c>
      <c r="N663" s="70"/>
      <c r="O663" s="70" t="str">
        <f>IF(ISERROR(VLOOKUP(N663,[2]POA!$A$2:$C$25,3,0)),"",VLOOKUP(N663,[2]POA!$A$2:$C$25,3,0))</f>
        <v/>
      </c>
      <c r="P663" s="61" t="s">
        <v>54</v>
      </c>
      <c r="Q663" s="61" t="str">
        <f>IF(ISERROR(VLOOKUP(P663,[2]POA!$A$2:$F$25,4,0)),"",VLOOKUP(P663,[2]POA!$A$2:$F$25,4,0))</f>
        <v/>
      </c>
      <c r="R663" s="62" t="str">
        <f>IF(ISERROR(VLOOKUP(N663,[2]POA!$A$2:$C$25,2,0)),"",VLOOKUP(N663,[2]POA!$A$2:$C$25,2,0))</f>
        <v/>
      </c>
      <c r="S663" s="63" t="s">
        <v>54</v>
      </c>
      <c r="T663" s="64" t="str">
        <f t="shared" si="532"/>
        <v/>
      </c>
      <c r="U663" s="63"/>
      <c r="V663" s="64" t="str">
        <f>IF(OR(U661=0,N663="",R663=""),"",IF(U661&gt;=(0.5*R663),"HABIL","NO HABIL"))</f>
        <v/>
      </c>
      <c r="W663" s="64"/>
      <c r="X663" s="63"/>
      <c r="Y663" s="64" t="str">
        <f>IF(OR(X661=0,N663="",R663=""),"",IF(X661&gt;=$Y$9,"HABIL","NO HABIL"))</f>
        <v/>
      </c>
      <c r="Z663" s="65"/>
      <c r="AA663" s="64" t="str">
        <f>IF(OR(Z661=0,N663="",R663=""),"",IF(Z661&lt;=$AA$9,"HABIL","NO HABIL"))</f>
        <v/>
      </c>
      <c r="AB663" s="61" t="str">
        <f>IF(ISERROR(VLOOKUP(P663,[3]POA!$A$2:$F$25,5,0)),"",VLOOKUP(P663,[3]POA!$A$2:$F$25,5,0))</f>
        <v/>
      </c>
      <c r="AC663" s="61"/>
      <c r="AD663" s="64" t="str">
        <f>IF(OR(AC661=0,N663="",R663=""),"",IF(AC661&gt;=$AD$9,"HABIL","NO HABIL"))</f>
        <v/>
      </c>
      <c r="AE663" s="64" t="str">
        <f t="shared" si="533"/>
        <v/>
      </c>
      <c r="AF663" s="66">
        <f t="shared" si="534"/>
        <v>0</v>
      </c>
      <c r="AG663" s="67" t="str">
        <f t="shared" ref="AG663:AG671" si="537">+IF(AF663&lt;$AG$10,"MIPYME","NO CUMPLE")</f>
        <v>MIPYME</v>
      </c>
      <c r="AH663" s="68"/>
      <c r="AI663" s="64" t="str">
        <f>IF(OR(AH661=0,N663="",R663=""),"",IF(AH661&gt;=$AI$9,"HABIL","NO HABIL"))</f>
        <v/>
      </c>
      <c r="AJ663" s="68"/>
      <c r="AK663" s="64" t="str">
        <f>IF(OR(AJ661=0,N663="",R663=""),"",IF(AJ661&gt;=$AK$9,"HABIL","NO HABIL"))</f>
        <v/>
      </c>
      <c r="AL663" s="71" t="str">
        <f t="shared" ref="AL663:AL672" si="538">IF(OR(AI663="",AK663=""),"",IF(AI663="NO HABIL","NO HABIL",IF(AK663="NO HABIL","NO HABIL",IF(AK663="NO HABIL","NO HABIL","HABIL"))))</f>
        <v/>
      </c>
    </row>
    <row r="664" spans="2:38" ht="18" hidden="1" customHeight="1" x14ac:dyDescent="0.25">
      <c r="B664" s="54" t="str">
        <f>IF(C664="","",B663+0.1)</f>
        <v/>
      </c>
      <c r="C664" s="56"/>
      <c r="D664" s="56"/>
      <c r="E664" s="57">
        <f>IF(ISERROR(VLOOKUP(C664,[2]TD!$4:$65536,2,0)),0,VLOOKUP(C664,[2]TD!$4:$65536,2,0))</f>
        <v>0</v>
      </c>
      <c r="F664" s="57">
        <f>IF(ISERROR(VLOOKUP(C664,[2]TD!$4:$65536,3,0)),0,VLOOKUP(C664,[2]TD!$4:$65536,3,0))</f>
        <v>0</v>
      </c>
      <c r="G664" s="57">
        <f>IF(ISERROR(VLOOKUP(C664,[2]TD!$4:$65536,4,0)),0,VLOOKUP(C664,[2]TD!$4:$65536,4,0))</f>
        <v>0</v>
      </c>
      <c r="H664" s="57">
        <f>IF(ISERROR(VLOOKUP(C664,[2]TD!$4:$65536,5,0)),0,VLOOKUP(C664,[2]TD!$4:$65536,5,0))</f>
        <v>0</v>
      </c>
      <c r="I664" s="57">
        <f t="shared" si="535"/>
        <v>0</v>
      </c>
      <c r="J664" s="58">
        <f t="shared" si="535"/>
        <v>0</v>
      </c>
      <c r="K664" s="58">
        <f t="shared" si="536"/>
        <v>0</v>
      </c>
      <c r="L664" s="57">
        <f>IF(ISERROR(VLOOKUP(C664,[2]TD!$4:$65536,6,0)),0,VLOOKUP(C664,[2]TD!$4:$65536,6,0))</f>
        <v>0</v>
      </c>
      <c r="M664" s="57">
        <f>IF(ISERROR(VLOOKUP(C664,[2]TD!$4:$65536,7,0)),0,VLOOKUP(C664,[2]TD!$4:$65536,7,0))</f>
        <v>0</v>
      </c>
      <c r="N664" s="70"/>
      <c r="O664" s="70" t="str">
        <f>IF(ISERROR(VLOOKUP(N664,[2]POA!$A$2:$C$25,3,0)),"",VLOOKUP(N664,[2]POA!$A$2:$C$25,3,0))</f>
        <v/>
      </c>
      <c r="P664" s="61"/>
      <c r="Q664" s="61" t="str">
        <f>IF(ISERROR(VLOOKUP(P664,[2]POA!$A$2:$F$25,4,0)),"",VLOOKUP(P664,[2]POA!$A$2:$F$25,4,0))</f>
        <v/>
      </c>
      <c r="R664" s="62" t="str">
        <f>IF(ISERROR(VLOOKUP(N664,[2]POA!$A$2:$C$25,2,0)),"",VLOOKUP(N664,[2]POA!$A$2:$C$25,2,0))</f>
        <v/>
      </c>
      <c r="S664" s="63" t="s">
        <v>54</v>
      </c>
      <c r="T664" s="64" t="str">
        <f t="shared" si="532"/>
        <v/>
      </c>
      <c r="U664" s="63"/>
      <c r="V664" s="64" t="str">
        <f>IF(OR(U661=0,N664="",R664=""),"",IF(U661&gt;=(0.5*R664),"HABIL","NO HABIL"))</f>
        <v/>
      </c>
      <c r="W664" s="64"/>
      <c r="X664" s="63"/>
      <c r="Y664" s="64" t="str">
        <f>IF(OR(X661=0,N664="",R664=""),"",IF(X661&gt;=$Y$9,"HABIL","NO HABIL"))</f>
        <v/>
      </c>
      <c r="Z664" s="65"/>
      <c r="AA664" s="64" t="str">
        <f>IF(OR(Z661=0,N664="",R664=""),"",IF(Z661&lt;=$AA$9,"HABIL","NO HABIL"))</f>
        <v/>
      </c>
      <c r="AB664" s="61">
        <f>IF(ISERROR(VLOOKUP(P664,[3]POA!$A$2:$F$25,5,0)),"",VLOOKUP(P664,[3]POA!$A$2:$F$25,5,0))</f>
        <v>0</v>
      </c>
      <c r="AC664" s="61"/>
      <c r="AD664" s="64" t="str">
        <f>IF(OR(AC661=0,N664="",R664=""),"",IF(AC661&gt;=$AD$9,"HABIL","NO HABIL"))</f>
        <v/>
      </c>
      <c r="AE664" s="64" t="str">
        <f t="shared" si="533"/>
        <v/>
      </c>
      <c r="AF664" s="66">
        <f t="shared" si="534"/>
        <v>0</v>
      </c>
      <c r="AG664" s="67" t="str">
        <f t="shared" si="537"/>
        <v>MIPYME</v>
      </c>
      <c r="AH664" s="68"/>
      <c r="AI664" s="64" t="str">
        <f>IF(OR(AH661=0,N664="",R664=""),"",IF(AH661&gt;=$AI$9,"HABIL","NO HABIL"))</f>
        <v/>
      </c>
      <c r="AJ664" s="68"/>
      <c r="AK664" s="64" t="str">
        <f>IF(OR(AJ661=0,N664="",R664=""),"",IF(AJ661&gt;=$AK$9,"HABIL","NO HABIL"))</f>
        <v/>
      </c>
      <c r="AL664" s="71" t="str">
        <f t="shared" si="538"/>
        <v/>
      </c>
    </row>
    <row r="665" spans="2:38" ht="18" hidden="1" customHeight="1" x14ac:dyDescent="0.25">
      <c r="B665" s="54"/>
      <c r="C665" s="56" t="s">
        <v>55</v>
      </c>
      <c r="D665" s="56"/>
      <c r="E665" s="57">
        <f>IF(ISERROR(VLOOKUP(C665,[2]TD!$4:$65536,2,0)),0,VLOOKUP(C665,[2]TD!$4:$65536,2,0))</f>
        <v>0</v>
      </c>
      <c r="F665" s="57">
        <f>IF(ISERROR(VLOOKUP(C665,[2]TD!$4:$65536,3,0)),0,VLOOKUP(C665,[2]TD!$4:$65536,3,0))</f>
        <v>0</v>
      </c>
      <c r="G665" s="57">
        <f>IF(ISERROR(VLOOKUP(C665,[2]TD!$4:$65536,4,0)),0,VLOOKUP(C665,[2]TD!$4:$65536,4,0))</f>
        <v>0</v>
      </c>
      <c r="H665" s="57">
        <f>IF(ISERROR(VLOOKUP(C665,[2]TD!$4:$65536,5,0)),0,VLOOKUP(C665,[2]TD!$4:$65536,5,0))</f>
        <v>0</v>
      </c>
      <c r="I665" s="57">
        <f t="shared" si="535"/>
        <v>0</v>
      </c>
      <c r="J665" s="57">
        <f t="shared" si="535"/>
        <v>0</v>
      </c>
      <c r="K665" s="57">
        <f t="shared" si="536"/>
        <v>0</v>
      </c>
      <c r="L665" s="57">
        <f>IF(ISERROR(VLOOKUP(C665,[2]TD!$4:$65536,6,0)),0,VLOOKUP(C665,[2]TD!$4:$65536,6,0))</f>
        <v>0</v>
      </c>
      <c r="M665" s="57">
        <f>IF(ISERROR(VLOOKUP(C665,[2]TD!$4:$65536,7,0)),0,VLOOKUP(C665,[2]TD!$4:$65536,7,0))</f>
        <v>0</v>
      </c>
      <c r="N665" s="70"/>
      <c r="O665" s="70" t="str">
        <f>IF(ISERROR(VLOOKUP(N665,[2]POA!$A$2:$C$25,3,0)),"",VLOOKUP(N665,[2]POA!$A$2:$C$25,3,0))</f>
        <v/>
      </c>
      <c r="P665" s="61"/>
      <c r="Q665" s="61" t="str">
        <f>IF(ISERROR(VLOOKUP(P665,[2]POA!$A$2:$F$25,4,0)),"",VLOOKUP(P665,[2]POA!$A$2:$F$25,4,0))</f>
        <v/>
      </c>
      <c r="R665" s="62" t="str">
        <f>IF(ISERROR(VLOOKUP(N665,[2]POA!$A$2:$C$25,2,0)),"",VLOOKUP(N665,[2]POA!$A$2:$C$25,2,0))</f>
        <v/>
      </c>
      <c r="S665" s="63"/>
      <c r="T665" s="64" t="str">
        <f t="shared" si="532"/>
        <v/>
      </c>
      <c r="U665" s="63"/>
      <c r="V665" s="64" t="str">
        <f>IF(OR(U661=0,N665="",R665=""),"",IF(U661&gt;=(0.5*R665),"HABIL","NO HABIL"))</f>
        <v/>
      </c>
      <c r="W665" s="64"/>
      <c r="X665" s="63"/>
      <c r="Y665" s="64" t="str">
        <f>IF(OR(X661=0,N665="",R665=""),"",IF(X661&gt;=$Y$9,"HABIL","NO HABIL"))</f>
        <v/>
      </c>
      <c r="Z665" s="65"/>
      <c r="AA665" s="64" t="str">
        <f>IF(OR(Z661=0,N665="",R665=""),"",IF(Z661&lt;=$AA$9,"HABIL","NO HABIL"))</f>
        <v/>
      </c>
      <c r="AB665" s="61">
        <f>IF(ISERROR(VLOOKUP(P665,[3]POA!$A$2:$F$25,5,0)),"",VLOOKUP(P665,[3]POA!$A$2:$F$25,5,0))</f>
        <v>0</v>
      </c>
      <c r="AC665" s="61"/>
      <c r="AD665" s="64" t="str">
        <f>IF(OR(AC661=0,N665="",R665=""),"",IF(AC661&gt;=$AD$9,"HABIL","NO HABIL"))</f>
        <v/>
      </c>
      <c r="AE665" s="64" t="str">
        <f t="shared" si="533"/>
        <v/>
      </c>
      <c r="AF665" s="66">
        <f t="shared" si="534"/>
        <v>0</v>
      </c>
      <c r="AG665" s="67" t="str">
        <f t="shared" si="537"/>
        <v>MIPYME</v>
      </c>
      <c r="AH665" s="68"/>
      <c r="AI665" s="64" t="str">
        <f>IF(OR(AH661=0,N665="",R665=""),"",IF(AH661&gt;=$AI$9,"HABIL","NO HABIL"))</f>
        <v/>
      </c>
      <c r="AJ665" s="68"/>
      <c r="AK665" s="64" t="str">
        <f>IF(OR(AJ661=0,N665="",R665=""),"",IF(AJ661&gt;=$AK$9,"HABIL","NO HABIL"))</f>
        <v/>
      </c>
      <c r="AL665" s="71" t="str">
        <f t="shared" si="538"/>
        <v/>
      </c>
    </row>
    <row r="666" spans="2:38" ht="18" hidden="1" customHeight="1" x14ac:dyDescent="0.25">
      <c r="B666" s="54" t="str">
        <f t="shared" ref="B666:B671" si="539">IF(C666="","",B665+0.1)</f>
        <v/>
      </c>
      <c r="C666" s="56"/>
      <c r="D666" s="56"/>
      <c r="E666" s="57">
        <f>IF(ISERROR(VLOOKUP(C666,[2]TD!$4:$65536,2,0)),0,VLOOKUP(C666,[2]TD!$4:$65536,2,0))</f>
        <v>0</v>
      </c>
      <c r="F666" s="57">
        <f>IF(ISERROR(VLOOKUP(C666,[2]TD!$4:$65536,3,0)),0,VLOOKUP(C666,[2]TD!$4:$65536,3,0))</f>
        <v>0</v>
      </c>
      <c r="G666" s="57">
        <f>IF(ISERROR(VLOOKUP(C666,[2]TD!$4:$65536,4,0)),0,VLOOKUP(C666,[2]TD!$4:$65536,4,0))</f>
        <v>0</v>
      </c>
      <c r="H666" s="57">
        <f>IF(ISERROR(VLOOKUP(C666,[2]TD!$4:$65536,5,0)),0,VLOOKUP(C666,[2]TD!$4:$65536,5,0))</f>
        <v>0</v>
      </c>
      <c r="I666" s="57">
        <f t="shared" si="535"/>
        <v>0</v>
      </c>
      <c r="J666" s="57">
        <f t="shared" si="535"/>
        <v>0</v>
      </c>
      <c r="K666" s="57">
        <f t="shared" si="536"/>
        <v>0</v>
      </c>
      <c r="L666" s="57">
        <f>IF(ISERROR(VLOOKUP(C666,[2]TD!$4:$65536,6,0)),0,VLOOKUP(C666,[2]TD!$4:$65536,6,0))</f>
        <v>0</v>
      </c>
      <c r="M666" s="57">
        <f>IF(ISERROR(VLOOKUP(C666,[2]TD!$4:$65536,7,0)),0,VLOOKUP(C666,[2]TD!$4:$65536,7,0))</f>
        <v>0</v>
      </c>
      <c r="N666" s="70"/>
      <c r="O666" s="70" t="str">
        <f>IF(ISERROR(VLOOKUP(N666,[2]POA!$A$2:$C$25,3,0)),"",VLOOKUP(N666,[2]POA!$A$2:$C$25,3,0))</f>
        <v/>
      </c>
      <c r="P666" s="61"/>
      <c r="Q666" s="61" t="str">
        <f>IF(ISERROR(VLOOKUP(P666,[2]POA!$A$2:$F$25,4,0)),"",VLOOKUP(P666,[2]POA!$A$2:$F$25,4,0))</f>
        <v/>
      </c>
      <c r="R666" s="62" t="str">
        <f>IF(ISERROR(VLOOKUP(N666,[2]POA!$A$2:$C$25,2,0)),"",VLOOKUP(N666,[2]POA!$A$2:$C$25,2,0))</f>
        <v/>
      </c>
      <c r="S666" s="63"/>
      <c r="T666" s="64" t="str">
        <f t="shared" si="532"/>
        <v/>
      </c>
      <c r="U666" s="63"/>
      <c r="V666" s="64" t="str">
        <f>IF(OR(U661=0,N666="",R666=""),"",IF(U661&gt;=(0.5*R666),"HABIL","NO HABIL"))</f>
        <v/>
      </c>
      <c r="W666" s="64"/>
      <c r="X666" s="63"/>
      <c r="Y666" s="64" t="str">
        <f>IF(OR(X661=0,N666="",R666=""),"",IF(X661&gt;=$Y$9,"HABIL","NO HABIL"))</f>
        <v/>
      </c>
      <c r="Z666" s="65"/>
      <c r="AA666" s="64" t="str">
        <f>IF(OR(Z661=0,N666="",R666=""),"",IF(Z661&lt;=$AA$9,"HABIL","NO HABIL"))</f>
        <v/>
      </c>
      <c r="AB666" s="61">
        <f>IF(ISERROR(VLOOKUP(P666,[3]POA!$A$2:$F$25,5,0)),"",VLOOKUP(P666,[3]POA!$A$2:$F$25,5,0))</f>
        <v>0</v>
      </c>
      <c r="AC666" s="61"/>
      <c r="AD666" s="64" t="str">
        <f>IF(OR(AC661=0,N666="",R666=""),"",IF(AC661&gt;=$AD$9,"HABIL","NO HABIL"))</f>
        <v/>
      </c>
      <c r="AE666" s="64" t="str">
        <f t="shared" si="533"/>
        <v/>
      </c>
      <c r="AF666" s="66">
        <f t="shared" si="534"/>
        <v>0</v>
      </c>
      <c r="AG666" s="67" t="str">
        <f t="shared" si="537"/>
        <v>MIPYME</v>
      </c>
      <c r="AH666" s="68"/>
      <c r="AI666" s="64" t="str">
        <f>IF(OR(AH661=0,N666="",R666=""),"",IF(AH661&gt;=$AI$9,"HABIL","NO HABIL"))</f>
        <v/>
      </c>
      <c r="AJ666" s="68"/>
      <c r="AK666" s="64" t="str">
        <f>IF(OR(AJ661=0,N666="",R666=""),"",IF(AJ661&gt;=$AK$9,"HABIL","NO HABIL"))</f>
        <v/>
      </c>
      <c r="AL666" s="72" t="str">
        <f t="shared" si="538"/>
        <v/>
      </c>
    </row>
    <row r="667" spans="2:38" ht="18" hidden="1" customHeight="1" x14ac:dyDescent="0.25">
      <c r="B667" s="54" t="str">
        <f t="shared" si="539"/>
        <v/>
      </c>
      <c r="C667" s="56"/>
      <c r="D667" s="56"/>
      <c r="E667" s="57">
        <f>IF(ISERROR(VLOOKUP(C667,[2]TD!$4:$65536,2,0)),0,VLOOKUP(C667,[2]TD!$4:$65536,2,0))</f>
        <v>0</v>
      </c>
      <c r="F667" s="57">
        <f>IF(ISERROR(VLOOKUP(C667,[2]TD!$4:$65536,3,0)),0,VLOOKUP(C667,[2]TD!$4:$65536,3,0))</f>
        <v>0</v>
      </c>
      <c r="G667" s="57">
        <f>IF(ISERROR(VLOOKUP(C667,[2]TD!$4:$65536,4,0)),0,VLOOKUP(C667,[2]TD!$4:$65536,4,0))</f>
        <v>0</v>
      </c>
      <c r="H667" s="57">
        <f>IF(ISERROR(VLOOKUP(C667,[2]TD!$4:$65536,5,0)),0,VLOOKUP(C667,[2]TD!$4:$65536,5,0))</f>
        <v>0</v>
      </c>
      <c r="I667" s="57">
        <f t="shared" si="535"/>
        <v>0</v>
      </c>
      <c r="J667" s="57">
        <f t="shared" si="535"/>
        <v>0</v>
      </c>
      <c r="K667" s="57">
        <f t="shared" si="536"/>
        <v>0</v>
      </c>
      <c r="L667" s="57">
        <f>IF(ISERROR(VLOOKUP(C667,[2]TD!$4:$65536,6,0)),0,VLOOKUP(C667,[2]TD!$4:$65536,6,0))</f>
        <v>0</v>
      </c>
      <c r="M667" s="57">
        <f>IF(ISERROR(VLOOKUP(C667,[2]TD!$4:$65536,7,0)),0,VLOOKUP(C667,[2]TD!$4:$65536,7,0))</f>
        <v>0</v>
      </c>
      <c r="N667" s="70"/>
      <c r="O667" s="70" t="str">
        <f>IF(ISERROR(VLOOKUP(N667,[2]POA!$A$2:$C$25,3,0)),"",VLOOKUP(N667,[2]POA!$A$2:$C$25,3,0))</f>
        <v/>
      </c>
      <c r="P667" s="61"/>
      <c r="Q667" s="61" t="str">
        <f>IF(ISERROR(VLOOKUP(P667,[2]POA!$A$2:$F$25,4,0)),"",VLOOKUP(P667,[2]POA!$A$2:$F$25,4,0))</f>
        <v/>
      </c>
      <c r="R667" s="62" t="str">
        <f>IF(ISERROR(VLOOKUP(N667,[2]POA!$A$2:$C$25,2,0)),"",VLOOKUP(N667,[2]POA!$A$2:$C$25,2,0))</f>
        <v/>
      </c>
      <c r="S667" s="63"/>
      <c r="T667" s="64" t="str">
        <f t="shared" si="532"/>
        <v/>
      </c>
      <c r="U667" s="63"/>
      <c r="V667" s="64" t="str">
        <f>IF(OR(U661=0,N667="",R667=""),"",IF(U661&gt;=(0.5*R667),"HABIL","NO HABIL"))</f>
        <v/>
      </c>
      <c r="W667" s="64"/>
      <c r="X667" s="63"/>
      <c r="Y667" s="64" t="str">
        <f>IF(OR(X661=0,N667="",R667=""),"",IF(X661&gt;=$Y$9,"HABIL","NO HABIL"))</f>
        <v/>
      </c>
      <c r="Z667" s="65"/>
      <c r="AA667" s="64" t="str">
        <f>IF(OR(Z661=0,N667="",R667=""),"",IF(Z661&lt;=$AA$9,"HABIL","NO HABIL"))</f>
        <v/>
      </c>
      <c r="AB667" s="61">
        <f>IF(ISERROR(VLOOKUP(P667,[3]POA!$A$2:$F$25,5,0)),"",VLOOKUP(P667,[3]POA!$A$2:$F$25,5,0))</f>
        <v>0</v>
      </c>
      <c r="AC667" s="61"/>
      <c r="AD667" s="64" t="str">
        <f>IF(OR(AC661=0,N667="",R667=""),"",IF(AC661&gt;=$AD$9,"HABIL","NO HABIL"))</f>
        <v/>
      </c>
      <c r="AE667" s="64" t="str">
        <f t="shared" si="533"/>
        <v/>
      </c>
      <c r="AF667" s="66">
        <f t="shared" si="534"/>
        <v>0</v>
      </c>
      <c r="AG667" s="67" t="str">
        <f t="shared" si="537"/>
        <v>MIPYME</v>
      </c>
      <c r="AH667" s="68"/>
      <c r="AI667" s="64" t="str">
        <f>IF(OR(AH661=0,N667="",R667=""),"",IF(AH661&gt;=$AI$9,"HABIL","NO HABIL"))</f>
        <v/>
      </c>
      <c r="AJ667" s="68"/>
      <c r="AK667" s="64" t="str">
        <f>IF(OR(AJ661=0,N667="",R667=""),"",IF(AJ661&gt;=$AK$9,"HABIL","NO HABIL"))</f>
        <v/>
      </c>
      <c r="AL667" s="71" t="str">
        <f t="shared" si="538"/>
        <v/>
      </c>
    </row>
    <row r="668" spans="2:38" ht="18" hidden="1" customHeight="1" x14ac:dyDescent="0.25">
      <c r="B668" s="54" t="str">
        <f t="shared" si="539"/>
        <v/>
      </c>
      <c r="C668" s="56"/>
      <c r="D668" s="56"/>
      <c r="E668" s="57">
        <f>IF(ISERROR(VLOOKUP(C668,[2]TD!$4:$65536,2,0)),0,VLOOKUP(C668,[2]TD!$4:$65536,2,0))</f>
        <v>0</v>
      </c>
      <c r="F668" s="57">
        <f>IF(ISERROR(VLOOKUP(C668,[2]TD!$4:$65536,3,0)),0,VLOOKUP(C668,[2]TD!$4:$65536,3,0))</f>
        <v>0</v>
      </c>
      <c r="G668" s="57">
        <f>IF(ISERROR(VLOOKUP(C668,[2]TD!$4:$65536,4,0)),0,VLOOKUP(C668,[2]TD!$4:$65536,4,0))</f>
        <v>0</v>
      </c>
      <c r="H668" s="57">
        <f>IF(ISERROR(VLOOKUP(C668,[2]TD!$4:$65536,5,0)),0,VLOOKUP(C668,[2]TD!$4:$65536,5,0))</f>
        <v>0</v>
      </c>
      <c r="I668" s="57">
        <f t="shared" si="535"/>
        <v>0</v>
      </c>
      <c r="J668" s="57">
        <f t="shared" si="535"/>
        <v>0</v>
      </c>
      <c r="K668" s="57">
        <f t="shared" si="536"/>
        <v>0</v>
      </c>
      <c r="L668" s="57">
        <f>IF(ISERROR(VLOOKUP(C668,[2]TD!$4:$65536,6,0)),0,VLOOKUP(C668,[2]TD!$4:$65536,6,0))</f>
        <v>0</v>
      </c>
      <c r="M668" s="57">
        <f>IF(ISERROR(VLOOKUP(C668,[2]TD!$4:$65536,7,0)),0,VLOOKUP(C668,[2]TD!$4:$65536,7,0))</f>
        <v>0</v>
      </c>
      <c r="N668" s="70"/>
      <c r="O668" s="70" t="str">
        <f>IF(ISERROR(VLOOKUP(N668,[2]POA!$A$2:$C$25,3,0)),"",VLOOKUP(N668,[2]POA!$A$2:$C$25,3,0))</f>
        <v/>
      </c>
      <c r="P668" s="61"/>
      <c r="Q668" s="61" t="str">
        <f>IF(ISERROR(VLOOKUP(P668,[2]POA!$A$2:$F$25,4,0)),"",VLOOKUP(P668,[2]POA!$A$2:$F$25,4,0))</f>
        <v/>
      </c>
      <c r="R668" s="62" t="str">
        <f>IF(ISERROR(VLOOKUP(N668,[2]POA!$A$2:$C$25,2,0)),"",VLOOKUP(N668,[2]POA!$A$2:$C$25,2,0))</f>
        <v/>
      </c>
      <c r="S668" s="63"/>
      <c r="T668" s="64" t="str">
        <f t="shared" si="532"/>
        <v/>
      </c>
      <c r="U668" s="63"/>
      <c r="V668" s="64" t="str">
        <f>IF(OR(U661=0,N668="",R668=""),"",IF(U661&gt;=(0.5*R668),"HABIL","NO HABIL"))</f>
        <v/>
      </c>
      <c r="W668" s="64"/>
      <c r="X668" s="63"/>
      <c r="Y668" s="64" t="str">
        <f>IF(OR(X661=0,N668="",R668=""),"",IF(X661&gt;=$Y$9,"HABIL","NO HABIL"))</f>
        <v/>
      </c>
      <c r="Z668" s="65"/>
      <c r="AA668" s="64" t="str">
        <f>IF(OR(Z661=0,N668="",R668=""),"",IF(Z661&lt;=$AA$9,"HABIL","NO HABIL"))</f>
        <v/>
      </c>
      <c r="AB668" s="61">
        <f>IF(ISERROR(VLOOKUP(P668,[3]POA!$A$2:$F$25,5,0)),"",VLOOKUP(P668,[3]POA!$A$2:$F$25,5,0))</f>
        <v>0</v>
      </c>
      <c r="AC668" s="61"/>
      <c r="AD668" s="64" t="str">
        <f>IF(OR(AC661=0,N668="",R668=""),"",IF(AC661&gt;=$AD$9,"HABIL","NO HABIL"))</f>
        <v/>
      </c>
      <c r="AE668" s="64" t="str">
        <f t="shared" si="533"/>
        <v/>
      </c>
      <c r="AF668" s="66">
        <f t="shared" si="534"/>
        <v>0</v>
      </c>
      <c r="AG668" s="67" t="str">
        <f t="shared" si="537"/>
        <v>MIPYME</v>
      </c>
      <c r="AH668" s="68"/>
      <c r="AI668" s="64" t="str">
        <f>IF(OR(AH661=0,N668="",R668=""),"",IF(AH661&gt;=$AI$9,"HABIL","NO HABIL"))</f>
        <v/>
      </c>
      <c r="AJ668" s="68"/>
      <c r="AK668" s="64" t="str">
        <f>IF(OR(AJ661=0,N668="",R668=""),"",IF(AJ661&gt;=$AK$9,"HABIL","NO HABIL"))</f>
        <v/>
      </c>
      <c r="AL668" s="71" t="str">
        <f t="shared" si="538"/>
        <v/>
      </c>
    </row>
    <row r="669" spans="2:38" ht="18" hidden="1" customHeight="1" x14ac:dyDescent="0.25">
      <c r="B669" s="54" t="str">
        <f t="shared" si="539"/>
        <v/>
      </c>
      <c r="C669" s="56"/>
      <c r="D669" s="56"/>
      <c r="E669" s="57">
        <f>IF(ISERROR(VLOOKUP(C669,[2]TD!$4:$65536,2,0)),0,VLOOKUP(C669,[2]TD!$4:$65536,2,0))</f>
        <v>0</v>
      </c>
      <c r="F669" s="57">
        <f>IF(ISERROR(VLOOKUP(C669,[2]TD!$4:$65536,3,0)),0,VLOOKUP(C669,[2]TD!$4:$65536,3,0))</f>
        <v>0</v>
      </c>
      <c r="G669" s="57">
        <f>IF(ISERROR(VLOOKUP(C669,[2]TD!$4:$65536,4,0)),0,VLOOKUP(C669,[2]TD!$4:$65536,4,0))</f>
        <v>0</v>
      </c>
      <c r="H669" s="57">
        <f>IF(ISERROR(VLOOKUP(C669,[2]TD!$4:$65536,5,0)),0,VLOOKUP(C669,[2]TD!$4:$65536,5,0))</f>
        <v>0</v>
      </c>
      <c r="I669" s="57">
        <f t="shared" si="535"/>
        <v>0</v>
      </c>
      <c r="J669" s="57">
        <f t="shared" si="535"/>
        <v>0</v>
      </c>
      <c r="K669" s="57">
        <f t="shared" si="536"/>
        <v>0</v>
      </c>
      <c r="L669" s="57">
        <f>IF(ISERROR(VLOOKUP(C669,[2]TD!$4:$65536,6,0)),0,VLOOKUP(C669,[2]TD!$4:$65536,6,0))</f>
        <v>0</v>
      </c>
      <c r="M669" s="57">
        <f>IF(ISERROR(VLOOKUP(C669,[2]TD!$4:$65536,7,0)),0,VLOOKUP(C669,[2]TD!$4:$65536,7,0))</f>
        <v>0</v>
      </c>
      <c r="N669" s="70"/>
      <c r="O669" s="70" t="str">
        <f>IF(ISERROR(VLOOKUP(N669,[2]POA!$A$2:$C$25,3,0)),"",VLOOKUP(N669,[2]POA!$A$2:$C$25,3,0))</f>
        <v/>
      </c>
      <c r="P669" s="61"/>
      <c r="Q669" s="61" t="str">
        <f>IF(ISERROR(VLOOKUP(P669,[2]POA!$A$2:$F$25,4,0)),"",VLOOKUP(P669,[2]POA!$A$2:$F$25,4,0))</f>
        <v/>
      </c>
      <c r="R669" s="62" t="str">
        <f>IF(ISERROR(VLOOKUP(N669,[2]POA!$A$2:$C$25,2,0)),"",VLOOKUP(N669,[2]POA!$A$2:$C$25,2,0))</f>
        <v/>
      </c>
      <c r="S669" s="63"/>
      <c r="T669" s="64" t="str">
        <f t="shared" si="532"/>
        <v/>
      </c>
      <c r="U669" s="63"/>
      <c r="V669" s="64" t="str">
        <f>IF(OR(U661=0,N669="",R669=""),"",IF(U661&gt;=(0.5*R669),"HABIL","NO HABIL"))</f>
        <v/>
      </c>
      <c r="W669" s="64"/>
      <c r="X669" s="63"/>
      <c r="Y669" s="64" t="str">
        <f>IF(OR(X661=0,N669="",R669=""),"",IF(X661&gt;=$Y$9,"HABIL","NO HABIL"))</f>
        <v/>
      </c>
      <c r="Z669" s="65"/>
      <c r="AA669" s="64" t="str">
        <f>IF(OR(Z661=0,N669="",R669=""),"",IF(Z661&lt;=$AA$9,"HABIL","NO HABIL"))</f>
        <v/>
      </c>
      <c r="AB669" s="61">
        <f>IF(ISERROR(VLOOKUP(P669,[3]POA!$A$2:$F$25,5,0)),"",VLOOKUP(P669,[3]POA!$A$2:$F$25,5,0))</f>
        <v>0</v>
      </c>
      <c r="AC669" s="61"/>
      <c r="AD669" s="64" t="str">
        <f>IF(OR(AC661=0,N669="",R669=""),"",IF(AC661&gt;=$AD$9,"HABIL","NO HABIL"))</f>
        <v/>
      </c>
      <c r="AE669" s="64" t="str">
        <f t="shared" si="533"/>
        <v/>
      </c>
      <c r="AF669" s="66">
        <f t="shared" si="534"/>
        <v>0</v>
      </c>
      <c r="AG669" s="67" t="str">
        <f t="shared" si="537"/>
        <v>MIPYME</v>
      </c>
      <c r="AH669" s="68"/>
      <c r="AI669" s="64" t="str">
        <f>IF(OR(AH661=0,N669="",R669=""),"",IF(AH661&gt;=$AI$9,"HABIL","NO HABIL"))</f>
        <v/>
      </c>
      <c r="AJ669" s="68"/>
      <c r="AK669" s="64" t="str">
        <f>IF(OR(AJ661=0,N669="",R669=""),"",IF(AJ661&gt;=$AK$9,"HABIL","NO HABIL"))</f>
        <v/>
      </c>
      <c r="AL669" s="72" t="str">
        <f t="shared" si="538"/>
        <v/>
      </c>
    </row>
    <row r="670" spans="2:38" ht="18" hidden="1" customHeight="1" x14ac:dyDescent="0.25">
      <c r="B670" s="54" t="str">
        <f t="shared" si="539"/>
        <v/>
      </c>
      <c r="C670" s="56"/>
      <c r="D670" s="56"/>
      <c r="E670" s="57">
        <f>IF(ISERROR(VLOOKUP(C670,[2]TD!$4:$65536,2,0)),0,VLOOKUP(C670,[2]TD!$4:$65536,2,0))</f>
        <v>0</v>
      </c>
      <c r="F670" s="57">
        <f>IF(ISERROR(VLOOKUP(C670,[2]TD!$4:$65536,3,0)),0,VLOOKUP(C670,[2]TD!$4:$65536,3,0))</f>
        <v>0</v>
      </c>
      <c r="G670" s="57">
        <f>IF(ISERROR(VLOOKUP(C670,[2]TD!$4:$65536,4,0)),0,VLOOKUP(C670,[2]TD!$4:$65536,4,0))</f>
        <v>0</v>
      </c>
      <c r="H670" s="57">
        <f>IF(ISERROR(VLOOKUP(C670,[2]TD!$4:$65536,5,0)),0,VLOOKUP(C670,[2]TD!$4:$65536,5,0))</f>
        <v>0</v>
      </c>
      <c r="I670" s="57">
        <f t="shared" si="535"/>
        <v>0</v>
      </c>
      <c r="J670" s="57">
        <f t="shared" si="535"/>
        <v>0</v>
      </c>
      <c r="K670" s="57">
        <f t="shared" si="536"/>
        <v>0</v>
      </c>
      <c r="L670" s="57">
        <f>IF(ISERROR(VLOOKUP(C670,[2]TD!$4:$65536,6,0)),0,VLOOKUP(C670,[2]TD!$4:$65536,6,0))</f>
        <v>0</v>
      </c>
      <c r="M670" s="57">
        <f>IF(ISERROR(VLOOKUP(C670,[2]TD!$4:$65536,7,0)),0,VLOOKUP(C670,[2]TD!$4:$65536,7,0))</f>
        <v>0</v>
      </c>
      <c r="N670" s="70"/>
      <c r="O670" s="70" t="str">
        <f>IF(ISERROR(VLOOKUP(N670,[2]POA!$A$2:$C$25,3,0)),"",VLOOKUP(N670,[2]POA!$A$2:$C$25,3,0))</f>
        <v/>
      </c>
      <c r="P670" s="61"/>
      <c r="Q670" s="61" t="str">
        <f>IF(ISERROR(VLOOKUP(P670,[2]POA!$A$2:$F$25,4,0)),"",VLOOKUP(P670,[2]POA!$A$2:$F$25,4,0))</f>
        <v/>
      </c>
      <c r="R670" s="62" t="str">
        <f>IF(ISERROR(VLOOKUP(N670,[2]POA!$A$2:$C$25,2,0)),"",VLOOKUP(N670,[2]POA!$A$2:$C$25,2,0))</f>
        <v/>
      </c>
      <c r="S670" s="63"/>
      <c r="T670" s="64" t="str">
        <f t="shared" si="532"/>
        <v/>
      </c>
      <c r="U670" s="63"/>
      <c r="V670" s="64" t="str">
        <f>IF(OR(U661=0,N670="",R670=""),"",IF(U661&gt;=(0.5*R670),"HABIL","NO HABIL"))</f>
        <v/>
      </c>
      <c r="W670" s="64"/>
      <c r="X670" s="63"/>
      <c r="Y670" s="64" t="str">
        <f>IF(OR(X661=0,N670="",R670=""),"",IF(X661&gt;=$Y$9,"HABIL","NO HABIL"))</f>
        <v/>
      </c>
      <c r="Z670" s="65"/>
      <c r="AA670" s="64" t="str">
        <f>IF(OR(Z661=0,N670="",R670=""),"",IF(Z661&lt;=$AA$9,"HABIL","NO HABIL"))</f>
        <v/>
      </c>
      <c r="AB670" s="61">
        <f>IF(ISERROR(VLOOKUP(P670,[3]POA!$A$2:$F$25,5,0)),"",VLOOKUP(P670,[3]POA!$A$2:$F$25,5,0))</f>
        <v>0</v>
      </c>
      <c r="AC670" s="61"/>
      <c r="AD670" s="64" t="str">
        <f>IF(OR(AC661=0,N670="",R670=""),"",IF(AC661&gt;=$AD$9,"HABIL","NO HABIL"))</f>
        <v/>
      </c>
      <c r="AE670" s="64" t="str">
        <f t="shared" si="533"/>
        <v/>
      </c>
      <c r="AF670" s="66">
        <f t="shared" si="534"/>
        <v>0</v>
      </c>
      <c r="AG670" s="67" t="str">
        <f t="shared" si="537"/>
        <v>MIPYME</v>
      </c>
      <c r="AH670" s="68"/>
      <c r="AI670" s="64" t="str">
        <f>IF(OR(AH661=0,N670="",R670=""),"",IF(AH661&gt;=$AI$9,"HABIL","NO HABIL"))</f>
        <v/>
      </c>
      <c r="AJ670" s="68"/>
      <c r="AK670" s="64" t="str">
        <f>IF(OR(AJ661=0,N670="",R670=""),"",IF(AJ661&gt;=$AK$9,"HABIL","NO HABIL"))</f>
        <v/>
      </c>
      <c r="AL670" s="72" t="str">
        <f t="shared" si="538"/>
        <v/>
      </c>
    </row>
    <row r="671" spans="2:38" ht="18" hidden="1" customHeight="1" x14ac:dyDescent="0.25">
      <c r="B671" s="73" t="str">
        <f t="shared" si="539"/>
        <v/>
      </c>
      <c r="C671" s="74"/>
      <c r="D671" s="74"/>
      <c r="E671" s="75">
        <f>IF(ISERROR(VLOOKUP(C671,[2]TD!$4:$65536,2,0)),0,VLOOKUP(C671,[2]TD!$4:$65536,2,0))</f>
        <v>0</v>
      </c>
      <c r="F671" s="75">
        <f>IF(ISERROR(VLOOKUP(C671,[2]TD!$4:$65536,3,0)),0,VLOOKUP(C671,[2]TD!$4:$65536,3,0))</f>
        <v>0</v>
      </c>
      <c r="G671" s="75">
        <f>IF(ISERROR(VLOOKUP(C671,[2]TD!$4:$65536,4,0)),0,VLOOKUP(C671,[2]TD!$4:$65536,4,0))</f>
        <v>0</v>
      </c>
      <c r="H671" s="75">
        <f>IF(ISERROR(VLOOKUP(C671,[2]TD!$4:$65536,5,0)),0,VLOOKUP(C671,[2]TD!$4:$65536,5,0))</f>
        <v>0</v>
      </c>
      <c r="I671" s="75">
        <f t="shared" si="535"/>
        <v>0</v>
      </c>
      <c r="J671" s="75">
        <f t="shared" si="535"/>
        <v>0</v>
      </c>
      <c r="K671" s="75">
        <f t="shared" si="536"/>
        <v>0</v>
      </c>
      <c r="L671" s="75">
        <f>IF(ISERROR(VLOOKUP(C671,[2]TD!$4:$65536,6,0)),0,VLOOKUP(C671,[2]TD!$4:$65536,6,0))</f>
        <v>0</v>
      </c>
      <c r="M671" s="75">
        <f>IF(ISERROR(VLOOKUP(C671,[2]TD!$4:$65536,7,0)),0,VLOOKUP(C671,[2]TD!$4:$65536,7,0))</f>
        <v>0</v>
      </c>
      <c r="N671" s="76"/>
      <c r="O671" s="76" t="str">
        <f>IF(ISERROR(VLOOKUP(N671,[2]POA!$A$2:$C$25,3,0)),"",VLOOKUP(N671,[2]POA!$A$2:$C$25,3,0))</f>
        <v/>
      </c>
      <c r="P671" s="77"/>
      <c r="Q671" s="77" t="str">
        <f>IF(ISERROR(VLOOKUP(P671,[2]POA!$A$2:$F$25,4,0)),"",VLOOKUP(P671,[2]POA!$A$2:$F$25,4,0))</f>
        <v/>
      </c>
      <c r="R671" s="78" t="str">
        <f>IF(ISERROR(VLOOKUP(N671,[2]POA!$A$2:$C$25,2,0)),"",VLOOKUP(N671,[2]POA!$A$2:$C$25,2,0))</f>
        <v/>
      </c>
      <c r="S671" s="79"/>
      <c r="T671" s="64" t="str">
        <f t="shared" si="532"/>
        <v/>
      </c>
      <c r="U671" s="79"/>
      <c r="V671" s="80" t="str">
        <f>IF(OR(U661=0,N671="",R671=""),"",IF(U661&gt;=(0.5*R671),"HABIL","NO HABIL"))</f>
        <v/>
      </c>
      <c r="W671" s="80"/>
      <c r="X671" s="79"/>
      <c r="Y671" s="80" t="str">
        <f>IF(OR(X661=0,N671="",R671=""),"",IF(X661&gt;=$Y$9,"HABIL","NO HABIL"))</f>
        <v/>
      </c>
      <c r="Z671" s="81"/>
      <c r="AA671" s="80" t="str">
        <f>IF(OR(Z661=0,N671="",R671=""),"",IF(Z661&lt;=$AA$9,"HABIL","NO HABIL"))</f>
        <v/>
      </c>
      <c r="AB671" s="77">
        <f>IF(ISERROR(VLOOKUP(P671,[3]POA!$A$2:$F$25,5,0)),"",VLOOKUP(P671,[3]POA!$A$2:$F$25,5,0))</f>
        <v>0</v>
      </c>
      <c r="AC671" s="77"/>
      <c r="AD671" s="80" t="str">
        <f>IF(OR(AC661=0,N671="",R671=""),"",IF(AC661&gt;=$AD$9,"HABIL","NO HABIL"))</f>
        <v/>
      </c>
      <c r="AE671" s="80" t="str">
        <f t="shared" si="533"/>
        <v/>
      </c>
      <c r="AF671" s="82">
        <f t="shared" si="534"/>
        <v>0</v>
      </c>
      <c r="AG671" s="83" t="str">
        <f t="shared" si="537"/>
        <v>MIPYME</v>
      </c>
      <c r="AH671" s="84"/>
      <c r="AI671" s="80" t="str">
        <f>IF(OR(AH661=0,N671="",R671=""),"",IF(AH661&gt;=$AI$9,"HABIL","NO HABIL"))</f>
        <v/>
      </c>
      <c r="AJ671" s="84"/>
      <c r="AK671" s="80" t="str">
        <f>IF(OR(AJ661=0,N671="",R671=""),"",IF(AJ661&gt;=$AK$9,"HABIL","NO HABIL"))</f>
        <v/>
      </c>
      <c r="AL671" s="85" t="str">
        <f t="shared" si="538"/>
        <v/>
      </c>
    </row>
    <row r="672" spans="2:38" ht="18" hidden="1" customHeight="1" x14ac:dyDescent="0.25">
      <c r="B672" s="37">
        <v>61</v>
      </c>
      <c r="C672" s="38">
        <f>+C673</f>
        <v>0</v>
      </c>
      <c r="D672" s="39" t="str">
        <f>IF(SUM(D673:D682)=0,"",SUM(D673:D682))</f>
        <v/>
      </c>
      <c r="E672" s="40">
        <f>SUM(E673:E682)</f>
        <v>0</v>
      </c>
      <c r="F672" s="40">
        <f t="shared" ref="F672:M672" si="540">SUM(F673:F682)</f>
        <v>0</v>
      </c>
      <c r="G672" s="40">
        <f t="shared" si="540"/>
        <v>0</v>
      </c>
      <c r="H672" s="40">
        <f t="shared" si="540"/>
        <v>0</v>
      </c>
      <c r="I672" s="40">
        <f t="shared" si="540"/>
        <v>0</v>
      </c>
      <c r="J672" s="40">
        <f t="shared" si="540"/>
        <v>0</v>
      </c>
      <c r="K672" s="40">
        <f t="shared" si="540"/>
        <v>0</v>
      </c>
      <c r="L672" s="40">
        <f t="shared" si="540"/>
        <v>0</v>
      </c>
      <c r="M672" s="40">
        <f t="shared" si="540"/>
        <v>0</v>
      </c>
      <c r="N672" s="41">
        <v>1</v>
      </c>
      <c r="O672" s="42">
        <f>IF(ISERROR(VLOOKUP(N672,[2]POA!$A$2:$C$25,3,0)),"",VLOOKUP(N672,[2]POA!$A$2:$C$25,3,0))</f>
        <v>18</v>
      </c>
      <c r="P672" s="43" t="s">
        <v>54</v>
      </c>
      <c r="Q672" s="41">
        <f>+SUM(Q673:Q682)</f>
        <v>0</v>
      </c>
      <c r="R672" s="44">
        <f>IF(ISERROR(VLOOKUP(N672,[2]POA!$A$2:$C$25,2,0)),"",VLOOKUP(N672,[2]POA!$A$2:$C$25,2,0))</f>
        <v>151500000000</v>
      </c>
      <c r="S672" s="45">
        <f>SUM(I672)</f>
        <v>0</v>
      </c>
      <c r="T672" s="46" t="str">
        <f>IF(OR(S672=0,N672="",R672=""),"",IF(S672&gt;=(R672/O672),"HABIL","NO HABIL"))</f>
        <v/>
      </c>
      <c r="U672" s="47">
        <f>SUM(J672)</f>
        <v>0</v>
      </c>
      <c r="V672" s="48" t="str">
        <f>IF(OR(U672=0,N672="",R672=""),"",IF(U672&gt;=(0.1*R672),"HABIL","NO HABIL"))</f>
        <v/>
      </c>
      <c r="W672" s="48"/>
      <c r="X672" s="47">
        <f>IF(ISERROR(SUM(E672/G672)),0,SUM(E672/G672))</f>
        <v>0</v>
      </c>
      <c r="Y672" s="46" t="str">
        <f>IF(OR(X672=0,N672="",R672=""),"",IF(X672&gt;=$Y$9,"HABIL","NO HABIL"))</f>
        <v/>
      </c>
      <c r="Z672" s="49">
        <f>IF(ISERROR(SUM(H672/F672)),0,SUM(H672/F672))</f>
        <v>0</v>
      </c>
      <c r="AA672" s="46" t="str">
        <f>IF(OR(Z672=0,N672="",R672=""),"",IF(Z672&lt;=$AA$9,"HABIL","NO HABIL"))</f>
        <v/>
      </c>
      <c r="AB672" s="41">
        <f>+SUM(AB673:AB682)</f>
        <v>0</v>
      </c>
      <c r="AC672" s="49">
        <f>IF(ISERROR(SUM(L672/M672)),0,SUM(L672/M672))</f>
        <v>0</v>
      </c>
      <c r="AD672" s="46" t="str">
        <f>IF(OR(AC672=0,N672="",R672=""),"",IF(AC672&gt;=$AD$9,"HABIL","NO HABIL"))</f>
        <v/>
      </c>
      <c r="AE672" s="46" t="str">
        <f>IF(OR(T672="",V672="",Y672="",AA672="",AD672=""),"",IF(T672="NO HABIL","NO HABIL",IF(V672="NO HABIL","NO HABIL",IF(Y672="NO HABIL","NO HABIL",IF(AA672="NO HABIL","NO HABIL",IF(AD672="NO HABIL","NO HABIL",IF(AD672="NO HABIL","NO HABIL","HABIL")))))))</f>
        <v/>
      </c>
      <c r="AF672" s="50"/>
      <c r="AG672" s="51"/>
      <c r="AH672" s="49">
        <f>IF(ISERROR(SUM(L672/K672)),0,SUM(L672/K672))</f>
        <v>0</v>
      </c>
      <c r="AI672" s="46" t="str">
        <f>IF(OR(AH672=0,N672="",R672=""),"",IF(AH672&gt;=$AI$9,"HABIL","NO HABIL"))</f>
        <v/>
      </c>
      <c r="AJ672" s="49">
        <f>IF(ISERROR(SUM(L672/F672)),0,SUM(L672/F672))</f>
        <v>0</v>
      </c>
      <c r="AK672" s="46" t="str">
        <f>IF(OR(AJ672=0,N672="",R672=""),"",IF(AJ672&gt;=$AK$9,"HABIL","NO HABIL"))</f>
        <v/>
      </c>
      <c r="AL672" s="52" t="str">
        <f t="shared" si="538"/>
        <v/>
      </c>
    </row>
    <row r="673" spans="2:38" ht="18" hidden="1" customHeight="1" x14ac:dyDescent="0.25">
      <c r="B673" s="54" t="str">
        <f>IF(C673="","",B672+0.1)</f>
        <v/>
      </c>
      <c r="C673" s="55"/>
      <c r="D673" s="56"/>
      <c r="E673" s="57">
        <f>IF(ISERROR(VLOOKUP(C673,[2]TD!$4:$65536,2,0)),0,VLOOKUP(C673,[2]TD!$4:$65536,2,0))</f>
        <v>0</v>
      </c>
      <c r="F673" s="57">
        <f>IF(ISERROR(VLOOKUP(C673,[2]TD!$4:$65536,3,0)),0,VLOOKUP(C673,[2]TD!$4:$65536,3,0))</f>
        <v>0</v>
      </c>
      <c r="G673" s="57">
        <f>IF(ISERROR(VLOOKUP(C673,[2]TD!$4:$65536,4,0)),0,VLOOKUP(C673,[2]TD!$4:$65536,4,0))</f>
        <v>0</v>
      </c>
      <c r="H673" s="57">
        <f>IF(ISERROR(VLOOKUP(C673,[2]TD!$4:$65536,5,0)),0,VLOOKUP(C673,[2]TD!$4:$65536,5,0))</f>
        <v>0</v>
      </c>
      <c r="I673" s="57">
        <f>IF(ISERROR(E673-G673),"",E673-G673)</f>
        <v>0</v>
      </c>
      <c r="J673" s="58">
        <f>IF(ISERROR(F673-H673),"",F673-H673)</f>
        <v>0</v>
      </c>
      <c r="K673" s="58">
        <f>IF(ISERROR(F673-H673),"",F673-H673)</f>
        <v>0</v>
      </c>
      <c r="L673" s="57">
        <f>IF(ISERROR(VLOOKUP(C673,[2]TD!$4:$65536,6,0)),0,VLOOKUP(C673,[2]TD!$4:$65536,6,0))</f>
        <v>0</v>
      </c>
      <c r="M673" s="57">
        <f>IF(ISERROR(VLOOKUP(C673,[2]TD!$4:$65536,7,0)),0,VLOOKUP(C673,[2]TD!$4:$65536,7,0))</f>
        <v>0</v>
      </c>
      <c r="N673" s="59"/>
      <c r="O673" s="60" t="str">
        <f>IF(ISERROR(VLOOKUP(N673,[2]POA!$A$2:$C$25,3,0)),"",VLOOKUP(N673,[2]POA!$A$2:$C$25,3,0))</f>
        <v/>
      </c>
      <c r="P673" s="61" t="s">
        <v>54</v>
      </c>
      <c r="Q673" s="61" t="str">
        <f>IF(ISERROR(VLOOKUP(P673,[2]POA!$A$2:$F$25,4,0)),"",VLOOKUP(P673,[2]POA!$A$2:$F$25,4,0))</f>
        <v/>
      </c>
      <c r="R673" s="62" t="str">
        <f>IF(ISERROR(VLOOKUP(N673,[2]POA!$A$2:$C$25,2,0)),"",VLOOKUP(N673,[2]POA!$A$2:$C$25,2,0))</f>
        <v/>
      </c>
      <c r="S673" s="63"/>
      <c r="T673" s="64" t="str">
        <f t="shared" ref="T673:T682" si="541">IF(OR(S672=0,N673="",R673=""),"",IF(S672&gt;=(0.1*R673),"HABIL","NO HABIL"))</f>
        <v/>
      </c>
      <c r="U673" s="63"/>
      <c r="V673" s="64" t="str">
        <f>IF(OR(U672=0,N673="",R673=""),"",IF(U672&gt;=(0.5*R673),"HABIL","NO HABIL"))</f>
        <v/>
      </c>
      <c r="W673" s="64"/>
      <c r="X673" s="63"/>
      <c r="Y673" s="64" t="str">
        <f>IF(OR(X672=0,N673="",R673=""),"",IF(X672&gt;=$Y$9,"HABIL","NO HABIL"))</f>
        <v/>
      </c>
      <c r="Z673" s="65"/>
      <c r="AA673" s="64" t="str">
        <f>IF(OR(Z672=0,N673="",R673=""),"",IF(Z672&lt;=$AA$9,"HABIL","NO HABIL"))</f>
        <v/>
      </c>
      <c r="AB673" s="61" t="str">
        <f>IF(ISERROR(VLOOKUP(P673,[3]POA!$A$2:$F$25,5,0)),"",VLOOKUP(P673,[3]POA!$A$2:$F$25,5,0))</f>
        <v/>
      </c>
      <c r="AC673" s="61"/>
      <c r="AD673" s="64" t="str">
        <f>IF(OR(AC672=0,N673="",R673=""),"",IF(AC672&gt;=$AD$9,"HABIL","NO HABIL"))</f>
        <v/>
      </c>
      <c r="AE673" s="64" t="str">
        <f t="shared" ref="AE673:AE682" si="542">IF(OR(T673="",V673="",Y673="",AA673="",AD673=""),"",IF(T673="NO HABIL","NO HABIL",IF(V673="NO HABIL","NO HABIL",IF(Y673="NO HABIL","NO HABIL",IF(AA673="NO HABIL","NO HABIL",IF(AD673="NO HABIL","NO HABIL",IF(AD673="NO HABIL","NO HABIL","HABIL")))))))</f>
        <v/>
      </c>
      <c r="AF673" s="66">
        <f t="shared" ref="AF673:AF682" si="543">IF(ISERROR(F673/$AG$9),"",F673/$AG$9)</f>
        <v>0</v>
      </c>
      <c r="AG673" s="67" t="str">
        <f>+IF(AF673&lt;$AG$10,"MIPYME","NO CUMPLE")</f>
        <v>MIPYME</v>
      </c>
      <c r="AH673" s="68"/>
      <c r="AI673" s="64" t="str">
        <f>IF(OR(AH672=0,N673="",R673=""),"",IF(AH672&gt;=$AI$9,"HABIL","NO HABIL"))</f>
        <v/>
      </c>
      <c r="AJ673" s="68"/>
      <c r="AK673" s="64" t="str">
        <f>IF(OR(AJ672=0,N673="",R673=""),"",IF(AJ672&gt;=$AK$9,"HABIL","NO HABIL"))</f>
        <v/>
      </c>
      <c r="AL673" s="69" t="str">
        <f>IF(OR(AI673="",AK673=""),"",IF(AI673="NO HABIL","NO HABIL",IF(AK673="NO HABIL","NO HABIL",IF(AK673="NO HABIL","NO HABIL","HABIL"))))</f>
        <v/>
      </c>
    </row>
    <row r="674" spans="2:38" ht="18" hidden="1" customHeight="1" x14ac:dyDescent="0.25">
      <c r="B674" s="54" t="str">
        <f>IF(C674="","",B673+0.1)</f>
        <v/>
      </c>
      <c r="C674" s="56"/>
      <c r="D674" s="56"/>
      <c r="E674" s="57">
        <f>IF(ISERROR(VLOOKUP(C674,[2]TD!$4:$65536,2,0)),0,VLOOKUP(C674,[2]TD!$4:$65536,2,0))</f>
        <v>0</v>
      </c>
      <c r="F674" s="57">
        <f>IF(ISERROR(VLOOKUP(C674,[2]TD!$4:$65536,3,0)),0,VLOOKUP(C674,[2]TD!$4:$65536,3,0))</f>
        <v>0</v>
      </c>
      <c r="G674" s="57">
        <f>IF(ISERROR(VLOOKUP(C674,[2]TD!$4:$65536,4,0)),0,VLOOKUP(C674,[2]TD!$4:$65536,4,0))</f>
        <v>0</v>
      </c>
      <c r="H674" s="57">
        <f>IF(ISERROR(VLOOKUP(C674,[2]TD!$4:$65536,5,0)),0,VLOOKUP(C674,[2]TD!$4:$65536,5,0))</f>
        <v>0</v>
      </c>
      <c r="I674" s="57">
        <f t="shared" ref="I674:J682" si="544">IF(ISERROR(E674-G674),"",E674-G674)</f>
        <v>0</v>
      </c>
      <c r="J674" s="58">
        <f t="shared" si="544"/>
        <v>0</v>
      </c>
      <c r="K674" s="58">
        <f t="shared" ref="K674:K682" si="545">IF(ISERROR(F674-H674),"",F674-H674)</f>
        <v>0</v>
      </c>
      <c r="L674" s="57">
        <f>IF(ISERROR(VLOOKUP(C674,[2]TD!$4:$65536,6,0)),0,VLOOKUP(C674,[2]TD!$4:$65536,6,0))</f>
        <v>0</v>
      </c>
      <c r="M674" s="57">
        <f>IF(ISERROR(VLOOKUP(C674,[2]TD!$4:$65536,7,0)),0,VLOOKUP(C674,[2]TD!$4:$65536,7,0))</f>
        <v>0</v>
      </c>
      <c r="N674" s="70"/>
      <c r="O674" s="70" t="str">
        <f>IF(ISERROR(VLOOKUP(N674,[2]POA!$A$2:$C$25,3,0)),"",VLOOKUP(N674,[2]POA!$A$2:$C$25,3,0))</f>
        <v/>
      </c>
      <c r="P674" s="61" t="s">
        <v>54</v>
      </c>
      <c r="Q674" s="61" t="str">
        <f>IF(ISERROR(VLOOKUP(P674,[2]POA!$A$2:$F$25,4,0)),"",VLOOKUP(P674,[2]POA!$A$2:$F$25,4,0))</f>
        <v/>
      </c>
      <c r="R674" s="62" t="str">
        <f>IF(ISERROR(VLOOKUP(N674,[2]POA!$A$2:$C$25,2,0)),"",VLOOKUP(N674,[2]POA!$A$2:$C$25,2,0))</f>
        <v/>
      </c>
      <c r="S674" s="63" t="s">
        <v>54</v>
      </c>
      <c r="T674" s="64" t="str">
        <f t="shared" si="541"/>
        <v/>
      </c>
      <c r="U674" s="63"/>
      <c r="V674" s="64" t="str">
        <f>IF(OR(U672=0,N674="",R674=""),"",IF(U672&gt;=(0.5*R674),"HABIL","NO HABIL"))</f>
        <v/>
      </c>
      <c r="W674" s="64"/>
      <c r="X674" s="63"/>
      <c r="Y674" s="64" t="str">
        <f>IF(OR(X672=0,N674="",R674=""),"",IF(X672&gt;=$Y$9,"HABIL","NO HABIL"))</f>
        <v/>
      </c>
      <c r="Z674" s="65"/>
      <c r="AA674" s="64" t="str">
        <f>IF(OR(Z672=0,N674="",R674=""),"",IF(Z672&lt;=$AA$9,"HABIL","NO HABIL"))</f>
        <v/>
      </c>
      <c r="AB674" s="61" t="str">
        <f>IF(ISERROR(VLOOKUP(P674,[3]POA!$A$2:$F$25,5,0)),"",VLOOKUP(P674,[3]POA!$A$2:$F$25,5,0))</f>
        <v/>
      </c>
      <c r="AC674" s="61"/>
      <c r="AD674" s="64" t="str">
        <f>IF(OR(AC672=0,N674="",R674=""),"",IF(AC672&gt;=$AD$9,"HABIL","NO HABIL"))</f>
        <v/>
      </c>
      <c r="AE674" s="64" t="str">
        <f t="shared" si="542"/>
        <v/>
      </c>
      <c r="AF674" s="66">
        <f t="shared" si="543"/>
        <v>0</v>
      </c>
      <c r="AG674" s="67" t="str">
        <f t="shared" ref="AG674:AG682" si="546">+IF(AF674&lt;$AG$10,"MIPYME","NO CUMPLE")</f>
        <v>MIPYME</v>
      </c>
      <c r="AH674" s="68"/>
      <c r="AI674" s="64" t="str">
        <f>IF(OR(AH672=0,N674="",R674=""),"",IF(AH672&gt;=$AI$9,"HABIL","NO HABIL"))</f>
        <v/>
      </c>
      <c r="AJ674" s="68"/>
      <c r="AK674" s="64" t="str">
        <f>IF(OR(AJ672=0,N674="",R674=""),"",IF(AJ672&gt;=$AK$9,"HABIL","NO HABIL"))</f>
        <v/>
      </c>
      <c r="AL674" s="71" t="str">
        <f t="shared" ref="AL674:AL683" si="547">IF(OR(AI674="",AK674=""),"",IF(AI674="NO HABIL","NO HABIL",IF(AK674="NO HABIL","NO HABIL",IF(AK674="NO HABIL","NO HABIL","HABIL"))))</f>
        <v/>
      </c>
    </row>
    <row r="675" spans="2:38" ht="18" hidden="1" customHeight="1" x14ac:dyDescent="0.25">
      <c r="B675" s="54" t="str">
        <f>IF(C675="","",B674+0.1)</f>
        <v/>
      </c>
      <c r="C675" s="56"/>
      <c r="D675" s="56"/>
      <c r="E675" s="57">
        <f>IF(ISERROR(VLOOKUP(C675,[2]TD!$4:$65536,2,0)),0,VLOOKUP(C675,[2]TD!$4:$65536,2,0))</f>
        <v>0</v>
      </c>
      <c r="F675" s="57">
        <f>IF(ISERROR(VLOOKUP(C675,[2]TD!$4:$65536,3,0)),0,VLOOKUP(C675,[2]TD!$4:$65536,3,0))</f>
        <v>0</v>
      </c>
      <c r="G675" s="57">
        <f>IF(ISERROR(VLOOKUP(C675,[2]TD!$4:$65536,4,0)),0,VLOOKUP(C675,[2]TD!$4:$65536,4,0))</f>
        <v>0</v>
      </c>
      <c r="H675" s="57">
        <f>IF(ISERROR(VLOOKUP(C675,[2]TD!$4:$65536,5,0)),0,VLOOKUP(C675,[2]TD!$4:$65536,5,0))</f>
        <v>0</v>
      </c>
      <c r="I675" s="57">
        <f t="shared" si="544"/>
        <v>0</v>
      </c>
      <c r="J675" s="58">
        <f t="shared" si="544"/>
        <v>0</v>
      </c>
      <c r="K675" s="58">
        <f t="shared" si="545"/>
        <v>0</v>
      </c>
      <c r="L675" s="57">
        <f>IF(ISERROR(VLOOKUP(C675,[2]TD!$4:$65536,6,0)),0,VLOOKUP(C675,[2]TD!$4:$65536,6,0))</f>
        <v>0</v>
      </c>
      <c r="M675" s="57">
        <f>IF(ISERROR(VLOOKUP(C675,[2]TD!$4:$65536,7,0)),0,VLOOKUP(C675,[2]TD!$4:$65536,7,0))</f>
        <v>0</v>
      </c>
      <c r="N675" s="70"/>
      <c r="O675" s="70" t="str">
        <f>IF(ISERROR(VLOOKUP(N675,[2]POA!$A$2:$C$25,3,0)),"",VLOOKUP(N675,[2]POA!$A$2:$C$25,3,0))</f>
        <v/>
      </c>
      <c r="P675" s="61"/>
      <c r="Q675" s="61" t="str">
        <f>IF(ISERROR(VLOOKUP(P675,[2]POA!$A$2:$F$25,4,0)),"",VLOOKUP(P675,[2]POA!$A$2:$F$25,4,0))</f>
        <v/>
      </c>
      <c r="R675" s="62" t="str">
        <f>IF(ISERROR(VLOOKUP(N675,[2]POA!$A$2:$C$25,2,0)),"",VLOOKUP(N675,[2]POA!$A$2:$C$25,2,0))</f>
        <v/>
      </c>
      <c r="S675" s="63" t="s">
        <v>54</v>
      </c>
      <c r="T675" s="64" t="str">
        <f t="shared" si="541"/>
        <v/>
      </c>
      <c r="U675" s="63"/>
      <c r="V675" s="64" t="str">
        <f>IF(OR(U672=0,N675="",R675=""),"",IF(U672&gt;=(0.5*R675),"HABIL","NO HABIL"))</f>
        <v/>
      </c>
      <c r="W675" s="64"/>
      <c r="X675" s="63"/>
      <c r="Y675" s="64" t="str">
        <f>IF(OR(X672=0,N675="",R675=""),"",IF(X672&gt;=$Y$9,"HABIL","NO HABIL"))</f>
        <v/>
      </c>
      <c r="Z675" s="65"/>
      <c r="AA675" s="64" t="str">
        <f>IF(OR(Z672=0,N675="",R675=""),"",IF(Z672&lt;=$AA$9,"HABIL","NO HABIL"))</f>
        <v/>
      </c>
      <c r="AB675" s="61">
        <f>IF(ISERROR(VLOOKUP(P675,[3]POA!$A$2:$F$25,5,0)),"",VLOOKUP(P675,[3]POA!$A$2:$F$25,5,0))</f>
        <v>0</v>
      </c>
      <c r="AC675" s="61"/>
      <c r="AD675" s="64" t="str">
        <f>IF(OR(AC672=0,N675="",R675=""),"",IF(AC672&gt;=$AD$9,"HABIL","NO HABIL"))</f>
        <v/>
      </c>
      <c r="AE675" s="64" t="str">
        <f t="shared" si="542"/>
        <v/>
      </c>
      <c r="AF675" s="66">
        <f t="shared" si="543"/>
        <v>0</v>
      </c>
      <c r="AG675" s="67" t="str">
        <f t="shared" si="546"/>
        <v>MIPYME</v>
      </c>
      <c r="AH675" s="68"/>
      <c r="AI675" s="64" t="str">
        <f>IF(OR(AH672=0,N675="",R675=""),"",IF(AH672&gt;=$AI$9,"HABIL","NO HABIL"))</f>
        <v/>
      </c>
      <c r="AJ675" s="68"/>
      <c r="AK675" s="64" t="str">
        <f>IF(OR(AJ672=0,N675="",R675=""),"",IF(AJ672&gt;=$AK$9,"HABIL","NO HABIL"))</f>
        <v/>
      </c>
      <c r="AL675" s="71" t="str">
        <f t="shared" si="547"/>
        <v/>
      </c>
    </row>
    <row r="676" spans="2:38" ht="18" hidden="1" customHeight="1" x14ac:dyDescent="0.25">
      <c r="B676" s="54"/>
      <c r="C676" s="56" t="s">
        <v>55</v>
      </c>
      <c r="D676" s="56"/>
      <c r="E676" s="57">
        <f>IF(ISERROR(VLOOKUP(C676,[2]TD!$4:$65536,2,0)),0,VLOOKUP(C676,[2]TD!$4:$65536,2,0))</f>
        <v>0</v>
      </c>
      <c r="F676" s="57">
        <f>IF(ISERROR(VLOOKUP(C676,[2]TD!$4:$65536,3,0)),0,VLOOKUP(C676,[2]TD!$4:$65536,3,0))</f>
        <v>0</v>
      </c>
      <c r="G676" s="57">
        <f>IF(ISERROR(VLOOKUP(C676,[2]TD!$4:$65536,4,0)),0,VLOOKUP(C676,[2]TD!$4:$65536,4,0))</f>
        <v>0</v>
      </c>
      <c r="H676" s="57">
        <f>IF(ISERROR(VLOOKUP(C676,[2]TD!$4:$65536,5,0)),0,VLOOKUP(C676,[2]TD!$4:$65536,5,0))</f>
        <v>0</v>
      </c>
      <c r="I676" s="57">
        <f t="shared" si="544"/>
        <v>0</v>
      </c>
      <c r="J676" s="57">
        <f t="shared" si="544"/>
        <v>0</v>
      </c>
      <c r="K676" s="57">
        <f t="shared" si="545"/>
        <v>0</v>
      </c>
      <c r="L676" s="57">
        <f>IF(ISERROR(VLOOKUP(C676,[2]TD!$4:$65536,6,0)),0,VLOOKUP(C676,[2]TD!$4:$65536,6,0))</f>
        <v>0</v>
      </c>
      <c r="M676" s="57">
        <f>IF(ISERROR(VLOOKUP(C676,[2]TD!$4:$65536,7,0)),0,VLOOKUP(C676,[2]TD!$4:$65536,7,0))</f>
        <v>0</v>
      </c>
      <c r="N676" s="70"/>
      <c r="O676" s="70" t="str">
        <f>IF(ISERROR(VLOOKUP(N676,[2]POA!$A$2:$C$25,3,0)),"",VLOOKUP(N676,[2]POA!$A$2:$C$25,3,0))</f>
        <v/>
      </c>
      <c r="P676" s="61"/>
      <c r="Q676" s="61" t="str">
        <f>IF(ISERROR(VLOOKUP(P676,[2]POA!$A$2:$F$25,4,0)),"",VLOOKUP(P676,[2]POA!$A$2:$F$25,4,0))</f>
        <v/>
      </c>
      <c r="R676" s="62" t="str">
        <f>IF(ISERROR(VLOOKUP(N676,[2]POA!$A$2:$C$25,2,0)),"",VLOOKUP(N676,[2]POA!$A$2:$C$25,2,0))</f>
        <v/>
      </c>
      <c r="S676" s="63"/>
      <c r="T676" s="64" t="str">
        <f t="shared" si="541"/>
        <v/>
      </c>
      <c r="U676" s="63"/>
      <c r="V676" s="64" t="str">
        <f>IF(OR(U672=0,N676="",R676=""),"",IF(U672&gt;=(0.5*R676),"HABIL","NO HABIL"))</f>
        <v/>
      </c>
      <c r="W676" s="64"/>
      <c r="X676" s="63"/>
      <c r="Y676" s="64" t="str">
        <f>IF(OR(X672=0,N676="",R676=""),"",IF(X672&gt;=$Y$9,"HABIL","NO HABIL"))</f>
        <v/>
      </c>
      <c r="Z676" s="65"/>
      <c r="AA676" s="64" t="str">
        <f>IF(OR(Z672=0,N676="",R676=""),"",IF(Z672&lt;=$AA$9,"HABIL","NO HABIL"))</f>
        <v/>
      </c>
      <c r="AB676" s="61">
        <f>IF(ISERROR(VLOOKUP(P676,[3]POA!$A$2:$F$25,5,0)),"",VLOOKUP(P676,[3]POA!$A$2:$F$25,5,0))</f>
        <v>0</v>
      </c>
      <c r="AC676" s="61"/>
      <c r="AD676" s="64" t="str">
        <f>IF(OR(AC672=0,N676="",R676=""),"",IF(AC672&gt;=$AD$9,"HABIL","NO HABIL"))</f>
        <v/>
      </c>
      <c r="AE676" s="64" t="str">
        <f t="shared" si="542"/>
        <v/>
      </c>
      <c r="AF676" s="66">
        <f t="shared" si="543"/>
        <v>0</v>
      </c>
      <c r="AG676" s="67" t="str">
        <f t="shared" si="546"/>
        <v>MIPYME</v>
      </c>
      <c r="AH676" s="68"/>
      <c r="AI676" s="64" t="str">
        <f>IF(OR(AH672=0,N676="",R676=""),"",IF(AH672&gt;=$AI$9,"HABIL","NO HABIL"))</f>
        <v/>
      </c>
      <c r="AJ676" s="68"/>
      <c r="AK676" s="64" t="str">
        <f>IF(OR(AJ672=0,N676="",R676=""),"",IF(AJ672&gt;=$AK$9,"HABIL","NO HABIL"))</f>
        <v/>
      </c>
      <c r="AL676" s="71" t="str">
        <f t="shared" si="547"/>
        <v/>
      </c>
    </row>
    <row r="677" spans="2:38" ht="18" hidden="1" customHeight="1" x14ac:dyDescent="0.25">
      <c r="B677" s="54" t="str">
        <f t="shared" ref="B677:B682" si="548">IF(C677="","",B676+0.1)</f>
        <v/>
      </c>
      <c r="C677" s="56"/>
      <c r="D677" s="56"/>
      <c r="E677" s="57">
        <f>IF(ISERROR(VLOOKUP(C677,[2]TD!$4:$65536,2,0)),0,VLOOKUP(C677,[2]TD!$4:$65536,2,0))</f>
        <v>0</v>
      </c>
      <c r="F677" s="57">
        <f>IF(ISERROR(VLOOKUP(C677,[2]TD!$4:$65536,3,0)),0,VLOOKUP(C677,[2]TD!$4:$65536,3,0))</f>
        <v>0</v>
      </c>
      <c r="G677" s="57">
        <f>IF(ISERROR(VLOOKUP(C677,[2]TD!$4:$65536,4,0)),0,VLOOKUP(C677,[2]TD!$4:$65536,4,0))</f>
        <v>0</v>
      </c>
      <c r="H677" s="57">
        <f>IF(ISERROR(VLOOKUP(C677,[2]TD!$4:$65536,5,0)),0,VLOOKUP(C677,[2]TD!$4:$65536,5,0))</f>
        <v>0</v>
      </c>
      <c r="I677" s="57">
        <f t="shared" si="544"/>
        <v>0</v>
      </c>
      <c r="J677" s="57">
        <f t="shared" si="544"/>
        <v>0</v>
      </c>
      <c r="K677" s="57">
        <f t="shared" si="545"/>
        <v>0</v>
      </c>
      <c r="L677" s="57">
        <f>IF(ISERROR(VLOOKUP(C677,[2]TD!$4:$65536,6,0)),0,VLOOKUP(C677,[2]TD!$4:$65536,6,0))</f>
        <v>0</v>
      </c>
      <c r="M677" s="57">
        <f>IF(ISERROR(VLOOKUP(C677,[2]TD!$4:$65536,7,0)),0,VLOOKUP(C677,[2]TD!$4:$65536,7,0))</f>
        <v>0</v>
      </c>
      <c r="N677" s="70"/>
      <c r="O677" s="70" t="str">
        <f>IF(ISERROR(VLOOKUP(N677,[2]POA!$A$2:$C$25,3,0)),"",VLOOKUP(N677,[2]POA!$A$2:$C$25,3,0))</f>
        <v/>
      </c>
      <c r="P677" s="61"/>
      <c r="Q677" s="61" t="str">
        <f>IF(ISERROR(VLOOKUP(P677,[2]POA!$A$2:$F$25,4,0)),"",VLOOKUP(P677,[2]POA!$A$2:$F$25,4,0))</f>
        <v/>
      </c>
      <c r="R677" s="62" t="str">
        <f>IF(ISERROR(VLOOKUP(N677,[2]POA!$A$2:$C$25,2,0)),"",VLOOKUP(N677,[2]POA!$A$2:$C$25,2,0))</f>
        <v/>
      </c>
      <c r="S677" s="63"/>
      <c r="T677" s="64" t="str">
        <f t="shared" si="541"/>
        <v/>
      </c>
      <c r="U677" s="63"/>
      <c r="V677" s="64" t="str">
        <f>IF(OR(U672=0,N677="",R677=""),"",IF(U672&gt;=(0.5*R677),"HABIL","NO HABIL"))</f>
        <v/>
      </c>
      <c r="W677" s="64"/>
      <c r="X677" s="63"/>
      <c r="Y677" s="64" t="str">
        <f>IF(OR(X672=0,N677="",R677=""),"",IF(X672&gt;=$Y$9,"HABIL","NO HABIL"))</f>
        <v/>
      </c>
      <c r="Z677" s="65"/>
      <c r="AA677" s="64" t="str">
        <f>IF(OR(Z672=0,N677="",R677=""),"",IF(Z672&lt;=$AA$9,"HABIL","NO HABIL"))</f>
        <v/>
      </c>
      <c r="AB677" s="61">
        <f>IF(ISERROR(VLOOKUP(P677,[3]POA!$A$2:$F$25,5,0)),"",VLOOKUP(P677,[3]POA!$A$2:$F$25,5,0))</f>
        <v>0</v>
      </c>
      <c r="AC677" s="61"/>
      <c r="AD677" s="64" t="str">
        <f>IF(OR(AC672=0,N677="",R677=""),"",IF(AC672&gt;=$AD$9,"HABIL","NO HABIL"))</f>
        <v/>
      </c>
      <c r="AE677" s="64" t="str">
        <f t="shared" si="542"/>
        <v/>
      </c>
      <c r="AF677" s="66">
        <f t="shared" si="543"/>
        <v>0</v>
      </c>
      <c r="AG677" s="67" t="str">
        <f t="shared" si="546"/>
        <v>MIPYME</v>
      </c>
      <c r="AH677" s="68"/>
      <c r="AI677" s="64" t="str">
        <f>IF(OR(AH672=0,N677="",R677=""),"",IF(AH672&gt;=$AI$9,"HABIL","NO HABIL"))</f>
        <v/>
      </c>
      <c r="AJ677" s="68"/>
      <c r="AK677" s="64" t="str">
        <f>IF(OR(AJ672=0,N677="",R677=""),"",IF(AJ672&gt;=$AK$9,"HABIL","NO HABIL"))</f>
        <v/>
      </c>
      <c r="AL677" s="72" t="str">
        <f t="shared" si="547"/>
        <v/>
      </c>
    </row>
    <row r="678" spans="2:38" ht="18" hidden="1" customHeight="1" x14ac:dyDescent="0.25">
      <c r="B678" s="54" t="str">
        <f t="shared" si="548"/>
        <v/>
      </c>
      <c r="C678" s="56"/>
      <c r="D678" s="56"/>
      <c r="E678" s="57">
        <f>IF(ISERROR(VLOOKUP(C678,[2]TD!$4:$65536,2,0)),0,VLOOKUP(C678,[2]TD!$4:$65536,2,0))</f>
        <v>0</v>
      </c>
      <c r="F678" s="57">
        <f>IF(ISERROR(VLOOKUP(C678,[2]TD!$4:$65536,3,0)),0,VLOOKUP(C678,[2]TD!$4:$65536,3,0))</f>
        <v>0</v>
      </c>
      <c r="G678" s="57">
        <f>IF(ISERROR(VLOOKUP(C678,[2]TD!$4:$65536,4,0)),0,VLOOKUP(C678,[2]TD!$4:$65536,4,0))</f>
        <v>0</v>
      </c>
      <c r="H678" s="57">
        <f>IF(ISERROR(VLOOKUP(C678,[2]TD!$4:$65536,5,0)),0,VLOOKUP(C678,[2]TD!$4:$65536,5,0))</f>
        <v>0</v>
      </c>
      <c r="I678" s="57">
        <f t="shared" si="544"/>
        <v>0</v>
      </c>
      <c r="J678" s="57">
        <f t="shared" si="544"/>
        <v>0</v>
      </c>
      <c r="K678" s="57">
        <f t="shared" si="545"/>
        <v>0</v>
      </c>
      <c r="L678" s="57">
        <f>IF(ISERROR(VLOOKUP(C678,[2]TD!$4:$65536,6,0)),0,VLOOKUP(C678,[2]TD!$4:$65536,6,0))</f>
        <v>0</v>
      </c>
      <c r="M678" s="57">
        <f>IF(ISERROR(VLOOKUP(C678,[2]TD!$4:$65536,7,0)),0,VLOOKUP(C678,[2]TD!$4:$65536,7,0))</f>
        <v>0</v>
      </c>
      <c r="N678" s="70"/>
      <c r="O678" s="70" t="str">
        <f>IF(ISERROR(VLOOKUP(N678,[2]POA!$A$2:$C$25,3,0)),"",VLOOKUP(N678,[2]POA!$A$2:$C$25,3,0))</f>
        <v/>
      </c>
      <c r="P678" s="61"/>
      <c r="Q678" s="61" t="str">
        <f>IF(ISERROR(VLOOKUP(P678,[2]POA!$A$2:$F$25,4,0)),"",VLOOKUP(P678,[2]POA!$A$2:$F$25,4,0))</f>
        <v/>
      </c>
      <c r="R678" s="62" t="str">
        <f>IF(ISERROR(VLOOKUP(N678,[2]POA!$A$2:$C$25,2,0)),"",VLOOKUP(N678,[2]POA!$A$2:$C$25,2,0))</f>
        <v/>
      </c>
      <c r="S678" s="63"/>
      <c r="T678" s="64" t="str">
        <f t="shared" si="541"/>
        <v/>
      </c>
      <c r="U678" s="63"/>
      <c r="V678" s="64" t="str">
        <f>IF(OR(U672=0,N678="",R678=""),"",IF(U672&gt;=(0.5*R678),"HABIL","NO HABIL"))</f>
        <v/>
      </c>
      <c r="W678" s="64"/>
      <c r="X678" s="63"/>
      <c r="Y678" s="64" t="str">
        <f>IF(OR(X672=0,N678="",R678=""),"",IF(X672&gt;=$Y$9,"HABIL","NO HABIL"))</f>
        <v/>
      </c>
      <c r="Z678" s="65"/>
      <c r="AA678" s="64" t="str">
        <f>IF(OR(Z672=0,N678="",R678=""),"",IF(Z672&lt;=$AA$9,"HABIL","NO HABIL"))</f>
        <v/>
      </c>
      <c r="AB678" s="61">
        <f>IF(ISERROR(VLOOKUP(P678,[3]POA!$A$2:$F$25,5,0)),"",VLOOKUP(P678,[3]POA!$A$2:$F$25,5,0))</f>
        <v>0</v>
      </c>
      <c r="AC678" s="61"/>
      <c r="AD678" s="64" t="str">
        <f>IF(OR(AC672=0,N678="",R678=""),"",IF(AC672&gt;=$AD$9,"HABIL","NO HABIL"))</f>
        <v/>
      </c>
      <c r="AE678" s="64" t="str">
        <f t="shared" si="542"/>
        <v/>
      </c>
      <c r="AF678" s="66">
        <f t="shared" si="543"/>
        <v>0</v>
      </c>
      <c r="AG678" s="67" t="str">
        <f t="shared" si="546"/>
        <v>MIPYME</v>
      </c>
      <c r="AH678" s="68"/>
      <c r="AI678" s="64" t="str">
        <f>IF(OR(AH672=0,N678="",R678=""),"",IF(AH672&gt;=$AI$9,"HABIL","NO HABIL"))</f>
        <v/>
      </c>
      <c r="AJ678" s="68"/>
      <c r="AK678" s="64" t="str">
        <f>IF(OR(AJ672=0,N678="",R678=""),"",IF(AJ672&gt;=$AK$9,"HABIL","NO HABIL"))</f>
        <v/>
      </c>
      <c r="AL678" s="71" t="str">
        <f t="shared" si="547"/>
        <v/>
      </c>
    </row>
    <row r="679" spans="2:38" ht="18" hidden="1" customHeight="1" x14ac:dyDescent="0.25">
      <c r="B679" s="54" t="str">
        <f t="shared" si="548"/>
        <v/>
      </c>
      <c r="C679" s="56"/>
      <c r="D679" s="56"/>
      <c r="E679" s="57">
        <f>IF(ISERROR(VLOOKUP(C679,[2]TD!$4:$65536,2,0)),0,VLOOKUP(C679,[2]TD!$4:$65536,2,0))</f>
        <v>0</v>
      </c>
      <c r="F679" s="57">
        <f>IF(ISERROR(VLOOKUP(C679,[2]TD!$4:$65536,3,0)),0,VLOOKUP(C679,[2]TD!$4:$65536,3,0))</f>
        <v>0</v>
      </c>
      <c r="G679" s="57">
        <f>IF(ISERROR(VLOOKUP(C679,[2]TD!$4:$65536,4,0)),0,VLOOKUP(C679,[2]TD!$4:$65536,4,0))</f>
        <v>0</v>
      </c>
      <c r="H679" s="57">
        <f>IF(ISERROR(VLOOKUP(C679,[2]TD!$4:$65536,5,0)),0,VLOOKUP(C679,[2]TD!$4:$65536,5,0))</f>
        <v>0</v>
      </c>
      <c r="I679" s="57">
        <f t="shared" si="544"/>
        <v>0</v>
      </c>
      <c r="J679" s="57">
        <f t="shared" si="544"/>
        <v>0</v>
      </c>
      <c r="K679" s="57">
        <f t="shared" si="545"/>
        <v>0</v>
      </c>
      <c r="L679" s="57">
        <f>IF(ISERROR(VLOOKUP(C679,[2]TD!$4:$65536,6,0)),0,VLOOKUP(C679,[2]TD!$4:$65536,6,0))</f>
        <v>0</v>
      </c>
      <c r="M679" s="57">
        <f>IF(ISERROR(VLOOKUP(C679,[2]TD!$4:$65536,7,0)),0,VLOOKUP(C679,[2]TD!$4:$65536,7,0))</f>
        <v>0</v>
      </c>
      <c r="N679" s="70"/>
      <c r="O679" s="70" t="str">
        <f>IF(ISERROR(VLOOKUP(N679,[2]POA!$A$2:$C$25,3,0)),"",VLOOKUP(N679,[2]POA!$A$2:$C$25,3,0))</f>
        <v/>
      </c>
      <c r="P679" s="61"/>
      <c r="Q679" s="61" t="str">
        <f>IF(ISERROR(VLOOKUP(P679,[2]POA!$A$2:$F$25,4,0)),"",VLOOKUP(P679,[2]POA!$A$2:$F$25,4,0))</f>
        <v/>
      </c>
      <c r="R679" s="62" t="str">
        <f>IF(ISERROR(VLOOKUP(N679,[2]POA!$A$2:$C$25,2,0)),"",VLOOKUP(N679,[2]POA!$A$2:$C$25,2,0))</f>
        <v/>
      </c>
      <c r="S679" s="63"/>
      <c r="T679" s="64" t="str">
        <f t="shared" si="541"/>
        <v/>
      </c>
      <c r="U679" s="63"/>
      <c r="V679" s="64" t="str">
        <f>IF(OR(U672=0,N679="",R679=""),"",IF(U672&gt;=(0.5*R679),"HABIL","NO HABIL"))</f>
        <v/>
      </c>
      <c r="W679" s="64"/>
      <c r="X679" s="63"/>
      <c r="Y679" s="64" t="str">
        <f>IF(OR(X672=0,N679="",R679=""),"",IF(X672&gt;=$Y$9,"HABIL","NO HABIL"))</f>
        <v/>
      </c>
      <c r="Z679" s="65"/>
      <c r="AA679" s="64" t="str">
        <f>IF(OR(Z672=0,N679="",R679=""),"",IF(Z672&lt;=$AA$9,"HABIL","NO HABIL"))</f>
        <v/>
      </c>
      <c r="AB679" s="61">
        <f>IF(ISERROR(VLOOKUP(P679,[3]POA!$A$2:$F$25,5,0)),"",VLOOKUP(P679,[3]POA!$A$2:$F$25,5,0))</f>
        <v>0</v>
      </c>
      <c r="AC679" s="61"/>
      <c r="AD679" s="64" t="str">
        <f>IF(OR(AC672=0,N679="",R679=""),"",IF(AC672&gt;=$AD$9,"HABIL","NO HABIL"))</f>
        <v/>
      </c>
      <c r="AE679" s="64" t="str">
        <f t="shared" si="542"/>
        <v/>
      </c>
      <c r="AF679" s="66">
        <f t="shared" si="543"/>
        <v>0</v>
      </c>
      <c r="AG679" s="67" t="str">
        <f t="shared" si="546"/>
        <v>MIPYME</v>
      </c>
      <c r="AH679" s="68"/>
      <c r="AI679" s="64" t="str">
        <f>IF(OR(AH672=0,N679="",R679=""),"",IF(AH672&gt;=$AI$9,"HABIL","NO HABIL"))</f>
        <v/>
      </c>
      <c r="AJ679" s="68"/>
      <c r="AK679" s="64" t="str">
        <f>IF(OR(AJ672=0,N679="",R679=""),"",IF(AJ672&gt;=$AK$9,"HABIL","NO HABIL"))</f>
        <v/>
      </c>
      <c r="AL679" s="71" t="str">
        <f t="shared" si="547"/>
        <v/>
      </c>
    </row>
    <row r="680" spans="2:38" ht="18" hidden="1" customHeight="1" x14ac:dyDescent="0.25">
      <c r="B680" s="54" t="str">
        <f t="shared" si="548"/>
        <v/>
      </c>
      <c r="C680" s="56"/>
      <c r="D680" s="56"/>
      <c r="E680" s="57">
        <f>IF(ISERROR(VLOOKUP(C680,[2]TD!$4:$65536,2,0)),0,VLOOKUP(C680,[2]TD!$4:$65536,2,0))</f>
        <v>0</v>
      </c>
      <c r="F680" s="57">
        <f>IF(ISERROR(VLOOKUP(C680,[2]TD!$4:$65536,3,0)),0,VLOOKUP(C680,[2]TD!$4:$65536,3,0))</f>
        <v>0</v>
      </c>
      <c r="G680" s="57">
        <f>IF(ISERROR(VLOOKUP(C680,[2]TD!$4:$65536,4,0)),0,VLOOKUP(C680,[2]TD!$4:$65536,4,0))</f>
        <v>0</v>
      </c>
      <c r="H680" s="57">
        <f>IF(ISERROR(VLOOKUP(C680,[2]TD!$4:$65536,5,0)),0,VLOOKUP(C680,[2]TD!$4:$65536,5,0))</f>
        <v>0</v>
      </c>
      <c r="I680" s="57">
        <f t="shared" si="544"/>
        <v>0</v>
      </c>
      <c r="J680" s="57">
        <f t="shared" si="544"/>
        <v>0</v>
      </c>
      <c r="K680" s="57">
        <f t="shared" si="545"/>
        <v>0</v>
      </c>
      <c r="L680" s="57">
        <f>IF(ISERROR(VLOOKUP(C680,[2]TD!$4:$65536,6,0)),0,VLOOKUP(C680,[2]TD!$4:$65536,6,0))</f>
        <v>0</v>
      </c>
      <c r="M680" s="57">
        <f>IF(ISERROR(VLOOKUP(C680,[2]TD!$4:$65536,7,0)),0,VLOOKUP(C680,[2]TD!$4:$65536,7,0))</f>
        <v>0</v>
      </c>
      <c r="N680" s="70"/>
      <c r="O680" s="70" t="str">
        <f>IF(ISERROR(VLOOKUP(N680,[2]POA!$A$2:$C$25,3,0)),"",VLOOKUP(N680,[2]POA!$A$2:$C$25,3,0))</f>
        <v/>
      </c>
      <c r="P680" s="61"/>
      <c r="Q680" s="61" t="str">
        <f>IF(ISERROR(VLOOKUP(P680,[2]POA!$A$2:$F$25,4,0)),"",VLOOKUP(P680,[2]POA!$A$2:$F$25,4,0))</f>
        <v/>
      </c>
      <c r="R680" s="62" t="str">
        <f>IF(ISERROR(VLOOKUP(N680,[2]POA!$A$2:$C$25,2,0)),"",VLOOKUP(N680,[2]POA!$A$2:$C$25,2,0))</f>
        <v/>
      </c>
      <c r="S680" s="63"/>
      <c r="T680" s="64" t="str">
        <f t="shared" si="541"/>
        <v/>
      </c>
      <c r="U680" s="63"/>
      <c r="V680" s="64" t="str">
        <f>IF(OR(U672=0,N680="",R680=""),"",IF(U672&gt;=(0.5*R680),"HABIL","NO HABIL"))</f>
        <v/>
      </c>
      <c r="W680" s="64"/>
      <c r="X680" s="63"/>
      <c r="Y680" s="64" t="str">
        <f>IF(OR(X672=0,N680="",R680=""),"",IF(X672&gt;=$Y$9,"HABIL","NO HABIL"))</f>
        <v/>
      </c>
      <c r="Z680" s="65"/>
      <c r="AA680" s="64" t="str">
        <f>IF(OR(Z672=0,N680="",R680=""),"",IF(Z672&lt;=$AA$9,"HABIL","NO HABIL"))</f>
        <v/>
      </c>
      <c r="AB680" s="61">
        <f>IF(ISERROR(VLOOKUP(P680,[3]POA!$A$2:$F$25,5,0)),"",VLOOKUP(P680,[3]POA!$A$2:$F$25,5,0))</f>
        <v>0</v>
      </c>
      <c r="AC680" s="61"/>
      <c r="AD680" s="64" t="str">
        <f>IF(OR(AC672=0,N680="",R680=""),"",IF(AC672&gt;=$AD$9,"HABIL","NO HABIL"))</f>
        <v/>
      </c>
      <c r="AE680" s="64" t="str">
        <f t="shared" si="542"/>
        <v/>
      </c>
      <c r="AF680" s="66">
        <f t="shared" si="543"/>
        <v>0</v>
      </c>
      <c r="AG680" s="67" t="str">
        <f t="shared" si="546"/>
        <v>MIPYME</v>
      </c>
      <c r="AH680" s="68"/>
      <c r="AI680" s="64" t="str">
        <f>IF(OR(AH672=0,N680="",R680=""),"",IF(AH672&gt;=$AI$9,"HABIL","NO HABIL"))</f>
        <v/>
      </c>
      <c r="AJ680" s="68"/>
      <c r="AK680" s="64" t="str">
        <f>IF(OR(AJ672=0,N680="",R680=""),"",IF(AJ672&gt;=$AK$9,"HABIL","NO HABIL"))</f>
        <v/>
      </c>
      <c r="AL680" s="72" t="str">
        <f t="shared" si="547"/>
        <v/>
      </c>
    </row>
    <row r="681" spans="2:38" ht="18" hidden="1" customHeight="1" x14ac:dyDescent="0.25">
      <c r="B681" s="54" t="str">
        <f t="shared" si="548"/>
        <v/>
      </c>
      <c r="C681" s="56"/>
      <c r="D681" s="56"/>
      <c r="E681" s="57">
        <f>IF(ISERROR(VLOOKUP(C681,[2]TD!$4:$65536,2,0)),0,VLOOKUP(C681,[2]TD!$4:$65536,2,0))</f>
        <v>0</v>
      </c>
      <c r="F681" s="57">
        <f>IF(ISERROR(VLOOKUP(C681,[2]TD!$4:$65536,3,0)),0,VLOOKUP(C681,[2]TD!$4:$65536,3,0))</f>
        <v>0</v>
      </c>
      <c r="G681" s="57">
        <f>IF(ISERROR(VLOOKUP(C681,[2]TD!$4:$65536,4,0)),0,VLOOKUP(C681,[2]TD!$4:$65536,4,0))</f>
        <v>0</v>
      </c>
      <c r="H681" s="57">
        <f>IF(ISERROR(VLOOKUP(C681,[2]TD!$4:$65536,5,0)),0,VLOOKUP(C681,[2]TD!$4:$65536,5,0))</f>
        <v>0</v>
      </c>
      <c r="I681" s="57">
        <f t="shared" si="544"/>
        <v>0</v>
      </c>
      <c r="J681" s="57">
        <f t="shared" si="544"/>
        <v>0</v>
      </c>
      <c r="K681" s="57">
        <f t="shared" si="545"/>
        <v>0</v>
      </c>
      <c r="L681" s="57">
        <f>IF(ISERROR(VLOOKUP(C681,[2]TD!$4:$65536,6,0)),0,VLOOKUP(C681,[2]TD!$4:$65536,6,0))</f>
        <v>0</v>
      </c>
      <c r="M681" s="57">
        <f>IF(ISERROR(VLOOKUP(C681,[2]TD!$4:$65536,7,0)),0,VLOOKUP(C681,[2]TD!$4:$65536,7,0))</f>
        <v>0</v>
      </c>
      <c r="N681" s="70"/>
      <c r="O681" s="70" t="str">
        <f>IF(ISERROR(VLOOKUP(N681,[2]POA!$A$2:$C$25,3,0)),"",VLOOKUP(N681,[2]POA!$A$2:$C$25,3,0))</f>
        <v/>
      </c>
      <c r="P681" s="61"/>
      <c r="Q681" s="61" t="str">
        <f>IF(ISERROR(VLOOKUP(P681,[2]POA!$A$2:$F$25,4,0)),"",VLOOKUP(P681,[2]POA!$A$2:$F$25,4,0))</f>
        <v/>
      </c>
      <c r="R681" s="62" t="str">
        <f>IF(ISERROR(VLOOKUP(N681,[2]POA!$A$2:$C$25,2,0)),"",VLOOKUP(N681,[2]POA!$A$2:$C$25,2,0))</f>
        <v/>
      </c>
      <c r="S681" s="63"/>
      <c r="T681" s="64" t="str">
        <f t="shared" si="541"/>
        <v/>
      </c>
      <c r="U681" s="63"/>
      <c r="V681" s="64" t="str">
        <f>IF(OR(U672=0,N681="",R681=""),"",IF(U672&gt;=(0.5*R681),"HABIL","NO HABIL"))</f>
        <v/>
      </c>
      <c r="W681" s="64"/>
      <c r="X681" s="63"/>
      <c r="Y681" s="64" t="str">
        <f>IF(OR(X672=0,N681="",R681=""),"",IF(X672&gt;=$Y$9,"HABIL","NO HABIL"))</f>
        <v/>
      </c>
      <c r="Z681" s="65"/>
      <c r="AA681" s="64" t="str">
        <f>IF(OR(Z672=0,N681="",R681=""),"",IF(Z672&lt;=$AA$9,"HABIL","NO HABIL"))</f>
        <v/>
      </c>
      <c r="AB681" s="61">
        <f>IF(ISERROR(VLOOKUP(P681,[3]POA!$A$2:$F$25,5,0)),"",VLOOKUP(P681,[3]POA!$A$2:$F$25,5,0))</f>
        <v>0</v>
      </c>
      <c r="AC681" s="61"/>
      <c r="AD681" s="64" t="str">
        <f>IF(OR(AC672=0,N681="",R681=""),"",IF(AC672&gt;=$AD$9,"HABIL","NO HABIL"))</f>
        <v/>
      </c>
      <c r="AE681" s="64" t="str">
        <f t="shared" si="542"/>
        <v/>
      </c>
      <c r="AF681" s="66">
        <f t="shared" si="543"/>
        <v>0</v>
      </c>
      <c r="AG681" s="67" t="str">
        <f t="shared" si="546"/>
        <v>MIPYME</v>
      </c>
      <c r="AH681" s="68"/>
      <c r="AI681" s="64" t="str">
        <f>IF(OR(AH672=0,N681="",R681=""),"",IF(AH672&gt;=$AI$9,"HABIL","NO HABIL"))</f>
        <v/>
      </c>
      <c r="AJ681" s="68"/>
      <c r="AK681" s="64" t="str">
        <f>IF(OR(AJ672=0,N681="",R681=""),"",IF(AJ672&gt;=$AK$9,"HABIL","NO HABIL"))</f>
        <v/>
      </c>
      <c r="AL681" s="72" t="str">
        <f t="shared" si="547"/>
        <v/>
      </c>
    </row>
    <row r="682" spans="2:38" ht="18" hidden="1" customHeight="1" x14ac:dyDescent="0.25">
      <c r="B682" s="73" t="str">
        <f t="shared" si="548"/>
        <v/>
      </c>
      <c r="C682" s="74"/>
      <c r="D682" s="74"/>
      <c r="E682" s="75">
        <f>IF(ISERROR(VLOOKUP(C682,[2]TD!$4:$65536,2,0)),0,VLOOKUP(C682,[2]TD!$4:$65536,2,0))</f>
        <v>0</v>
      </c>
      <c r="F682" s="75">
        <f>IF(ISERROR(VLOOKUP(C682,[2]TD!$4:$65536,3,0)),0,VLOOKUP(C682,[2]TD!$4:$65536,3,0))</f>
        <v>0</v>
      </c>
      <c r="G682" s="75">
        <f>IF(ISERROR(VLOOKUP(C682,[2]TD!$4:$65536,4,0)),0,VLOOKUP(C682,[2]TD!$4:$65536,4,0))</f>
        <v>0</v>
      </c>
      <c r="H682" s="75">
        <f>IF(ISERROR(VLOOKUP(C682,[2]TD!$4:$65536,5,0)),0,VLOOKUP(C682,[2]TD!$4:$65536,5,0))</f>
        <v>0</v>
      </c>
      <c r="I682" s="75">
        <f t="shared" si="544"/>
        <v>0</v>
      </c>
      <c r="J682" s="75">
        <f t="shared" si="544"/>
        <v>0</v>
      </c>
      <c r="K682" s="75">
        <f t="shared" si="545"/>
        <v>0</v>
      </c>
      <c r="L682" s="75">
        <f>IF(ISERROR(VLOOKUP(C682,[2]TD!$4:$65536,6,0)),0,VLOOKUP(C682,[2]TD!$4:$65536,6,0))</f>
        <v>0</v>
      </c>
      <c r="M682" s="75">
        <f>IF(ISERROR(VLOOKUP(C682,[2]TD!$4:$65536,7,0)),0,VLOOKUP(C682,[2]TD!$4:$65536,7,0))</f>
        <v>0</v>
      </c>
      <c r="N682" s="76"/>
      <c r="O682" s="76" t="str">
        <f>IF(ISERROR(VLOOKUP(N682,[2]POA!$A$2:$C$25,3,0)),"",VLOOKUP(N682,[2]POA!$A$2:$C$25,3,0))</f>
        <v/>
      </c>
      <c r="P682" s="77"/>
      <c r="Q682" s="77" t="str">
        <f>IF(ISERROR(VLOOKUP(P682,[2]POA!$A$2:$F$25,4,0)),"",VLOOKUP(P682,[2]POA!$A$2:$F$25,4,0))</f>
        <v/>
      </c>
      <c r="R682" s="78" t="str">
        <f>IF(ISERROR(VLOOKUP(N682,[2]POA!$A$2:$C$25,2,0)),"",VLOOKUP(N682,[2]POA!$A$2:$C$25,2,0))</f>
        <v/>
      </c>
      <c r="S682" s="79"/>
      <c r="T682" s="64" t="str">
        <f t="shared" si="541"/>
        <v/>
      </c>
      <c r="U682" s="79"/>
      <c r="V682" s="80" t="str">
        <f>IF(OR(U672=0,N682="",R682=""),"",IF(U672&gt;=(0.5*R682),"HABIL","NO HABIL"))</f>
        <v/>
      </c>
      <c r="W682" s="80"/>
      <c r="X682" s="79"/>
      <c r="Y682" s="80" t="str">
        <f>IF(OR(X672=0,N682="",R682=""),"",IF(X672&gt;=$Y$9,"HABIL","NO HABIL"))</f>
        <v/>
      </c>
      <c r="Z682" s="81"/>
      <c r="AA682" s="80" t="str">
        <f>IF(OR(Z672=0,N682="",R682=""),"",IF(Z672&lt;=$AA$9,"HABIL","NO HABIL"))</f>
        <v/>
      </c>
      <c r="AB682" s="77">
        <f>IF(ISERROR(VLOOKUP(P682,[3]POA!$A$2:$F$25,5,0)),"",VLOOKUP(P682,[3]POA!$A$2:$F$25,5,0))</f>
        <v>0</v>
      </c>
      <c r="AC682" s="77"/>
      <c r="AD682" s="80" t="str">
        <f>IF(OR(AC672=0,N682="",R682=""),"",IF(AC672&gt;=$AD$9,"HABIL","NO HABIL"))</f>
        <v/>
      </c>
      <c r="AE682" s="80" t="str">
        <f t="shared" si="542"/>
        <v/>
      </c>
      <c r="AF682" s="82">
        <f t="shared" si="543"/>
        <v>0</v>
      </c>
      <c r="AG682" s="83" t="str">
        <f t="shared" si="546"/>
        <v>MIPYME</v>
      </c>
      <c r="AH682" s="84"/>
      <c r="AI682" s="80" t="str">
        <f>IF(OR(AH672=0,N682="",R682=""),"",IF(AH672&gt;=$AI$9,"HABIL","NO HABIL"))</f>
        <v/>
      </c>
      <c r="AJ682" s="84"/>
      <c r="AK682" s="80" t="str">
        <f>IF(OR(AJ672=0,N682="",R682=""),"",IF(AJ672&gt;=$AK$9,"HABIL","NO HABIL"))</f>
        <v/>
      </c>
      <c r="AL682" s="85" t="str">
        <f t="shared" si="547"/>
        <v/>
      </c>
    </row>
    <row r="683" spans="2:38" ht="18" hidden="1" customHeight="1" x14ac:dyDescent="0.25">
      <c r="B683" s="37">
        <v>62</v>
      </c>
      <c r="C683" s="38">
        <f>+C684</f>
        <v>0</v>
      </c>
      <c r="D683" s="39" t="str">
        <f>IF(SUM(D684:D693)=0,"",SUM(D684:D693))</f>
        <v/>
      </c>
      <c r="E683" s="40">
        <f>SUM(E684:E693)</f>
        <v>0</v>
      </c>
      <c r="F683" s="40">
        <f t="shared" ref="F683:M683" si="549">SUM(F684:F693)</f>
        <v>0</v>
      </c>
      <c r="G683" s="40">
        <f t="shared" si="549"/>
        <v>0</v>
      </c>
      <c r="H683" s="40">
        <f t="shared" si="549"/>
        <v>0</v>
      </c>
      <c r="I683" s="40">
        <f t="shared" si="549"/>
        <v>0</v>
      </c>
      <c r="J683" s="40">
        <f t="shared" si="549"/>
        <v>0</v>
      </c>
      <c r="K683" s="40">
        <f t="shared" si="549"/>
        <v>0</v>
      </c>
      <c r="L683" s="40">
        <f t="shared" si="549"/>
        <v>0</v>
      </c>
      <c r="M683" s="40">
        <f t="shared" si="549"/>
        <v>0</v>
      </c>
      <c r="N683" s="41">
        <v>1</v>
      </c>
      <c r="O683" s="42">
        <f>IF(ISERROR(VLOOKUP(N683,[2]POA!$A$2:$C$25,3,0)),"",VLOOKUP(N683,[2]POA!$A$2:$C$25,3,0))</f>
        <v>18</v>
      </c>
      <c r="P683" s="43" t="s">
        <v>54</v>
      </c>
      <c r="Q683" s="41">
        <f>+SUM(Q684:Q693)</f>
        <v>0</v>
      </c>
      <c r="R683" s="44">
        <f>IF(ISERROR(VLOOKUP(N683,[2]POA!$A$2:$C$25,2,0)),"",VLOOKUP(N683,[2]POA!$A$2:$C$25,2,0))</f>
        <v>151500000000</v>
      </c>
      <c r="S683" s="45">
        <f>SUM(I683)</f>
        <v>0</v>
      </c>
      <c r="T683" s="46" t="str">
        <f>IF(OR(S683=0,N683="",R683=""),"",IF(S683&gt;=(R683/O683),"HABIL","NO HABIL"))</f>
        <v/>
      </c>
      <c r="U683" s="47">
        <f>SUM(J683)</f>
        <v>0</v>
      </c>
      <c r="V683" s="48" t="str">
        <f>IF(OR(U683=0,N683="",R683=""),"",IF(U683&gt;=(0.1*R683),"HABIL","NO HABIL"))</f>
        <v/>
      </c>
      <c r="W683" s="48"/>
      <c r="X683" s="47">
        <f>IF(ISERROR(SUM(E683/G683)),0,SUM(E683/G683))</f>
        <v>0</v>
      </c>
      <c r="Y683" s="46" t="str">
        <f>IF(OR(X683=0,N683="",R683=""),"",IF(X683&gt;=$Y$9,"HABIL","NO HABIL"))</f>
        <v/>
      </c>
      <c r="Z683" s="49">
        <f>IF(ISERROR(SUM(H683/F683)),0,SUM(H683/F683))</f>
        <v>0</v>
      </c>
      <c r="AA683" s="46" t="str">
        <f>IF(OR(Z683=0,N683="",R683=""),"",IF(Z683&lt;=$AA$9,"HABIL","NO HABIL"))</f>
        <v/>
      </c>
      <c r="AB683" s="41">
        <f>+SUM(AB684:AB693)</f>
        <v>0</v>
      </c>
      <c r="AC683" s="49">
        <f>IF(ISERROR(SUM(L683/M683)),0,SUM(L683/M683))</f>
        <v>0</v>
      </c>
      <c r="AD683" s="46" t="str">
        <f>IF(OR(AC683=0,N683="",R683=""),"",IF(AC683&gt;=$AD$9,"HABIL","NO HABIL"))</f>
        <v/>
      </c>
      <c r="AE683" s="46" t="str">
        <f>IF(OR(T683="",V683="",Y683="",AA683="",AD683=""),"",IF(T683="NO HABIL","NO HABIL",IF(V683="NO HABIL","NO HABIL",IF(Y683="NO HABIL","NO HABIL",IF(AA683="NO HABIL","NO HABIL",IF(AD683="NO HABIL","NO HABIL",IF(AD683="NO HABIL","NO HABIL","HABIL")))))))</f>
        <v/>
      </c>
      <c r="AF683" s="50"/>
      <c r="AG683" s="51"/>
      <c r="AH683" s="49">
        <f>IF(ISERROR(SUM(L683/K683)),0,SUM(L683/K683))</f>
        <v>0</v>
      </c>
      <c r="AI683" s="46" t="str">
        <f>IF(OR(AH683=0,N683="",R683=""),"",IF(AH683&gt;=$AI$9,"HABIL","NO HABIL"))</f>
        <v/>
      </c>
      <c r="AJ683" s="49">
        <f>IF(ISERROR(SUM(L683/F683)),0,SUM(L683/F683))</f>
        <v>0</v>
      </c>
      <c r="AK683" s="46" t="str">
        <f>IF(OR(AJ683=0,N683="",R683=""),"",IF(AJ683&gt;=$AK$9,"HABIL","NO HABIL"))</f>
        <v/>
      </c>
      <c r="AL683" s="52" t="str">
        <f t="shared" si="547"/>
        <v/>
      </c>
    </row>
    <row r="684" spans="2:38" ht="18" hidden="1" customHeight="1" x14ac:dyDescent="0.25">
      <c r="B684" s="54" t="str">
        <f>IF(C684="","",B683+0.1)</f>
        <v/>
      </c>
      <c r="C684" s="55"/>
      <c r="D684" s="56"/>
      <c r="E684" s="57">
        <f>IF(ISERROR(VLOOKUP(C684,[2]TD!$4:$65536,2,0)),0,VLOOKUP(C684,[2]TD!$4:$65536,2,0))</f>
        <v>0</v>
      </c>
      <c r="F684" s="57">
        <f>IF(ISERROR(VLOOKUP(C684,[2]TD!$4:$65536,3,0)),0,VLOOKUP(C684,[2]TD!$4:$65536,3,0))</f>
        <v>0</v>
      </c>
      <c r="G684" s="57">
        <f>IF(ISERROR(VLOOKUP(C684,[2]TD!$4:$65536,4,0)),0,VLOOKUP(C684,[2]TD!$4:$65536,4,0))</f>
        <v>0</v>
      </c>
      <c r="H684" s="57">
        <f>IF(ISERROR(VLOOKUP(C684,[2]TD!$4:$65536,5,0)),0,VLOOKUP(C684,[2]TD!$4:$65536,5,0))</f>
        <v>0</v>
      </c>
      <c r="I684" s="57">
        <f>IF(ISERROR(E684-G684),"",E684-G684)</f>
        <v>0</v>
      </c>
      <c r="J684" s="58">
        <f>IF(ISERROR(F684-H684),"",F684-H684)</f>
        <v>0</v>
      </c>
      <c r="K684" s="58">
        <f>IF(ISERROR(F684-H684),"",F684-H684)</f>
        <v>0</v>
      </c>
      <c r="L684" s="57">
        <f>IF(ISERROR(VLOOKUP(C684,[2]TD!$4:$65536,6,0)),0,VLOOKUP(C684,[2]TD!$4:$65536,6,0))</f>
        <v>0</v>
      </c>
      <c r="M684" s="57">
        <f>IF(ISERROR(VLOOKUP(C684,[2]TD!$4:$65536,7,0)),0,VLOOKUP(C684,[2]TD!$4:$65536,7,0))</f>
        <v>0</v>
      </c>
      <c r="N684" s="59"/>
      <c r="O684" s="60" t="str">
        <f>IF(ISERROR(VLOOKUP(N684,[2]POA!$A$2:$C$25,3,0)),"",VLOOKUP(N684,[2]POA!$A$2:$C$25,3,0))</f>
        <v/>
      </c>
      <c r="P684" s="61" t="s">
        <v>54</v>
      </c>
      <c r="Q684" s="61" t="str">
        <f>IF(ISERROR(VLOOKUP(P684,[2]POA!$A$2:$F$25,4,0)),"",VLOOKUP(P684,[2]POA!$A$2:$F$25,4,0))</f>
        <v/>
      </c>
      <c r="R684" s="62" t="str">
        <f>IF(ISERROR(VLOOKUP(N684,[2]POA!$A$2:$C$25,2,0)),"",VLOOKUP(N684,[2]POA!$A$2:$C$25,2,0))</f>
        <v/>
      </c>
      <c r="S684" s="63"/>
      <c r="T684" s="64" t="str">
        <f t="shared" ref="T684:T693" si="550">IF(OR(S683=0,N684="",R684=""),"",IF(S683&gt;=(0.1*R684),"HABIL","NO HABIL"))</f>
        <v/>
      </c>
      <c r="U684" s="63"/>
      <c r="V684" s="64" t="str">
        <f>IF(OR(U683=0,N684="",R684=""),"",IF(U683&gt;=(0.5*R684),"HABIL","NO HABIL"))</f>
        <v/>
      </c>
      <c r="W684" s="64"/>
      <c r="X684" s="63"/>
      <c r="Y684" s="64" t="str">
        <f>IF(OR(X683=0,N684="",R684=""),"",IF(X683&gt;=$Y$9,"HABIL","NO HABIL"))</f>
        <v/>
      </c>
      <c r="Z684" s="65"/>
      <c r="AA684" s="64" t="str">
        <f>IF(OR(Z683=0,N684="",R684=""),"",IF(Z683&lt;=$AA$9,"HABIL","NO HABIL"))</f>
        <v/>
      </c>
      <c r="AB684" s="61" t="str">
        <f>IF(ISERROR(VLOOKUP(P684,[3]POA!$A$2:$F$25,5,0)),"",VLOOKUP(P684,[3]POA!$A$2:$F$25,5,0))</f>
        <v/>
      </c>
      <c r="AC684" s="61"/>
      <c r="AD684" s="64" t="str">
        <f>IF(OR(AC683=0,N684="",R684=""),"",IF(AC683&gt;=$AD$9,"HABIL","NO HABIL"))</f>
        <v/>
      </c>
      <c r="AE684" s="64" t="str">
        <f t="shared" ref="AE684:AE693" si="551">IF(OR(T684="",V684="",Y684="",AA684="",AD684=""),"",IF(T684="NO HABIL","NO HABIL",IF(V684="NO HABIL","NO HABIL",IF(Y684="NO HABIL","NO HABIL",IF(AA684="NO HABIL","NO HABIL",IF(AD684="NO HABIL","NO HABIL",IF(AD684="NO HABIL","NO HABIL","HABIL")))))))</f>
        <v/>
      </c>
      <c r="AF684" s="66">
        <f t="shared" ref="AF684:AF693" si="552">IF(ISERROR(F684/$AG$9),"",F684/$AG$9)</f>
        <v>0</v>
      </c>
      <c r="AG684" s="67" t="str">
        <f>+IF(AF684&lt;$AG$10,"MIPYME","NO CUMPLE")</f>
        <v>MIPYME</v>
      </c>
      <c r="AH684" s="68"/>
      <c r="AI684" s="64" t="str">
        <f>IF(OR(AH683=0,N684="",R684=""),"",IF(AH683&gt;=$AI$9,"HABIL","NO HABIL"))</f>
        <v/>
      </c>
      <c r="AJ684" s="68"/>
      <c r="AK684" s="64" t="str">
        <f>IF(OR(AJ683=0,N684="",R684=""),"",IF(AJ683&gt;=$AK$9,"HABIL","NO HABIL"))</f>
        <v/>
      </c>
      <c r="AL684" s="69" t="str">
        <f>IF(OR(AI684="",AK684=""),"",IF(AI684="NO HABIL","NO HABIL",IF(AK684="NO HABIL","NO HABIL",IF(AK684="NO HABIL","NO HABIL","HABIL"))))</f>
        <v/>
      </c>
    </row>
    <row r="685" spans="2:38" ht="18" hidden="1" customHeight="1" x14ac:dyDescent="0.25">
      <c r="B685" s="54" t="str">
        <f>IF(C685="","",B684+0.1)</f>
        <v/>
      </c>
      <c r="C685" s="56"/>
      <c r="D685" s="56"/>
      <c r="E685" s="57">
        <f>IF(ISERROR(VLOOKUP(C685,[2]TD!$4:$65536,2,0)),0,VLOOKUP(C685,[2]TD!$4:$65536,2,0))</f>
        <v>0</v>
      </c>
      <c r="F685" s="57">
        <f>IF(ISERROR(VLOOKUP(C685,[2]TD!$4:$65536,3,0)),0,VLOOKUP(C685,[2]TD!$4:$65536,3,0))</f>
        <v>0</v>
      </c>
      <c r="G685" s="57">
        <f>IF(ISERROR(VLOOKUP(C685,[2]TD!$4:$65536,4,0)),0,VLOOKUP(C685,[2]TD!$4:$65536,4,0))</f>
        <v>0</v>
      </c>
      <c r="H685" s="57">
        <f>IF(ISERROR(VLOOKUP(C685,[2]TD!$4:$65536,5,0)),0,VLOOKUP(C685,[2]TD!$4:$65536,5,0))</f>
        <v>0</v>
      </c>
      <c r="I685" s="57">
        <f t="shared" ref="I685:J693" si="553">IF(ISERROR(E685-G685),"",E685-G685)</f>
        <v>0</v>
      </c>
      <c r="J685" s="58">
        <f t="shared" si="553"/>
        <v>0</v>
      </c>
      <c r="K685" s="58">
        <f t="shared" ref="K685:K693" si="554">IF(ISERROR(F685-H685),"",F685-H685)</f>
        <v>0</v>
      </c>
      <c r="L685" s="57">
        <f>IF(ISERROR(VLOOKUP(C685,[2]TD!$4:$65536,6,0)),0,VLOOKUP(C685,[2]TD!$4:$65536,6,0))</f>
        <v>0</v>
      </c>
      <c r="M685" s="57">
        <f>IF(ISERROR(VLOOKUP(C685,[2]TD!$4:$65536,7,0)),0,VLOOKUP(C685,[2]TD!$4:$65536,7,0))</f>
        <v>0</v>
      </c>
      <c r="N685" s="70"/>
      <c r="O685" s="70" t="str">
        <f>IF(ISERROR(VLOOKUP(N685,[2]POA!$A$2:$C$25,3,0)),"",VLOOKUP(N685,[2]POA!$A$2:$C$25,3,0))</f>
        <v/>
      </c>
      <c r="P685" s="61" t="s">
        <v>54</v>
      </c>
      <c r="Q685" s="61" t="str">
        <f>IF(ISERROR(VLOOKUP(P685,[2]POA!$A$2:$F$25,4,0)),"",VLOOKUP(P685,[2]POA!$A$2:$F$25,4,0))</f>
        <v/>
      </c>
      <c r="R685" s="62" t="str">
        <f>IF(ISERROR(VLOOKUP(N685,[2]POA!$A$2:$C$25,2,0)),"",VLOOKUP(N685,[2]POA!$A$2:$C$25,2,0))</f>
        <v/>
      </c>
      <c r="S685" s="63" t="s">
        <v>54</v>
      </c>
      <c r="T685" s="64" t="str">
        <f t="shared" si="550"/>
        <v/>
      </c>
      <c r="U685" s="63"/>
      <c r="V685" s="64" t="str">
        <f>IF(OR(U683=0,N685="",R685=""),"",IF(U683&gt;=(0.5*R685),"HABIL","NO HABIL"))</f>
        <v/>
      </c>
      <c r="W685" s="64"/>
      <c r="X685" s="63"/>
      <c r="Y685" s="64" t="str">
        <f>IF(OR(X683=0,N685="",R685=""),"",IF(X683&gt;=$Y$9,"HABIL","NO HABIL"))</f>
        <v/>
      </c>
      <c r="Z685" s="65"/>
      <c r="AA685" s="64" t="str">
        <f>IF(OR(Z683=0,N685="",R685=""),"",IF(Z683&lt;=$AA$9,"HABIL","NO HABIL"))</f>
        <v/>
      </c>
      <c r="AB685" s="61" t="str">
        <f>IF(ISERROR(VLOOKUP(P685,[3]POA!$A$2:$F$25,5,0)),"",VLOOKUP(P685,[3]POA!$A$2:$F$25,5,0))</f>
        <v/>
      </c>
      <c r="AC685" s="61"/>
      <c r="AD685" s="64" t="str">
        <f>IF(OR(AC683=0,N685="",R685=""),"",IF(AC683&gt;=$AD$9,"HABIL","NO HABIL"))</f>
        <v/>
      </c>
      <c r="AE685" s="64" t="str">
        <f t="shared" si="551"/>
        <v/>
      </c>
      <c r="AF685" s="66">
        <f t="shared" si="552"/>
        <v>0</v>
      </c>
      <c r="AG685" s="67" t="str">
        <f t="shared" ref="AG685:AG693" si="555">+IF(AF685&lt;$AG$10,"MIPYME","NO CUMPLE")</f>
        <v>MIPYME</v>
      </c>
      <c r="AH685" s="68"/>
      <c r="AI685" s="64" t="str">
        <f>IF(OR(AH683=0,N685="",R685=""),"",IF(AH683&gt;=$AI$9,"HABIL","NO HABIL"))</f>
        <v/>
      </c>
      <c r="AJ685" s="68"/>
      <c r="AK685" s="64" t="str">
        <f>IF(OR(AJ683=0,N685="",R685=""),"",IF(AJ683&gt;=$AK$9,"HABIL","NO HABIL"))</f>
        <v/>
      </c>
      <c r="AL685" s="71" t="str">
        <f t="shared" ref="AL685:AL694" si="556">IF(OR(AI685="",AK685=""),"",IF(AI685="NO HABIL","NO HABIL",IF(AK685="NO HABIL","NO HABIL",IF(AK685="NO HABIL","NO HABIL","HABIL"))))</f>
        <v/>
      </c>
    </row>
    <row r="686" spans="2:38" ht="18" hidden="1" customHeight="1" x14ac:dyDescent="0.25">
      <c r="B686" s="54" t="str">
        <f>IF(C686="","",B685+0.1)</f>
        <v/>
      </c>
      <c r="C686" s="56"/>
      <c r="D686" s="56"/>
      <c r="E686" s="57">
        <f>IF(ISERROR(VLOOKUP(C686,[2]TD!$4:$65536,2,0)),0,VLOOKUP(C686,[2]TD!$4:$65536,2,0))</f>
        <v>0</v>
      </c>
      <c r="F686" s="57">
        <f>IF(ISERROR(VLOOKUP(C686,[2]TD!$4:$65536,3,0)),0,VLOOKUP(C686,[2]TD!$4:$65536,3,0))</f>
        <v>0</v>
      </c>
      <c r="G686" s="57">
        <f>IF(ISERROR(VLOOKUP(C686,[2]TD!$4:$65536,4,0)),0,VLOOKUP(C686,[2]TD!$4:$65536,4,0))</f>
        <v>0</v>
      </c>
      <c r="H686" s="57">
        <f>IF(ISERROR(VLOOKUP(C686,[2]TD!$4:$65536,5,0)),0,VLOOKUP(C686,[2]TD!$4:$65536,5,0))</f>
        <v>0</v>
      </c>
      <c r="I686" s="57">
        <f t="shared" si="553"/>
        <v>0</v>
      </c>
      <c r="J686" s="58">
        <f t="shared" si="553"/>
        <v>0</v>
      </c>
      <c r="K686" s="58">
        <f t="shared" si="554"/>
        <v>0</v>
      </c>
      <c r="L686" s="57">
        <f>IF(ISERROR(VLOOKUP(C686,[2]TD!$4:$65536,6,0)),0,VLOOKUP(C686,[2]TD!$4:$65536,6,0))</f>
        <v>0</v>
      </c>
      <c r="M686" s="57">
        <f>IF(ISERROR(VLOOKUP(C686,[2]TD!$4:$65536,7,0)),0,VLOOKUP(C686,[2]TD!$4:$65536,7,0))</f>
        <v>0</v>
      </c>
      <c r="N686" s="70"/>
      <c r="O686" s="70" t="str">
        <f>IF(ISERROR(VLOOKUP(N686,[2]POA!$A$2:$C$25,3,0)),"",VLOOKUP(N686,[2]POA!$A$2:$C$25,3,0))</f>
        <v/>
      </c>
      <c r="P686" s="61"/>
      <c r="Q686" s="61" t="str">
        <f>IF(ISERROR(VLOOKUP(P686,[2]POA!$A$2:$F$25,4,0)),"",VLOOKUP(P686,[2]POA!$A$2:$F$25,4,0))</f>
        <v/>
      </c>
      <c r="R686" s="62" t="str">
        <f>IF(ISERROR(VLOOKUP(N686,[2]POA!$A$2:$C$25,2,0)),"",VLOOKUP(N686,[2]POA!$A$2:$C$25,2,0))</f>
        <v/>
      </c>
      <c r="S686" s="63" t="s">
        <v>54</v>
      </c>
      <c r="T686" s="64" t="str">
        <f t="shared" si="550"/>
        <v/>
      </c>
      <c r="U686" s="63"/>
      <c r="V686" s="64" t="str">
        <f>IF(OR(U683=0,N686="",R686=""),"",IF(U683&gt;=(0.5*R686),"HABIL","NO HABIL"))</f>
        <v/>
      </c>
      <c r="W686" s="64"/>
      <c r="X686" s="63"/>
      <c r="Y686" s="64" t="str">
        <f>IF(OR(X683=0,N686="",R686=""),"",IF(X683&gt;=$Y$9,"HABIL","NO HABIL"))</f>
        <v/>
      </c>
      <c r="Z686" s="65"/>
      <c r="AA686" s="64" t="str">
        <f>IF(OR(Z683=0,N686="",R686=""),"",IF(Z683&lt;=$AA$9,"HABIL","NO HABIL"))</f>
        <v/>
      </c>
      <c r="AB686" s="61">
        <f>IF(ISERROR(VLOOKUP(P686,[3]POA!$A$2:$F$25,5,0)),"",VLOOKUP(P686,[3]POA!$A$2:$F$25,5,0))</f>
        <v>0</v>
      </c>
      <c r="AC686" s="61"/>
      <c r="AD686" s="64" t="str">
        <f>IF(OR(AC683=0,N686="",R686=""),"",IF(AC683&gt;=$AD$9,"HABIL","NO HABIL"))</f>
        <v/>
      </c>
      <c r="AE686" s="64" t="str">
        <f t="shared" si="551"/>
        <v/>
      </c>
      <c r="AF686" s="66">
        <f t="shared" si="552"/>
        <v>0</v>
      </c>
      <c r="AG686" s="67" t="str">
        <f t="shared" si="555"/>
        <v>MIPYME</v>
      </c>
      <c r="AH686" s="68"/>
      <c r="AI686" s="64" t="str">
        <f>IF(OR(AH683=0,N686="",R686=""),"",IF(AH683&gt;=$AI$9,"HABIL","NO HABIL"))</f>
        <v/>
      </c>
      <c r="AJ686" s="68"/>
      <c r="AK686" s="64" t="str">
        <f>IF(OR(AJ683=0,N686="",R686=""),"",IF(AJ683&gt;=$AK$9,"HABIL","NO HABIL"))</f>
        <v/>
      </c>
      <c r="AL686" s="71" t="str">
        <f t="shared" si="556"/>
        <v/>
      </c>
    </row>
    <row r="687" spans="2:38" ht="18" hidden="1" customHeight="1" x14ac:dyDescent="0.25">
      <c r="B687" s="54"/>
      <c r="C687" s="56" t="s">
        <v>55</v>
      </c>
      <c r="D687" s="56"/>
      <c r="E687" s="57">
        <f>IF(ISERROR(VLOOKUP(C687,[2]TD!$4:$65536,2,0)),0,VLOOKUP(C687,[2]TD!$4:$65536,2,0))</f>
        <v>0</v>
      </c>
      <c r="F687" s="57">
        <f>IF(ISERROR(VLOOKUP(C687,[2]TD!$4:$65536,3,0)),0,VLOOKUP(C687,[2]TD!$4:$65536,3,0))</f>
        <v>0</v>
      </c>
      <c r="G687" s="57">
        <f>IF(ISERROR(VLOOKUP(C687,[2]TD!$4:$65536,4,0)),0,VLOOKUP(C687,[2]TD!$4:$65536,4,0))</f>
        <v>0</v>
      </c>
      <c r="H687" s="57">
        <f>IF(ISERROR(VLOOKUP(C687,[2]TD!$4:$65536,5,0)),0,VLOOKUP(C687,[2]TD!$4:$65536,5,0))</f>
        <v>0</v>
      </c>
      <c r="I687" s="57">
        <f t="shared" si="553"/>
        <v>0</v>
      </c>
      <c r="J687" s="57">
        <f t="shared" si="553"/>
        <v>0</v>
      </c>
      <c r="K687" s="57">
        <f t="shared" si="554"/>
        <v>0</v>
      </c>
      <c r="L687" s="57">
        <f>IF(ISERROR(VLOOKUP(C687,[2]TD!$4:$65536,6,0)),0,VLOOKUP(C687,[2]TD!$4:$65536,6,0))</f>
        <v>0</v>
      </c>
      <c r="M687" s="57">
        <f>IF(ISERROR(VLOOKUP(C687,[2]TD!$4:$65536,7,0)),0,VLOOKUP(C687,[2]TD!$4:$65536,7,0))</f>
        <v>0</v>
      </c>
      <c r="N687" s="70"/>
      <c r="O687" s="70" t="str">
        <f>IF(ISERROR(VLOOKUP(N687,[2]POA!$A$2:$C$25,3,0)),"",VLOOKUP(N687,[2]POA!$A$2:$C$25,3,0))</f>
        <v/>
      </c>
      <c r="P687" s="61"/>
      <c r="Q687" s="61" t="str">
        <f>IF(ISERROR(VLOOKUP(P687,[2]POA!$A$2:$F$25,4,0)),"",VLOOKUP(P687,[2]POA!$A$2:$F$25,4,0))</f>
        <v/>
      </c>
      <c r="R687" s="62" t="str">
        <f>IF(ISERROR(VLOOKUP(N687,[2]POA!$A$2:$C$25,2,0)),"",VLOOKUP(N687,[2]POA!$A$2:$C$25,2,0))</f>
        <v/>
      </c>
      <c r="S687" s="63"/>
      <c r="T687" s="64" t="str">
        <f t="shared" si="550"/>
        <v/>
      </c>
      <c r="U687" s="63"/>
      <c r="V687" s="64" t="str">
        <f>IF(OR(U683=0,N687="",R687=""),"",IF(U683&gt;=(0.5*R687),"HABIL","NO HABIL"))</f>
        <v/>
      </c>
      <c r="W687" s="64"/>
      <c r="X687" s="63"/>
      <c r="Y687" s="64" t="str">
        <f>IF(OR(X683=0,N687="",R687=""),"",IF(X683&gt;=$Y$9,"HABIL","NO HABIL"))</f>
        <v/>
      </c>
      <c r="Z687" s="65"/>
      <c r="AA687" s="64" t="str">
        <f>IF(OR(Z683=0,N687="",R687=""),"",IF(Z683&lt;=$AA$9,"HABIL","NO HABIL"))</f>
        <v/>
      </c>
      <c r="AB687" s="61">
        <f>IF(ISERROR(VLOOKUP(P687,[3]POA!$A$2:$F$25,5,0)),"",VLOOKUP(P687,[3]POA!$A$2:$F$25,5,0))</f>
        <v>0</v>
      </c>
      <c r="AC687" s="61"/>
      <c r="AD687" s="64" t="str">
        <f>IF(OR(AC683=0,N687="",R687=""),"",IF(AC683&gt;=$AD$9,"HABIL","NO HABIL"))</f>
        <v/>
      </c>
      <c r="AE687" s="64" t="str">
        <f t="shared" si="551"/>
        <v/>
      </c>
      <c r="AF687" s="66">
        <f t="shared" si="552"/>
        <v>0</v>
      </c>
      <c r="AG687" s="67" t="str">
        <f t="shared" si="555"/>
        <v>MIPYME</v>
      </c>
      <c r="AH687" s="68"/>
      <c r="AI687" s="64" t="str">
        <f>IF(OR(AH683=0,N687="",R687=""),"",IF(AH683&gt;=$AI$9,"HABIL","NO HABIL"))</f>
        <v/>
      </c>
      <c r="AJ687" s="68"/>
      <c r="AK687" s="64" t="str">
        <f>IF(OR(AJ683=0,N687="",R687=""),"",IF(AJ683&gt;=$AK$9,"HABIL","NO HABIL"))</f>
        <v/>
      </c>
      <c r="AL687" s="71" t="str">
        <f t="shared" si="556"/>
        <v/>
      </c>
    </row>
    <row r="688" spans="2:38" ht="18" hidden="1" customHeight="1" x14ac:dyDescent="0.25">
      <c r="B688" s="54" t="str">
        <f t="shared" ref="B688:B693" si="557">IF(C688="","",B687+0.1)</f>
        <v/>
      </c>
      <c r="C688" s="56"/>
      <c r="D688" s="56"/>
      <c r="E688" s="57">
        <f>IF(ISERROR(VLOOKUP(C688,[2]TD!$4:$65536,2,0)),0,VLOOKUP(C688,[2]TD!$4:$65536,2,0))</f>
        <v>0</v>
      </c>
      <c r="F688" s="57">
        <f>IF(ISERROR(VLOOKUP(C688,[2]TD!$4:$65536,3,0)),0,VLOOKUP(C688,[2]TD!$4:$65536,3,0))</f>
        <v>0</v>
      </c>
      <c r="G688" s="57">
        <f>IF(ISERROR(VLOOKUP(C688,[2]TD!$4:$65536,4,0)),0,VLOOKUP(C688,[2]TD!$4:$65536,4,0))</f>
        <v>0</v>
      </c>
      <c r="H688" s="57">
        <f>IF(ISERROR(VLOOKUP(C688,[2]TD!$4:$65536,5,0)),0,VLOOKUP(C688,[2]TD!$4:$65536,5,0))</f>
        <v>0</v>
      </c>
      <c r="I688" s="57">
        <f t="shared" si="553"/>
        <v>0</v>
      </c>
      <c r="J688" s="57">
        <f t="shared" si="553"/>
        <v>0</v>
      </c>
      <c r="K688" s="57">
        <f t="shared" si="554"/>
        <v>0</v>
      </c>
      <c r="L688" s="57">
        <f>IF(ISERROR(VLOOKUP(C688,[2]TD!$4:$65536,6,0)),0,VLOOKUP(C688,[2]TD!$4:$65536,6,0))</f>
        <v>0</v>
      </c>
      <c r="M688" s="57">
        <f>IF(ISERROR(VLOOKUP(C688,[2]TD!$4:$65536,7,0)),0,VLOOKUP(C688,[2]TD!$4:$65536,7,0))</f>
        <v>0</v>
      </c>
      <c r="N688" s="70"/>
      <c r="O688" s="70" t="str">
        <f>IF(ISERROR(VLOOKUP(N688,[2]POA!$A$2:$C$25,3,0)),"",VLOOKUP(N688,[2]POA!$A$2:$C$25,3,0))</f>
        <v/>
      </c>
      <c r="P688" s="61"/>
      <c r="Q688" s="61" t="str">
        <f>IF(ISERROR(VLOOKUP(P688,[2]POA!$A$2:$F$25,4,0)),"",VLOOKUP(P688,[2]POA!$A$2:$F$25,4,0))</f>
        <v/>
      </c>
      <c r="R688" s="62" t="str">
        <f>IF(ISERROR(VLOOKUP(N688,[2]POA!$A$2:$C$25,2,0)),"",VLOOKUP(N688,[2]POA!$A$2:$C$25,2,0))</f>
        <v/>
      </c>
      <c r="S688" s="63"/>
      <c r="T688" s="64" t="str">
        <f t="shared" si="550"/>
        <v/>
      </c>
      <c r="U688" s="63"/>
      <c r="V688" s="64" t="str">
        <f>IF(OR(U683=0,N688="",R688=""),"",IF(U683&gt;=(0.5*R688),"HABIL","NO HABIL"))</f>
        <v/>
      </c>
      <c r="W688" s="64"/>
      <c r="X688" s="63"/>
      <c r="Y688" s="64" t="str">
        <f>IF(OR(X683=0,N688="",R688=""),"",IF(X683&gt;=$Y$9,"HABIL","NO HABIL"))</f>
        <v/>
      </c>
      <c r="Z688" s="65"/>
      <c r="AA688" s="64" t="str">
        <f>IF(OR(Z683=0,N688="",R688=""),"",IF(Z683&lt;=$AA$9,"HABIL","NO HABIL"))</f>
        <v/>
      </c>
      <c r="AB688" s="61">
        <f>IF(ISERROR(VLOOKUP(P688,[3]POA!$A$2:$F$25,5,0)),"",VLOOKUP(P688,[3]POA!$A$2:$F$25,5,0))</f>
        <v>0</v>
      </c>
      <c r="AC688" s="61"/>
      <c r="AD688" s="64" t="str">
        <f>IF(OR(AC683=0,N688="",R688=""),"",IF(AC683&gt;=$AD$9,"HABIL","NO HABIL"))</f>
        <v/>
      </c>
      <c r="AE688" s="64" t="str">
        <f t="shared" si="551"/>
        <v/>
      </c>
      <c r="AF688" s="66">
        <f t="shared" si="552"/>
        <v>0</v>
      </c>
      <c r="AG688" s="67" t="str">
        <f t="shared" si="555"/>
        <v>MIPYME</v>
      </c>
      <c r="AH688" s="68"/>
      <c r="AI688" s="64" t="str">
        <f>IF(OR(AH683=0,N688="",R688=""),"",IF(AH683&gt;=$AI$9,"HABIL","NO HABIL"))</f>
        <v/>
      </c>
      <c r="AJ688" s="68"/>
      <c r="AK688" s="64" t="str">
        <f>IF(OR(AJ683=0,N688="",R688=""),"",IF(AJ683&gt;=$AK$9,"HABIL","NO HABIL"))</f>
        <v/>
      </c>
      <c r="AL688" s="72" t="str">
        <f t="shared" si="556"/>
        <v/>
      </c>
    </row>
    <row r="689" spans="2:38" ht="18" hidden="1" customHeight="1" x14ac:dyDescent="0.25">
      <c r="B689" s="54" t="str">
        <f t="shared" si="557"/>
        <v/>
      </c>
      <c r="C689" s="56"/>
      <c r="D689" s="56"/>
      <c r="E689" s="57">
        <f>IF(ISERROR(VLOOKUP(C689,[2]TD!$4:$65536,2,0)),0,VLOOKUP(C689,[2]TD!$4:$65536,2,0))</f>
        <v>0</v>
      </c>
      <c r="F689" s="57">
        <f>IF(ISERROR(VLOOKUP(C689,[2]TD!$4:$65536,3,0)),0,VLOOKUP(C689,[2]TD!$4:$65536,3,0))</f>
        <v>0</v>
      </c>
      <c r="G689" s="57">
        <f>IF(ISERROR(VLOOKUP(C689,[2]TD!$4:$65536,4,0)),0,VLOOKUP(C689,[2]TD!$4:$65536,4,0))</f>
        <v>0</v>
      </c>
      <c r="H689" s="57">
        <f>IF(ISERROR(VLOOKUP(C689,[2]TD!$4:$65536,5,0)),0,VLOOKUP(C689,[2]TD!$4:$65536,5,0))</f>
        <v>0</v>
      </c>
      <c r="I689" s="57">
        <f t="shared" si="553"/>
        <v>0</v>
      </c>
      <c r="J689" s="57">
        <f t="shared" si="553"/>
        <v>0</v>
      </c>
      <c r="K689" s="57">
        <f t="shared" si="554"/>
        <v>0</v>
      </c>
      <c r="L689" s="57">
        <f>IF(ISERROR(VLOOKUP(C689,[2]TD!$4:$65536,6,0)),0,VLOOKUP(C689,[2]TD!$4:$65536,6,0))</f>
        <v>0</v>
      </c>
      <c r="M689" s="57">
        <f>IF(ISERROR(VLOOKUP(C689,[2]TD!$4:$65536,7,0)),0,VLOOKUP(C689,[2]TD!$4:$65536,7,0))</f>
        <v>0</v>
      </c>
      <c r="N689" s="70"/>
      <c r="O689" s="70" t="str">
        <f>IF(ISERROR(VLOOKUP(N689,[2]POA!$A$2:$C$25,3,0)),"",VLOOKUP(N689,[2]POA!$A$2:$C$25,3,0))</f>
        <v/>
      </c>
      <c r="P689" s="61"/>
      <c r="Q689" s="61" t="str">
        <f>IF(ISERROR(VLOOKUP(P689,[2]POA!$A$2:$F$25,4,0)),"",VLOOKUP(P689,[2]POA!$A$2:$F$25,4,0))</f>
        <v/>
      </c>
      <c r="R689" s="62" t="str">
        <f>IF(ISERROR(VLOOKUP(N689,[2]POA!$A$2:$C$25,2,0)),"",VLOOKUP(N689,[2]POA!$A$2:$C$25,2,0))</f>
        <v/>
      </c>
      <c r="S689" s="63"/>
      <c r="T689" s="64" t="str">
        <f t="shared" si="550"/>
        <v/>
      </c>
      <c r="U689" s="63"/>
      <c r="V689" s="64" t="str">
        <f>IF(OR(U683=0,N689="",R689=""),"",IF(U683&gt;=(0.5*R689),"HABIL","NO HABIL"))</f>
        <v/>
      </c>
      <c r="W689" s="64"/>
      <c r="X689" s="63"/>
      <c r="Y689" s="64" t="str">
        <f>IF(OR(X683=0,N689="",R689=""),"",IF(X683&gt;=$Y$9,"HABIL","NO HABIL"))</f>
        <v/>
      </c>
      <c r="Z689" s="65"/>
      <c r="AA689" s="64" t="str">
        <f>IF(OR(Z683=0,N689="",R689=""),"",IF(Z683&lt;=$AA$9,"HABIL","NO HABIL"))</f>
        <v/>
      </c>
      <c r="AB689" s="61">
        <f>IF(ISERROR(VLOOKUP(P689,[3]POA!$A$2:$F$25,5,0)),"",VLOOKUP(P689,[3]POA!$A$2:$F$25,5,0))</f>
        <v>0</v>
      </c>
      <c r="AC689" s="61"/>
      <c r="AD689" s="64" t="str">
        <f>IF(OR(AC683=0,N689="",R689=""),"",IF(AC683&gt;=$AD$9,"HABIL","NO HABIL"))</f>
        <v/>
      </c>
      <c r="AE689" s="64" t="str">
        <f t="shared" si="551"/>
        <v/>
      </c>
      <c r="AF689" s="66">
        <f t="shared" si="552"/>
        <v>0</v>
      </c>
      <c r="AG689" s="67" t="str">
        <f t="shared" si="555"/>
        <v>MIPYME</v>
      </c>
      <c r="AH689" s="68"/>
      <c r="AI689" s="64" t="str">
        <f>IF(OR(AH683=0,N689="",R689=""),"",IF(AH683&gt;=$AI$9,"HABIL","NO HABIL"))</f>
        <v/>
      </c>
      <c r="AJ689" s="68"/>
      <c r="AK689" s="64" t="str">
        <f>IF(OR(AJ683=0,N689="",R689=""),"",IF(AJ683&gt;=$AK$9,"HABIL","NO HABIL"))</f>
        <v/>
      </c>
      <c r="AL689" s="71" t="str">
        <f t="shared" si="556"/>
        <v/>
      </c>
    </row>
    <row r="690" spans="2:38" ht="18" hidden="1" customHeight="1" x14ac:dyDescent="0.25">
      <c r="B690" s="54" t="str">
        <f t="shared" si="557"/>
        <v/>
      </c>
      <c r="C690" s="56"/>
      <c r="D690" s="56"/>
      <c r="E690" s="57">
        <f>IF(ISERROR(VLOOKUP(C690,[2]TD!$4:$65536,2,0)),0,VLOOKUP(C690,[2]TD!$4:$65536,2,0))</f>
        <v>0</v>
      </c>
      <c r="F690" s="57">
        <f>IF(ISERROR(VLOOKUP(C690,[2]TD!$4:$65536,3,0)),0,VLOOKUP(C690,[2]TD!$4:$65536,3,0))</f>
        <v>0</v>
      </c>
      <c r="G690" s="57">
        <f>IF(ISERROR(VLOOKUP(C690,[2]TD!$4:$65536,4,0)),0,VLOOKUP(C690,[2]TD!$4:$65536,4,0))</f>
        <v>0</v>
      </c>
      <c r="H690" s="57">
        <f>IF(ISERROR(VLOOKUP(C690,[2]TD!$4:$65536,5,0)),0,VLOOKUP(C690,[2]TD!$4:$65536,5,0))</f>
        <v>0</v>
      </c>
      <c r="I690" s="57">
        <f t="shared" si="553"/>
        <v>0</v>
      </c>
      <c r="J690" s="57">
        <f t="shared" si="553"/>
        <v>0</v>
      </c>
      <c r="K690" s="57">
        <f t="shared" si="554"/>
        <v>0</v>
      </c>
      <c r="L690" s="57">
        <f>IF(ISERROR(VLOOKUP(C690,[2]TD!$4:$65536,6,0)),0,VLOOKUP(C690,[2]TD!$4:$65536,6,0))</f>
        <v>0</v>
      </c>
      <c r="M690" s="57">
        <f>IF(ISERROR(VLOOKUP(C690,[2]TD!$4:$65536,7,0)),0,VLOOKUP(C690,[2]TD!$4:$65536,7,0))</f>
        <v>0</v>
      </c>
      <c r="N690" s="70"/>
      <c r="O690" s="70" t="str">
        <f>IF(ISERROR(VLOOKUP(N690,[2]POA!$A$2:$C$25,3,0)),"",VLOOKUP(N690,[2]POA!$A$2:$C$25,3,0))</f>
        <v/>
      </c>
      <c r="P690" s="61"/>
      <c r="Q690" s="61" t="str">
        <f>IF(ISERROR(VLOOKUP(P690,[2]POA!$A$2:$F$25,4,0)),"",VLOOKUP(P690,[2]POA!$A$2:$F$25,4,0))</f>
        <v/>
      </c>
      <c r="R690" s="62" t="str">
        <f>IF(ISERROR(VLOOKUP(N690,[2]POA!$A$2:$C$25,2,0)),"",VLOOKUP(N690,[2]POA!$A$2:$C$25,2,0))</f>
        <v/>
      </c>
      <c r="S690" s="63"/>
      <c r="T690" s="64" t="str">
        <f t="shared" si="550"/>
        <v/>
      </c>
      <c r="U690" s="63"/>
      <c r="V690" s="64" t="str">
        <f>IF(OR(U683=0,N690="",R690=""),"",IF(U683&gt;=(0.5*R690),"HABIL","NO HABIL"))</f>
        <v/>
      </c>
      <c r="W690" s="64"/>
      <c r="X690" s="63"/>
      <c r="Y690" s="64" t="str">
        <f>IF(OR(X683=0,N690="",R690=""),"",IF(X683&gt;=$Y$9,"HABIL","NO HABIL"))</f>
        <v/>
      </c>
      <c r="Z690" s="65"/>
      <c r="AA690" s="64" t="str">
        <f>IF(OR(Z683=0,N690="",R690=""),"",IF(Z683&lt;=$AA$9,"HABIL","NO HABIL"))</f>
        <v/>
      </c>
      <c r="AB690" s="61">
        <f>IF(ISERROR(VLOOKUP(P690,[3]POA!$A$2:$F$25,5,0)),"",VLOOKUP(P690,[3]POA!$A$2:$F$25,5,0))</f>
        <v>0</v>
      </c>
      <c r="AC690" s="61"/>
      <c r="AD690" s="64" t="str">
        <f>IF(OR(AC683=0,N690="",R690=""),"",IF(AC683&gt;=$AD$9,"HABIL","NO HABIL"))</f>
        <v/>
      </c>
      <c r="AE690" s="64" t="str">
        <f t="shared" si="551"/>
        <v/>
      </c>
      <c r="AF690" s="66">
        <f t="shared" si="552"/>
        <v>0</v>
      </c>
      <c r="AG690" s="67" t="str">
        <f t="shared" si="555"/>
        <v>MIPYME</v>
      </c>
      <c r="AH690" s="68"/>
      <c r="AI690" s="64" t="str">
        <f>IF(OR(AH683=0,N690="",R690=""),"",IF(AH683&gt;=$AI$9,"HABIL","NO HABIL"))</f>
        <v/>
      </c>
      <c r="AJ690" s="68"/>
      <c r="AK690" s="64" t="str">
        <f>IF(OR(AJ683=0,N690="",R690=""),"",IF(AJ683&gt;=$AK$9,"HABIL","NO HABIL"))</f>
        <v/>
      </c>
      <c r="AL690" s="71" t="str">
        <f t="shared" si="556"/>
        <v/>
      </c>
    </row>
    <row r="691" spans="2:38" ht="18" hidden="1" customHeight="1" x14ac:dyDescent="0.25">
      <c r="B691" s="54" t="str">
        <f t="shared" si="557"/>
        <v/>
      </c>
      <c r="C691" s="56"/>
      <c r="D691" s="56"/>
      <c r="E691" s="57">
        <f>IF(ISERROR(VLOOKUP(C691,[2]TD!$4:$65536,2,0)),0,VLOOKUP(C691,[2]TD!$4:$65536,2,0))</f>
        <v>0</v>
      </c>
      <c r="F691" s="57">
        <f>IF(ISERROR(VLOOKUP(C691,[2]TD!$4:$65536,3,0)),0,VLOOKUP(C691,[2]TD!$4:$65536,3,0))</f>
        <v>0</v>
      </c>
      <c r="G691" s="57">
        <f>IF(ISERROR(VLOOKUP(C691,[2]TD!$4:$65536,4,0)),0,VLOOKUP(C691,[2]TD!$4:$65536,4,0))</f>
        <v>0</v>
      </c>
      <c r="H691" s="57">
        <f>IF(ISERROR(VLOOKUP(C691,[2]TD!$4:$65536,5,0)),0,VLOOKUP(C691,[2]TD!$4:$65536,5,0))</f>
        <v>0</v>
      </c>
      <c r="I691" s="57">
        <f t="shared" si="553"/>
        <v>0</v>
      </c>
      <c r="J691" s="57">
        <f t="shared" si="553"/>
        <v>0</v>
      </c>
      <c r="K691" s="57">
        <f t="shared" si="554"/>
        <v>0</v>
      </c>
      <c r="L691" s="57">
        <f>IF(ISERROR(VLOOKUP(C691,[2]TD!$4:$65536,6,0)),0,VLOOKUP(C691,[2]TD!$4:$65536,6,0))</f>
        <v>0</v>
      </c>
      <c r="M691" s="57">
        <f>IF(ISERROR(VLOOKUP(C691,[2]TD!$4:$65536,7,0)),0,VLOOKUP(C691,[2]TD!$4:$65536,7,0))</f>
        <v>0</v>
      </c>
      <c r="N691" s="70"/>
      <c r="O691" s="70" t="str">
        <f>IF(ISERROR(VLOOKUP(N691,[2]POA!$A$2:$C$25,3,0)),"",VLOOKUP(N691,[2]POA!$A$2:$C$25,3,0))</f>
        <v/>
      </c>
      <c r="P691" s="61"/>
      <c r="Q691" s="61" t="str">
        <f>IF(ISERROR(VLOOKUP(P691,[2]POA!$A$2:$F$25,4,0)),"",VLOOKUP(P691,[2]POA!$A$2:$F$25,4,0))</f>
        <v/>
      </c>
      <c r="R691" s="62" t="str">
        <f>IF(ISERROR(VLOOKUP(N691,[2]POA!$A$2:$C$25,2,0)),"",VLOOKUP(N691,[2]POA!$A$2:$C$25,2,0))</f>
        <v/>
      </c>
      <c r="S691" s="63"/>
      <c r="T691" s="64" t="str">
        <f t="shared" si="550"/>
        <v/>
      </c>
      <c r="U691" s="63"/>
      <c r="V691" s="64" t="str">
        <f>IF(OR(U683=0,N691="",R691=""),"",IF(U683&gt;=(0.5*R691),"HABIL","NO HABIL"))</f>
        <v/>
      </c>
      <c r="W691" s="64"/>
      <c r="X691" s="63"/>
      <c r="Y691" s="64" t="str">
        <f>IF(OR(X683=0,N691="",R691=""),"",IF(X683&gt;=$Y$9,"HABIL","NO HABIL"))</f>
        <v/>
      </c>
      <c r="Z691" s="65"/>
      <c r="AA691" s="64" t="str">
        <f>IF(OR(Z683=0,N691="",R691=""),"",IF(Z683&lt;=$AA$9,"HABIL","NO HABIL"))</f>
        <v/>
      </c>
      <c r="AB691" s="61">
        <f>IF(ISERROR(VLOOKUP(P691,[3]POA!$A$2:$F$25,5,0)),"",VLOOKUP(P691,[3]POA!$A$2:$F$25,5,0))</f>
        <v>0</v>
      </c>
      <c r="AC691" s="61"/>
      <c r="AD691" s="64" t="str">
        <f>IF(OR(AC683=0,N691="",R691=""),"",IF(AC683&gt;=$AD$9,"HABIL","NO HABIL"))</f>
        <v/>
      </c>
      <c r="AE691" s="64" t="str">
        <f t="shared" si="551"/>
        <v/>
      </c>
      <c r="AF691" s="66">
        <f t="shared" si="552"/>
        <v>0</v>
      </c>
      <c r="AG691" s="67" t="str">
        <f t="shared" si="555"/>
        <v>MIPYME</v>
      </c>
      <c r="AH691" s="68"/>
      <c r="AI691" s="64" t="str">
        <f>IF(OR(AH683=0,N691="",R691=""),"",IF(AH683&gt;=$AI$9,"HABIL","NO HABIL"))</f>
        <v/>
      </c>
      <c r="AJ691" s="68"/>
      <c r="AK691" s="64" t="str">
        <f>IF(OR(AJ683=0,N691="",R691=""),"",IF(AJ683&gt;=$AK$9,"HABIL","NO HABIL"))</f>
        <v/>
      </c>
      <c r="AL691" s="72" t="str">
        <f t="shared" si="556"/>
        <v/>
      </c>
    </row>
    <row r="692" spans="2:38" ht="18" hidden="1" customHeight="1" x14ac:dyDescent="0.25">
      <c r="B692" s="54" t="str">
        <f t="shared" si="557"/>
        <v/>
      </c>
      <c r="C692" s="56"/>
      <c r="D692" s="56"/>
      <c r="E692" s="57">
        <f>IF(ISERROR(VLOOKUP(C692,[2]TD!$4:$65536,2,0)),0,VLOOKUP(C692,[2]TD!$4:$65536,2,0))</f>
        <v>0</v>
      </c>
      <c r="F692" s="57">
        <f>IF(ISERROR(VLOOKUP(C692,[2]TD!$4:$65536,3,0)),0,VLOOKUP(C692,[2]TD!$4:$65536,3,0))</f>
        <v>0</v>
      </c>
      <c r="G692" s="57">
        <f>IF(ISERROR(VLOOKUP(C692,[2]TD!$4:$65536,4,0)),0,VLOOKUP(C692,[2]TD!$4:$65536,4,0))</f>
        <v>0</v>
      </c>
      <c r="H692" s="57">
        <f>IF(ISERROR(VLOOKUP(C692,[2]TD!$4:$65536,5,0)),0,VLOOKUP(C692,[2]TD!$4:$65536,5,0))</f>
        <v>0</v>
      </c>
      <c r="I692" s="57">
        <f t="shared" si="553"/>
        <v>0</v>
      </c>
      <c r="J692" s="57">
        <f t="shared" si="553"/>
        <v>0</v>
      </c>
      <c r="K692" s="57">
        <f t="shared" si="554"/>
        <v>0</v>
      </c>
      <c r="L692" s="57">
        <f>IF(ISERROR(VLOOKUP(C692,[2]TD!$4:$65536,6,0)),0,VLOOKUP(C692,[2]TD!$4:$65536,6,0))</f>
        <v>0</v>
      </c>
      <c r="M692" s="57">
        <f>IF(ISERROR(VLOOKUP(C692,[2]TD!$4:$65536,7,0)),0,VLOOKUP(C692,[2]TD!$4:$65536,7,0))</f>
        <v>0</v>
      </c>
      <c r="N692" s="70"/>
      <c r="O692" s="70" t="str">
        <f>IF(ISERROR(VLOOKUP(N692,[2]POA!$A$2:$C$25,3,0)),"",VLOOKUP(N692,[2]POA!$A$2:$C$25,3,0))</f>
        <v/>
      </c>
      <c r="P692" s="61"/>
      <c r="Q692" s="61" t="str">
        <f>IF(ISERROR(VLOOKUP(P692,[2]POA!$A$2:$F$25,4,0)),"",VLOOKUP(P692,[2]POA!$A$2:$F$25,4,0))</f>
        <v/>
      </c>
      <c r="R692" s="62" t="str">
        <f>IF(ISERROR(VLOOKUP(N692,[2]POA!$A$2:$C$25,2,0)),"",VLOOKUP(N692,[2]POA!$A$2:$C$25,2,0))</f>
        <v/>
      </c>
      <c r="S692" s="63"/>
      <c r="T692" s="64" t="str">
        <f t="shared" si="550"/>
        <v/>
      </c>
      <c r="U692" s="63"/>
      <c r="V692" s="64" t="str">
        <f>IF(OR(U683=0,N692="",R692=""),"",IF(U683&gt;=(0.5*R692),"HABIL","NO HABIL"))</f>
        <v/>
      </c>
      <c r="W692" s="64"/>
      <c r="X692" s="63"/>
      <c r="Y692" s="64" t="str">
        <f>IF(OR(X683=0,N692="",R692=""),"",IF(X683&gt;=$Y$9,"HABIL","NO HABIL"))</f>
        <v/>
      </c>
      <c r="Z692" s="65"/>
      <c r="AA692" s="64" t="str">
        <f>IF(OR(Z683=0,N692="",R692=""),"",IF(Z683&lt;=$AA$9,"HABIL","NO HABIL"))</f>
        <v/>
      </c>
      <c r="AB692" s="61">
        <f>IF(ISERROR(VLOOKUP(P692,[3]POA!$A$2:$F$25,5,0)),"",VLOOKUP(P692,[3]POA!$A$2:$F$25,5,0))</f>
        <v>0</v>
      </c>
      <c r="AC692" s="61"/>
      <c r="AD692" s="64" t="str">
        <f>IF(OR(AC683=0,N692="",R692=""),"",IF(AC683&gt;=$AD$9,"HABIL","NO HABIL"))</f>
        <v/>
      </c>
      <c r="AE692" s="64" t="str">
        <f t="shared" si="551"/>
        <v/>
      </c>
      <c r="AF692" s="66">
        <f t="shared" si="552"/>
        <v>0</v>
      </c>
      <c r="AG692" s="67" t="str">
        <f t="shared" si="555"/>
        <v>MIPYME</v>
      </c>
      <c r="AH692" s="68"/>
      <c r="AI692" s="64" t="str">
        <f>IF(OR(AH683=0,N692="",R692=""),"",IF(AH683&gt;=$AI$9,"HABIL","NO HABIL"))</f>
        <v/>
      </c>
      <c r="AJ692" s="68"/>
      <c r="AK692" s="64" t="str">
        <f>IF(OR(AJ683=0,N692="",R692=""),"",IF(AJ683&gt;=$AK$9,"HABIL","NO HABIL"))</f>
        <v/>
      </c>
      <c r="AL692" s="72" t="str">
        <f t="shared" si="556"/>
        <v/>
      </c>
    </row>
    <row r="693" spans="2:38" ht="18" hidden="1" customHeight="1" x14ac:dyDescent="0.25">
      <c r="B693" s="73" t="str">
        <f t="shared" si="557"/>
        <v/>
      </c>
      <c r="C693" s="74"/>
      <c r="D693" s="74"/>
      <c r="E693" s="75">
        <f>IF(ISERROR(VLOOKUP(C693,[2]TD!$4:$65536,2,0)),0,VLOOKUP(C693,[2]TD!$4:$65536,2,0))</f>
        <v>0</v>
      </c>
      <c r="F693" s="75">
        <f>IF(ISERROR(VLOOKUP(C693,[2]TD!$4:$65536,3,0)),0,VLOOKUP(C693,[2]TD!$4:$65536,3,0))</f>
        <v>0</v>
      </c>
      <c r="G693" s="75">
        <f>IF(ISERROR(VLOOKUP(C693,[2]TD!$4:$65536,4,0)),0,VLOOKUP(C693,[2]TD!$4:$65536,4,0))</f>
        <v>0</v>
      </c>
      <c r="H693" s="75">
        <f>IF(ISERROR(VLOOKUP(C693,[2]TD!$4:$65536,5,0)),0,VLOOKUP(C693,[2]TD!$4:$65536,5,0))</f>
        <v>0</v>
      </c>
      <c r="I693" s="75">
        <f t="shared" si="553"/>
        <v>0</v>
      </c>
      <c r="J693" s="75">
        <f t="shared" si="553"/>
        <v>0</v>
      </c>
      <c r="K693" s="75">
        <f t="shared" si="554"/>
        <v>0</v>
      </c>
      <c r="L693" s="75">
        <f>IF(ISERROR(VLOOKUP(C693,[2]TD!$4:$65536,6,0)),0,VLOOKUP(C693,[2]TD!$4:$65536,6,0))</f>
        <v>0</v>
      </c>
      <c r="M693" s="75">
        <f>IF(ISERROR(VLOOKUP(C693,[2]TD!$4:$65536,7,0)),0,VLOOKUP(C693,[2]TD!$4:$65536,7,0))</f>
        <v>0</v>
      </c>
      <c r="N693" s="76"/>
      <c r="O693" s="76" t="str">
        <f>IF(ISERROR(VLOOKUP(N693,[2]POA!$A$2:$C$25,3,0)),"",VLOOKUP(N693,[2]POA!$A$2:$C$25,3,0))</f>
        <v/>
      </c>
      <c r="P693" s="77"/>
      <c r="Q693" s="77" t="str">
        <f>IF(ISERROR(VLOOKUP(P693,[2]POA!$A$2:$F$25,4,0)),"",VLOOKUP(P693,[2]POA!$A$2:$F$25,4,0))</f>
        <v/>
      </c>
      <c r="R693" s="78" t="str">
        <f>IF(ISERROR(VLOOKUP(N693,[2]POA!$A$2:$C$25,2,0)),"",VLOOKUP(N693,[2]POA!$A$2:$C$25,2,0))</f>
        <v/>
      </c>
      <c r="S693" s="79"/>
      <c r="T693" s="64" t="str">
        <f t="shared" si="550"/>
        <v/>
      </c>
      <c r="U693" s="79"/>
      <c r="V693" s="80" t="str">
        <f>IF(OR(U683=0,N693="",R693=""),"",IF(U683&gt;=(0.5*R693),"HABIL","NO HABIL"))</f>
        <v/>
      </c>
      <c r="W693" s="80"/>
      <c r="X693" s="79"/>
      <c r="Y693" s="80" t="str">
        <f>IF(OR(X683=0,N693="",R693=""),"",IF(X683&gt;=$Y$9,"HABIL","NO HABIL"))</f>
        <v/>
      </c>
      <c r="Z693" s="81"/>
      <c r="AA693" s="80" t="str">
        <f>IF(OR(Z683=0,N693="",R693=""),"",IF(Z683&lt;=$AA$9,"HABIL","NO HABIL"))</f>
        <v/>
      </c>
      <c r="AB693" s="77">
        <f>IF(ISERROR(VLOOKUP(P693,[3]POA!$A$2:$F$25,5,0)),"",VLOOKUP(P693,[3]POA!$A$2:$F$25,5,0))</f>
        <v>0</v>
      </c>
      <c r="AC693" s="77"/>
      <c r="AD693" s="80" t="str">
        <f>IF(OR(AC683=0,N693="",R693=""),"",IF(AC683&gt;=$AD$9,"HABIL","NO HABIL"))</f>
        <v/>
      </c>
      <c r="AE693" s="80" t="str">
        <f t="shared" si="551"/>
        <v/>
      </c>
      <c r="AF693" s="82">
        <f t="shared" si="552"/>
        <v>0</v>
      </c>
      <c r="AG693" s="83" t="str">
        <f t="shared" si="555"/>
        <v>MIPYME</v>
      </c>
      <c r="AH693" s="84"/>
      <c r="AI693" s="80" t="str">
        <f>IF(OR(AH683=0,N693="",R693=""),"",IF(AH683&gt;=$AI$9,"HABIL","NO HABIL"))</f>
        <v/>
      </c>
      <c r="AJ693" s="84"/>
      <c r="AK693" s="80" t="str">
        <f>IF(OR(AJ683=0,N693="",R693=""),"",IF(AJ683&gt;=$AK$9,"HABIL","NO HABIL"))</f>
        <v/>
      </c>
      <c r="AL693" s="85" t="str">
        <f t="shared" si="556"/>
        <v/>
      </c>
    </row>
    <row r="694" spans="2:38" ht="18" hidden="1" customHeight="1" x14ac:dyDescent="0.25">
      <c r="B694" s="37">
        <v>63</v>
      </c>
      <c r="C694" s="38">
        <f>+C695</f>
        <v>0</v>
      </c>
      <c r="D694" s="39" t="str">
        <f>IF(SUM(D695:D704)=0,"",SUM(D695:D704))</f>
        <v/>
      </c>
      <c r="E694" s="40">
        <f>SUM(E695:E704)</f>
        <v>0</v>
      </c>
      <c r="F694" s="40">
        <f t="shared" ref="F694:M694" si="558">SUM(F695:F704)</f>
        <v>0</v>
      </c>
      <c r="G694" s="40">
        <f t="shared" si="558"/>
        <v>0</v>
      </c>
      <c r="H694" s="40">
        <f t="shared" si="558"/>
        <v>0</v>
      </c>
      <c r="I694" s="40">
        <f t="shared" si="558"/>
        <v>0</v>
      </c>
      <c r="J694" s="40">
        <f t="shared" si="558"/>
        <v>0</v>
      </c>
      <c r="K694" s="40">
        <f t="shared" si="558"/>
        <v>0</v>
      </c>
      <c r="L694" s="40">
        <f t="shared" si="558"/>
        <v>0</v>
      </c>
      <c r="M694" s="40">
        <f t="shared" si="558"/>
        <v>0</v>
      </c>
      <c r="N694" s="41">
        <v>1</v>
      </c>
      <c r="O694" s="42">
        <f>IF(ISERROR(VLOOKUP(N694,[2]POA!$A$2:$C$25,3,0)),"",VLOOKUP(N694,[2]POA!$A$2:$C$25,3,0))</f>
        <v>18</v>
      </c>
      <c r="P694" s="43" t="s">
        <v>54</v>
      </c>
      <c r="Q694" s="41">
        <f>+SUM(Q695:Q704)</f>
        <v>0</v>
      </c>
      <c r="R694" s="44">
        <f>IF(ISERROR(VLOOKUP(N694,[2]POA!$A$2:$C$25,2,0)),"",VLOOKUP(N694,[2]POA!$A$2:$C$25,2,0))</f>
        <v>151500000000</v>
      </c>
      <c r="S694" s="45">
        <f>SUM(I694)</f>
        <v>0</v>
      </c>
      <c r="T694" s="46" t="str">
        <f>IF(OR(S694=0,N694="",R694=""),"",IF(S694&gt;=(R694/O694),"HABIL","NO HABIL"))</f>
        <v/>
      </c>
      <c r="U694" s="47">
        <f>SUM(J694)</f>
        <v>0</v>
      </c>
      <c r="V694" s="48" t="str">
        <f>IF(OR(U694=0,N694="",R694=""),"",IF(U694&gt;=(0.1*R694),"HABIL","NO HABIL"))</f>
        <v/>
      </c>
      <c r="W694" s="48"/>
      <c r="X694" s="47">
        <f>IF(ISERROR(SUM(E694/G694)),0,SUM(E694/G694))</f>
        <v>0</v>
      </c>
      <c r="Y694" s="46" t="str">
        <f>IF(OR(X694=0,N694="",R694=""),"",IF(X694&gt;=$Y$9,"HABIL","NO HABIL"))</f>
        <v/>
      </c>
      <c r="Z694" s="49">
        <f>IF(ISERROR(SUM(H694/F694)),0,SUM(H694/F694))</f>
        <v>0</v>
      </c>
      <c r="AA694" s="46" t="str">
        <f>IF(OR(Z694=0,N694="",R694=""),"",IF(Z694&lt;=$AA$9,"HABIL","NO HABIL"))</f>
        <v/>
      </c>
      <c r="AB694" s="41">
        <f>+SUM(AB695:AB704)</f>
        <v>0</v>
      </c>
      <c r="AC694" s="49">
        <f>IF(ISERROR(SUM(L694/M694)),0,SUM(L694/M694))</f>
        <v>0</v>
      </c>
      <c r="AD694" s="46" t="str">
        <f>IF(OR(AC694=0,N694="",R694=""),"",IF(AC694&gt;=$AD$9,"HABIL","NO HABIL"))</f>
        <v/>
      </c>
      <c r="AE694" s="46" t="str">
        <f>IF(OR(T694="",V694="",Y694="",AA694="",AD694=""),"",IF(T694="NO HABIL","NO HABIL",IF(V694="NO HABIL","NO HABIL",IF(Y694="NO HABIL","NO HABIL",IF(AA694="NO HABIL","NO HABIL",IF(AD694="NO HABIL","NO HABIL",IF(AD694="NO HABIL","NO HABIL","HABIL")))))))</f>
        <v/>
      </c>
      <c r="AF694" s="50"/>
      <c r="AG694" s="51"/>
      <c r="AH694" s="49">
        <f>IF(ISERROR(SUM(L694/K694)),0,SUM(L694/K694))</f>
        <v>0</v>
      </c>
      <c r="AI694" s="46" t="str">
        <f>IF(OR(AH694=0,N694="",R694=""),"",IF(AH694&gt;=$AI$9,"HABIL","NO HABIL"))</f>
        <v/>
      </c>
      <c r="AJ694" s="49">
        <f>IF(ISERROR(SUM(L694/F694)),0,SUM(L694/F694))</f>
        <v>0</v>
      </c>
      <c r="AK694" s="46" t="str">
        <f>IF(OR(AJ694=0,N694="",R694=""),"",IF(AJ694&gt;=$AK$9,"HABIL","NO HABIL"))</f>
        <v/>
      </c>
      <c r="AL694" s="52" t="str">
        <f t="shared" si="556"/>
        <v/>
      </c>
    </row>
    <row r="695" spans="2:38" ht="18" hidden="1" customHeight="1" x14ac:dyDescent="0.25">
      <c r="B695" s="54" t="str">
        <f>IF(C695="","",B694+0.1)</f>
        <v/>
      </c>
      <c r="C695" s="55"/>
      <c r="D695" s="56"/>
      <c r="E695" s="57">
        <f>IF(ISERROR(VLOOKUP(C695,[2]TD!$4:$65536,2,0)),0,VLOOKUP(C695,[2]TD!$4:$65536,2,0))</f>
        <v>0</v>
      </c>
      <c r="F695" s="57">
        <f>IF(ISERROR(VLOOKUP(C695,[2]TD!$4:$65536,3,0)),0,VLOOKUP(C695,[2]TD!$4:$65536,3,0))</f>
        <v>0</v>
      </c>
      <c r="G695" s="57">
        <f>IF(ISERROR(VLOOKUP(C695,[2]TD!$4:$65536,4,0)),0,VLOOKUP(C695,[2]TD!$4:$65536,4,0))</f>
        <v>0</v>
      </c>
      <c r="H695" s="57">
        <f>IF(ISERROR(VLOOKUP(C695,[2]TD!$4:$65536,5,0)),0,VLOOKUP(C695,[2]TD!$4:$65536,5,0))</f>
        <v>0</v>
      </c>
      <c r="I695" s="57">
        <f>IF(ISERROR(E695-G695),"",E695-G695)</f>
        <v>0</v>
      </c>
      <c r="J695" s="58">
        <f>IF(ISERROR(F695-H695),"",F695-H695)</f>
        <v>0</v>
      </c>
      <c r="K695" s="58">
        <f>IF(ISERROR(F695-H695),"",F695-H695)</f>
        <v>0</v>
      </c>
      <c r="L695" s="57">
        <f>IF(ISERROR(VLOOKUP(C695,[2]TD!$4:$65536,6,0)),0,VLOOKUP(C695,[2]TD!$4:$65536,6,0))</f>
        <v>0</v>
      </c>
      <c r="M695" s="57">
        <f>IF(ISERROR(VLOOKUP(C695,[2]TD!$4:$65536,7,0)),0,VLOOKUP(C695,[2]TD!$4:$65536,7,0))</f>
        <v>0</v>
      </c>
      <c r="N695" s="59"/>
      <c r="O695" s="60" t="str">
        <f>IF(ISERROR(VLOOKUP(N695,[2]POA!$A$2:$C$25,3,0)),"",VLOOKUP(N695,[2]POA!$A$2:$C$25,3,0))</f>
        <v/>
      </c>
      <c r="P695" s="61" t="s">
        <v>54</v>
      </c>
      <c r="Q695" s="61" t="str">
        <f>IF(ISERROR(VLOOKUP(P695,[2]POA!$A$2:$F$25,4,0)),"",VLOOKUP(P695,[2]POA!$A$2:$F$25,4,0))</f>
        <v/>
      </c>
      <c r="R695" s="62" t="str">
        <f>IF(ISERROR(VLOOKUP(N695,[2]POA!$A$2:$C$25,2,0)),"",VLOOKUP(N695,[2]POA!$A$2:$C$25,2,0))</f>
        <v/>
      </c>
      <c r="S695" s="63"/>
      <c r="T695" s="64" t="str">
        <f t="shared" ref="T695:T704" si="559">IF(OR(S694=0,N695="",R695=""),"",IF(S694&gt;=(0.1*R695),"HABIL","NO HABIL"))</f>
        <v/>
      </c>
      <c r="U695" s="63"/>
      <c r="V695" s="64" t="str">
        <f>IF(OR(U694=0,N695="",R695=""),"",IF(U694&gt;=(0.5*R695),"HABIL","NO HABIL"))</f>
        <v/>
      </c>
      <c r="W695" s="64"/>
      <c r="X695" s="63"/>
      <c r="Y695" s="64" t="str">
        <f>IF(OR(X694=0,N695="",R695=""),"",IF(X694&gt;=$Y$9,"HABIL","NO HABIL"))</f>
        <v/>
      </c>
      <c r="Z695" s="65"/>
      <c r="AA695" s="64" t="str">
        <f>IF(OR(Z694=0,N695="",R695=""),"",IF(Z694&lt;=$AA$9,"HABIL","NO HABIL"))</f>
        <v/>
      </c>
      <c r="AB695" s="61" t="str">
        <f>IF(ISERROR(VLOOKUP(P695,[3]POA!$A$2:$F$25,5,0)),"",VLOOKUP(P695,[3]POA!$A$2:$F$25,5,0))</f>
        <v/>
      </c>
      <c r="AC695" s="61"/>
      <c r="AD695" s="64" t="str">
        <f>IF(OR(AC694=0,N695="",R695=""),"",IF(AC694&gt;=$AD$9,"HABIL","NO HABIL"))</f>
        <v/>
      </c>
      <c r="AE695" s="64" t="str">
        <f t="shared" ref="AE695:AE704" si="560">IF(OR(T695="",V695="",Y695="",AA695="",AD695=""),"",IF(T695="NO HABIL","NO HABIL",IF(V695="NO HABIL","NO HABIL",IF(Y695="NO HABIL","NO HABIL",IF(AA695="NO HABIL","NO HABIL",IF(AD695="NO HABIL","NO HABIL",IF(AD695="NO HABIL","NO HABIL","HABIL")))))))</f>
        <v/>
      </c>
      <c r="AF695" s="66">
        <f t="shared" ref="AF695:AF704" si="561">IF(ISERROR(F695/$AG$9),"",F695/$AG$9)</f>
        <v>0</v>
      </c>
      <c r="AG695" s="67" t="str">
        <f>+IF(AF695&lt;$AG$10,"MIPYME","NO CUMPLE")</f>
        <v>MIPYME</v>
      </c>
      <c r="AH695" s="68"/>
      <c r="AI695" s="64" t="str">
        <f>IF(OR(AH694=0,N695="",R695=""),"",IF(AH694&gt;=$AI$9,"HABIL","NO HABIL"))</f>
        <v/>
      </c>
      <c r="AJ695" s="68"/>
      <c r="AK695" s="64" t="str">
        <f>IF(OR(AJ694=0,N695="",R695=""),"",IF(AJ694&gt;=$AK$9,"HABIL","NO HABIL"))</f>
        <v/>
      </c>
      <c r="AL695" s="69" t="str">
        <f>IF(OR(AI695="",AK695=""),"",IF(AI695="NO HABIL","NO HABIL",IF(AK695="NO HABIL","NO HABIL",IF(AK695="NO HABIL","NO HABIL","HABIL"))))</f>
        <v/>
      </c>
    </row>
    <row r="696" spans="2:38" ht="18" hidden="1" customHeight="1" x14ac:dyDescent="0.25">
      <c r="B696" s="54" t="str">
        <f>IF(C696="","",B695+0.1)</f>
        <v/>
      </c>
      <c r="C696" s="56"/>
      <c r="D696" s="56"/>
      <c r="E696" s="57">
        <f>IF(ISERROR(VLOOKUP(C696,[2]TD!$4:$65536,2,0)),0,VLOOKUP(C696,[2]TD!$4:$65536,2,0))</f>
        <v>0</v>
      </c>
      <c r="F696" s="57">
        <f>IF(ISERROR(VLOOKUP(C696,[2]TD!$4:$65536,3,0)),0,VLOOKUP(C696,[2]TD!$4:$65536,3,0))</f>
        <v>0</v>
      </c>
      <c r="G696" s="57">
        <f>IF(ISERROR(VLOOKUP(C696,[2]TD!$4:$65536,4,0)),0,VLOOKUP(C696,[2]TD!$4:$65536,4,0))</f>
        <v>0</v>
      </c>
      <c r="H696" s="57">
        <f>IF(ISERROR(VLOOKUP(C696,[2]TD!$4:$65536,5,0)),0,VLOOKUP(C696,[2]TD!$4:$65536,5,0))</f>
        <v>0</v>
      </c>
      <c r="I696" s="57">
        <f t="shared" ref="I696:J704" si="562">IF(ISERROR(E696-G696),"",E696-G696)</f>
        <v>0</v>
      </c>
      <c r="J696" s="58">
        <f t="shared" si="562"/>
        <v>0</v>
      </c>
      <c r="K696" s="58">
        <f t="shared" ref="K696:K704" si="563">IF(ISERROR(F696-H696),"",F696-H696)</f>
        <v>0</v>
      </c>
      <c r="L696" s="57">
        <f>IF(ISERROR(VLOOKUP(C696,[2]TD!$4:$65536,6,0)),0,VLOOKUP(C696,[2]TD!$4:$65536,6,0))</f>
        <v>0</v>
      </c>
      <c r="M696" s="57">
        <f>IF(ISERROR(VLOOKUP(C696,[2]TD!$4:$65536,7,0)),0,VLOOKUP(C696,[2]TD!$4:$65536,7,0))</f>
        <v>0</v>
      </c>
      <c r="N696" s="70"/>
      <c r="O696" s="70" t="str">
        <f>IF(ISERROR(VLOOKUP(N696,[2]POA!$A$2:$C$25,3,0)),"",VLOOKUP(N696,[2]POA!$A$2:$C$25,3,0))</f>
        <v/>
      </c>
      <c r="P696" s="61" t="s">
        <v>54</v>
      </c>
      <c r="Q696" s="61" t="str">
        <f>IF(ISERROR(VLOOKUP(P696,[2]POA!$A$2:$F$25,4,0)),"",VLOOKUP(P696,[2]POA!$A$2:$F$25,4,0))</f>
        <v/>
      </c>
      <c r="R696" s="62" t="str">
        <f>IF(ISERROR(VLOOKUP(N696,[2]POA!$A$2:$C$25,2,0)),"",VLOOKUP(N696,[2]POA!$A$2:$C$25,2,0))</f>
        <v/>
      </c>
      <c r="S696" s="63" t="s">
        <v>54</v>
      </c>
      <c r="T696" s="64" t="str">
        <f t="shared" si="559"/>
        <v/>
      </c>
      <c r="U696" s="63"/>
      <c r="V696" s="64" t="str">
        <f>IF(OR(U694=0,N696="",R696=""),"",IF(U694&gt;=(0.5*R696),"HABIL","NO HABIL"))</f>
        <v/>
      </c>
      <c r="W696" s="64"/>
      <c r="X696" s="63"/>
      <c r="Y696" s="64" t="str">
        <f>IF(OR(X694=0,N696="",R696=""),"",IF(X694&gt;=$Y$9,"HABIL","NO HABIL"))</f>
        <v/>
      </c>
      <c r="Z696" s="65"/>
      <c r="AA696" s="64" t="str">
        <f>IF(OR(Z694=0,N696="",R696=""),"",IF(Z694&lt;=$AA$9,"HABIL","NO HABIL"))</f>
        <v/>
      </c>
      <c r="AB696" s="61" t="str">
        <f>IF(ISERROR(VLOOKUP(P696,[3]POA!$A$2:$F$25,5,0)),"",VLOOKUP(P696,[3]POA!$A$2:$F$25,5,0))</f>
        <v/>
      </c>
      <c r="AC696" s="61"/>
      <c r="AD696" s="64" t="str">
        <f>IF(OR(AC694=0,N696="",R696=""),"",IF(AC694&gt;=$AD$9,"HABIL","NO HABIL"))</f>
        <v/>
      </c>
      <c r="AE696" s="64" t="str">
        <f t="shared" si="560"/>
        <v/>
      </c>
      <c r="AF696" s="66">
        <f t="shared" si="561"/>
        <v>0</v>
      </c>
      <c r="AG696" s="67" t="str">
        <f t="shared" ref="AG696:AG704" si="564">+IF(AF696&lt;$AG$10,"MIPYME","NO CUMPLE")</f>
        <v>MIPYME</v>
      </c>
      <c r="AH696" s="68"/>
      <c r="AI696" s="64" t="str">
        <f>IF(OR(AH694=0,N696="",R696=""),"",IF(AH694&gt;=$AI$9,"HABIL","NO HABIL"))</f>
        <v/>
      </c>
      <c r="AJ696" s="68"/>
      <c r="AK696" s="64" t="str">
        <f>IF(OR(AJ694=0,N696="",R696=""),"",IF(AJ694&gt;=$AK$9,"HABIL","NO HABIL"))</f>
        <v/>
      </c>
      <c r="AL696" s="71" t="str">
        <f t="shared" ref="AL696:AL705" si="565">IF(OR(AI696="",AK696=""),"",IF(AI696="NO HABIL","NO HABIL",IF(AK696="NO HABIL","NO HABIL",IF(AK696="NO HABIL","NO HABIL","HABIL"))))</f>
        <v/>
      </c>
    </row>
    <row r="697" spans="2:38" ht="18" hidden="1" customHeight="1" x14ac:dyDescent="0.25">
      <c r="B697" s="54" t="str">
        <f>IF(C697="","",B696+0.1)</f>
        <v/>
      </c>
      <c r="C697" s="56"/>
      <c r="D697" s="56"/>
      <c r="E697" s="57">
        <f>IF(ISERROR(VLOOKUP(C697,[2]TD!$4:$65536,2,0)),0,VLOOKUP(C697,[2]TD!$4:$65536,2,0))</f>
        <v>0</v>
      </c>
      <c r="F697" s="57">
        <f>IF(ISERROR(VLOOKUP(C697,[2]TD!$4:$65536,3,0)),0,VLOOKUP(C697,[2]TD!$4:$65536,3,0))</f>
        <v>0</v>
      </c>
      <c r="G697" s="57">
        <f>IF(ISERROR(VLOOKUP(C697,[2]TD!$4:$65536,4,0)),0,VLOOKUP(C697,[2]TD!$4:$65536,4,0))</f>
        <v>0</v>
      </c>
      <c r="H697" s="57">
        <f>IF(ISERROR(VLOOKUP(C697,[2]TD!$4:$65536,5,0)),0,VLOOKUP(C697,[2]TD!$4:$65536,5,0))</f>
        <v>0</v>
      </c>
      <c r="I697" s="57">
        <f t="shared" si="562"/>
        <v>0</v>
      </c>
      <c r="J697" s="58">
        <f t="shared" si="562"/>
        <v>0</v>
      </c>
      <c r="K697" s="58">
        <f t="shared" si="563"/>
        <v>0</v>
      </c>
      <c r="L697" s="57">
        <f>IF(ISERROR(VLOOKUP(C697,[2]TD!$4:$65536,6,0)),0,VLOOKUP(C697,[2]TD!$4:$65536,6,0))</f>
        <v>0</v>
      </c>
      <c r="M697" s="57">
        <f>IF(ISERROR(VLOOKUP(C697,[2]TD!$4:$65536,7,0)),0,VLOOKUP(C697,[2]TD!$4:$65536,7,0))</f>
        <v>0</v>
      </c>
      <c r="N697" s="70"/>
      <c r="O697" s="70" t="str">
        <f>IF(ISERROR(VLOOKUP(N697,[2]POA!$A$2:$C$25,3,0)),"",VLOOKUP(N697,[2]POA!$A$2:$C$25,3,0))</f>
        <v/>
      </c>
      <c r="P697" s="61"/>
      <c r="Q697" s="61" t="str">
        <f>IF(ISERROR(VLOOKUP(P697,[2]POA!$A$2:$F$25,4,0)),"",VLOOKUP(P697,[2]POA!$A$2:$F$25,4,0))</f>
        <v/>
      </c>
      <c r="R697" s="62" t="str">
        <f>IF(ISERROR(VLOOKUP(N697,[2]POA!$A$2:$C$25,2,0)),"",VLOOKUP(N697,[2]POA!$A$2:$C$25,2,0))</f>
        <v/>
      </c>
      <c r="S697" s="63" t="s">
        <v>54</v>
      </c>
      <c r="T697" s="64" t="str">
        <f t="shared" si="559"/>
        <v/>
      </c>
      <c r="U697" s="63"/>
      <c r="V697" s="64" t="str">
        <f>IF(OR(U694=0,N697="",R697=""),"",IF(U694&gt;=(0.5*R697),"HABIL","NO HABIL"))</f>
        <v/>
      </c>
      <c r="W697" s="64"/>
      <c r="X697" s="63"/>
      <c r="Y697" s="64" t="str">
        <f>IF(OR(X694=0,N697="",R697=""),"",IF(X694&gt;=$Y$9,"HABIL","NO HABIL"))</f>
        <v/>
      </c>
      <c r="Z697" s="65"/>
      <c r="AA697" s="64" t="str">
        <f>IF(OR(Z694=0,N697="",R697=""),"",IF(Z694&lt;=$AA$9,"HABIL","NO HABIL"))</f>
        <v/>
      </c>
      <c r="AB697" s="61">
        <f>IF(ISERROR(VLOOKUP(P697,[3]POA!$A$2:$F$25,5,0)),"",VLOOKUP(P697,[3]POA!$A$2:$F$25,5,0))</f>
        <v>0</v>
      </c>
      <c r="AC697" s="61"/>
      <c r="AD697" s="64" t="str">
        <f>IF(OR(AC694=0,N697="",R697=""),"",IF(AC694&gt;=$AD$9,"HABIL","NO HABIL"))</f>
        <v/>
      </c>
      <c r="AE697" s="64" t="str">
        <f t="shared" si="560"/>
        <v/>
      </c>
      <c r="AF697" s="66">
        <f t="shared" si="561"/>
        <v>0</v>
      </c>
      <c r="AG697" s="67" t="str">
        <f t="shared" si="564"/>
        <v>MIPYME</v>
      </c>
      <c r="AH697" s="68"/>
      <c r="AI697" s="64" t="str">
        <f>IF(OR(AH694=0,N697="",R697=""),"",IF(AH694&gt;=$AI$9,"HABIL","NO HABIL"))</f>
        <v/>
      </c>
      <c r="AJ697" s="68"/>
      <c r="AK697" s="64" t="str">
        <f>IF(OR(AJ694=0,N697="",R697=""),"",IF(AJ694&gt;=$AK$9,"HABIL","NO HABIL"))</f>
        <v/>
      </c>
      <c r="AL697" s="71" t="str">
        <f t="shared" si="565"/>
        <v/>
      </c>
    </row>
    <row r="698" spans="2:38" ht="18" hidden="1" customHeight="1" x14ac:dyDescent="0.25">
      <c r="B698" s="54"/>
      <c r="C698" s="56" t="s">
        <v>55</v>
      </c>
      <c r="D698" s="56"/>
      <c r="E698" s="57">
        <f>IF(ISERROR(VLOOKUP(C698,[2]TD!$4:$65536,2,0)),0,VLOOKUP(C698,[2]TD!$4:$65536,2,0))</f>
        <v>0</v>
      </c>
      <c r="F698" s="57">
        <f>IF(ISERROR(VLOOKUP(C698,[2]TD!$4:$65536,3,0)),0,VLOOKUP(C698,[2]TD!$4:$65536,3,0))</f>
        <v>0</v>
      </c>
      <c r="G698" s="57">
        <f>IF(ISERROR(VLOOKUP(C698,[2]TD!$4:$65536,4,0)),0,VLOOKUP(C698,[2]TD!$4:$65536,4,0))</f>
        <v>0</v>
      </c>
      <c r="H698" s="57">
        <f>IF(ISERROR(VLOOKUP(C698,[2]TD!$4:$65536,5,0)),0,VLOOKUP(C698,[2]TD!$4:$65536,5,0))</f>
        <v>0</v>
      </c>
      <c r="I698" s="57">
        <f t="shared" si="562"/>
        <v>0</v>
      </c>
      <c r="J698" s="57">
        <f t="shared" si="562"/>
        <v>0</v>
      </c>
      <c r="K698" s="57">
        <f t="shared" si="563"/>
        <v>0</v>
      </c>
      <c r="L698" s="57">
        <f>IF(ISERROR(VLOOKUP(C698,[2]TD!$4:$65536,6,0)),0,VLOOKUP(C698,[2]TD!$4:$65536,6,0))</f>
        <v>0</v>
      </c>
      <c r="M698" s="57">
        <f>IF(ISERROR(VLOOKUP(C698,[2]TD!$4:$65536,7,0)),0,VLOOKUP(C698,[2]TD!$4:$65536,7,0))</f>
        <v>0</v>
      </c>
      <c r="N698" s="70"/>
      <c r="O698" s="70" t="str">
        <f>IF(ISERROR(VLOOKUP(N698,[2]POA!$A$2:$C$25,3,0)),"",VLOOKUP(N698,[2]POA!$A$2:$C$25,3,0))</f>
        <v/>
      </c>
      <c r="P698" s="61"/>
      <c r="Q698" s="61" t="str">
        <f>IF(ISERROR(VLOOKUP(P698,[2]POA!$A$2:$F$25,4,0)),"",VLOOKUP(P698,[2]POA!$A$2:$F$25,4,0))</f>
        <v/>
      </c>
      <c r="R698" s="62" t="str">
        <f>IF(ISERROR(VLOOKUP(N698,[2]POA!$A$2:$C$25,2,0)),"",VLOOKUP(N698,[2]POA!$A$2:$C$25,2,0))</f>
        <v/>
      </c>
      <c r="S698" s="63"/>
      <c r="T698" s="64" t="str">
        <f t="shared" si="559"/>
        <v/>
      </c>
      <c r="U698" s="63"/>
      <c r="V698" s="64" t="str">
        <f>IF(OR(U694=0,N698="",R698=""),"",IF(U694&gt;=(0.5*R698),"HABIL","NO HABIL"))</f>
        <v/>
      </c>
      <c r="W698" s="64"/>
      <c r="X698" s="63"/>
      <c r="Y698" s="64" t="str">
        <f>IF(OR(X694=0,N698="",R698=""),"",IF(X694&gt;=$Y$9,"HABIL","NO HABIL"))</f>
        <v/>
      </c>
      <c r="Z698" s="65"/>
      <c r="AA698" s="64" t="str">
        <f>IF(OR(Z694=0,N698="",R698=""),"",IF(Z694&lt;=$AA$9,"HABIL","NO HABIL"))</f>
        <v/>
      </c>
      <c r="AB698" s="61">
        <f>IF(ISERROR(VLOOKUP(P698,[3]POA!$A$2:$F$25,5,0)),"",VLOOKUP(P698,[3]POA!$A$2:$F$25,5,0))</f>
        <v>0</v>
      </c>
      <c r="AC698" s="61"/>
      <c r="AD698" s="64" t="str">
        <f>IF(OR(AC694=0,N698="",R698=""),"",IF(AC694&gt;=$AD$9,"HABIL","NO HABIL"))</f>
        <v/>
      </c>
      <c r="AE698" s="64" t="str">
        <f t="shared" si="560"/>
        <v/>
      </c>
      <c r="AF698" s="66">
        <f t="shared" si="561"/>
        <v>0</v>
      </c>
      <c r="AG698" s="67" t="str">
        <f t="shared" si="564"/>
        <v>MIPYME</v>
      </c>
      <c r="AH698" s="68"/>
      <c r="AI698" s="64" t="str">
        <f>IF(OR(AH694=0,N698="",R698=""),"",IF(AH694&gt;=$AI$9,"HABIL","NO HABIL"))</f>
        <v/>
      </c>
      <c r="AJ698" s="68"/>
      <c r="AK698" s="64" t="str">
        <f>IF(OR(AJ694=0,N698="",R698=""),"",IF(AJ694&gt;=$AK$9,"HABIL","NO HABIL"))</f>
        <v/>
      </c>
      <c r="AL698" s="71" t="str">
        <f t="shared" si="565"/>
        <v/>
      </c>
    </row>
    <row r="699" spans="2:38" ht="18" hidden="1" customHeight="1" x14ac:dyDescent="0.25">
      <c r="B699" s="54" t="str">
        <f t="shared" ref="B699:B704" si="566">IF(C699="","",B698+0.1)</f>
        <v/>
      </c>
      <c r="C699" s="56"/>
      <c r="D699" s="56"/>
      <c r="E699" s="57">
        <f>IF(ISERROR(VLOOKUP(C699,[2]TD!$4:$65536,2,0)),0,VLOOKUP(C699,[2]TD!$4:$65536,2,0))</f>
        <v>0</v>
      </c>
      <c r="F699" s="57">
        <f>IF(ISERROR(VLOOKUP(C699,[2]TD!$4:$65536,3,0)),0,VLOOKUP(C699,[2]TD!$4:$65536,3,0))</f>
        <v>0</v>
      </c>
      <c r="G699" s="57">
        <f>IF(ISERROR(VLOOKUP(C699,[2]TD!$4:$65536,4,0)),0,VLOOKUP(C699,[2]TD!$4:$65536,4,0))</f>
        <v>0</v>
      </c>
      <c r="H699" s="57">
        <f>IF(ISERROR(VLOOKUP(C699,[2]TD!$4:$65536,5,0)),0,VLOOKUP(C699,[2]TD!$4:$65536,5,0))</f>
        <v>0</v>
      </c>
      <c r="I699" s="57">
        <f t="shared" si="562"/>
        <v>0</v>
      </c>
      <c r="J699" s="57">
        <f t="shared" si="562"/>
        <v>0</v>
      </c>
      <c r="K699" s="57">
        <f t="shared" si="563"/>
        <v>0</v>
      </c>
      <c r="L699" s="57">
        <f>IF(ISERROR(VLOOKUP(C699,[2]TD!$4:$65536,6,0)),0,VLOOKUP(C699,[2]TD!$4:$65536,6,0))</f>
        <v>0</v>
      </c>
      <c r="M699" s="57">
        <f>IF(ISERROR(VLOOKUP(C699,[2]TD!$4:$65536,7,0)),0,VLOOKUP(C699,[2]TD!$4:$65536,7,0))</f>
        <v>0</v>
      </c>
      <c r="N699" s="70"/>
      <c r="O699" s="70" t="str">
        <f>IF(ISERROR(VLOOKUP(N699,[2]POA!$A$2:$C$25,3,0)),"",VLOOKUP(N699,[2]POA!$A$2:$C$25,3,0))</f>
        <v/>
      </c>
      <c r="P699" s="61"/>
      <c r="Q699" s="61" t="str">
        <f>IF(ISERROR(VLOOKUP(P699,[2]POA!$A$2:$F$25,4,0)),"",VLOOKUP(P699,[2]POA!$A$2:$F$25,4,0))</f>
        <v/>
      </c>
      <c r="R699" s="62" t="str">
        <f>IF(ISERROR(VLOOKUP(N699,[2]POA!$A$2:$C$25,2,0)),"",VLOOKUP(N699,[2]POA!$A$2:$C$25,2,0))</f>
        <v/>
      </c>
      <c r="S699" s="63"/>
      <c r="T699" s="64" t="str">
        <f t="shared" si="559"/>
        <v/>
      </c>
      <c r="U699" s="63"/>
      <c r="V699" s="64" t="str">
        <f>IF(OR(U694=0,N699="",R699=""),"",IF(U694&gt;=(0.5*R699),"HABIL","NO HABIL"))</f>
        <v/>
      </c>
      <c r="W699" s="64"/>
      <c r="X699" s="63"/>
      <c r="Y699" s="64" t="str">
        <f>IF(OR(X694=0,N699="",R699=""),"",IF(X694&gt;=$Y$9,"HABIL","NO HABIL"))</f>
        <v/>
      </c>
      <c r="Z699" s="65"/>
      <c r="AA699" s="64" t="str">
        <f>IF(OR(Z694=0,N699="",R699=""),"",IF(Z694&lt;=$AA$9,"HABIL","NO HABIL"))</f>
        <v/>
      </c>
      <c r="AB699" s="61">
        <f>IF(ISERROR(VLOOKUP(P699,[3]POA!$A$2:$F$25,5,0)),"",VLOOKUP(P699,[3]POA!$A$2:$F$25,5,0))</f>
        <v>0</v>
      </c>
      <c r="AC699" s="61"/>
      <c r="AD699" s="64" t="str">
        <f>IF(OR(AC694=0,N699="",R699=""),"",IF(AC694&gt;=$AD$9,"HABIL","NO HABIL"))</f>
        <v/>
      </c>
      <c r="AE699" s="64" t="str">
        <f t="shared" si="560"/>
        <v/>
      </c>
      <c r="AF699" s="66">
        <f t="shared" si="561"/>
        <v>0</v>
      </c>
      <c r="AG699" s="67" t="str">
        <f t="shared" si="564"/>
        <v>MIPYME</v>
      </c>
      <c r="AH699" s="68"/>
      <c r="AI699" s="64" t="str">
        <f>IF(OR(AH694=0,N699="",R699=""),"",IF(AH694&gt;=$AI$9,"HABIL","NO HABIL"))</f>
        <v/>
      </c>
      <c r="AJ699" s="68"/>
      <c r="AK699" s="64" t="str">
        <f>IF(OR(AJ694=0,N699="",R699=""),"",IF(AJ694&gt;=$AK$9,"HABIL","NO HABIL"))</f>
        <v/>
      </c>
      <c r="AL699" s="72" t="str">
        <f t="shared" si="565"/>
        <v/>
      </c>
    </row>
    <row r="700" spans="2:38" ht="18" hidden="1" customHeight="1" x14ac:dyDescent="0.25">
      <c r="B700" s="54" t="str">
        <f t="shared" si="566"/>
        <v/>
      </c>
      <c r="C700" s="56"/>
      <c r="D700" s="56"/>
      <c r="E700" s="57">
        <f>IF(ISERROR(VLOOKUP(C700,[2]TD!$4:$65536,2,0)),0,VLOOKUP(C700,[2]TD!$4:$65536,2,0))</f>
        <v>0</v>
      </c>
      <c r="F700" s="57">
        <f>IF(ISERROR(VLOOKUP(C700,[2]TD!$4:$65536,3,0)),0,VLOOKUP(C700,[2]TD!$4:$65536,3,0))</f>
        <v>0</v>
      </c>
      <c r="G700" s="57">
        <f>IF(ISERROR(VLOOKUP(C700,[2]TD!$4:$65536,4,0)),0,VLOOKUP(C700,[2]TD!$4:$65536,4,0))</f>
        <v>0</v>
      </c>
      <c r="H700" s="57">
        <f>IF(ISERROR(VLOOKUP(C700,[2]TD!$4:$65536,5,0)),0,VLOOKUP(C700,[2]TD!$4:$65536,5,0))</f>
        <v>0</v>
      </c>
      <c r="I700" s="57">
        <f t="shared" si="562"/>
        <v>0</v>
      </c>
      <c r="J700" s="57">
        <f t="shared" si="562"/>
        <v>0</v>
      </c>
      <c r="K700" s="57">
        <f t="shared" si="563"/>
        <v>0</v>
      </c>
      <c r="L700" s="57">
        <f>IF(ISERROR(VLOOKUP(C700,[2]TD!$4:$65536,6,0)),0,VLOOKUP(C700,[2]TD!$4:$65536,6,0))</f>
        <v>0</v>
      </c>
      <c r="M700" s="57">
        <f>IF(ISERROR(VLOOKUP(C700,[2]TD!$4:$65536,7,0)),0,VLOOKUP(C700,[2]TD!$4:$65536,7,0))</f>
        <v>0</v>
      </c>
      <c r="N700" s="70"/>
      <c r="O700" s="70" t="str">
        <f>IF(ISERROR(VLOOKUP(N700,[2]POA!$A$2:$C$25,3,0)),"",VLOOKUP(N700,[2]POA!$A$2:$C$25,3,0))</f>
        <v/>
      </c>
      <c r="P700" s="61"/>
      <c r="Q700" s="61" t="str">
        <f>IF(ISERROR(VLOOKUP(P700,[2]POA!$A$2:$F$25,4,0)),"",VLOOKUP(P700,[2]POA!$A$2:$F$25,4,0))</f>
        <v/>
      </c>
      <c r="R700" s="62" t="str">
        <f>IF(ISERROR(VLOOKUP(N700,[2]POA!$A$2:$C$25,2,0)),"",VLOOKUP(N700,[2]POA!$A$2:$C$25,2,0))</f>
        <v/>
      </c>
      <c r="S700" s="63"/>
      <c r="T700" s="64" t="str">
        <f t="shared" si="559"/>
        <v/>
      </c>
      <c r="U700" s="63"/>
      <c r="V700" s="64" t="str">
        <f>IF(OR(U694=0,N700="",R700=""),"",IF(U694&gt;=(0.5*R700),"HABIL","NO HABIL"))</f>
        <v/>
      </c>
      <c r="W700" s="64"/>
      <c r="X700" s="63"/>
      <c r="Y700" s="64" t="str">
        <f>IF(OR(X694=0,N700="",R700=""),"",IF(X694&gt;=$Y$9,"HABIL","NO HABIL"))</f>
        <v/>
      </c>
      <c r="Z700" s="65"/>
      <c r="AA700" s="64" t="str">
        <f>IF(OR(Z694=0,N700="",R700=""),"",IF(Z694&lt;=$AA$9,"HABIL","NO HABIL"))</f>
        <v/>
      </c>
      <c r="AB700" s="61">
        <f>IF(ISERROR(VLOOKUP(P700,[3]POA!$A$2:$F$25,5,0)),"",VLOOKUP(P700,[3]POA!$A$2:$F$25,5,0))</f>
        <v>0</v>
      </c>
      <c r="AC700" s="61"/>
      <c r="AD700" s="64" t="str">
        <f>IF(OR(AC694=0,N700="",R700=""),"",IF(AC694&gt;=$AD$9,"HABIL","NO HABIL"))</f>
        <v/>
      </c>
      <c r="AE700" s="64" t="str">
        <f t="shared" si="560"/>
        <v/>
      </c>
      <c r="AF700" s="66">
        <f t="shared" si="561"/>
        <v>0</v>
      </c>
      <c r="AG700" s="67" t="str">
        <f t="shared" si="564"/>
        <v>MIPYME</v>
      </c>
      <c r="AH700" s="68"/>
      <c r="AI700" s="64" t="str">
        <f>IF(OR(AH694=0,N700="",R700=""),"",IF(AH694&gt;=$AI$9,"HABIL","NO HABIL"))</f>
        <v/>
      </c>
      <c r="AJ700" s="68"/>
      <c r="AK700" s="64" t="str">
        <f>IF(OR(AJ694=0,N700="",R700=""),"",IF(AJ694&gt;=$AK$9,"HABIL","NO HABIL"))</f>
        <v/>
      </c>
      <c r="AL700" s="71" t="str">
        <f t="shared" si="565"/>
        <v/>
      </c>
    </row>
    <row r="701" spans="2:38" ht="18" hidden="1" customHeight="1" x14ac:dyDescent="0.25">
      <c r="B701" s="54" t="str">
        <f t="shared" si="566"/>
        <v/>
      </c>
      <c r="C701" s="56"/>
      <c r="D701" s="56"/>
      <c r="E701" s="57">
        <f>IF(ISERROR(VLOOKUP(C701,[2]TD!$4:$65536,2,0)),0,VLOOKUP(C701,[2]TD!$4:$65536,2,0))</f>
        <v>0</v>
      </c>
      <c r="F701" s="57">
        <f>IF(ISERROR(VLOOKUP(C701,[2]TD!$4:$65536,3,0)),0,VLOOKUP(C701,[2]TD!$4:$65536,3,0))</f>
        <v>0</v>
      </c>
      <c r="G701" s="57">
        <f>IF(ISERROR(VLOOKUP(C701,[2]TD!$4:$65536,4,0)),0,VLOOKUP(C701,[2]TD!$4:$65536,4,0))</f>
        <v>0</v>
      </c>
      <c r="H701" s="57">
        <f>IF(ISERROR(VLOOKUP(C701,[2]TD!$4:$65536,5,0)),0,VLOOKUP(C701,[2]TD!$4:$65536,5,0))</f>
        <v>0</v>
      </c>
      <c r="I701" s="57">
        <f t="shared" si="562"/>
        <v>0</v>
      </c>
      <c r="J701" s="57">
        <f t="shared" si="562"/>
        <v>0</v>
      </c>
      <c r="K701" s="57">
        <f t="shared" si="563"/>
        <v>0</v>
      </c>
      <c r="L701" s="57">
        <f>IF(ISERROR(VLOOKUP(C701,[2]TD!$4:$65536,6,0)),0,VLOOKUP(C701,[2]TD!$4:$65536,6,0))</f>
        <v>0</v>
      </c>
      <c r="M701" s="57">
        <f>IF(ISERROR(VLOOKUP(C701,[2]TD!$4:$65536,7,0)),0,VLOOKUP(C701,[2]TD!$4:$65536,7,0))</f>
        <v>0</v>
      </c>
      <c r="N701" s="70"/>
      <c r="O701" s="70" t="str">
        <f>IF(ISERROR(VLOOKUP(N701,[2]POA!$A$2:$C$25,3,0)),"",VLOOKUP(N701,[2]POA!$A$2:$C$25,3,0))</f>
        <v/>
      </c>
      <c r="P701" s="61"/>
      <c r="Q701" s="61" t="str">
        <f>IF(ISERROR(VLOOKUP(P701,[2]POA!$A$2:$F$25,4,0)),"",VLOOKUP(P701,[2]POA!$A$2:$F$25,4,0))</f>
        <v/>
      </c>
      <c r="R701" s="62" t="str">
        <f>IF(ISERROR(VLOOKUP(N701,[2]POA!$A$2:$C$25,2,0)),"",VLOOKUP(N701,[2]POA!$A$2:$C$25,2,0))</f>
        <v/>
      </c>
      <c r="S701" s="63"/>
      <c r="T701" s="64" t="str">
        <f t="shared" si="559"/>
        <v/>
      </c>
      <c r="U701" s="63"/>
      <c r="V701" s="64" t="str">
        <f>IF(OR(U694=0,N701="",R701=""),"",IF(U694&gt;=(0.5*R701),"HABIL","NO HABIL"))</f>
        <v/>
      </c>
      <c r="W701" s="64"/>
      <c r="X701" s="63"/>
      <c r="Y701" s="64" t="str">
        <f>IF(OR(X694=0,N701="",R701=""),"",IF(X694&gt;=$Y$9,"HABIL","NO HABIL"))</f>
        <v/>
      </c>
      <c r="Z701" s="65"/>
      <c r="AA701" s="64" t="str">
        <f>IF(OR(Z694=0,N701="",R701=""),"",IF(Z694&lt;=$AA$9,"HABIL","NO HABIL"))</f>
        <v/>
      </c>
      <c r="AB701" s="61">
        <f>IF(ISERROR(VLOOKUP(P701,[3]POA!$A$2:$F$25,5,0)),"",VLOOKUP(P701,[3]POA!$A$2:$F$25,5,0))</f>
        <v>0</v>
      </c>
      <c r="AC701" s="61"/>
      <c r="AD701" s="64" t="str">
        <f>IF(OR(AC694=0,N701="",R701=""),"",IF(AC694&gt;=$AD$9,"HABIL","NO HABIL"))</f>
        <v/>
      </c>
      <c r="AE701" s="64" t="str">
        <f t="shared" si="560"/>
        <v/>
      </c>
      <c r="AF701" s="66">
        <f t="shared" si="561"/>
        <v>0</v>
      </c>
      <c r="AG701" s="67" t="str">
        <f t="shared" si="564"/>
        <v>MIPYME</v>
      </c>
      <c r="AH701" s="68"/>
      <c r="AI701" s="64" t="str">
        <f>IF(OR(AH694=0,N701="",R701=""),"",IF(AH694&gt;=$AI$9,"HABIL","NO HABIL"))</f>
        <v/>
      </c>
      <c r="AJ701" s="68"/>
      <c r="AK701" s="64" t="str">
        <f>IF(OR(AJ694=0,N701="",R701=""),"",IF(AJ694&gt;=$AK$9,"HABIL","NO HABIL"))</f>
        <v/>
      </c>
      <c r="AL701" s="71" t="str">
        <f t="shared" si="565"/>
        <v/>
      </c>
    </row>
    <row r="702" spans="2:38" ht="18" hidden="1" customHeight="1" x14ac:dyDescent="0.25">
      <c r="B702" s="54" t="str">
        <f t="shared" si="566"/>
        <v/>
      </c>
      <c r="C702" s="56"/>
      <c r="D702" s="56"/>
      <c r="E702" s="57">
        <f>IF(ISERROR(VLOOKUP(C702,[2]TD!$4:$65536,2,0)),0,VLOOKUP(C702,[2]TD!$4:$65536,2,0))</f>
        <v>0</v>
      </c>
      <c r="F702" s="57">
        <f>IF(ISERROR(VLOOKUP(C702,[2]TD!$4:$65536,3,0)),0,VLOOKUP(C702,[2]TD!$4:$65536,3,0))</f>
        <v>0</v>
      </c>
      <c r="G702" s="57">
        <f>IF(ISERROR(VLOOKUP(C702,[2]TD!$4:$65536,4,0)),0,VLOOKUP(C702,[2]TD!$4:$65536,4,0))</f>
        <v>0</v>
      </c>
      <c r="H702" s="57">
        <f>IF(ISERROR(VLOOKUP(C702,[2]TD!$4:$65536,5,0)),0,VLOOKUP(C702,[2]TD!$4:$65536,5,0))</f>
        <v>0</v>
      </c>
      <c r="I702" s="57">
        <f t="shared" si="562"/>
        <v>0</v>
      </c>
      <c r="J702" s="57">
        <f t="shared" si="562"/>
        <v>0</v>
      </c>
      <c r="K702" s="57">
        <f t="shared" si="563"/>
        <v>0</v>
      </c>
      <c r="L702" s="57">
        <f>IF(ISERROR(VLOOKUP(C702,[2]TD!$4:$65536,6,0)),0,VLOOKUP(C702,[2]TD!$4:$65536,6,0))</f>
        <v>0</v>
      </c>
      <c r="M702" s="57">
        <f>IF(ISERROR(VLOOKUP(C702,[2]TD!$4:$65536,7,0)),0,VLOOKUP(C702,[2]TD!$4:$65536,7,0))</f>
        <v>0</v>
      </c>
      <c r="N702" s="70"/>
      <c r="O702" s="70" t="str">
        <f>IF(ISERROR(VLOOKUP(N702,[2]POA!$A$2:$C$25,3,0)),"",VLOOKUP(N702,[2]POA!$A$2:$C$25,3,0))</f>
        <v/>
      </c>
      <c r="P702" s="61"/>
      <c r="Q702" s="61" t="str">
        <f>IF(ISERROR(VLOOKUP(P702,[2]POA!$A$2:$F$25,4,0)),"",VLOOKUP(P702,[2]POA!$A$2:$F$25,4,0))</f>
        <v/>
      </c>
      <c r="R702" s="62" t="str">
        <f>IF(ISERROR(VLOOKUP(N702,[2]POA!$A$2:$C$25,2,0)),"",VLOOKUP(N702,[2]POA!$A$2:$C$25,2,0))</f>
        <v/>
      </c>
      <c r="S702" s="63"/>
      <c r="T702" s="64" t="str">
        <f t="shared" si="559"/>
        <v/>
      </c>
      <c r="U702" s="63"/>
      <c r="V702" s="64" t="str">
        <f>IF(OR(U694=0,N702="",R702=""),"",IF(U694&gt;=(0.5*R702),"HABIL","NO HABIL"))</f>
        <v/>
      </c>
      <c r="W702" s="64"/>
      <c r="X702" s="63"/>
      <c r="Y702" s="64" t="str">
        <f>IF(OR(X694=0,N702="",R702=""),"",IF(X694&gt;=$Y$9,"HABIL","NO HABIL"))</f>
        <v/>
      </c>
      <c r="Z702" s="65"/>
      <c r="AA702" s="64" t="str">
        <f>IF(OR(Z694=0,N702="",R702=""),"",IF(Z694&lt;=$AA$9,"HABIL","NO HABIL"))</f>
        <v/>
      </c>
      <c r="AB702" s="61">
        <f>IF(ISERROR(VLOOKUP(P702,[3]POA!$A$2:$F$25,5,0)),"",VLOOKUP(P702,[3]POA!$A$2:$F$25,5,0))</f>
        <v>0</v>
      </c>
      <c r="AC702" s="61"/>
      <c r="AD702" s="64" t="str">
        <f>IF(OR(AC694=0,N702="",R702=""),"",IF(AC694&gt;=$AD$9,"HABIL","NO HABIL"))</f>
        <v/>
      </c>
      <c r="AE702" s="64" t="str">
        <f t="shared" si="560"/>
        <v/>
      </c>
      <c r="AF702" s="66">
        <f t="shared" si="561"/>
        <v>0</v>
      </c>
      <c r="AG702" s="67" t="str">
        <f t="shared" si="564"/>
        <v>MIPYME</v>
      </c>
      <c r="AH702" s="68"/>
      <c r="AI702" s="64" t="str">
        <f>IF(OR(AH694=0,N702="",R702=""),"",IF(AH694&gt;=$AI$9,"HABIL","NO HABIL"))</f>
        <v/>
      </c>
      <c r="AJ702" s="68"/>
      <c r="AK702" s="64" t="str">
        <f>IF(OR(AJ694=0,N702="",R702=""),"",IF(AJ694&gt;=$AK$9,"HABIL","NO HABIL"))</f>
        <v/>
      </c>
      <c r="AL702" s="72" t="str">
        <f t="shared" si="565"/>
        <v/>
      </c>
    </row>
    <row r="703" spans="2:38" ht="18" hidden="1" customHeight="1" x14ac:dyDescent="0.25">
      <c r="B703" s="54" t="str">
        <f t="shared" si="566"/>
        <v/>
      </c>
      <c r="C703" s="56"/>
      <c r="D703" s="56"/>
      <c r="E703" s="57">
        <f>IF(ISERROR(VLOOKUP(C703,[2]TD!$4:$65536,2,0)),0,VLOOKUP(C703,[2]TD!$4:$65536,2,0))</f>
        <v>0</v>
      </c>
      <c r="F703" s="57">
        <f>IF(ISERROR(VLOOKUP(C703,[2]TD!$4:$65536,3,0)),0,VLOOKUP(C703,[2]TD!$4:$65536,3,0))</f>
        <v>0</v>
      </c>
      <c r="G703" s="57">
        <f>IF(ISERROR(VLOOKUP(C703,[2]TD!$4:$65536,4,0)),0,VLOOKUP(C703,[2]TD!$4:$65536,4,0))</f>
        <v>0</v>
      </c>
      <c r="H703" s="57">
        <f>IF(ISERROR(VLOOKUP(C703,[2]TD!$4:$65536,5,0)),0,VLOOKUP(C703,[2]TD!$4:$65536,5,0))</f>
        <v>0</v>
      </c>
      <c r="I703" s="57">
        <f t="shared" si="562"/>
        <v>0</v>
      </c>
      <c r="J703" s="57">
        <f t="shared" si="562"/>
        <v>0</v>
      </c>
      <c r="K703" s="57">
        <f t="shared" si="563"/>
        <v>0</v>
      </c>
      <c r="L703" s="57">
        <f>IF(ISERROR(VLOOKUP(C703,[2]TD!$4:$65536,6,0)),0,VLOOKUP(C703,[2]TD!$4:$65536,6,0))</f>
        <v>0</v>
      </c>
      <c r="M703" s="57">
        <f>IF(ISERROR(VLOOKUP(C703,[2]TD!$4:$65536,7,0)),0,VLOOKUP(C703,[2]TD!$4:$65536,7,0))</f>
        <v>0</v>
      </c>
      <c r="N703" s="70"/>
      <c r="O703" s="70" t="str">
        <f>IF(ISERROR(VLOOKUP(N703,[2]POA!$A$2:$C$25,3,0)),"",VLOOKUP(N703,[2]POA!$A$2:$C$25,3,0))</f>
        <v/>
      </c>
      <c r="P703" s="61"/>
      <c r="Q703" s="61" t="str">
        <f>IF(ISERROR(VLOOKUP(P703,[2]POA!$A$2:$F$25,4,0)),"",VLOOKUP(P703,[2]POA!$A$2:$F$25,4,0))</f>
        <v/>
      </c>
      <c r="R703" s="62" t="str">
        <f>IF(ISERROR(VLOOKUP(N703,[2]POA!$A$2:$C$25,2,0)),"",VLOOKUP(N703,[2]POA!$A$2:$C$25,2,0))</f>
        <v/>
      </c>
      <c r="S703" s="63"/>
      <c r="T703" s="64" t="str">
        <f t="shared" si="559"/>
        <v/>
      </c>
      <c r="U703" s="63"/>
      <c r="V703" s="64" t="str">
        <f>IF(OR(U694=0,N703="",R703=""),"",IF(U694&gt;=(0.5*R703),"HABIL","NO HABIL"))</f>
        <v/>
      </c>
      <c r="W703" s="64"/>
      <c r="X703" s="63"/>
      <c r="Y703" s="64" t="str">
        <f>IF(OR(X694=0,N703="",R703=""),"",IF(X694&gt;=$Y$9,"HABIL","NO HABIL"))</f>
        <v/>
      </c>
      <c r="Z703" s="65"/>
      <c r="AA703" s="64" t="str">
        <f>IF(OR(Z694=0,N703="",R703=""),"",IF(Z694&lt;=$AA$9,"HABIL","NO HABIL"))</f>
        <v/>
      </c>
      <c r="AB703" s="61">
        <f>IF(ISERROR(VLOOKUP(P703,[3]POA!$A$2:$F$25,5,0)),"",VLOOKUP(P703,[3]POA!$A$2:$F$25,5,0))</f>
        <v>0</v>
      </c>
      <c r="AC703" s="61"/>
      <c r="AD703" s="64" t="str">
        <f>IF(OR(AC694=0,N703="",R703=""),"",IF(AC694&gt;=$AD$9,"HABIL","NO HABIL"))</f>
        <v/>
      </c>
      <c r="AE703" s="64" t="str">
        <f t="shared" si="560"/>
        <v/>
      </c>
      <c r="AF703" s="66">
        <f t="shared" si="561"/>
        <v>0</v>
      </c>
      <c r="AG703" s="67" t="str">
        <f t="shared" si="564"/>
        <v>MIPYME</v>
      </c>
      <c r="AH703" s="68"/>
      <c r="AI703" s="64" t="str">
        <f>IF(OR(AH694=0,N703="",R703=""),"",IF(AH694&gt;=$AI$9,"HABIL","NO HABIL"))</f>
        <v/>
      </c>
      <c r="AJ703" s="68"/>
      <c r="AK703" s="64" t="str">
        <f>IF(OR(AJ694=0,N703="",R703=""),"",IF(AJ694&gt;=$AK$9,"HABIL","NO HABIL"))</f>
        <v/>
      </c>
      <c r="AL703" s="72" t="str">
        <f t="shared" si="565"/>
        <v/>
      </c>
    </row>
    <row r="704" spans="2:38" ht="18" hidden="1" customHeight="1" x14ac:dyDescent="0.25">
      <c r="B704" s="73" t="str">
        <f t="shared" si="566"/>
        <v/>
      </c>
      <c r="C704" s="74"/>
      <c r="D704" s="74"/>
      <c r="E704" s="75">
        <f>IF(ISERROR(VLOOKUP(C704,[2]TD!$4:$65536,2,0)),0,VLOOKUP(C704,[2]TD!$4:$65536,2,0))</f>
        <v>0</v>
      </c>
      <c r="F704" s="75">
        <f>IF(ISERROR(VLOOKUP(C704,[2]TD!$4:$65536,3,0)),0,VLOOKUP(C704,[2]TD!$4:$65536,3,0))</f>
        <v>0</v>
      </c>
      <c r="G704" s="75">
        <f>IF(ISERROR(VLOOKUP(C704,[2]TD!$4:$65536,4,0)),0,VLOOKUP(C704,[2]TD!$4:$65536,4,0))</f>
        <v>0</v>
      </c>
      <c r="H704" s="75">
        <f>IF(ISERROR(VLOOKUP(C704,[2]TD!$4:$65536,5,0)),0,VLOOKUP(C704,[2]TD!$4:$65536,5,0))</f>
        <v>0</v>
      </c>
      <c r="I704" s="75">
        <f t="shared" si="562"/>
        <v>0</v>
      </c>
      <c r="J704" s="75">
        <f t="shared" si="562"/>
        <v>0</v>
      </c>
      <c r="K704" s="75">
        <f t="shared" si="563"/>
        <v>0</v>
      </c>
      <c r="L704" s="75">
        <f>IF(ISERROR(VLOOKUP(C704,[2]TD!$4:$65536,6,0)),0,VLOOKUP(C704,[2]TD!$4:$65536,6,0))</f>
        <v>0</v>
      </c>
      <c r="M704" s="75">
        <f>IF(ISERROR(VLOOKUP(C704,[2]TD!$4:$65536,7,0)),0,VLOOKUP(C704,[2]TD!$4:$65536,7,0))</f>
        <v>0</v>
      </c>
      <c r="N704" s="76"/>
      <c r="O704" s="76" t="str">
        <f>IF(ISERROR(VLOOKUP(N704,[2]POA!$A$2:$C$25,3,0)),"",VLOOKUP(N704,[2]POA!$A$2:$C$25,3,0))</f>
        <v/>
      </c>
      <c r="P704" s="77"/>
      <c r="Q704" s="77" t="str">
        <f>IF(ISERROR(VLOOKUP(P704,[2]POA!$A$2:$F$25,4,0)),"",VLOOKUP(P704,[2]POA!$A$2:$F$25,4,0))</f>
        <v/>
      </c>
      <c r="R704" s="78" t="str">
        <f>IF(ISERROR(VLOOKUP(N704,[2]POA!$A$2:$C$25,2,0)),"",VLOOKUP(N704,[2]POA!$A$2:$C$25,2,0))</f>
        <v/>
      </c>
      <c r="S704" s="79"/>
      <c r="T704" s="64" t="str">
        <f t="shared" si="559"/>
        <v/>
      </c>
      <c r="U704" s="79"/>
      <c r="V704" s="80" t="str">
        <f>IF(OR(U694=0,N704="",R704=""),"",IF(U694&gt;=(0.5*R704),"HABIL","NO HABIL"))</f>
        <v/>
      </c>
      <c r="W704" s="80"/>
      <c r="X704" s="79"/>
      <c r="Y704" s="80" t="str">
        <f>IF(OR(X694=0,N704="",R704=""),"",IF(X694&gt;=$Y$9,"HABIL","NO HABIL"))</f>
        <v/>
      </c>
      <c r="Z704" s="81"/>
      <c r="AA704" s="80" t="str">
        <f>IF(OR(Z694=0,N704="",R704=""),"",IF(Z694&lt;=$AA$9,"HABIL","NO HABIL"))</f>
        <v/>
      </c>
      <c r="AB704" s="77">
        <f>IF(ISERROR(VLOOKUP(P704,[3]POA!$A$2:$F$25,5,0)),"",VLOOKUP(P704,[3]POA!$A$2:$F$25,5,0))</f>
        <v>0</v>
      </c>
      <c r="AC704" s="77"/>
      <c r="AD704" s="80" t="str">
        <f>IF(OR(AC694=0,N704="",R704=""),"",IF(AC694&gt;=$AD$9,"HABIL","NO HABIL"))</f>
        <v/>
      </c>
      <c r="AE704" s="80" t="str">
        <f t="shared" si="560"/>
        <v/>
      </c>
      <c r="AF704" s="82">
        <f t="shared" si="561"/>
        <v>0</v>
      </c>
      <c r="AG704" s="83" t="str">
        <f t="shared" si="564"/>
        <v>MIPYME</v>
      </c>
      <c r="AH704" s="84"/>
      <c r="AI704" s="80" t="str">
        <f>IF(OR(AH694=0,N704="",R704=""),"",IF(AH694&gt;=$AI$9,"HABIL","NO HABIL"))</f>
        <v/>
      </c>
      <c r="AJ704" s="84"/>
      <c r="AK704" s="80" t="str">
        <f>IF(OR(AJ694=0,N704="",R704=""),"",IF(AJ694&gt;=$AK$9,"HABIL","NO HABIL"))</f>
        <v/>
      </c>
      <c r="AL704" s="85" t="str">
        <f t="shared" si="565"/>
        <v/>
      </c>
    </row>
    <row r="705" spans="2:38" ht="18" hidden="1" customHeight="1" x14ac:dyDescent="0.25">
      <c r="B705" s="37">
        <v>64</v>
      </c>
      <c r="C705" s="38">
        <f>+C706</f>
        <v>0</v>
      </c>
      <c r="D705" s="39" t="str">
        <f>IF(SUM(D706:D715)=0,"",SUM(D706:D715))</f>
        <v/>
      </c>
      <c r="E705" s="40">
        <f>SUM(E706:E715)</f>
        <v>0</v>
      </c>
      <c r="F705" s="40">
        <f t="shared" ref="F705:M705" si="567">SUM(F706:F715)</f>
        <v>0</v>
      </c>
      <c r="G705" s="40">
        <f t="shared" si="567"/>
        <v>0</v>
      </c>
      <c r="H705" s="40">
        <f t="shared" si="567"/>
        <v>0</v>
      </c>
      <c r="I705" s="40">
        <f t="shared" si="567"/>
        <v>0</v>
      </c>
      <c r="J705" s="40">
        <f t="shared" si="567"/>
        <v>0</v>
      </c>
      <c r="K705" s="40">
        <f t="shared" si="567"/>
        <v>0</v>
      </c>
      <c r="L705" s="40">
        <f t="shared" si="567"/>
        <v>0</v>
      </c>
      <c r="M705" s="40">
        <f t="shared" si="567"/>
        <v>0</v>
      </c>
      <c r="N705" s="41">
        <v>1</v>
      </c>
      <c r="O705" s="42">
        <f>IF(ISERROR(VLOOKUP(N705,[2]POA!$A$2:$C$25,3,0)),"",VLOOKUP(N705,[2]POA!$A$2:$C$25,3,0))</f>
        <v>18</v>
      </c>
      <c r="P705" s="43" t="s">
        <v>54</v>
      </c>
      <c r="Q705" s="41">
        <f>+SUM(Q706:Q715)</f>
        <v>0</v>
      </c>
      <c r="R705" s="44">
        <f>IF(ISERROR(VLOOKUP(N705,[2]POA!$A$2:$C$25,2,0)),"",VLOOKUP(N705,[2]POA!$A$2:$C$25,2,0))</f>
        <v>151500000000</v>
      </c>
      <c r="S705" s="45">
        <f>SUM(I705)</f>
        <v>0</v>
      </c>
      <c r="T705" s="46" t="str">
        <f>IF(OR(S705=0,N705="",R705=""),"",IF(S705&gt;=(R705/O705),"HABIL","NO HABIL"))</f>
        <v/>
      </c>
      <c r="U705" s="47">
        <f>SUM(J705)</f>
        <v>0</v>
      </c>
      <c r="V705" s="48" t="str">
        <f>IF(OR(U705=0,N705="",R705=""),"",IF(U705&gt;=(0.1*R705),"HABIL","NO HABIL"))</f>
        <v/>
      </c>
      <c r="W705" s="48"/>
      <c r="X705" s="47">
        <f>IF(ISERROR(SUM(E705/G705)),0,SUM(E705/G705))</f>
        <v>0</v>
      </c>
      <c r="Y705" s="46" t="str">
        <f>IF(OR(X705=0,N705="",R705=""),"",IF(X705&gt;=$Y$9,"HABIL","NO HABIL"))</f>
        <v/>
      </c>
      <c r="Z705" s="49">
        <f>IF(ISERROR(SUM(H705/F705)),0,SUM(H705/F705))</f>
        <v>0</v>
      </c>
      <c r="AA705" s="46" t="str">
        <f>IF(OR(Z705=0,N705="",R705=""),"",IF(Z705&lt;=$AA$9,"HABIL","NO HABIL"))</f>
        <v/>
      </c>
      <c r="AB705" s="41">
        <f>+SUM(AB706:AB715)</f>
        <v>0</v>
      </c>
      <c r="AC705" s="49">
        <f>IF(ISERROR(SUM(L705/M705)),0,SUM(L705/M705))</f>
        <v>0</v>
      </c>
      <c r="AD705" s="46" t="str">
        <f>IF(OR(AC705=0,N705="",R705=""),"",IF(AC705&gt;=$AD$9,"HABIL","NO HABIL"))</f>
        <v/>
      </c>
      <c r="AE705" s="46" t="str">
        <f>IF(OR(T705="",V705="",Y705="",AA705="",AD705=""),"",IF(T705="NO HABIL","NO HABIL",IF(V705="NO HABIL","NO HABIL",IF(Y705="NO HABIL","NO HABIL",IF(AA705="NO HABIL","NO HABIL",IF(AD705="NO HABIL","NO HABIL",IF(AD705="NO HABIL","NO HABIL","HABIL")))))))</f>
        <v/>
      </c>
      <c r="AF705" s="50"/>
      <c r="AG705" s="51"/>
      <c r="AH705" s="49">
        <f>IF(ISERROR(SUM(L705/K705)),0,SUM(L705/K705))</f>
        <v>0</v>
      </c>
      <c r="AI705" s="46" t="str">
        <f>IF(OR(AH705=0,N705="",R705=""),"",IF(AH705&gt;=$AI$9,"HABIL","NO HABIL"))</f>
        <v/>
      </c>
      <c r="AJ705" s="49">
        <f>IF(ISERROR(SUM(L705/F705)),0,SUM(L705/F705))</f>
        <v>0</v>
      </c>
      <c r="AK705" s="46" t="str">
        <f>IF(OR(AJ705=0,N705="",R705=""),"",IF(AJ705&gt;=$AK$9,"HABIL","NO HABIL"))</f>
        <v/>
      </c>
      <c r="AL705" s="52" t="str">
        <f t="shared" si="565"/>
        <v/>
      </c>
    </row>
    <row r="706" spans="2:38" ht="18" hidden="1" customHeight="1" x14ac:dyDescent="0.25">
      <c r="B706" s="54" t="str">
        <f>IF(C706="","",B705+0.1)</f>
        <v/>
      </c>
      <c r="C706" s="55"/>
      <c r="D706" s="56"/>
      <c r="E706" s="57">
        <f>IF(ISERROR(VLOOKUP(C706,[2]TD!$4:$65536,2,0)),0,VLOOKUP(C706,[2]TD!$4:$65536,2,0))</f>
        <v>0</v>
      </c>
      <c r="F706" s="57">
        <f>IF(ISERROR(VLOOKUP(C706,[2]TD!$4:$65536,3,0)),0,VLOOKUP(C706,[2]TD!$4:$65536,3,0))</f>
        <v>0</v>
      </c>
      <c r="G706" s="57">
        <f>IF(ISERROR(VLOOKUP(C706,[2]TD!$4:$65536,4,0)),0,VLOOKUP(C706,[2]TD!$4:$65536,4,0))</f>
        <v>0</v>
      </c>
      <c r="H706" s="57">
        <f>IF(ISERROR(VLOOKUP(C706,[2]TD!$4:$65536,5,0)),0,VLOOKUP(C706,[2]TD!$4:$65536,5,0))</f>
        <v>0</v>
      </c>
      <c r="I706" s="57">
        <f>IF(ISERROR(E706-G706),"",E706-G706)</f>
        <v>0</v>
      </c>
      <c r="J706" s="58">
        <f>IF(ISERROR(F706-H706),"",F706-H706)</f>
        <v>0</v>
      </c>
      <c r="K706" s="58">
        <f>IF(ISERROR(F706-H706),"",F706-H706)</f>
        <v>0</v>
      </c>
      <c r="L706" s="57">
        <f>IF(ISERROR(VLOOKUP(C706,[2]TD!$4:$65536,6,0)),0,VLOOKUP(C706,[2]TD!$4:$65536,6,0))</f>
        <v>0</v>
      </c>
      <c r="M706" s="57">
        <f>IF(ISERROR(VLOOKUP(C706,[2]TD!$4:$65536,7,0)),0,VLOOKUP(C706,[2]TD!$4:$65536,7,0))</f>
        <v>0</v>
      </c>
      <c r="N706" s="59"/>
      <c r="O706" s="60" t="str">
        <f>IF(ISERROR(VLOOKUP(N706,[2]POA!$A$2:$C$25,3,0)),"",VLOOKUP(N706,[2]POA!$A$2:$C$25,3,0))</f>
        <v/>
      </c>
      <c r="P706" s="61" t="s">
        <v>54</v>
      </c>
      <c r="Q706" s="61" t="str">
        <f>IF(ISERROR(VLOOKUP(P706,[2]POA!$A$2:$F$25,4,0)),"",VLOOKUP(P706,[2]POA!$A$2:$F$25,4,0))</f>
        <v/>
      </c>
      <c r="R706" s="62" t="str">
        <f>IF(ISERROR(VLOOKUP(N706,[2]POA!$A$2:$C$25,2,0)),"",VLOOKUP(N706,[2]POA!$A$2:$C$25,2,0))</f>
        <v/>
      </c>
      <c r="S706" s="63"/>
      <c r="T706" s="64" t="str">
        <f t="shared" ref="T706:T715" si="568">IF(OR(S705=0,N706="",R706=""),"",IF(S705&gt;=(0.1*R706),"HABIL","NO HABIL"))</f>
        <v/>
      </c>
      <c r="U706" s="63"/>
      <c r="V706" s="64" t="str">
        <f>IF(OR(U705=0,N706="",R706=""),"",IF(U705&gt;=(0.5*R706),"HABIL","NO HABIL"))</f>
        <v/>
      </c>
      <c r="W706" s="64"/>
      <c r="X706" s="63"/>
      <c r="Y706" s="64" t="str">
        <f>IF(OR(X705=0,N706="",R706=""),"",IF(X705&gt;=$Y$9,"HABIL","NO HABIL"))</f>
        <v/>
      </c>
      <c r="Z706" s="65"/>
      <c r="AA706" s="64" t="str">
        <f>IF(OR(Z705=0,N706="",R706=""),"",IF(Z705&lt;=$AA$9,"HABIL","NO HABIL"))</f>
        <v/>
      </c>
      <c r="AB706" s="61" t="str">
        <f>IF(ISERROR(VLOOKUP(P706,[3]POA!$A$2:$F$25,5,0)),"",VLOOKUP(P706,[3]POA!$A$2:$F$25,5,0))</f>
        <v/>
      </c>
      <c r="AC706" s="61"/>
      <c r="AD706" s="64" t="str">
        <f>IF(OR(AC705=0,N706="",R706=""),"",IF(AC705&gt;=$AD$9,"HABIL","NO HABIL"))</f>
        <v/>
      </c>
      <c r="AE706" s="64" t="str">
        <f t="shared" ref="AE706:AE715" si="569">IF(OR(T706="",V706="",Y706="",AA706="",AD706=""),"",IF(T706="NO HABIL","NO HABIL",IF(V706="NO HABIL","NO HABIL",IF(Y706="NO HABIL","NO HABIL",IF(AA706="NO HABIL","NO HABIL",IF(AD706="NO HABIL","NO HABIL",IF(AD706="NO HABIL","NO HABIL","HABIL")))))))</f>
        <v/>
      </c>
      <c r="AF706" s="66">
        <f t="shared" ref="AF706:AF715" si="570">IF(ISERROR(F706/$AG$9),"",F706/$AG$9)</f>
        <v>0</v>
      </c>
      <c r="AG706" s="67" t="str">
        <f>+IF(AF706&lt;$AG$10,"MIPYME","NO CUMPLE")</f>
        <v>MIPYME</v>
      </c>
      <c r="AH706" s="68"/>
      <c r="AI706" s="64" t="str">
        <f>IF(OR(AH705=0,N706="",R706=""),"",IF(AH705&gt;=$AI$9,"HABIL","NO HABIL"))</f>
        <v/>
      </c>
      <c r="AJ706" s="68"/>
      <c r="AK706" s="64" t="str">
        <f>IF(OR(AJ705=0,N706="",R706=""),"",IF(AJ705&gt;=$AK$9,"HABIL","NO HABIL"))</f>
        <v/>
      </c>
      <c r="AL706" s="69" t="str">
        <f>IF(OR(AI706="",AK706=""),"",IF(AI706="NO HABIL","NO HABIL",IF(AK706="NO HABIL","NO HABIL",IF(AK706="NO HABIL","NO HABIL","HABIL"))))</f>
        <v/>
      </c>
    </row>
    <row r="707" spans="2:38" ht="18" hidden="1" customHeight="1" x14ac:dyDescent="0.25">
      <c r="B707" s="54" t="str">
        <f>IF(C707="","",B706+0.1)</f>
        <v/>
      </c>
      <c r="C707" s="56"/>
      <c r="D707" s="56"/>
      <c r="E707" s="57">
        <f>IF(ISERROR(VLOOKUP(C707,[2]TD!$4:$65536,2,0)),0,VLOOKUP(C707,[2]TD!$4:$65536,2,0))</f>
        <v>0</v>
      </c>
      <c r="F707" s="57">
        <f>IF(ISERROR(VLOOKUP(C707,[2]TD!$4:$65536,3,0)),0,VLOOKUP(C707,[2]TD!$4:$65536,3,0))</f>
        <v>0</v>
      </c>
      <c r="G707" s="57">
        <f>IF(ISERROR(VLOOKUP(C707,[2]TD!$4:$65536,4,0)),0,VLOOKUP(C707,[2]TD!$4:$65536,4,0))</f>
        <v>0</v>
      </c>
      <c r="H707" s="57">
        <f>IF(ISERROR(VLOOKUP(C707,[2]TD!$4:$65536,5,0)),0,VLOOKUP(C707,[2]TD!$4:$65536,5,0))</f>
        <v>0</v>
      </c>
      <c r="I707" s="57">
        <f t="shared" ref="I707:J715" si="571">IF(ISERROR(E707-G707),"",E707-G707)</f>
        <v>0</v>
      </c>
      <c r="J707" s="58">
        <f t="shared" si="571"/>
        <v>0</v>
      </c>
      <c r="K707" s="58">
        <f t="shared" ref="K707:K715" si="572">IF(ISERROR(F707-H707),"",F707-H707)</f>
        <v>0</v>
      </c>
      <c r="L707" s="57">
        <f>IF(ISERROR(VLOOKUP(C707,[2]TD!$4:$65536,6,0)),0,VLOOKUP(C707,[2]TD!$4:$65536,6,0))</f>
        <v>0</v>
      </c>
      <c r="M707" s="57">
        <f>IF(ISERROR(VLOOKUP(C707,[2]TD!$4:$65536,7,0)),0,VLOOKUP(C707,[2]TD!$4:$65536,7,0))</f>
        <v>0</v>
      </c>
      <c r="N707" s="70"/>
      <c r="O707" s="70" t="str">
        <f>IF(ISERROR(VLOOKUP(N707,[2]POA!$A$2:$C$25,3,0)),"",VLOOKUP(N707,[2]POA!$A$2:$C$25,3,0))</f>
        <v/>
      </c>
      <c r="P707" s="61" t="s">
        <v>54</v>
      </c>
      <c r="Q707" s="61" t="str">
        <f>IF(ISERROR(VLOOKUP(P707,[2]POA!$A$2:$F$25,4,0)),"",VLOOKUP(P707,[2]POA!$A$2:$F$25,4,0))</f>
        <v/>
      </c>
      <c r="R707" s="62" t="str">
        <f>IF(ISERROR(VLOOKUP(N707,[2]POA!$A$2:$C$25,2,0)),"",VLOOKUP(N707,[2]POA!$A$2:$C$25,2,0))</f>
        <v/>
      </c>
      <c r="S707" s="63" t="s">
        <v>54</v>
      </c>
      <c r="T707" s="64" t="str">
        <f t="shared" si="568"/>
        <v/>
      </c>
      <c r="U707" s="63"/>
      <c r="V707" s="64" t="str">
        <f>IF(OR(U705=0,N707="",R707=""),"",IF(U705&gt;=(0.5*R707),"HABIL","NO HABIL"))</f>
        <v/>
      </c>
      <c r="W707" s="64"/>
      <c r="X707" s="63"/>
      <c r="Y707" s="64" t="str">
        <f>IF(OR(X705=0,N707="",R707=""),"",IF(X705&gt;=$Y$9,"HABIL","NO HABIL"))</f>
        <v/>
      </c>
      <c r="Z707" s="65"/>
      <c r="AA707" s="64" t="str">
        <f>IF(OR(Z705=0,N707="",R707=""),"",IF(Z705&lt;=$AA$9,"HABIL","NO HABIL"))</f>
        <v/>
      </c>
      <c r="AB707" s="61" t="str">
        <f>IF(ISERROR(VLOOKUP(P707,[3]POA!$A$2:$F$25,5,0)),"",VLOOKUP(P707,[3]POA!$A$2:$F$25,5,0))</f>
        <v/>
      </c>
      <c r="AC707" s="61"/>
      <c r="AD707" s="64" t="str">
        <f>IF(OR(AC705=0,N707="",R707=""),"",IF(AC705&gt;=$AD$9,"HABIL","NO HABIL"))</f>
        <v/>
      </c>
      <c r="AE707" s="64" t="str">
        <f t="shared" si="569"/>
        <v/>
      </c>
      <c r="AF707" s="66">
        <f t="shared" si="570"/>
        <v>0</v>
      </c>
      <c r="AG707" s="67" t="str">
        <f t="shared" ref="AG707:AG715" si="573">+IF(AF707&lt;$AG$10,"MIPYME","NO CUMPLE")</f>
        <v>MIPYME</v>
      </c>
      <c r="AH707" s="68"/>
      <c r="AI707" s="64" t="str">
        <f>IF(OR(AH705=0,N707="",R707=""),"",IF(AH705&gt;=$AI$9,"HABIL","NO HABIL"))</f>
        <v/>
      </c>
      <c r="AJ707" s="68"/>
      <c r="AK707" s="64" t="str">
        <f>IF(OR(AJ705=0,N707="",R707=""),"",IF(AJ705&gt;=$AK$9,"HABIL","NO HABIL"))</f>
        <v/>
      </c>
      <c r="AL707" s="71" t="str">
        <f t="shared" ref="AL707:AL716" si="574">IF(OR(AI707="",AK707=""),"",IF(AI707="NO HABIL","NO HABIL",IF(AK707="NO HABIL","NO HABIL",IF(AK707="NO HABIL","NO HABIL","HABIL"))))</f>
        <v/>
      </c>
    </row>
    <row r="708" spans="2:38" ht="18" hidden="1" customHeight="1" x14ac:dyDescent="0.25">
      <c r="B708" s="54" t="str">
        <f>IF(C708="","",B707+0.1)</f>
        <v/>
      </c>
      <c r="C708" s="56"/>
      <c r="D708" s="56"/>
      <c r="E708" s="57">
        <f>IF(ISERROR(VLOOKUP(C708,[2]TD!$4:$65536,2,0)),0,VLOOKUP(C708,[2]TD!$4:$65536,2,0))</f>
        <v>0</v>
      </c>
      <c r="F708" s="57">
        <f>IF(ISERROR(VLOOKUP(C708,[2]TD!$4:$65536,3,0)),0,VLOOKUP(C708,[2]TD!$4:$65536,3,0))</f>
        <v>0</v>
      </c>
      <c r="G708" s="57">
        <f>IF(ISERROR(VLOOKUP(C708,[2]TD!$4:$65536,4,0)),0,VLOOKUP(C708,[2]TD!$4:$65536,4,0))</f>
        <v>0</v>
      </c>
      <c r="H708" s="57">
        <f>IF(ISERROR(VLOOKUP(C708,[2]TD!$4:$65536,5,0)),0,VLOOKUP(C708,[2]TD!$4:$65536,5,0))</f>
        <v>0</v>
      </c>
      <c r="I708" s="57">
        <f t="shared" si="571"/>
        <v>0</v>
      </c>
      <c r="J708" s="58">
        <f t="shared" si="571"/>
        <v>0</v>
      </c>
      <c r="K708" s="58">
        <f t="shared" si="572"/>
        <v>0</v>
      </c>
      <c r="L708" s="57">
        <f>IF(ISERROR(VLOOKUP(C708,[2]TD!$4:$65536,6,0)),0,VLOOKUP(C708,[2]TD!$4:$65536,6,0))</f>
        <v>0</v>
      </c>
      <c r="M708" s="57">
        <f>IF(ISERROR(VLOOKUP(C708,[2]TD!$4:$65536,7,0)),0,VLOOKUP(C708,[2]TD!$4:$65536,7,0))</f>
        <v>0</v>
      </c>
      <c r="N708" s="70"/>
      <c r="O708" s="70" t="str">
        <f>IF(ISERROR(VLOOKUP(N708,[2]POA!$A$2:$C$25,3,0)),"",VLOOKUP(N708,[2]POA!$A$2:$C$25,3,0))</f>
        <v/>
      </c>
      <c r="P708" s="61"/>
      <c r="Q708" s="61" t="str">
        <f>IF(ISERROR(VLOOKUP(P708,[2]POA!$A$2:$F$25,4,0)),"",VLOOKUP(P708,[2]POA!$A$2:$F$25,4,0))</f>
        <v/>
      </c>
      <c r="R708" s="62" t="str">
        <f>IF(ISERROR(VLOOKUP(N708,[2]POA!$A$2:$C$25,2,0)),"",VLOOKUP(N708,[2]POA!$A$2:$C$25,2,0))</f>
        <v/>
      </c>
      <c r="S708" s="63" t="s">
        <v>54</v>
      </c>
      <c r="T708" s="64" t="str">
        <f t="shared" si="568"/>
        <v/>
      </c>
      <c r="U708" s="63"/>
      <c r="V708" s="64" t="str">
        <f>IF(OR(U705=0,N708="",R708=""),"",IF(U705&gt;=(0.5*R708),"HABIL","NO HABIL"))</f>
        <v/>
      </c>
      <c r="W708" s="64"/>
      <c r="X708" s="63"/>
      <c r="Y708" s="64" t="str">
        <f>IF(OR(X705=0,N708="",R708=""),"",IF(X705&gt;=$Y$9,"HABIL","NO HABIL"))</f>
        <v/>
      </c>
      <c r="Z708" s="65"/>
      <c r="AA708" s="64" t="str">
        <f>IF(OR(Z705=0,N708="",R708=""),"",IF(Z705&lt;=$AA$9,"HABIL","NO HABIL"))</f>
        <v/>
      </c>
      <c r="AB708" s="61">
        <f>IF(ISERROR(VLOOKUP(P708,[3]POA!$A$2:$F$25,5,0)),"",VLOOKUP(P708,[3]POA!$A$2:$F$25,5,0))</f>
        <v>0</v>
      </c>
      <c r="AC708" s="61"/>
      <c r="AD708" s="64" t="str">
        <f>IF(OR(AC705=0,N708="",R708=""),"",IF(AC705&gt;=$AD$9,"HABIL","NO HABIL"))</f>
        <v/>
      </c>
      <c r="AE708" s="64" t="str">
        <f t="shared" si="569"/>
        <v/>
      </c>
      <c r="AF708" s="66">
        <f t="shared" si="570"/>
        <v>0</v>
      </c>
      <c r="AG708" s="67" t="str">
        <f t="shared" si="573"/>
        <v>MIPYME</v>
      </c>
      <c r="AH708" s="68"/>
      <c r="AI708" s="64" t="str">
        <f>IF(OR(AH705=0,N708="",R708=""),"",IF(AH705&gt;=$AI$9,"HABIL","NO HABIL"))</f>
        <v/>
      </c>
      <c r="AJ708" s="68"/>
      <c r="AK708" s="64" t="str">
        <f>IF(OR(AJ705=0,N708="",R708=""),"",IF(AJ705&gt;=$AK$9,"HABIL","NO HABIL"))</f>
        <v/>
      </c>
      <c r="AL708" s="71" t="str">
        <f t="shared" si="574"/>
        <v/>
      </c>
    </row>
    <row r="709" spans="2:38" ht="18" hidden="1" customHeight="1" x14ac:dyDescent="0.25">
      <c r="B709" s="54"/>
      <c r="C709" s="56" t="s">
        <v>55</v>
      </c>
      <c r="D709" s="56"/>
      <c r="E709" s="57">
        <f>IF(ISERROR(VLOOKUP(C709,[2]TD!$4:$65536,2,0)),0,VLOOKUP(C709,[2]TD!$4:$65536,2,0))</f>
        <v>0</v>
      </c>
      <c r="F709" s="57">
        <f>IF(ISERROR(VLOOKUP(C709,[2]TD!$4:$65536,3,0)),0,VLOOKUP(C709,[2]TD!$4:$65536,3,0))</f>
        <v>0</v>
      </c>
      <c r="G709" s="57">
        <f>IF(ISERROR(VLOOKUP(C709,[2]TD!$4:$65536,4,0)),0,VLOOKUP(C709,[2]TD!$4:$65536,4,0))</f>
        <v>0</v>
      </c>
      <c r="H709" s="57">
        <f>IF(ISERROR(VLOOKUP(C709,[2]TD!$4:$65536,5,0)),0,VLOOKUP(C709,[2]TD!$4:$65536,5,0))</f>
        <v>0</v>
      </c>
      <c r="I709" s="57">
        <f t="shared" si="571"/>
        <v>0</v>
      </c>
      <c r="J709" s="57">
        <f t="shared" si="571"/>
        <v>0</v>
      </c>
      <c r="K709" s="57">
        <f t="shared" si="572"/>
        <v>0</v>
      </c>
      <c r="L709" s="57">
        <f>IF(ISERROR(VLOOKUP(C709,[2]TD!$4:$65536,6,0)),0,VLOOKUP(C709,[2]TD!$4:$65536,6,0))</f>
        <v>0</v>
      </c>
      <c r="M709" s="57">
        <f>IF(ISERROR(VLOOKUP(C709,[2]TD!$4:$65536,7,0)),0,VLOOKUP(C709,[2]TD!$4:$65536,7,0))</f>
        <v>0</v>
      </c>
      <c r="N709" s="70"/>
      <c r="O709" s="70" t="str">
        <f>IF(ISERROR(VLOOKUP(N709,[2]POA!$A$2:$C$25,3,0)),"",VLOOKUP(N709,[2]POA!$A$2:$C$25,3,0))</f>
        <v/>
      </c>
      <c r="P709" s="61"/>
      <c r="Q709" s="61" t="str">
        <f>IF(ISERROR(VLOOKUP(P709,[2]POA!$A$2:$F$25,4,0)),"",VLOOKUP(P709,[2]POA!$A$2:$F$25,4,0))</f>
        <v/>
      </c>
      <c r="R709" s="62" t="str">
        <f>IF(ISERROR(VLOOKUP(N709,[2]POA!$A$2:$C$25,2,0)),"",VLOOKUP(N709,[2]POA!$A$2:$C$25,2,0))</f>
        <v/>
      </c>
      <c r="S709" s="63"/>
      <c r="T709" s="64" t="str">
        <f t="shared" si="568"/>
        <v/>
      </c>
      <c r="U709" s="63"/>
      <c r="V709" s="64" t="str">
        <f>IF(OR(U705=0,N709="",R709=""),"",IF(U705&gt;=(0.5*R709),"HABIL","NO HABIL"))</f>
        <v/>
      </c>
      <c r="W709" s="64"/>
      <c r="X709" s="63"/>
      <c r="Y709" s="64" t="str">
        <f>IF(OR(X705=0,N709="",R709=""),"",IF(X705&gt;=$Y$9,"HABIL","NO HABIL"))</f>
        <v/>
      </c>
      <c r="Z709" s="65"/>
      <c r="AA709" s="64" t="str">
        <f>IF(OR(Z705=0,N709="",R709=""),"",IF(Z705&lt;=$AA$9,"HABIL","NO HABIL"))</f>
        <v/>
      </c>
      <c r="AB709" s="61">
        <f>IF(ISERROR(VLOOKUP(P709,[3]POA!$A$2:$F$25,5,0)),"",VLOOKUP(P709,[3]POA!$A$2:$F$25,5,0))</f>
        <v>0</v>
      </c>
      <c r="AC709" s="61"/>
      <c r="AD709" s="64" t="str">
        <f>IF(OR(AC705=0,N709="",R709=""),"",IF(AC705&gt;=$AD$9,"HABIL","NO HABIL"))</f>
        <v/>
      </c>
      <c r="AE709" s="64" t="str">
        <f t="shared" si="569"/>
        <v/>
      </c>
      <c r="AF709" s="66">
        <f t="shared" si="570"/>
        <v>0</v>
      </c>
      <c r="AG709" s="67" t="str">
        <f t="shared" si="573"/>
        <v>MIPYME</v>
      </c>
      <c r="AH709" s="68"/>
      <c r="AI709" s="64" t="str">
        <f>IF(OR(AH705=0,N709="",R709=""),"",IF(AH705&gt;=$AI$9,"HABIL","NO HABIL"))</f>
        <v/>
      </c>
      <c r="AJ709" s="68"/>
      <c r="AK709" s="64" t="str">
        <f>IF(OR(AJ705=0,N709="",R709=""),"",IF(AJ705&gt;=$AK$9,"HABIL","NO HABIL"))</f>
        <v/>
      </c>
      <c r="AL709" s="71" t="str">
        <f t="shared" si="574"/>
        <v/>
      </c>
    </row>
    <row r="710" spans="2:38" ht="18" hidden="1" customHeight="1" x14ac:dyDescent="0.25">
      <c r="B710" s="54" t="str">
        <f t="shared" ref="B710:B715" si="575">IF(C710="","",B709+0.1)</f>
        <v/>
      </c>
      <c r="C710" s="56"/>
      <c r="D710" s="56"/>
      <c r="E710" s="57">
        <f>IF(ISERROR(VLOOKUP(C710,[2]TD!$4:$65536,2,0)),0,VLOOKUP(C710,[2]TD!$4:$65536,2,0))</f>
        <v>0</v>
      </c>
      <c r="F710" s="57">
        <f>IF(ISERROR(VLOOKUP(C710,[2]TD!$4:$65536,3,0)),0,VLOOKUP(C710,[2]TD!$4:$65536,3,0))</f>
        <v>0</v>
      </c>
      <c r="G710" s="57">
        <f>IF(ISERROR(VLOOKUP(C710,[2]TD!$4:$65536,4,0)),0,VLOOKUP(C710,[2]TD!$4:$65536,4,0))</f>
        <v>0</v>
      </c>
      <c r="H710" s="57">
        <f>IF(ISERROR(VLOOKUP(C710,[2]TD!$4:$65536,5,0)),0,VLOOKUP(C710,[2]TD!$4:$65536,5,0))</f>
        <v>0</v>
      </c>
      <c r="I710" s="57">
        <f t="shared" si="571"/>
        <v>0</v>
      </c>
      <c r="J710" s="57">
        <f t="shared" si="571"/>
        <v>0</v>
      </c>
      <c r="K710" s="57">
        <f t="shared" si="572"/>
        <v>0</v>
      </c>
      <c r="L710" s="57">
        <f>IF(ISERROR(VLOOKUP(C710,[2]TD!$4:$65536,6,0)),0,VLOOKUP(C710,[2]TD!$4:$65536,6,0))</f>
        <v>0</v>
      </c>
      <c r="M710" s="57">
        <f>IF(ISERROR(VLOOKUP(C710,[2]TD!$4:$65536,7,0)),0,VLOOKUP(C710,[2]TD!$4:$65536,7,0))</f>
        <v>0</v>
      </c>
      <c r="N710" s="70"/>
      <c r="O710" s="70" t="str">
        <f>IF(ISERROR(VLOOKUP(N710,[2]POA!$A$2:$C$25,3,0)),"",VLOOKUP(N710,[2]POA!$A$2:$C$25,3,0))</f>
        <v/>
      </c>
      <c r="P710" s="61"/>
      <c r="Q710" s="61" t="str">
        <f>IF(ISERROR(VLOOKUP(P710,[2]POA!$A$2:$F$25,4,0)),"",VLOOKUP(P710,[2]POA!$A$2:$F$25,4,0))</f>
        <v/>
      </c>
      <c r="R710" s="62" t="str">
        <f>IF(ISERROR(VLOOKUP(N710,[2]POA!$A$2:$C$25,2,0)),"",VLOOKUP(N710,[2]POA!$A$2:$C$25,2,0))</f>
        <v/>
      </c>
      <c r="S710" s="63"/>
      <c r="T710" s="64" t="str">
        <f t="shared" si="568"/>
        <v/>
      </c>
      <c r="U710" s="63"/>
      <c r="V710" s="64" t="str">
        <f>IF(OR(U705=0,N710="",R710=""),"",IF(U705&gt;=(0.5*R710),"HABIL","NO HABIL"))</f>
        <v/>
      </c>
      <c r="W710" s="64"/>
      <c r="X710" s="63"/>
      <c r="Y710" s="64" t="str">
        <f>IF(OR(X705=0,N710="",R710=""),"",IF(X705&gt;=$Y$9,"HABIL","NO HABIL"))</f>
        <v/>
      </c>
      <c r="Z710" s="65"/>
      <c r="AA710" s="64" t="str">
        <f>IF(OR(Z705=0,N710="",R710=""),"",IF(Z705&lt;=$AA$9,"HABIL","NO HABIL"))</f>
        <v/>
      </c>
      <c r="AB710" s="61">
        <f>IF(ISERROR(VLOOKUP(P710,[3]POA!$A$2:$F$25,5,0)),"",VLOOKUP(P710,[3]POA!$A$2:$F$25,5,0))</f>
        <v>0</v>
      </c>
      <c r="AC710" s="61"/>
      <c r="AD710" s="64" t="str">
        <f>IF(OR(AC705=0,N710="",R710=""),"",IF(AC705&gt;=$AD$9,"HABIL","NO HABIL"))</f>
        <v/>
      </c>
      <c r="AE710" s="64" t="str">
        <f t="shared" si="569"/>
        <v/>
      </c>
      <c r="AF710" s="66">
        <f t="shared" si="570"/>
        <v>0</v>
      </c>
      <c r="AG710" s="67" t="str">
        <f t="shared" si="573"/>
        <v>MIPYME</v>
      </c>
      <c r="AH710" s="68"/>
      <c r="AI710" s="64" t="str">
        <f>IF(OR(AH705=0,N710="",R710=""),"",IF(AH705&gt;=$AI$9,"HABIL","NO HABIL"))</f>
        <v/>
      </c>
      <c r="AJ710" s="68"/>
      <c r="AK710" s="64" t="str">
        <f>IF(OR(AJ705=0,N710="",R710=""),"",IF(AJ705&gt;=$AK$9,"HABIL","NO HABIL"))</f>
        <v/>
      </c>
      <c r="AL710" s="72" t="str">
        <f t="shared" si="574"/>
        <v/>
      </c>
    </row>
    <row r="711" spans="2:38" ht="18" hidden="1" customHeight="1" x14ac:dyDescent="0.25">
      <c r="B711" s="54" t="str">
        <f t="shared" si="575"/>
        <v/>
      </c>
      <c r="C711" s="56"/>
      <c r="D711" s="56"/>
      <c r="E711" s="57">
        <f>IF(ISERROR(VLOOKUP(C711,[2]TD!$4:$65536,2,0)),0,VLOOKUP(C711,[2]TD!$4:$65536,2,0))</f>
        <v>0</v>
      </c>
      <c r="F711" s="57">
        <f>IF(ISERROR(VLOOKUP(C711,[2]TD!$4:$65536,3,0)),0,VLOOKUP(C711,[2]TD!$4:$65536,3,0))</f>
        <v>0</v>
      </c>
      <c r="G711" s="57">
        <f>IF(ISERROR(VLOOKUP(C711,[2]TD!$4:$65536,4,0)),0,VLOOKUP(C711,[2]TD!$4:$65536,4,0))</f>
        <v>0</v>
      </c>
      <c r="H711" s="57">
        <f>IF(ISERROR(VLOOKUP(C711,[2]TD!$4:$65536,5,0)),0,VLOOKUP(C711,[2]TD!$4:$65536,5,0))</f>
        <v>0</v>
      </c>
      <c r="I711" s="57">
        <f t="shared" si="571"/>
        <v>0</v>
      </c>
      <c r="J711" s="57">
        <f t="shared" si="571"/>
        <v>0</v>
      </c>
      <c r="K711" s="57">
        <f t="shared" si="572"/>
        <v>0</v>
      </c>
      <c r="L711" s="57">
        <f>IF(ISERROR(VLOOKUP(C711,[2]TD!$4:$65536,6,0)),0,VLOOKUP(C711,[2]TD!$4:$65536,6,0))</f>
        <v>0</v>
      </c>
      <c r="M711" s="57">
        <f>IF(ISERROR(VLOOKUP(C711,[2]TD!$4:$65536,7,0)),0,VLOOKUP(C711,[2]TD!$4:$65536,7,0))</f>
        <v>0</v>
      </c>
      <c r="N711" s="70"/>
      <c r="O711" s="70" t="str">
        <f>IF(ISERROR(VLOOKUP(N711,[2]POA!$A$2:$C$25,3,0)),"",VLOOKUP(N711,[2]POA!$A$2:$C$25,3,0))</f>
        <v/>
      </c>
      <c r="P711" s="61"/>
      <c r="Q711" s="61" t="str">
        <f>IF(ISERROR(VLOOKUP(P711,[2]POA!$A$2:$F$25,4,0)),"",VLOOKUP(P711,[2]POA!$A$2:$F$25,4,0))</f>
        <v/>
      </c>
      <c r="R711" s="62" t="str">
        <f>IF(ISERROR(VLOOKUP(N711,[2]POA!$A$2:$C$25,2,0)),"",VLOOKUP(N711,[2]POA!$A$2:$C$25,2,0))</f>
        <v/>
      </c>
      <c r="S711" s="63"/>
      <c r="T711" s="64" t="str">
        <f t="shared" si="568"/>
        <v/>
      </c>
      <c r="U711" s="63"/>
      <c r="V711" s="64" t="str">
        <f>IF(OR(U705=0,N711="",R711=""),"",IF(U705&gt;=(0.5*R711),"HABIL","NO HABIL"))</f>
        <v/>
      </c>
      <c r="W711" s="64"/>
      <c r="X711" s="63"/>
      <c r="Y711" s="64" t="str">
        <f>IF(OR(X705=0,N711="",R711=""),"",IF(X705&gt;=$Y$9,"HABIL","NO HABIL"))</f>
        <v/>
      </c>
      <c r="Z711" s="65"/>
      <c r="AA711" s="64" t="str">
        <f>IF(OR(Z705=0,N711="",R711=""),"",IF(Z705&lt;=$AA$9,"HABIL","NO HABIL"))</f>
        <v/>
      </c>
      <c r="AB711" s="61">
        <f>IF(ISERROR(VLOOKUP(P711,[3]POA!$A$2:$F$25,5,0)),"",VLOOKUP(P711,[3]POA!$A$2:$F$25,5,0))</f>
        <v>0</v>
      </c>
      <c r="AC711" s="61"/>
      <c r="AD711" s="64" t="str">
        <f>IF(OR(AC705=0,N711="",R711=""),"",IF(AC705&gt;=$AD$9,"HABIL","NO HABIL"))</f>
        <v/>
      </c>
      <c r="AE711" s="64" t="str">
        <f t="shared" si="569"/>
        <v/>
      </c>
      <c r="AF711" s="66">
        <f t="shared" si="570"/>
        <v>0</v>
      </c>
      <c r="AG711" s="67" t="str">
        <f t="shared" si="573"/>
        <v>MIPYME</v>
      </c>
      <c r="AH711" s="68"/>
      <c r="AI711" s="64" t="str">
        <f>IF(OR(AH705=0,N711="",R711=""),"",IF(AH705&gt;=$AI$9,"HABIL","NO HABIL"))</f>
        <v/>
      </c>
      <c r="AJ711" s="68"/>
      <c r="AK711" s="64" t="str">
        <f>IF(OR(AJ705=0,N711="",R711=""),"",IF(AJ705&gt;=$AK$9,"HABIL","NO HABIL"))</f>
        <v/>
      </c>
      <c r="AL711" s="71" t="str">
        <f t="shared" si="574"/>
        <v/>
      </c>
    </row>
    <row r="712" spans="2:38" ht="18" hidden="1" customHeight="1" x14ac:dyDescent="0.25">
      <c r="B712" s="54" t="str">
        <f t="shared" si="575"/>
        <v/>
      </c>
      <c r="C712" s="56"/>
      <c r="D712" s="56"/>
      <c r="E712" s="57">
        <f>IF(ISERROR(VLOOKUP(C712,[2]TD!$4:$65536,2,0)),0,VLOOKUP(C712,[2]TD!$4:$65536,2,0))</f>
        <v>0</v>
      </c>
      <c r="F712" s="57">
        <f>IF(ISERROR(VLOOKUP(C712,[2]TD!$4:$65536,3,0)),0,VLOOKUP(C712,[2]TD!$4:$65536,3,0))</f>
        <v>0</v>
      </c>
      <c r="G712" s="57">
        <f>IF(ISERROR(VLOOKUP(C712,[2]TD!$4:$65536,4,0)),0,VLOOKUP(C712,[2]TD!$4:$65536,4,0))</f>
        <v>0</v>
      </c>
      <c r="H712" s="57">
        <f>IF(ISERROR(VLOOKUP(C712,[2]TD!$4:$65536,5,0)),0,VLOOKUP(C712,[2]TD!$4:$65536,5,0))</f>
        <v>0</v>
      </c>
      <c r="I712" s="57">
        <f t="shared" si="571"/>
        <v>0</v>
      </c>
      <c r="J712" s="57">
        <f t="shared" si="571"/>
        <v>0</v>
      </c>
      <c r="K712" s="57">
        <f t="shared" si="572"/>
        <v>0</v>
      </c>
      <c r="L712" s="57">
        <f>IF(ISERROR(VLOOKUP(C712,[2]TD!$4:$65536,6,0)),0,VLOOKUP(C712,[2]TD!$4:$65536,6,0))</f>
        <v>0</v>
      </c>
      <c r="M712" s="57">
        <f>IF(ISERROR(VLOOKUP(C712,[2]TD!$4:$65536,7,0)),0,VLOOKUP(C712,[2]TD!$4:$65536,7,0))</f>
        <v>0</v>
      </c>
      <c r="N712" s="70"/>
      <c r="O712" s="70" t="str">
        <f>IF(ISERROR(VLOOKUP(N712,[2]POA!$A$2:$C$25,3,0)),"",VLOOKUP(N712,[2]POA!$A$2:$C$25,3,0))</f>
        <v/>
      </c>
      <c r="P712" s="61"/>
      <c r="Q712" s="61" t="str">
        <f>IF(ISERROR(VLOOKUP(P712,[2]POA!$A$2:$F$25,4,0)),"",VLOOKUP(P712,[2]POA!$A$2:$F$25,4,0))</f>
        <v/>
      </c>
      <c r="R712" s="62" t="str">
        <f>IF(ISERROR(VLOOKUP(N712,[2]POA!$A$2:$C$25,2,0)),"",VLOOKUP(N712,[2]POA!$A$2:$C$25,2,0))</f>
        <v/>
      </c>
      <c r="S712" s="63"/>
      <c r="T712" s="64" t="str">
        <f t="shared" si="568"/>
        <v/>
      </c>
      <c r="U712" s="63"/>
      <c r="V712" s="64" t="str">
        <f>IF(OR(U705=0,N712="",R712=""),"",IF(U705&gt;=(0.5*R712),"HABIL","NO HABIL"))</f>
        <v/>
      </c>
      <c r="W712" s="64"/>
      <c r="X712" s="63"/>
      <c r="Y712" s="64" t="str">
        <f>IF(OR(X705=0,N712="",R712=""),"",IF(X705&gt;=$Y$9,"HABIL","NO HABIL"))</f>
        <v/>
      </c>
      <c r="Z712" s="65"/>
      <c r="AA712" s="64" t="str">
        <f>IF(OR(Z705=0,N712="",R712=""),"",IF(Z705&lt;=$AA$9,"HABIL","NO HABIL"))</f>
        <v/>
      </c>
      <c r="AB712" s="61">
        <f>IF(ISERROR(VLOOKUP(P712,[3]POA!$A$2:$F$25,5,0)),"",VLOOKUP(P712,[3]POA!$A$2:$F$25,5,0))</f>
        <v>0</v>
      </c>
      <c r="AC712" s="61"/>
      <c r="AD712" s="64" t="str">
        <f>IF(OR(AC705=0,N712="",R712=""),"",IF(AC705&gt;=$AD$9,"HABIL","NO HABIL"))</f>
        <v/>
      </c>
      <c r="AE712" s="64" t="str">
        <f t="shared" si="569"/>
        <v/>
      </c>
      <c r="AF712" s="66">
        <f t="shared" si="570"/>
        <v>0</v>
      </c>
      <c r="AG712" s="67" t="str">
        <f t="shared" si="573"/>
        <v>MIPYME</v>
      </c>
      <c r="AH712" s="68"/>
      <c r="AI712" s="64" t="str">
        <f>IF(OR(AH705=0,N712="",R712=""),"",IF(AH705&gt;=$AI$9,"HABIL","NO HABIL"))</f>
        <v/>
      </c>
      <c r="AJ712" s="68"/>
      <c r="AK712" s="64" t="str">
        <f>IF(OR(AJ705=0,N712="",R712=""),"",IF(AJ705&gt;=$AK$9,"HABIL","NO HABIL"))</f>
        <v/>
      </c>
      <c r="AL712" s="71" t="str">
        <f t="shared" si="574"/>
        <v/>
      </c>
    </row>
    <row r="713" spans="2:38" ht="18" hidden="1" customHeight="1" x14ac:dyDescent="0.25">
      <c r="B713" s="54" t="str">
        <f t="shared" si="575"/>
        <v/>
      </c>
      <c r="C713" s="56"/>
      <c r="D713" s="56"/>
      <c r="E713" s="57">
        <f>IF(ISERROR(VLOOKUP(C713,[2]TD!$4:$65536,2,0)),0,VLOOKUP(C713,[2]TD!$4:$65536,2,0))</f>
        <v>0</v>
      </c>
      <c r="F713" s="57">
        <f>IF(ISERROR(VLOOKUP(C713,[2]TD!$4:$65536,3,0)),0,VLOOKUP(C713,[2]TD!$4:$65536,3,0))</f>
        <v>0</v>
      </c>
      <c r="G713" s="57">
        <f>IF(ISERROR(VLOOKUP(C713,[2]TD!$4:$65536,4,0)),0,VLOOKUP(C713,[2]TD!$4:$65536,4,0))</f>
        <v>0</v>
      </c>
      <c r="H713" s="57">
        <f>IF(ISERROR(VLOOKUP(C713,[2]TD!$4:$65536,5,0)),0,VLOOKUP(C713,[2]TD!$4:$65536,5,0))</f>
        <v>0</v>
      </c>
      <c r="I713" s="57">
        <f t="shared" si="571"/>
        <v>0</v>
      </c>
      <c r="J713" s="57">
        <f t="shared" si="571"/>
        <v>0</v>
      </c>
      <c r="K713" s="57">
        <f t="shared" si="572"/>
        <v>0</v>
      </c>
      <c r="L713" s="57">
        <f>IF(ISERROR(VLOOKUP(C713,[2]TD!$4:$65536,6,0)),0,VLOOKUP(C713,[2]TD!$4:$65536,6,0))</f>
        <v>0</v>
      </c>
      <c r="M713" s="57">
        <f>IF(ISERROR(VLOOKUP(C713,[2]TD!$4:$65536,7,0)),0,VLOOKUP(C713,[2]TD!$4:$65536,7,0))</f>
        <v>0</v>
      </c>
      <c r="N713" s="70"/>
      <c r="O713" s="70" t="str">
        <f>IF(ISERROR(VLOOKUP(N713,[2]POA!$A$2:$C$25,3,0)),"",VLOOKUP(N713,[2]POA!$A$2:$C$25,3,0))</f>
        <v/>
      </c>
      <c r="P713" s="61"/>
      <c r="Q713" s="61" t="str">
        <f>IF(ISERROR(VLOOKUP(P713,[2]POA!$A$2:$F$25,4,0)),"",VLOOKUP(P713,[2]POA!$A$2:$F$25,4,0))</f>
        <v/>
      </c>
      <c r="R713" s="62" t="str">
        <f>IF(ISERROR(VLOOKUP(N713,[2]POA!$A$2:$C$25,2,0)),"",VLOOKUP(N713,[2]POA!$A$2:$C$25,2,0))</f>
        <v/>
      </c>
      <c r="S713" s="63"/>
      <c r="T713" s="64" t="str">
        <f t="shared" si="568"/>
        <v/>
      </c>
      <c r="U713" s="63"/>
      <c r="V713" s="64" t="str">
        <f>IF(OR(U705=0,N713="",R713=""),"",IF(U705&gt;=(0.5*R713),"HABIL","NO HABIL"))</f>
        <v/>
      </c>
      <c r="W713" s="64"/>
      <c r="X713" s="63"/>
      <c r="Y713" s="64" t="str">
        <f>IF(OR(X705=0,N713="",R713=""),"",IF(X705&gt;=$Y$9,"HABIL","NO HABIL"))</f>
        <v/>
      </c>
      <c r="Z713" s="65"/>
      <c r="AA713" s="64" t="str">
        <f>IF(OR(Z705=0,N713="",R713=""),"",IF(Z705&lt;=$AA$9,"HABIL","NO HABIL"))</f>
        <v/>
      </c>
      <c r="AB713" s="61">
        <f>IF(ISERROR(VLOOKUP(P713,[3]POA!$A$2:$F$25,5,0)),"",VLOOKUP(P713,[3]POA!$A$2:$F$25,5,0))</f>
        <v>0</v>
      </c>
      <c r="AC713" s="61"/>
      <c r="AD713" s="64" t="str">
        <f>IF(OR(AC705=0,N713="",R713=""),"",IF(AC705&gt;=$AD$9,"HABIL","NO HABIL"))</f>
        <v/>
      </c>
      <c r="AE713" s="64" t="str">
        <f t="shared" si="569"/>
        <v/>
      </c>
      <c r="AF713" s="66">
        <f t="shared" si="570"/>
        <v>0</v>
      </c>
      <c r="AG713" s="67" t="str">
        <f t="shared" si="573"/>
        <v>MIPYME</v>
      </c>
      <c r="AH713" s="68"/>
      <c r="AI713" s="64" t="str">
        <f>IF(OR(AH705=0,N713="",R713=""),"",IF(AH705&gt;=$AI$9,"HABIL","NO HABIL"))</f>
        <v/>
      </c>
      <c r="AJ713" s="68"/>
      <c r="AK713" s="64" t="str">
        <f>IF(OR(AJ705=0,N713="",R713=""),"",IF(AJ705&gt;=$AK$9,"HABIL","NO HABIL"))</f>
        <v/>
      </c>
      <c r="AL713" s="72" t="str">
        <f t="shared" si="574"/>
        <v/>
      </c>
    </row>
    <row r="714" spans="2:38" ht="18" hidden="1" customHeight="1" x14ac:dyDescent="0.25">
      <c r="B714" s="54" t="str">
        <f t="shared" si="575"/>
        <v/>
      </c>
      <c r="C714" s="56"/>
      <c r="D714" s="56"/>
      <c r="E714" s="57">
        <f>IF(ISERROR(VLOOKUP(C714,[2]TD!$4:$65536,2,0)),0,VLOOKUP(C714,[2]TD!$4:$65536,2,0))</f>
        <v>0</v>
      </c>
      <c r="F714" s="57">
        <f>IF(ISERROR(VLOOKUP(C714,[2]TD!$4:$65536,3,0)),0,VLOOKUP(C714,[2]TD!$4:$65536,3,0))</f>
        <v>0</v>
      </c>
      <c r="G714" s="57">
        <f>IF(ISERROR(VLOOKUP(C714,[2]TD!$4:$65536,4,0)),0,VLOOKUP(C714,[2]TD!$4:$65536,4,0))</f>
        <v>0</v>
      </c>
      <c r="H714" s="57">
        <f>IF(ISERROR(VLOOKUP(C714,[2]TD!$4:$65536,5,0)),0,VLOOKUP(C714,[2]TD!$4:$65536,5,0))</f>
        <v>0</v>
      </c>
      <c r="I714" s="57">
        <f t="shared" si="571"/>
        <v>0</v>
      </c>
      <c r="J714" s="57">
        <f t="shared" si="571"/>
        <v>0</v>
      </c>
      <c r="K714" s="57">
        <f t="shared" si="572"/>
        <v>0</v>
      </c>
      <c r="L714" s="57">
        <f>IF(ISERROR(VLOOKUP(C714,[2]TD!$4:$65536,6,0)),0,VLOOKUP(C714,[2]TD!$4:$65536,6,0))</f>
        <v>0</v>
      </c>
      <c r="M714" s="57">
        <f>IF(ISERROR(VLOOKUP(C714,[2]TD!$4:$65536,7,0)),0,VLOOKUP(C714,[2]TD!$4:$65536,7,0))</f>
        <v>0</v>
      </c>
      <c r="N714" s="70"/>
      <c r="O714" s="70" t="str">
        <f>IF(ISERROR(VLOOKUP(N714,[2]POA!$A$2:$C$25,3,0)),"",VLOOKUP(N714,[2]POA!$A$2:$C$25,3,0))</f>
        <v/>
      </c>
      <c r="P714" s="61"/>
      <c r="Q714" s="61" t="str">
        <f>IF(ISERROR(VLOOKUP(P714,[2]POA!$A$2:$F$25,4,0)),"",VLOOKUP(P714,[2]POA!$A$2:$F$25,4,0))</f>
        <v/>
      </c>
      <c r="R714" s="62" t="str">
        <f>IF(ISERROR(VLOOKUP(N714,[2]POA!$A$2:$C$25,2,0)),"",VLOOKUP(N714,[2]POA!$A$2:$C$25,2,0))</f>
        <v/>
      </c>
      <c r="S714" s="63"/>
      <c r="T714" s="64" t="str">
        <f t="shared" si="568"/>
        <v/>
      </c>
      <c r="U714" s="63"/>
      <c r="V714" s="64" t="str">
        <f>IF(OR(U705=0,N714="",R714=""),"",IF(U705&gt;=(0.5*R714),"HABIL","NO HABIL"))</f>
        <v/>
      </c>
      <c r="W714" s="64"/>
      <c r="X714" s="63"/>
      <c r="Y714" s="64" t="str">
        <f>IF(OR(X705=0,N714="",R714=""),"",IF(X705&gt;=$Y$9,"HABIL","NO HABIL"))</f>
        <v/>
      </c>
      <c r="Z714" s="65"/>
      <c r="AA714" s="64" t="str">
        <f>IF(OR(Z705=0,N714="",R714=""),"",IF(Z705&lt;=$AA$9,"HABIL","NO HABIL"))</f>
        <v/>
      </c>
      <c r="AB714" s="61">
        <f>IF(ISERROR(VLOOKUP(P714,[3]POA!$A$2:$F$25,5,0)),"",VLOOKUP(P714,[3]POA!$A$2:$F$25,5,0))</f>
        <v>0</v>
      </c>
      <c r="AC714" s="61"/>
      <c r="AD714" s="64" t="str">
        <f>IF(OR(AC705=0,N714="",R714=""),"",IF(AC705&gt;=$AD$9,"HABIL","NO HABIL"))</f>
        <v/>
      </c>
      <c r="AE714" s="64" t="str">
        <f t="shared" si="569"/>
        <v/>
      </c>
      <c r="AF714" s="66">
        <f t="shared" si="570"/>
        <v>0</v>
      </c>
      <c r="AG714" s="67" t="str">
        <f t="shared" si="573"/>
        <v>MIPYME</v>
      </c>
      <c r="AH714" s="68"/>
      <c r="AI714" s="64" t="str">
        <f>IF(OR(AH705=0,N714="",R714=""),"",IF(AH705&gt;=$AI$9,"HABIL","NO HABIL"))</f>
        <v/>
      </c>
      <c r="AJ714" s="68"/>
      <c r="AK714" s="64" t="str">
        <f>IF(OR(AJ705=0,N714="",R714=""),"",IF(AJ705&gt;=$AK$9,"HABIL","NO HABIL"))</f>
        <v/>
      </c>
      <c r="AL714" s="72" t="str">
        <f t="shared" si="574"/>
        <v/>
      </c>
    </row>
    <row r="715" spans="2:38" ht="18" hidden="1" customHeight="1" x14ac:dyDescent="0.25">
      <c r="B715" s="73" t="str">
        <f t="shared" si="575"/>
        <v/>
      </c>
      <c r="C715" s="74"/>
      <c r="D715" s="74"/>
      <c r="E715" s="75">
        <f>IF(ISERROR(VLOOKUP(C715,[2]TD!$4:$65536,2,0)),0,VLOOKUP(C715,[2]TD!$4:$65536,2,0))</f>
        <v>0</v>
      </c>
      <c r="F715" s="75">
        <f>IF(ISERROR(VLOOKUP(C715,[2]TD!$4:$65536,3,0)),0,VLOOKUP(C715,[2]TD!$4:$65536,3,0))</f>
        <v>0</v>
      </c>
      <c r="G715" s="75">
        <f>IF(ISERROR(VLOOKUP(C715,[2]TD!$4:$65536,4,0)),0,VLOOKUP(C715,[2]TD!$4:$65536,4,0))</f>
        <v>0</v>
      </c>
      <c r="H715" s="75">
        <f>IF(ISERROR(VLOOKUP(C715,[2]TD!$4:$65536,5,0)),0,VLOOKUP(C715,[2]TD!$4:$65536,5,0))</f>
        <v>0</v>
      </c>
      <c r="I715" s="75">
        <f t="shared" si="571"/>
        <v>0</v>
      </c>
      <c r="J715" s="75">
        <f t="shared" si="571"/>
        <v>0</v>
      </c>
      <c r="K715" s="75">
        <f t="shared" si="572"/>
        <v>0</v>
      </c>
      <c r="L715" s="75">
        <f>IF(ISERROR(VLOOKUP(C715,[2]TD!$4:$65536,6,0)),0,VLOOKUP(C715,[2]TD!$4:$65536,6,0))</f>
        <v>0</v>
      </c>
      <c r="M715" s="75">
        <f>IF(ISERROR(VLOOKUP(C715,[2]TD!$4:$65536,7,0)),0,VLOOKUP(C715,[2]TD!$4:$65536,7,0))</f>
        <v>0</v>
      </c>
      <c r="N715" s="76"/>
      <c r="O715" s="76" t="str">
        <f>IF(ISERROR(VLOOKUP(N715,[2]POA!$A$2:$C$25,3,0)),"",VLOOKUP(N715,[2]POA!$A$2:$C$25,3,0))</f>
        <v/>
      </c>
      <c r="P715" s="77"/>
      <c r="Q715" s="77" t="str">
        <f>IF(ISERROR(VLOOKUP(P715,[2]POA!$A$2:$F$25,4,0)),"",VLOOKUP(P715,[2]POA!$A$2:$F$25,4,0))</f>
        <v/>
      </c>
      <c r="R715" s="78" t="str">
        <f>IF(ISERROR(VLOOKUP(N715,[2]POA!$A$2:$C$25,2,0)),"",VLOOKUP(N715,[2]POA!$A$2:$C$25,2,0))</f>
        <v/>
      </c>
      <c r="S715" s="79"/>
      <c r="T715" s="64" t="str">
        <f t="shared" si="568"/>
        <v/>
      </c>
      <c r="U715" s="79"/>
      <c r="V715" s="80" t="str">
        <f>IF(OR(U705=0,N715="",R715=""),"",IF(U705&gt;=(0.5*R715),"HABIL","NO HABIL"))</f>
        <v/>
      </c>
      <c r="W715" s="80"/>
      <c r="X715" s="79"/>
      <c r="Y715" s="80" t="str">
        <f>IF(OR(X705=0,N715="",R715=""),"",IF(X705&gt;=$Y$9,"HABIL","NO HABIL"))</f>
        <v/>
      </c>
      <c r="Z715" s="81"/>
      <c r="AA715" s="80" t="str">
        <f>IF(OR(Z705=0,N715="",R715=""),"",IF(Z705&lt;=$AA$9,"HABIL","NO HABIL"))</f>
        <v/>
      </c>
      <c r="AB715" s="77">
        <f>IF(ISERROR(VLOOKUP(P715,[3]POA!$A$2:$F$25,5,0)),"",VLOOKUP(P715,[3]POA!$A$2:$F$25,5,0))</f>
        <v>0</v>
      </c>
      <c r="AC715" s="77"/>
      <c r="AD715" s="80" t="str">
        <f>IF(OR(AC705=0,N715="",R715=""),"",IF(AC705&gt;=$AD$9,"HABIL","NO HABIL"))</f>
        <v/>
      </c>
      <c r="AE715" s="80" t="str">
        <f t="shared" si="569"/>
        <v/>
      </c>
      <c r="AF715" s="82">
        <f t="shared" si="570"/>
        <v>0</v>
      </c>
      <c r="AG715" s="83" t="str">
        <f t="shared" si="573"/>
        <v>MIPYME</v>
      </c>
      <c r="AH715" s="84"/>
      <c r="AI715" s="80" t="str">
        <f>IF(OR(AH705=0,N715="",R715=""),"",IF(AH705&gt;=$AI$9,"HABIL","NO HABIL"))</f>
        <v/>
      </c>
      <c r="AJ715" s="84"/>
      <c r="AK715" s="80" t="str">
        <f>IF(OR(AJ705=0,N715="",R715=""),"",IF(AJ705&gt;=$AK$9,"HABIL","NO HABIL"))</f>
        <v/>
      </c>
      <c r="AL715" s="85" t="str">
        <f t="shared" si="574"/>
        <v/>
      </c>
    </row>
    <row r="716" spans="2:38" ht="18" hidden="1" customHeight="1" x14ac:dyDescent="0.25">
      <c r="B716" s="37">
        <v>65</v>
      </c>
      <c r="C716" s="38">
        <f>+C717</f>
        <v>0</v>
      </c>
      <c r="D716" s="39" t="str">
        <f>IF(SUM(D717:D726)=0,"",SUM(D717:D726))</f>
        <v/>
      </c>
      <c r="E716" s="40">
        <f>SUM(E717:E726)</f>
        <v>0</v>
      </c>
      <c r="F716" s="40">
        <f t="shared" ref="F716:M716" si="576">SUM(F717:F726)</f>
        <v>0</v>
      </c>
      <c r="G716" s="40">
        <f t="shared" si="576"/>
        <v>0</v>
      </c>
      <c r="H716" s="40">
        <f t="shared" si="576"/>
        <v>0</v>
      </c>
      <c r="I716" s="40">
        <f t="shared" si="576"/>
        <v>0</v>
      </c>
      <c r="J716" s="40">
        <f t="shared" si="576"/>
        <v>0</v>
      </c>
      <c r="K716" s="40">
        <f t="shared" si="576"/>
        <v>0</v>
      </c>
      <c r="L716" s="40">
        <f t="shared" si="576"/>
        <v>0</v>
      </c>
      <c r="M716" s="40">
        <f t="shared" si="576"/>
        <v>0</v>
      </c>
      <c r="N716" s="41">
        <v>1</v>
      </c>
      <c r="O716" s="42">
        <f>IF(ISERROR(VLOOKUP(N716,[2]POA!$A$2:$C$25,3,0)),"",VLOOKUP(N716,[2]POA!$A$2:$C$25,3,0))</f>
        <v>18</v>
      </c>
      <c r="P716" s="43" t="s">
        <v>54</v>
      </c>
      <c r="Q716" s="41">
        <f>+SUM(Q717:Q726)</f>
        <v>0</v>
      </c>
      <c r="R716" s="44">
        <f>IF(ISERROR(VLOOKUP(N716,[2]POA!$A$2:$C$25,2,0)),"",VLOOKUP(N716,[2]POA!$A$2:$C$25,2,0))</f>
        <v>151500000000</v>
      </c>
      <c r="S716" s="45">
        <f>SUM(I716)</f>
        <v>0</v>
      </c>
      <c r="T716" s="46" t="str">
        <f>IF(OR(S716=0,N716="",R716=""),"",IF(S716&gt;=(R716/O716),"HABIL","NO HABIL"))</f>
        <v/>
      </c>
      <c r="U716" s="47">
        <f>SUM(J716)</f>
        <v>0</v>
      </c>
      <c r="V716" s="48" t="str">
        <f>IF(OR(U716=0,N716="",R716=""),"",IF(U716&gt;=(0.1*R716),"HABIL","NO HABIL"))</f>
        <v/>
      </c>
      <c r="W716" s="48"/>
      <c r="X716" s="47">
        <f>IF(ISERROR(SUM(E716/G716)),0,SUM(E716/G716))</f>
        <v>0</v>
      </c>
      <c r="Y716" s="46" t="str">
        <f>IF(OR(X716=0,N716="",R716=""),"",IF(X716&gt;=$Y$9,"HABIL","NO HABIL"))</f>
        <v/>
      </c>
      <c r="Z716" s="49">
        <f>IF(ISERROR(SUM(H716/F716)),0,SUM(H716/F716))</f>
        <v>0</v>
      </c>
      <c r="AA716" s="46" t="str">
        <f>IF(OR(Z716=0,N716="",R716=""),"",IF(Z716&lt;=$AA$9,"HABIL","NO HABIL"))</f>
        <v/>
      </c>
      <c r="AB716" s="41">
        <f>+SUM(AB717:AB726)</f>
        <v>0</v>
      </c>
      <c r="AC716" s="49">
        <f>IF(ISERROR(SUM(L716/M716)),0,SUM(L716/M716))</f>
        <v>0</v>
      </c>
      <c r="AD716" s="46" t="str">
        <f>IF(OR(AC716=0,N716="",R716=""),"",IF(AC716&gt;=$AD$9,"HABIL","NO HABIL"))</f>
        <v/>
      </c>
      <c r="AE716" s="46" t="str">
        <f>IF(OR(T716="",V716="",Y716="",AA716="",AD716=""),"",IF(T716="NO HABIL","NO HABIL",IF(V716="NO HABIL","NO HABIL",IF(Y716="NO HABIL","NO HABIL",IF(AA716="NO HABIL","NO HABIL",IF(AD716="NO HABIL","NO HABIL",IF(AD716="NO HABIL","NO HABIL","HABIL")))))))</f>
        <v/>
      </c>
      <c r="AF716" s="50"/>
      <c r="AG716" s="51"/>
      <c r="AH716" s="49">
        <f>IF(ISERROR(SUM(L716/K716)),0,SUM(L716/K716))</f>
        <v>0</v>
      </c>
      <c r="AI716" s="46" t="str">
        <f>IF(OR(AH716=0,N716="",R716=""),"",IF(AH716&gt;=$AI$9,"HABIL","NO HABIL"))</f>
        <v/>
      </c>
      <c r="AJ716" s="49">
        <f>IF(ISERROR(SUM(L716/F716)),0,SUM(L716/F716))</f>
        <v>0</v>
      </c>
      <c r="AK716" s="46" t="str">
        <f>IF(OR(AJ716=0,N716="",R716=""),"",IF(AJ716&gt;=$AK$9,"HABIL","NO HABIL"))</f>
        <v/>
      </c>
      <c r="AL716" s="52" t="str">
        <f t="shared" si="574"/>
        <v/>
      </c>
    </row>
    <row r="717" spans="2:38" ht="18" hidden="1" customHeight="1" x14ac:dyDescent="0.25">
      <c r="B717" s="54" t="str">
        <f>IF(C717="","",B716+0.1)</f>
        <v/>
      </c>
      <c r="C717" s="55"/>
      <c r="D717" s="56"/>
      <c r="E717" s="57">
        <f>IF(ISERROR(VLOOKUP(C717,[2]TD!$4:$65536,2,0)),0,VLOOKUP(C717,[2]TD!$4:$65536,2,0))</f>
        <v>0</v>
      </c>
      <c r="F717" s="57">
        <f>IF(ISERROR(VLOOKUP(C717,[2]TD!$4:$65536,3,0)),0,VLOOKUP(C717,[2]TD!$4:$65536,3,0))</f>
        <v>0</v>
      </c>
      <c r="G717" s="57">
        <f>IF(ISERROR(VLOOKUP(C717,[2]TD!$4:$65536,4,0)),0,VLOOKUP(C717,[2]TD!$4:$65536,4,0))</f>
        <v>0</v>
      </c>
      <c r="H717" s="57">
        <f>IF(ISERROR(VLOOKUP(C717,[2]TD!$4:$65536,5,0)),0,VLOOKUP(C717,[2]TD!$4:$65536,5,0))</f>
        <v>0</v>
      </c>
      <c r="I717" s="57">
        <f>IF(ISERROR(E717-G717),"",E717-G717)</f>
        <v>0</v>
      </c>
      <c r="J717" s="58">
        <f>IF(ISERROR(F717-H717),"",F717-H717)</f>
        <v>0</v>
      </c>
      <c r="K717" s="58">
        <f>IF(ISERROR(F717-H717),"",F717-H717)</f>
        <v>0</v>
      </c>
      <c r="L717" s="57">
        <f>IF(ISERROR(VLOOKUP(C717,[2]TD!$4:$65536,6,0)),0,VLOOKUP(C717,[2]TD!$4:$65536,6,0))</f>
        <v>0</v>
      </c>
      <c r="M717" s="57">
        <f>IF(ISERROR(VLOOKUP(C717,[2]TD!$4:$65536,7,0)),0,VLOOKUP(C717,[2]TD!$4:$65536,7,0))</f>
        <v>0</v>
      </c>
      <c r="N717" s="59"/>
      <c r="O717" s="60" t="str">
        <f>IF(ISERROR(VLOOKUP(N717,[2]POA!$A$2:$C$25,3,0)),"",VLOOKUP(N717,[2]POA!$A$2:$C$25,3,0))</f>
        <v/>
      </c>
      <c r="P717" s="61" t="s">
        <v>54</v>
      </c>
      <c r="Q717" s="61" t="str">
        <f>IF(ISERROR(VLOOKUP(P717,[2]POA!$A$2:$F$25,4,0)),"",VLOOKUP(P717,[2]POA!$A$2:$F$25,4,0))</f>
        <v/>
      </c>
      <c r="R717" s="62" t="str">
        <f>IF(ISERROR(VLOOKUP(N717,[2]POA!$A$2:$C$25,2,0)),"",VLOOKUP(N717,[2]POA!$A$2:$C$25,2,0))</f>
        <v/>
      </c>
      <c r="S717" s="63"/>
      <c r="T717" s="64" t="str">
        <f t="shared" ref="T717:T726" si="577">IF(OR(S716=0,N717="",R717=""),"",IF(S716&gt;=(0.1*R717),"HABIL","NO HABIL"))</f>
        <v/>
      </c>
      <c r="U717" s="63"/>
      <c r="V717" s="64" t="str">
        <f>IF(OR(U716=0,N717="",R717=""),"",IF(U716&gt;=(0.5*R717),"HABIL","NO HABIL"))</f>
        <v/>
      </c>
      <c r="W717" s="64"/>
      <c r="X717" s="63"/>
      <c r="Y717" s="64" t="str">
        <f>IF(OR(X716=0,N717="",R717=""),"",IF(X716&gt;=$Y$9,"HABIL","NO HABIL"))</f>
        <v/>
      </c>
      <c r="Z717" s="65"/>
      <c r="AA717" s="64" t="str">
        <f>IF(OR(Z716=0,N717="",R717=""),"",IF(Z716&lt;=$AA$9,"HABIL","NO HABIL"))</f>
        <v/>
      </c>
      <c r="AB717" s="61" t="str">
        <f>IF(ISERROR(VLOOKUP(P717,[3]POA!$A$2:$F$25,5,0)),"",VLOOKUP(P717,[3]POA!$A$2:$F$25,5,0))</f>
        <v/>
      </c>
      <c r="AC717" s="61"/>
      <c r="AD717" s="64" t="str">
        <f>IF(OR(AC716=0,N717="",R717=""),"",IF(AC716&gt;=$AD$9,"HABIL","NO HABIL"))</f>
        <v/>
      </c>
      <c r="AE717" s="64" t="str">
        <f t="shared" ref="AE717:AE726" si="578">IF(OR(T717="",V717="",Y717="",AA717="",AD717=""),"",IF(T717="NO HABIL","NO HABIL",IF(V717="NO HABIL","NO HABIL",IF(Y717="NO HABIL","NO HABIL",IF(AA717="NO HABIL","NO HABIL",IF(AD717="NO HABIL","NO HABIL",IF(AD717="NO HABIL","NO HABIL","HABIL")))))))</f>
        <v/>
      </c>
      <c r="AF717" s="66">
        <f t="shared" ref="AF717:AF726" si="579">IF(ISERROR(F717/$AG$9),"",F717/$AG$9)</f>
        <v>0</v>
      </c>
      <c r="AG717" s="67" t="str">
        <f>+IF(AF717&lt;$AG$10,"MIPYME","NO CUMPLE")</f>
        <v>MIPYME</v>
      </c>
      <c r="AH717" s="68"/>
      <c r="AI717" s="64" t="str">
        <f>IF(OR(AH716=0,N717="",R717=""),"",IF(AH716&gt;=$AI$9,"HABIL","NO HABIL"))</f>
        <v/>
      </c>
      <c r="AJ717" s="68"/>
      <c r="AK717" s="64" t="str">
        <f>IF(OR(AJ716=0,N717="",R717=""),"",IF(AJ716&gt;=$AK$9,"HABIL","NO HABIL"))</f>
        <v/>
      </c>
      <c r="AL717" s="69" t="str">
        <f>IF(OR(AI717="",AK717=""),"",IF(AI717="NO HABIL","NO HABIL",IF(AK717="NO HABIL","NO HABIL",IF(AK717="NO HABIL","NO HABIL","HABIL"))))</f>
        <v/>
      </c>
    </row>
    <row r="718" spans="2:38" ht="18" hidden="1" customHeight="1" x14ac:dyDescent="0.25">
      <c r="B718" s="54" t="str">
        <f>IF(C718="","",B717+0.1)</f>
        <v/>
      </c>
      <c r="C718" s="56"/>
      <c r="D718" s="56"/>
      <c r="E718" s="57">
        <f>IF(ISERROR(VLOOKUP(C718,[2]TD!$4:$65536,2,0)),0,VLOOKUP(C718,[2]TD!$4:$65536,2,0))</f>
        <v>0</v>
      </c>
      <c r="F718" s="57">
        <f>IF(ISERROR(VLOOKUP(C718,[2]TD!$4:$65536,3,0)),0,VLOOKUP(C718,[2]TD!$4:$65536,3,0))</f>
        <v>0</v>
      </c>
      <c r="G718" s="57">
        <f>IF(ISERROR(VLOOKUP(C718,[2]TD!$4:$65536,4,0)),0,VLOOKUP(C718,[2]TD!$4:$65536,4,0))</f>
        <v>0</v>
      </c>
      <c r="H718" s="57">
        <f>IF(ISERROR(VLOOKUP(C718,[2]TD!$4:$65536,5,0)),0,VLOOKUP(C718,[2]TD!$4:$65536,5,0))</f>
        <v>0</v>
      </c>
      <c r="I718" s="57">
        <f t="shared" ref="I718:J726" si="580">IF(ISERROR(E718-G718),"",E718-G718)</f>
        <v>0</v>
      </c>
      <c r="J718" s="58">
        <f t="shared" si="580"/>
        <v>0</v>
      </c>
      <c r="K718" s="58">
        <f t="shared" ref="K718:K726" si="581">IF(ISERROR(F718-H718),"",F718-H718)</f>
        <v>0</v>
      </c>
      <c r="L718" s="57">
        <f>IF(ISERROR(VLOOKUP(C718,[2]TD!$4:$65536,6,0)),0,VLOOKUP(C718,[2]TD!$4:$65536,6,0))</f>
        <v>0</v>
      </c>
      <c r="M718" s="57">
        <f>IF(ISERROR(VLOOKUP(C718,[2]TD!$4:$65536,7,0)),0,VLOOKUP(C718,[2]TD!$4:$65536,7,0))</f>
        <v>0</v>
      </c>
      <c r="N718" s="70"/>
      <c r="O718" s="70" t="str">
        <f>IF(ISERROR(VLOOKUP(N718,[2]POA!$A$2:$C$25,3,0)),"",VLOOKUP(N718,[2]POA!$A$2:$C$25,3,0))</f>
        <v/>
      </c>
      <c r="P718" s="61" t="s">
        <v>54</v>
      </c>
      <c r="Q718" s="61" t="str">
        <f>IF(ISERROR(VLOOKUP(P718,[2]POA!$A$2:$F$25,4,0)),"",VLOOKUP(P718,[2]POA!$A$2:$F$25,4,0))</f>
        <v/>
      </c>
      <c r="R718" s="62" t="str">
        <f>IF(ISERROR(VLOOKUP(N718,[2]POA!$A$2:$C$25,2,0)),"",VLOOKUP(N718,[2]POA!$A$2:$C$25,2,0))</f>
        <v/>
      </c>
      <c r="S718" s="63" t="s">
        <v>54</v>
      </c>
      <c r="T718" s="64" t="str">
        <f t="shared" si="577"/>
        <v/>
      </c>
      <c r="U718" s="63"/>
      <c r="V718" s="64" t="str">
        <f>IF(OR(U716=0,N718="",R718=""),"",IF(U716&gt;=(0.5*R718),"HABIL","NO HABIL"))</f>
        <v/>
      </c>
      <c r="W718" s="64"/>
      <c r="X718" s="63"/>
      <c r="Y718" s="64" t="str">
        <f>IF(OR(X716=0,N718="",R718=""),"",IF(X716&gt;=$Y$9,"HABIL","NO HABIL"))</f>
        <v/>
      </c>
      <c r="Z718" s="65"/>
      <c r="AA718" s="64" t="str">
        <f>IF(OR(Z716=0,N718="",R718=""),"",IF(Z716&lt;=$AA$9,"HABIL","NO HABIL"))</f>
        <v/>
      </c>
      <c r="AB718" s="61" t="str">
        <f>IF(ISERROR(VLOOKUP(P718,[3]POA!$A$2:$F$25,5,0)),"",VLOOKUP(P718,[3]POA!$A$2:$F$25,5,0))</f>
        <v/>
      </c>
      <c r="AC718" s="61"/>
      <c r="AD718" s="64" t="str">
        <f>IF(OR(AC716=0,N718="",R718=""),"",IF(AC716&gt;=$AD$9,"HABIL","NO HABIL"))</f>
        <v/>
      </c>
      <c r="AE718" s="64" t="str">
        <f t="shared" si="578"/>
        <v/>
      </c>
      <c r="AF718" s="66">
        <f t="shared" si="579"/>
        <v>0</v>
      </c>
      <c r="AG718" s="67" t="str">
        <f t="shared" ref="AG718:AG726" si="582">+IF(AF718&lt;$AG$10,"MIPYME","NO CUMPLE")</f>
        <v>MIPYME</v>
      </c>
      <c r="AH718" s="68"/>
      <c r="AI718" s="64" t="str">
        <f>IF(OR(AH716=0,N718="",R718=""),"",IF(AH716&gt;=$AI$9,"HABIL","NO HABIL"))</f>
        <v/>
      </c>
      <c r="AJ718" s="68"/>
      <c r="AK718" s="64" t="str">
        <f>IF(OR(AJ716=0,N718="",R718=""),"",IF(AJ716&gt;=$AK$9,"HABIL","NO HABIL"))</f>
        <v/>
      </c>
      <c r="AL718" s="71" t="str">
        <f t="shared" ref="AL718:AL727" si="583">IF(OR(AI718="",AK718=""),"",IF(AI718="NO HABIL","NO HABIL",IF(AK718="NO HABIL","NO HABIL",IF(AK718="NO HABIL","NO HABIL","HABIL"))))</f>
        <v/>
      </c>
    </row>
    <row r="719" spans="2:38" ht="18" hidden="1" customHeight="1" x14ac:dyDescent="0.25">
      <c r="B719" s="54" t="str">
        <f>IF(C719="","",B718+0.1)</f>
        <v/>
      </c>
      <c r="C719" s="56"/>
      <c r="D719" s="56"/>
      <c r="E719" s="57">
        <f>IF(ISERROR(VLOOKUP(C719,[2]TD!$4:$65536,2,0)),0,VLOOKUP(C719,[2]TD!$4:$65536,2,0))</f>
        <v>0</v>
      </c>
      <c r="F719" s="57">
        <f>IF(ISERROR(VLOOKUP(C719,[2]TD!$4:$65536,3,0)),0,VLOOKUP(C719,[2]TD!$4:$65536,3,0))</f>
        <v>0</v>
      </c>
      <c r="G719" s="57">
        <f>IF(ISERROR(VLOOKUP(C719,[2]TD!$4:$65536,4,0)),0,VLOOKUP(C719,[2]TD!$4:$65536,4,0))</f>
        <v>0</v>
      </c>
      <c r="H719" s="57">
        <f>IF(ISERROR(VLOOKUP(C719,[2]TD!$4:$65536,5,0)),0,VLOOKUP(C719,[2]TD!$4:$65536,5,0))</f>
        <v>0</v>
      </c>
      <c r="I719" s="57">
        <f t="shared" si="580"/>
        <v>0</v>
      </c>
      <c r="J719" s="58">
        <f t="shared" si="580"/>
        <v>0</v>
      </c>
      <c r="K719" s="58">
        <f t="shared" si="581"/>
        <v>0</v>
      </c>
      <c r="L719" s="57">
        <f>IF(ISERROR(VLOOKUP(C719,[2]TD!$4:$65536,6,0)),0,VLOOKUP(C719,[2]TD!$4:$65536,6,0))</f>
        <v>0</v>
      </c>
      <c r="M719" s="57">
        <f>IF(ISERROR(VLOOKUP(C719,[2]TD!$4:$65536,7,0)),0,VLOOKUP(C719,[2]TD!$4:$65536,7,0))</f>
        <v>0</v>
      </c>
      <c r="N719" s="70"/>
      <c r="O719" s="70" t="str">
        <f>IF(ISERROR(VLOOKUP(N719,[2]POA!$A$2:$C$25,3,0)),"",VLOOKUP(N719,[2]POA!$A$2:$C$25,3,0))</f>
        <v/>
      </c>
      <c r="P719" s="61"/>
      <c r="Q719" s="61" t="str">
        <f>IF(ISERROR(VLOOKUP(P719,[2]POA!$A$2:$F$25,4,0)),"",VLOOKUP(P719,[2]POA!$A$2:$F$25,4,0))</f>
        <v/>
      </c>
      <c r="R719" s="62" t="str">
        <f>IF(ISERROR(VLOOKUP(N719,[2]POA!$A$2:$C$25,2,0)),"",VLOOKUP(N719,[2]POA!$A$2:$C$25,2,0))</f>
        <v/>
      </c>
      <c r="S719" s="63" t="s">
        <v>54</v>
      </c>
      <c r="T719" s="64" t="str">
        <f t="shared" si="577"/>
        <v/>
      </c>
      <c r="U719" s="63"/>
      <c r="V719" s="64" t="str">
        <f>IF(OR(U716=0,N719="",R719=""),"",IF(U716&gt;=(0.5*R719),"HABIL","NO HABIL"))</f>
        <v/>
      </c>
      <c r="W719" s="64"/>
      <c r="X719" s="63"/>
      <c r="Y719" s="64" t="str">
        <f>IF(OR(X716=0,N719="",R719=""),"",IF(X716&gt;=$Y$9,"HABIL","NO HABIL"))</f>
        <v/>
      </c>
      <c r="Z719" s="65"/>
      <c r="AA719" s="64" t="str">
        <f>IF(OR(Z716=0,N719="",R719=""),"",IF(Z716&lt;=$AA$9,"HABIL","NO HABIL"))</f>
        <v/>
      </c>
      <c r="AB719" s="61">
        <f>IF(ISERROR(VLOOKUP(P719,[3]POA!$A$2:$F$25,5,0)),"",VLOOKUP(P719,[3]POA!$A$2:$F$25,5,0))</f>
        <v>0</v>
      </c>
      <c r="AC719" s="61"/>
      <c r="AD719" s="64" t="str">
        <f>IF(OR(AC716=0,N719="",R719=""),"",IF(AC716&gt;=$AD$9,"HABIL","NO HABIL"))</f>
        <v/>
      </c>
      <c r="AE719" s="64" t="str">
        <f t="shared" si="578"/>
        <v/>
      </c>
      <c r="AF719" s="66">
        <f t="shared" si="579"/>
        <v>0</v>
      </c>
      <c r="AG719" s="67" t="str">
        <f t="shared" si="582"/>
        <v>MIPYME</v>
      </c>
      <c r="AH719" s="68"/>
      <c r="AI719" s="64" t="str">
        <f>IF(OR(AH716=0,N719="",R719=""),"",IF(AH716&gt;=$AI$9,"HABIL","NO HABIL"))</f>
        <v/>
      </c>
      <c r="AJ719" s="68"/>
      <c r="AK719" s="64" t="str">
        <f>IF(OR(AJ716=0,N719="",R719=""),"",IF(AJ716&gt;=$AK$9,"HABIL","NO HABIL"))</f>
        <v/>
      </c>
      <c r="AL719" s="71" t="str">
        <f t="shared" si="583"/>
        <v/>
      </c>
    </row>
    <row r="720" spans="2:38" ht="18" hidden="1" customHeight="1" x14ac:dyDescent="0.25">
      <c r="B720" s="54"/>
      <c r="C720" s="56" t="s">
        <v>55</v>
      </c>
      <c r="D720" s="56"/>
      <c r="E720" s="57">
        <f>IF(ISERROR(VLOOKUP(C720,[2]TD!$4:$65536,2,0)),0,VLOOKUP(C720,[2]TD!$4:$65536,2,0))</f>
        <v>0</v>
      </c>
      <c r="F720" s="57">
        <f>IF(ISERROR(VLOOKUP(C720,[2]TD!$4:$65536,3,0)),0,VLOOKUP(C720,[2]TD!$4:$65536,3,0))</f>
        <v>0</v>
      </c>
      <c r="G720" s="57">
        <f>IF(ISERROR(VLOOKUP(C720,[2]TD!$4:$65536,4,0)),0,VLOOKUP(C720,[2]TD!$4:$65536,4,0))</f>
        <v>0</v>
      </c>
      <c r="H720" s="57">
        <f>IF(ISERROR(VLOOKUP(C720,[2]TD!$4:$65536,5,0)),0,VLOOKUP(C720,[2]TD!$4:$65536,5,0))</f>
        <v>0</v>
      </c>
      <c r="I720" s="57">
        <f t="shared" si="580"/>
        <v>0</v>
      </c>
      <c r="J720" s="57">
        <f t="shared" si="580"/>
        <v>0</v>
      </c>
      <c r="K720" s="57">
        <f t="shared" si="581"/>
        <v>0</v>
      </c>
      <c r="L720" s="57">
        <f>IF(ISERROR(VLOOKUP(C720,[2]TD!$4:$65536,6,0)),0,VLOOKUP(C720,[2]TD!$4:$65536,6,0))</f>
        <v>0</v>
      </c>
      <c r="M720" s="57">
        <f>IF(ISERROR(VLOOKUP(C720,[2]TD!$4:$65536,7,0)),0,VLOOKUP(C720,[2]TD!$4:$65536,7,0))</f>
        <v>0</v>
      </c>
      <c r="N720" s="70"/>
      <c r="O720" s="70" t="str">
        <f>IF(ISERROR(VLOOKUP(N720,[2]POA!$A$2:$C$25,3,0)),"",VLOOKUP(N720,[2]POA!$A$2:$C$25,3,0))</f>
        <v/>
      </c>
      <c r="P720" s="61"/>
      <c r="Q720" s="61" t="str">
        <f>IF(ISERROR(VLOOKUP(P720,[2]POA!$A$2:$F$25,4,0)),"",VLOOKUP(P720,[2]POA!$A$2:$F$25,4,0))</f>
        <v/>
      </c>
      <c r="R720" s="62" t="str">
        <f>IF(ISERROR(VLOOKUP(N720,[2]POA!$A$2:$C$25,2,0)),"",VLOOKUP(N720,[2]POA!$A$2:$C$25,2,0))</f>
        <v/>
      </c>
      <c r="S720" s="63"/>
      <c r="T720" s="64" t="str">
        <f t="shared" si="577"/>
        <v/>
      </c>
      <c r="U720" s="63"/>
      <c r="V720" s="64" t="str">
        <f>IF(OR(U716=0,N720="",R720=""),"",IF(U716&gt;=(0.5*R720),"HABIL","NO HABIL"))</f>
        <v/>
      </c>
      <c r="W720" s="64"/>
      <c r="X720" s="63"/>
      <c r="Y720" s="64" t="str">
        <f>IF(OR(X716=0,N720="",R720=""),"",IF(X716&gt;=$Y$9,"HABIL","NO HABIL"))</f>
        <v/>
      </c>
      <c r="Z720" s="65"/>
      <c r="AA720" s="64" t="str">
        <f>IF(OR(Z716=0,N720="",R720=""),"",IF(Z716&lt;=$AA$9,"HABIL","NO HABIL"))</f>
        <v/>
      </c>
      <c r="AB720" s="61">
        <f>IF(ISERROR(VLOOKUP(P720,[3]POA!$A$2:$F$25,5,0)),"",VLOOKUP(P720,[3]POA!$A$2:$F$25,5,0))</f>
        <v>0</v>
      </c>
      <c r="AC720" s="61"/>
      <c r="AD720" s="64" t="str">
        <f>IF(OR(AC716=0,N720="",R720=""),"",IF(AC716&gt;=$AD$9,"HABIL","NO HABIL"))</f>
        <v/>
      </c>
      <c r="AE720" s="64" t="str">
        <f t="shared" si="578"/>
        <v/>
      </c>
      <c r="AF720" s="66">
        <f t="shared" si="579"/>
        <v>0</v>
      </c>
      <c r="AG720" s="67" t="str">
        <f t="shared" si="582"/>
        <v>MIPYME</v>
      </c>
      <c r="AH720" s="68"/>
      <c r="AI720" s="64" t="str">
        <f>IF(OR(AH716=0,N720="",R720=""),"",IF(AH716&gt;=$AI$9,"HABIL","NO HABIL"))</f>
        <v/>
      </c>
      <c r="AJ720" s="68"/>
      <c r="AK720" s="64" t="str">
        <f>IF(OR(AJ716=0,N720="",R720=""),"",IF(AJ716&gt;=$AK$9,"HABIL","NO HABIL"))</f>
        <v/>
      </c>
      <c r="AL720" s="71" t="str">
        <f t="shared" si="583"/>
        <v/>
      </c>
    </row>
    <row r="721" spans="2:38" ht="18" hidden="1" customHeight="1" x14ac:dyDescent="0.25">
      <c r="B721" s="54" t="str">
        <f t="shared" ref="B721:B726" si="584">IF(C721="","",B720+0.1)</f>
        <v/>
      </c>
      <c r="C721" s="56"/>
      <c r="D721" s="56"/>
      <c r="E721" s="57">
        <f>IF(ISERROR(VLOOKUP(C721,[2]TD!$4:$65536,2,0)),0,VLOOKUP(C721,[2]TD!$4:$65536,2,0))</f>
        <v>0</v>
      </c>
      <c r="F721" s="57">
        <f>IF(ISERROR(VLOOKUP(C721,[2]TD!$4:$65536,3,0)),0,VLOOKUP(C721,[2]TD!$4:$65536,3,0))</f>
        <v>0</v>
      </c>
      <c r="G721" s="57">
        <f>IF(ISERROR(VLOOKUP(C721,[2]TD!$4:$65536,4,0)),0,VLOOKUP(C721,[2]TD!$4:$65536,4,0))</f>
        <v>0</v>
      </c>
      <c r="H721" s="57">
        <f>IF(ISERROR(VLOOKUP(C721,[2]TD!$4:$65536,5,0)),0,VLOOKUP(C721,[2]TD!$4:$65536,5,0))</f>
        <v>0</v>
      </c>
      <c r="I721" s="57">
        <f t="shared" si="580"/>
        <v>0</v>
      </c>
      <c r="J721" s="57">
        <f t="shared" si="580"/>
        <v>0</v>
      </c>
      <c r="K721" s="57">
        <f t="shared" si="581"/>
        <v>0</v>
      </c>
      <c r="L721" s="57">
        <f>IF(ISERROR(VLOOKUP(C721,[2]TD!$4:$65536,6,0)),0,VLOOKUP(C721,[2]TD!$4:$65536,6,0))</f>
        <v>0</v>
      </c>
      <c r="M721" s="57">
        <f>IF(ISERROR(VLOOKUP(C721,[2]TD!$4:$65536,7,0)),0,VLOOKUP(C721,[2]TD!$4:$65536,7,0))</f>
        <v>0</v>
      </c>
      <c r="N721" s="70"/>
      <c r="O721" s="70" t="str">
        <f>IF(ISERROR(VLOOKUP(N721,[2]POA!$A$2:$C$25,3,0)),"",VLOOKUP(N721,[2]POA!$A$2:$C$25,3,0))</f>
        <v/>
      </c>
      <c r="P721" s="61"/>
      <c r="Q721" s="61" t="str">
        <f>IF(ISERROR(VLOOKUP(P721,[2]POA!$A$2:$F$25,4,0)),"",VLOOKUP(P721,[2]POA!$A$2:$F$25,4,0))</f>
        <v/>
      </c>
      <c r="R721" s="62" t="str">
        <f>IF(ISERROR(VLOOKUP(N721,[2]POA!$A$2:$C$25,2,0)),"",VLOOKUP(N721,[2]POA!$A$2:$C$25,2,0))</f>
        <v/>
      </c>
      <c r="S721" s="63"/>
      <c r="T721" s="64" t="str">
        <f t="shared" si="577"/>
        <v/>
      </c>
      <c r="U721" s="63"/>
      <c r="V721" s="64" t="str">
        <f>IF(OR(U716=0,N721="",R721=""),"",IF(U716&gt;=(0.5*R721),"HABIL","NO HABIL"))</f>
        <v/>
      </c>
      <c r="W721" s="64"/>
      <c r="X721" s="63"/>
      <c r="Y721" s="64" t="str">
        <f>IF(OR(X716=0,N721="",R721=""),"",IF(X716&gt;=$Y$9,"HABIL","NO HABIL"))</f>
        <v/>
      </c>
      <c r="Z721" s="65"/>
      <c r="AA721" s="64" t="str">
        <f>IF(OR(Z716=0,N721="",R721=""),"",IF(Z716&lt;=$AA$9,"HABIL","NO HABIL"))</f>
        <v/>
      </c>
      <c r="AB721" s="61">
        <f>IF(ISERROR(VLOOKUP(P721,[3]POA!$A$2:$F$25,5,0)),"",VLOOKUP(P721,[3]POA!$A$2:$F$25,5,0))</f>
        <v>0</v>
      </c>
      <c r="AC721" s="61"/>
      <c r="AD721" s="64" t="str">
        <f>IF(OR(AC716=0,N721="",R721=""),"",IF(AC716&gt;=$AD$9,"HABIL","NO HABIL"))</f>
        <v/>
      </c>
      <c r="AE721" s="64" t="str">
        <f t="shared" si="578"/>
        <v/>
      </c>
      <c r="AF721" s="66">
        <f t="shared" si="579"/>
        <v>0</v>
      </c>
      <c r="AG721" s="67" t="str">
        <f t="shared" si="582"/>
        <v>MIPYME</v>
      </c>
      <c r="AH721" s="68"/>
      <c r="AI721" s="64" t="str">
        <f>IF(OR(AH716=0,N721="",R721=""),"",IF(AH716&gt;=$AI$9,"HABIL","NO HABIL"))</f>
        <v/>
      </c>
      <c r="AJ721" s="68"/>
      <c r="AK721" s="64" t="str">
        <f>IF(OR(AJ716=0,N721="",R721=""),"",IF(AJ716&gt;=$AK$9,"HABIL","NO HABIL"))</f>
        <v/>
      </c>
      <c r="AL721" s="72" t="str">
        <f t="shared" si="583"/>
        <v/>
      </c>
    </row>
    <row r="722" spans="2:38" ht="18" hidden="1" customHeight="1" x14ac:dyDescent="0.25">
      <c r="B722" s="54" t="str">
        <f t="shared" si="584"/>
        <v/>
      </c>
      <c r="C722" s="56"/>
      <c r="D722" s="56"/>
      <c r="E722" s="57">
        <f>IF(ISERROR(VLOOKUP(C722,[2]TD!$4:$65536,2,0)),0,VLOOKUP(C722,[2]TD!$4:$65536,2,0))</f>
        <v>0</v>
      </c>
      <c r="F722" s="57">
        <f>IF(ISERROR(VLOOKUP(C722,[2]TD!$4:$65536,3,0)),0,VLOOKUP(C722,[2]TD!$4:$65536,3,0))</f>
        <v>0</v>
      </c>
      <c r="G722" s="57">
        <f>IF(ISERROR(VLOOKUP(C722,[2]TD!$4:$65536,4,0)),0,VLOOKUP(C722,[2]TD!$4:$65536,4,0))</f>
        <v>0</v>
      </c>
      <c r="H722" s="57">
        <f>IF(ISERROR(VLOOKUP(C722,[2]TD!$4:$65536,5,0)),0,VLOOKUP(C722,[2]TD!$4:$65536,5,0))</f>
        <v>0</v>
      </c>
      <c r="I722" s="57">
        <f t="shared" si="580"/>
        <v>0</v>
      </c>
      <c r="J722" s="57">
        <f t="shared" si="580"/>
        <v>0</v>
      </c>
      <c r="K722" s="57">
        <f t="shared" si="581"/>
        <v>0</v>
      </c>
      <c r="L722" s="57">
        <f>IF(ISERROR(VLOOKUP(C722,[2]TD!$4:$65536,6,0)),0,VLOOKUP(C722,[2]TD!$4:$65536,6,0))</f>
        <v>0</v>
      </c>
      <c r="M722" s="57">
        <f>IF(ISERROR(VLOOKUP(C722,[2]TD!$4:$65536,7,0)),0,VLOOKUP(C722,[2]TD!$4:$65536,7,0))</f>
        <v>0</v>
      </c>
      <c r="N722" s="70"/>
      <c r="O722" s="70" t="str">
        <f>IF(ISERROR(VLOOKUP(N722,[2]POA!$A$2:$C$25,3,0)),"",VLOOKUP(N722,[2]POA!$A$2:$C$25,3,0))</f>
        <v/>
      </c>
      <c r="P722" s="61"/>
      <c r="Q722" s="61" t="str">
        <f>IF(ISERROR(VLOOKUP(P722,[2]POA!$A$2:$F$25,4,0)),"",VLOOKUP(P722,[2]POA!$A$2:$F$25,4,0))</f>
        <v/>
      </c>
      <c r="R722" s="62" t="str">
        <f>IF(ISERROR(VLOOKUP(N722,[2]POA!$A$2:$C$25,2,0)),"",VLOOKUP(N722,[2]POA!$A$2:$C$25,2,0))</f>
        <v/>
      </c>
      <c r="S722" s="63"/>
      <c r="T722" s="64" t="str">
        <f t="shared" si="577"/>
        <v/>
      </c>
      <c r="U722" s="63"/>
      <c r="V722" s="64" t="str">
        <f>IF(OR(U716=0,N722="",R722=""),"",IF(U716&gt;=(0.5*R722),"HABIL","NO HABIL"))</f>
        <v/>
      </c>
      <c r="W722" s="64"/>
      <c r="X722" s="63"/>
      <c r="Y722" s="64" t="str">
        <f>IF(OR(X716=0,N722="",R722=""),"",IF(X716&gt;=$Y$9,"HABIL","NO HABIL"))</f>
        <v/>
      </c>
      <c r="Z722" s="65"/>
      <c r="AA722" s="64" t="str">
        <f>IF(OR(Z716=0,N722="",R722=""),"",IF(Z716&lt;=$AA$9,"HABIL","NO HABIL"))</f>
        <v/>
      </c>
      <c r="AB722" s="61">
        <f>IF(ISERROR(VLOOKUP(P722,[3]POA!$A$2:$F$25,5,0)),"",VLOOKUP(P722,[3]POA!$A$2:$F$25,5,0))</f>
        <v>0</v>
      </c>
      <c r="AC722" s="61"/>
      <c r="AD722" s="64" t="str">
        <f>IF(OR(AC716=0,N722="",R722=""),"",IF(AC716&gt;=$AD$9,"HABIL","NO HABIL"))</f>
        <v/>
      </c>
      <c r="AE722" s="64" t="str">
        <f t="shared" si="578"/>
        <v/>
      </c>
      <c r="AF722" s="66">
        <f t="shared" si="579"/>
        <v>0</v>
      </c>
      <c r="AG722" s="67" t="str">
        <f t="shared" si="582"/>
        <v>MIPYME</v>
      </c>
      <c r="AH722" s="68"/>
      <c r="AI722" s="64" t="str">
        <f>IF(OR(AH716=0,N722="",R722=""),"",IF(AH716&gt;=$AI$9,"HABIL","NO HABIL"))</f>
        <v/>
      </c>
      <c r="AJ722" s="68"/>
      <c r="AK722" s="64" t="str">
        <f>IF(OR(AJ716=0,N722="",R722=""),"",IF(AJ716&gt;=$AK$9,"HABIL","NO HABIL"))</f>
        <v/>
      </c>
      <c r="AL722" s="71" t="str">
        <f t="shared" si="583"/>
        <v/>
      </c>
    </row>
    <row r="723" spans="2:38" ht="18" hidden="1" customHeight="1" x14ac:dyDescent="0.25">
      <c r="B723" s="54" t="str">
        <f t="shared" si="584"/>
        <v/>
      </c>
      <c r="C723" s="56"/>
      <c r="D723" s="56"/>
      <c r="E723" s="57">
        <f>IF(ISERROR(VLOOKUP(C723,[2]TD!$4:$65536,2,0)),0,VLOOKUP(C723,[2]TD!$4:$65536,2,0))</f>
        <v>0</v>
      </c>
      <c r="F723" s="57">
        <f>IF(ISERROR(VLOOKUP(C723,[2]TD!$4:$65536,3,0)),0,VLOOKUP(C723,[2]TD!$4:$65536,3,0))</f>
        <v>0</v>
      </c>
      <c r="G723" s="57">
        <f>IF(ISERROR(VLOOKUP(C723,[2]TD!$4:$65536,4,0)),0,VLOOKUP(C723,[2]TD!$4:$65536,4,0))</f>
        <v>0</v>
      </c>
      <c r="H723" s="57">
        <f>IF(ISERROR(VLOOKUP(C723,[2]TD!$4:$65536,5,0)),0,VLOOKUP(C723,[2]TD!$4:$65536,5,0))</f>
        <v>0</v>
      </c>
      <c r="I723" s="57">
        <f t="shared" si="580"/>
        <v>0</v>
      </c>
      <c r="J723" s="57">
        <f t="shared" si="580"/>
        <v>0</v>
      </c>
      <c r="K723" s="57">
        <f t="shared" si="581"/>
        <v>0</v>
      </c>
      <c r="L723" s="57">
        <f>IF(ISERROR(VLOOKUP(C723,[2]TD!$4:$65536,6,0)),0,VLOOKUP(C723,[2]TD!$4:$65536,6,0))</f>
        <v>0</v>
      </c>
      <c r="M723" s="57">
        <f>IF(ISERROR(VLOOKUP(C723,[2]TD!$4:$65536,7,0)),0,VLOOKUP(C723,[2]TD!$4:$65536,7,0))</f>
        <v>0</v>
      </c>
      <c r="N723" s="70"/>
      <c r="O723" s="70" t="str">
        <f>IF(ISERROR(VLOOKUP(N723,[2]POA!$A$2:$C$25,3,0)),"",VLOOKUP(N723,[2]POA!$A$2:$C$25,3,0))</f>
        <v/>
      </c>
      <c r="P723" s="61"/>
      <c r="Q723" s="61" t="str">
        <f>IF(ISERROR(VLOOKUP(P723,[2]POA!$A$2:$F$25,4,0)),"",VLOOKUP(P723,[2]POA!$A$2:$F$25,4,0))</f>
        <v/>
      </c>
      <c r="R723" s="62" t="str">
        <f>IF(ISERROR(VLOOKUP(N723,[2]POA!$A$2:$C$25,2,0)),"",VLOOKUP(N723,[2]POA!$A$2:$C$25,2,0))</f>
        <v/>
      </c>
      <c r="S723" s="63"/>
      <c r="T723" s="64" t="str">
        <f t="shared" si="577"/>
        <v/>
      </c>
      <c r="U723" s="63"/>
      <c r="V723" s="64" t="str">
        <f>IF(OR(U716=0,N723="",R723=""),"",IF(U716&gt;=(0.5*R723),"HABIL","NO HABIL"))</f>
        <v/>
      </c>
      <c r="W723" s="64"/>
      <c r="X723" s="63"/>
      <c r="Y723" s="64" t="str">
        <f>IF(OR(X716=0,N723="",R723=""),"",IF(X716&gt;=$Y$9,"HABIL","NO HABIL"))</f>
        <v/>
      </c>
      <c r="Z723" s="65"/>
      <c r="AA723" s="64" t="str">
        <f>IF(OR(Z716=0,N723="",R723=""),"",IF(Z716&lt;=$AA$9,"HABIL","NO HABIL"))</f>
        <v/>
      </c>
      <c r="AB723" s="61">
        <f>IF(ISERROR(VLOOKUP(P723,[3]POA!$A$2:$F$25,5,0)),"",VLOOKUP(P723,[3]POA!$A$2:$F$25,5,0))</f>
        <v>0</v>
      </c>
      <c r="AC723" s="61"/>
      <c r="AD723" s="64" t="str">
        <f>IF(OR(AC716=0,N723="",R723=""),"",IF(AC716&gt;=$AD$9,"HABIL","NO HABIL"))</f>
        <v/>
      </c>
      <c r="AE723" s="64" t="str">
        <f t="shared" si="578"/>
        <v/>
      </c>
      <c r="AF723" s="66">
        <f t="shared" si="579"/>
        <v>0</v>
      </c>
      <c r="AG723" s="67" t="str">
        <f t="shared" si="582"/>
        <v>MIPYME</v>
      </c>
      <c r="AH723" s="68"/>
      <c r="AI723" s="64" t="str">
        <f>IF(OR(AH716=0,N723="",R723=""),"",IF(AH716&gt;=$AI$9,"HABIL","NO HABIL"))</f>
        <v/>
      </c>
      <c r="AJ723" s="68"/>
      <c r="AK723" s="64" t="str">
        <f>IF(OR(AJ716=0,N723="",R723=""),"",IF(AJ716&gt;=$AK$9,"HABIL","NO HABIL"))</f>
        <v/>
      </c>
      <c r="AL723" s="71" t="str">
        <f t="shared" si="583"/>
        <v/>
      </c>
    </row>
    <row r="724" spans="2:38" ht="18" hidden="1" customHeight="1" x14ac:dyDescent="0.25">
      <c r="B724" s="54" t="str">
        <f t="shared" si="584"/>
        <v/>
      </c>
      <c r="C724" s="56"/>
      <c r="D724" s="56"/>
      <c r="E724" s="57">
        <f>IF(ISERROR(VLOOKUP(C724,[2]TD!$4:$65536,2,0)),0,VLOOKUP(C724,[2]TD!$4:$65536,2,0))</f>
        <v>0</v>
      </c>
      <c r="F724" s="57">
        <f>IF(ISERROR(VLOOKUP(C724,[2]TD!$4:$65536,3,0)),0,VLOOKUP(C724,[2]TD!$4:$65536,3,0))</f>
        <v>0</v>
      </c>
      <c r="G724" s="57">
        <f>IF(ISERROR(VLOOKUP(C724,[2]TD!$4:$65536,4,0)),0,VLOOKUP(C724,[2]TD!$4:$65536,4,0))</f>
        <v>0</v>
      </c>
      <c r="H724" s="57">
        <f>IF(ISERROR(VLOOKUP(C724,[2]TD!$4:$65536,5,0)),0,VLOOKUP(C724,[2]TD!$4:$65536,5,0))</f>
        <v>0</v>
      </c>
      <c r="I724" s="57">
        <f t="shared" si="580"/>
        <v>0</v>
      </c>
      <c r="J724" s="57">
        <f t="shared" si="580"/>
        <v>0</v>
      </c>
      <c r="K724" s="57">
        <f t="shared" si="581"/>
        <v>0</v>
      </c>
      <c r="L724" s="57">
        <f>IF(ISERROR(VLOOKUP(C724,[2]TD!$4:$65536,6,0)),0,VLOOKUP(C724,[2]TD!$4:$65536,6,0))</f>
        <v>0</v>
      </c>
      <c r="M724" s="57">
        <f>IF(ISERROR(VLOOKUP(C724,[2]TD!$4:$65536,7,0)),0,VLOOKUP(C724,[2]TD!$4:$65536,7,0))</f>
        <v>0</v>
      </c>
      <c r="N724" s="70"/>
      <c r="O724" s="70" t="str">
        <f>IF(ISERROR(VLOOKUP(N724,[2]POA!$A$2:$C$25,3,0)),"",VLOOKUP(N724,[2]POA!$A$2:$C$25,3,0))</f>
        <v/>
      </c>
      <c r="P724" s="61"/>
      <c r="Q724" s="61" t="str">
        <f>IF(ISERROR(VLOOKUP(P724,[2]POA!$A$2:$F$25,4,0)),"",VLOOKUP(P724,[2]POA!$A$2:$F$25,4,0))</f>
        <v/>
      </c>
      <c r="R724" s="62" t="str">
        <f>IF(ISERROR(VLOOKUP(N724,[2]POA!$A$2:$C$25,2,0)),"",VLOOKUP(N724,[2]POA!$A$2:$C$25,2,0))</f>
        <v/>
      </c>
      <c r="S724" s="63"/>
      <c r="T724" s="64" t="str">
        <f t="shared" si="577"/>
        <v/>
      </c>
      <c r="U724" s="63"/>
      <c r="V724" s="64" t="str">
        <f>IF(OR(U716=0,N724="",R724=""),"",IF(U716&gt;=(0.5*R724),"HABIL","NO HABIL"))</f>
        <v/>
      </c>
      <c r="W724" s="64"/>
      <c r="X724" s="63"/>
      <c r="Y724" s="64" t="str">
        <f>IF(OR(X716=0,N724="",R724=""),"",IF(X716&gt;=$Y$9,"HABIL","NO HABIL"))</f>
        <v/>
      </c>
      <c r="Z724" s="65"/>
      <c r="AA724" s="64" t="str">
        <f>IF(OR(Z716=0,N724="",R724=""),"",IF(Z716&lt;=$AA$9,"HABIL","NO HABIL"))</f>
        <v/>
      </c>
      <c r="AB724" s="61">
        <f>IF(ISERROR(VLOOKUP(P724,[3]POA!$A$2:$F$25,5,0)),"",VLOOKUP(P724,[3]POA!$A$2:$F$25,5,0))</f>
        <v>0</v>
      </c>
      <c r="AC724" s="61"/>
      <c r="AD724" s="64" t="str">
        <f>IF(OR(AC716=0,N724="",R724=""),"",IF(AC716&gt;=$AD$9,"HABIL","NO HABIL"))</f>
        <v/>
      </c>
      <c r="AE724" s="64" t="str">
        <f t="shared" si="578"/>
        <v/>
      </c>
      <c r="AF724" s="66">
        <f t="shared" si="579"/>
        <v>0</v>
      </c>
      <c r="AG724" s="67" t="str">
        <f t="shared" si="582"/>
        <v>MIPYME</v>
      </c>
      <c r="AH724" s="68"/>
      <c r="AI724" s="64" t="str">
        <f>IF(OR(AH716=0,N724="",R724=""),"",IF(AH716&gt;=$AI$9,"HABIL","NO HABIL"))</f>
        <v/>
      </c>
      <c r="AJ724" s="68"/>
      <c r="AK724" s="64" t="str">
        <f>IF(OR(AJ716=0,N724="",R724=""),"",IF(AJ716&gt;=$AK$9,"HABIL","NO HABIL"))</f>
        <v/>
      </c>
      <c r="AL724" s="72" t="str">
        <f t="shared" si="583"/>
        <v/>
      </c>
    </row>
    <row r="725" spans="2:38" ht="18" hidden="1" customHeight="1" x14ac:dyDescent="0.25">
      <c r="B725" s="54" t="str">
        <f t="shared" si="584"/>
        <v/>
      </c>
      <c r="C725" s="56"/>
      <c r="D725" s="56"/>
      <c r="E725" s="57">
        <f>IF(ISERROR(VLOOKUP(C725,[2]TD!$4:$65536,2,0)),0,VLOOKUP(C725,[2]TD!$4:$65536,2,0))</f>
        <v>0</v>
      </c>
      <c r="F725" s="57">
        <f>IF(ISERROR(VLOOKUP(C725,[2]TD!$4:$65536,3,0)),0,VLOOKUP(C725,[2]TD!$4:$65536,3,0))</f>
        <v>0</v>
      </c>
      <c r="G725" s="57">
        <f>IF(ISERROR(VLOOKUP(C725,[2]TD!$4:$65536,4,0)),0,VLOOKUP(C725,[2]TD!$4:$65536,4,0))</f>
        <v>0</v>
      </c>
      <c r="H725" s="57">
        <f>IF(ISERROR(VLOOKUP(C725,[2]TD!$4:$65536,5,0)),0,VLOOKUP(C725,[2]TD!$4:$65536,5,0))</f>
        <v>0</v>
      </c>
      <c r="I725" s="57">
        <f t="shared" si="580"/>
        <v>0</v>
      </c>
      <c r="J725" s="57">
        <f t="shared" si="580"/>
        <v>0</v>
      </c>
      <c r="K725" s="57">
        <f t="shared" si="581"/>
        <v>0</v>
      </c>
      <c r="L725" s="57">
        <f>IF(ISERROR(VLOOKUP(C725,[2]TD!$4:$65536,6,0)),0,VLOOKUP(C725,[2]TD!$4:$65536,6,0))</f>
        <v>0</v>
      </c>
      <c r="M725" s="57">
        <f>IF(ISERROR(VLOOKUP(C725,[2]TD!$4:$65536,7,0)),0,VLOOKUP(C725,[2]TD!$4:$65536,7,0))</f>
        <v>0</v>
      </c>
      <c r="N725" s="70"/>
      <c r="O725" s="70" t="str">
        <f>IF(ISERROR(VLOOKUP(N725,[2]POA!$A$2:$C$25,3,0)),"",VLOOKUP(N725,[2]POA!$A$2:$C$25,3,0))</f>
        <v/>
      </c>
      <c r="P725" s="61"/>
      <c r="Q725" s="61" t="str">
        <f>IF(ISERROR(VLOOKUP(P725,[2]POA!$A$2:$F$25,4,0)),"",VLOOKUP(P725,[2]POA!$A$2:$F$25,4,0))</f>
        <v/>
      </c>
      <c r="R725" s="62" t="str">
        <f>IF(ISERROR(VLOOKUP(N725,[2]POA!$A$2:$C$25,2,0)),"",VLOOKUP(N725,[2]POA!$A$2:$C$25,2,0))</f>
        <v/>
      </c>
      <c r="S725" s="63"/>
      <c r="T725" s="64" t="str">
        <f t="shared" si="577"/>
        <v/>
      </c>
      <c r="U725" s="63"/>
      <c r="V725" s="64" t="str">
        <f>IF(OR(U716=0,N725="",R725=""),"",IF(U716&gt;=(0.5*R725),"HABIL","NO HABIL"))</f>
        <v/>
      </c>
      <c r="W725" s="64"/>
      <c r="X725" s="63"/>
      <c r="Y725" s="64" t="str">
        <f>IF(OR(X716=0,N725="",R725=""),"",IF(X716&gt;=$Y$9,"HABIL","NO HABIL"))</f>
        <v/>
      </c>
      <c r="Z725" s="65"/>
      <c r="AA725" s="64" t="str">
        <f>IF(OR(Z716=0,N725="",R725=""),"",IF(Z716&lt;=$AA$9,"HABIL","NO HABIL"))</f>
        <v/>
      </c>
      <c r="AB725" s="61">
        <f>IF(ISERROR(VLOOKUP(P725,[3]POA!$A$2:$F$25,5,0)),"",VLOOKUP(P725,[3]POA!$A$2:$F$25,5,0))</f>
        <v>0</v>
      </c>
      <c r="AC725" s="61"/>
      <c r="AD725" s="64" t="str">
        <f>IF(OR(AC716=0,N725="",R725=""),"",IF(AC716&gt;=$AD$9,"HABIL","NO HABIL"))</f>
        <v/>
      </c>
      <c r="AE725" s="64" t="str">
        <f t="shared" si="578"/>
        <v/>
      </c>
      <c r="AF725" s="66">
        <f t="shared" si="579"/>
        <v>0</v>
      </c>
      <c r="AG725" s="67" t="str">
        <f t="shared" si="582"/>
        <v>MIPYME</v>
      </c>
      <c r="AH725" s="68"/>
      <c r="AI725" s="64" t="str">
        <f>IF(OR(AH716=0,N725="",R725=""),"",IF(AH716&gt;=$AI$9,"HABIL","NO HABIL"))</f>
        <v/>
      </c>
      <c r="AJ725" s="68"/>
      <c r="AK725" s="64" t="str">
        <f>IF(OR(AJ716=0,N725="",R725=""),"",IF(AJ716&gt;=$AK$9,"HABIL","NO HABIL"))</f>
        <v/>
      </c>
      <c r="AL725" s="72" t="str">
        <f t="shared" si="583"/>
        <v/>
      </c>
    </row>
    <row r="726" spans="2:38" ht="18" hidden="1" customHeight="1" x14ac:dyDescent="0.25">
      <c r="B726" s="73" t="str">
        <f t="shared" si="584"/>
        <v/>
      </c>
      <c r="C726" s="74"/>
      <c r="D726" s="74"/>
      <c r="E726" s="75">
        <f>IF(ISERROR(VLOOKUP(C726,[2]TD!$4:$65536,2,0)),0,VLOOKUP(C726,[2]TD!$4:$65536,2,0))</f>
        <v>0</v>
      </c>
      <c r="F726" s="75">
        <f>IF(ISERROR(VLOOKUP(C726,[2]TD!$4:$65536,3,0)),0,VLOOKUP(C726,[2]TD!$4:$65536,3,0))</f>
        <v>0</v>
      </c>
      <c r="G726" s="75">
        <f>IF(ISERROR(VLOOKUP(C726,[2]TD!$4:$65536,4,0)),0,VLOOKUP(C726,[2]TD!$4:$65536,4,0))</f>
        <v>0</v>
      </c>
      <c r="H726" s="75">
        <f>IF(ISERROR(VLOOKUP(C726,[2]TD!$4:$65536,5,0)),0,VLOOKUP(C726,[2]TD!$4:$65536,5,0))</f>
        <v>0</v>
      </c>
      <c r="I726" s="75">
        <f t="shared" si="580"/>
        <v>0</v>
      </c>
      <c r="J726" s="75">
        <f t="shared" si="580"/>
        <v>0</v>
      </c>
      <c r="K726" s="75">
        <f t="shared" si="581"/>
        <v>0</v>
      </c>
      <c r="L726" s="75">
        <f>IF(ISERROR(VLOOKUP(C726,[2]TD!$4:$65536,6,0)),0,VLOOKUP(C726,[2]TD!$4:$65536,6,0))</f>
        <v>0</v>
      </c>
      <c r="M726" s="75">
        <f>IF(ISERROR(VLOOKUP(C726,[2]TD!$4:$65536,7,0)),0,VLOOKUP(C726,[2]TD!$4:$65536,7,0))</f>
        <v>0</v>
      </c>
      <c r="N726" s="76"/>
      <c r="O726" s="76" t="str">
        <f>IF(ISERROR(VLOOKUP(N726,[2]POA!$A$2:$C$25,3,0)),"",VLOOKUP(N726,[2]POA!$A$2:$C$25,3,0))</f>
        <v/>
      </c>
      <c r="P726" s="77"/>
      <c r="Q726" s="77" t="str">
        <f>IF(ISERROR(VLOOKUP(P726,[2]POA!$A$2:$F$25,4,0)),"",VLOOKUP(P726,[2]POA!$A$2:$F$25,4,0))</f>
        <v/>
      </c>
      <c r="R726" s="78" t="str">
        <f>IF(ISERROR(VLOOKUP(N726,[2]POA!$A$2:$C$25,2,0)),"",VLOOKUP(N726,[2]POA!$A$2:$C$25,2,0))</f>
        <v/>
      </c>
      <c r="S726" s="79"/>
      <c r="T726" s="64" t="str">
        <f t="shared" si="577"/>
        <v/>
      </c>
      <c r="U726" s="79"/>
      <c r="V726" s="80" t="str">
        <f>IF(OR(U716=0,N726="",R726=""),"",IF(U716&gt;=(0.5*R726),"HABIL","NO HABIL"))</f>
        <v/>
      </c>
      <c r="W726" s="80"/>
      <c r="X726" s="79"/>
      <c r="Y726" s="80" t="str">
        <f>IF(OR(X716=0,N726="",R726=""),"",IF(X716&gt;=$Y$9,"HABIL","NO HABIL"))</f>
        <v/>
      </c>
      <c r="Z726" s="81"/>
      <c r="AA726" s="80" t="str">
        <f>IF(OR(Z716=0,N726="",R726=""),"",IF(Z716&lt;=$AA$9,"HABIL","NO HABIL"))</f>
        <v/>
      </c>
      <c r="AB726" s="77">
        <f>IF(ISERROR(VLOOKUP(P726,[3]POA!$A$2:$F$25,5,0)),"",VLOOKUP(P726,[3]POA!$A$2:$F$25,5,0))</f>
        <v>0</v>
      </c>
      <c r="AC726" s="77"/>
      <c r="AD726" s="80" t="str">
        <f>IF(OR(AC716=0,N726="",R726=""),"",IF(AC716&gt;=$AD$9,"HABIL","NO HABIL"))</f>
        <v/>
      </c>
      <c r="AE726" s="80" t="str">
        <f t="shared" si="578"/>
        <v/>
      </c>
      <c r="AF726" s="82">
        <f t="shared" si="579"/>
        <v>0</v>
      </c>
      <c r="AG726" s="83" t="str">
        <f t="shared" si="582"/>
        <v>MIPYME</v>
      </c>
      <c r="AH726" s="84"/>
      <c r="AI726" s="80" t="str">
        <f>IF(OR(AH716=0,N726="",R726=""),"",IF(AH716&gt;=$AI$9,"HABIL","NO HABIL"))</f>
        <v/>
      </c>
      <c r="AJ726" s="84"/>
      <c r="AK726" s="80" t="str">
        <f>IF(OR(AJ716=0,N726="",R726=""),"",IF(AJ716&gt;=$AK$9,"HABIL","NO HABIL"))</f>
        <v/>
      </c>
      <c r="AL726" s="85" t="str">
        <f t="shared" si="583"/>
        <v/>
      </c>
    </row>
    <row r="727" spans="2:38" ht="18" hidden="1" customHeight="1" x14ac:dyDescent="0.25">
      <c r="B727" s="37">
        <v>66</v>
      </c>
      <c r="C727" s="38">
        <f>+C728</f>
        <v>0</v>
      </c>
      <c r="D727" s="39" t="str">
        <f>IF(SUM(D728:D737)=0,"",SUM(D728:D737))</f>
        <v/>
      </c>
      <c r="E727" s="40">
        <f>SUM(E728:E737)</f>
        <v>0</v>
      </c>
      <c r="F727" s="40">
        <f t="shared" ref="F727:M727" si="585">SUM(F728:F737)</f>
        <v>0</v>
      </c>
      <c r="G727" s="40">
        <f t="shared" si="585"/>
        <v>0</v>
      </c>
      <c r="H727" s="40">
        <f t="shared" si="585"/>
        <v>0</v>
      </c>
      <c r="I727" s="40">
        <f t="shared" si="585"/>
        <v>0</v>
      </c>
      <c r="J727" s="40">
        <f t="shared" si="585"/>
        <v>0</v>
      </c>
      <c r="K727" s="40">
        <f t="shared" si="585"/>
        <v>0</v>
      </c>
      <c r="L727" s="40">
        <f t="shared" si="585"/>
        <v>0</v>
      </c>
      <c r="M727" s="40">
        <f t="shared" si="585"/>
        <v>0</v>
      </c>
      <c r="N727" s="41">
        <v>1</v>
      </c>
      <c r="O727" s="42">
        <f>IF(ISERROR(VLOOKUP(N727,[2]POA!$A$2:$C$25,3,0)),"",VLOOKUP(N727,[2]POA!$A$2:$C$25,3,0))</f>
        <v>18</v>
      </c>
      <c r="P727" s="43" t="s">
        <v>54</v>
      </c>
      <c r="Q727" s="41">
        <f>+SUM(Q728:Q737)</f>
        <v>0</v>
      </c>
      <c r="R727" s="44">
        <f>IF(ISERROR(VLOOKUP(N727,[2]POA!$A$2:$C$25,2,0)),"",VLOOKUP(N727,[2]POA!$A$2:$C$25,2,0))</f>
        <v>151500000000</v>
      </c>
      <c r="S727" s="45">
        <f>SUM(I727)</f>
        <v>0</v>
      </c>
      <c r="T727" s="46" t="str">
        <f>IF(OR(S727=0,N727="",R727=""),"",IF(S727&gt;=(R727/O727),"HABIL","NO HABIL"))</f>
        <v/>
      </c>
      <c r="U727" s="47">
        <f>SUM(J727)</f>
        <v>0</v>
      </c>
      <c r="V727" s="48" t="str">
        <f>IF(OR(U727=0,N727="",R727=""),"",IF(U727&gt;=(0.1*R727),"HABIL","NO HABIL"))</f>
        <v/>
      </c>
      <c r="W727" s="48"/>
      <c r="X727" s="47">
        <f>IF(ISERROR(SUM(E727/G727)),0,SUM(E727/G727))</f>
        <v>0</v>
      </c>
      <c r="Y727" s="46" t="str">
        <f>IF(OR(X727=0,N727="",R727=""),"",IF(X727&gt;=$Y$9,"HABIL","NO HABIL"))</f>
        <v/>
      </c>
      <c r="Z727" s="49">
        <f>IF(ISERROR(SUM(H727/F727)),0,SUM(H727/F727))</f>
        <v>0</v>
      </c>
      <c r="AA727" s="46" t="str">
        <f>IF(OR(Z727=0,N727="",R727=""),"",IF(Z727&lt;=$AA$9,"HABIL","NO HABIL"))</f>
        <v/>
      </c>
      <c r="AB727" s="41">
        <f>+SUM(AB728:AB737)</f>
        <v>0</v>
      </c>
      <c r="AC727" s="49">
        <f>IF(ISERROR(SUM(L727/M727)),0,SUM(L727/M727))</f>
        <v>0</v>
      </c>
      <c r="AD727" s="46" t="str">
        <f>IF(OR(AC727=0,N727="",R727=""),"",IF(AC727&gt;=$AD$9,"HABIL","NO HABIL"))</f>
        <v/>
      </c>
      <c r="AE727" s="46" t="str">
        <f>IF(OR(T727="",V727="",Y727="",AA727="",AD727=""),"",IF(T727="NO HABIL","NO HABIL",IF(V727="NO HABIL","NO HABIL",IF(Y727="NO HABIL","NO HABIL",IF(AA727="NO HABIL","NO HABIL",IF(AD727="NO HABIL","NO HABIL",IF(AD727="NO HABIL","NO HABIL","HABIL")))))))</f>
        <v/>
      </c>
      <c r="AF727" s="50"/>
      <c r="AG727" s="51"/>
      <c r="AH727" s="49">
        <f>IF(ISERROR(SUM(L727/K727)),0,SUM(L727/K727))</f>
        <v>0</v>
      </c>
      <c r="AI727" s="46" t="str">
        <f>IF(OR(AH727=0,N727="",R727=""),"",IF(AH727&gt;=$AI$9,"HABIL","NO HABIL"))</f>
        <v/>
      </c>
      <c r="AJ727" s="49">
        <f>IF(ISERROR(SUM(L727/F727)),0,SUM(L727/F727))</f>
        <v>0</v>
      </c>
      <c r="AK727" s="46" t="str">
        <f>IF(OR(AJ727=0,N727="",R727=""),"",IF(AJ727&gt;=$AK$9,"HABIL","NO HABIL"))</f>
        <v/>
      </c>
      <c r="AL727" s="52" t="str">
        <f t="shared" si="583"/>
        <v/>
      </c>
    </row>
    <row r="728" spans="2:38" ht="18" hidden="1" customHeight="1" x14ac:dyDescent="0.25">
      <c r="B728" s="54" t="str">
        <f>IF(C728="","",B727+0.1)</f>
        <v/>
      </c>
      <c r="C728" s="55"/>
      <c r="D728" s="56"/>
      <c r="E728" s="57">
        <f>IF(ISERROR(VLOOKUP(C728,[2]TD!$4:$65536,2,0)),0,VLOOKUP(C728,[2]TD!$4:$65536,2,0))</f>
        <v>0</v>
      </c>
      <c r="F728" s="57">
        <f>IF(ISERROR(VLOOKUP(C728,[2]TD!$4:$65536,3,0)),0,VLOOKUP(C728,[2]TD!$4:$65536,3,0))</f>
        <v>0</v>
      </c>
      <c r="G728" s="57">
        <f>IF(ISERROR(VLOOKUP(C728,[2]TD!$4:$65536,4,0)),0,VLOOKUP(C728,[2]TD!$4:$65536,4,0))</f>
        <v>0</v>
      </c>
      <c r="H728" s="57">
        <f>IF(ISERROR(VLOOKUP(C728,[2]TD!$4:$65536,5,0)),0,VLOOKUP(C728,[2]TD!$4:$65536,5,0))</f>
        <v>0</v>
      </c>
      <c r="I728" s="57">
        <f>IF(ISERROR(E728-G728),"",E728-G728)</f>
        <v>0</v>
      </c>
      <c r="J728" s="58">
        <f>IF(ISERROR(F728-H728),"",F728-H728)</f>
        <v>0</v>
      </c>
      <c r="K728" s="58">
        <f>IF(ISERROR(F728-H728),"",F728-H728)</f>
        <v>0</v>
      </c>
      <c r="L728" s="57">
        <f>IF(ISERROR(VLOOKUP(C728,[2]TD!$4:$65536,6,0)),0,VLOOKUP(C728,[2]TD!$4:$65536,6,0))</f>
        <v>0</v>
      </c>
      <c r="M728" s="57">
        <f>IF(ISERROR(VLOOKUP(C728,[2]TD!$4:$65536,7,0)),0,VLOOKUP(C728,[2]TD!$4:$65536,7,0))</f>
        <v>0</v>
      </c>
      <c r="N728" s="59"/>
      <c r="O728" s="60" t="str">
        <f>IF(ISERROR(VLOOKUP(N728,[2]POA!$A$2:$C$25,3,0)),"",VLOOKUP(N728,[2]POA!$A$2:$C$25,3,0))</f>
        <v/>
      </c>
      <c r="P728" s="61" t="s">
        <v>54</v>
      </c>
      <c r="Q728" s="61" t="str">
        <f>IF(ISERROR(VLOOKUP(P728,[2]POA!$A$2:$F$25,4,0)),"",VLOOKUP(P728,[2]POA!$A$2:$F$25,4,0))</f>
        <v/>
      </c>
      <c r="R728" s="62" t="str">
        <f>IF(ISERROR(VLOOKUP(N728,[2]POA!$A$2:$C$25,2,0)),"",VLOOKUP(N728,[2]POA!$A$2:$C$25,2,0))</f>
        <v/>
      </c>
      <c r="S728" s="63"/>
      <c r="T728" s="64" t="str">
        <f t="shared" ref="T728:T737" si="586">IF(OR(S727=0,N728="",R728=""),"",IF(S727&gt;=(0.1*R728),"HABIL","NO HABIL"))</f>
        <v/>
      </c>
      <c r="U728" s="63"/>
      <c r="V728" s="64" t="str">
        <f>IF(OR(U727=0,N728="",R728=""),"",IF(U727&gt;=(0.5*R728),"HABIL","NO HABIL"))</f>
        <v/>
      </c>
      <c r="W728" s="64"/>
      <c r="X728" s="63"/>
      <c r="Y728" s="64" t="str">
        <f>IF(OR(X727=0,N728="",R728=""),"",IF(X727&gt;=$Y$9,"HABIL","NO HABIL"))</f>
        <v/>
      </c>
      <c r="Z728" s="65"/>
      <c r="AA728" s="64" t="str">
        <f>IF(OR(Z727=0,N728="",R728=""),"",IF(Z727&lt;=$AA$9,"HABIL","NO HABIL"))</f>
        <v/>
      </c>
      <c r="AB728" s="61" t="str">
        <f>IF(ISERROR(VLOOKUP(P728,[3]POA!$A$2:$F$25,5,0)),"",VLOOKUP(P728,[3]POA!$A$2:$F$25,5,0))</f>
        <v/>
      </c>
      <c r="AC728" s="61"/>
      <c r="AD728" s="64" t="str">
        <f>IF(OR(AC727=0,N728="",R728=""),"",IF(AC727&gt;=$AD$9,"HABIL","NO HABIL"))</f>
        <v/>
      </c>
      <c r="AE728" s="64" t="str">
        <f t="shared" ref="AE728:AE737" si="587">IF(OR(T728="",V728="",Y728="",AA728="",AD728=""),"",IF(T728="NO HABIL","NO HABIL",IF(V728="NO HABIL","NO HABIL",IF(Y728="NO HABIL","NO HABIL",IF(AA728="NO HABIL","NO HABIL",IF(AD728="NO HABIL","NO HABIL",IF(AD728="NO HABIL","NO HABIL","HABIL")))))))</f>
        <v/>
      </c>
      <c r="AF728" s="66">
        <f t="shared" ref="AF728:AF737" si="588">IF(ISERROR(F728/$AG$9),"",F728/$AG$9)</f>
        <v>0</v>
      </c>
      <c r="AG728" s="67" t="str">
        <f>+IF(AF728&lt;$AG$10,"MIPYME","NO CUMPLE")</f>
        <v>MIPYME</v>
      </c>
      <c r="AH728" s="68"/>
      <c r="AI728" s="64" t="str">
        <f>IF(OR(AH727=0,N728="",R728=""),"",IF(AH727&gt;=$AI$9,"HABIL","NO HABIL"))</f>
        <v/>
      </c>
      <c r="AJ728" s="68"/>
      <c r="AK728" s="64" t="str">
        <f>IF(OR(AJ727=0,N728="",R728=""),"",IF(AJ727&gt;=$AK$9,"HABIL","NO HABIL"))</f>
        <v/>
      </c>
      <c r="AL728" s="69" t="str">
        <f>IF(OR(AI728="",AK728=""),"",IF(AI728="NO HABIL","NO HABIL",IF(AK728="NO HABIL","NO HABIL",IF(AK728="NO HABIL","NO HABIL","HABIL"))))</f>
        <v/>
      </c>
    </row>
    <row r="729" spans="2:38" ht="18" hidden="1" customHeight="1" x14ac:dyDescent="0.25">
      <c r="B729" s="54" t="str">
        <f>IF(C729="","",B728+0.1)</f>
        <v/>
      </c>
      <c r="C729" s="56"/>
      <c r="D729" s="56"/>
      <c r="E729" s="57">
        <f>IF(ISERROR(VLOOKUP(C729,[2]TD!$4:$65536,2,0)),0,VLOOKUP(C729,[2]TD!$4:$65536,2,0))</f>
        <v>0</v>
      </c>
      <c r="F729" s="57">
        <f>IF(ISERROR(VLOOKUP(C729,[2]TD!$4:$65536,3,0)),0,VLOOKUP(C729,[2]TD!$4:$65536,3,0))</f>
        <v>0</v>
      </c>
      <c r="G729" s="57">
        <f>IF(ISERROR(VLOOKUP(C729,[2]TD!$4:$65536,4,0)),0,VLOOKUP(C729,[2]TD!$4:$65536,4,0))</f>
        <v>0</v>
      </c>
      <c r="H729" s="57">
        <f>IF(ISERROR(VLOOKUP(C729,[2]TD!$4:$65536,5,0)),0,VLOOKUP(C729,[2]TD!$4:$65536,5,0))</f>
        <v>0</v>
      </c>
      <c r="I729" s="57">
        <f t="shared" ref="I729:J737" si="589">IF(ISERROR(E729-G729),"",E729-G729)</f>
        <v>0</v>
      </c>
      <c r="J729" s="58">
        <f t="shared" si="589"/>
        <v>0</v>
      </c>
      <c r="K729" s="58">
        <f t="shared" ref="K729:K737" si="590">IF(ISERROR(F729-H729),"",F729-H729)</f>
        <v>0</v>
      </c>
      <c r="L729" s="57">
        <f>IF(ISERROR(VLOOKUP(C729,[2]TD!$4:$65536,6,0)),0,VLOOKUP(C729,[2]TD!$4:$65536,6,0))</f>
        <v>0</v>
      </c>
      <c r="M729" s="57">
        <f>IF(ISERROR(VLOOKUP(C729,[2]TD!$4:$65536,7,0)),0,VLOOKUP(C729,[2]TD!$4:$65536,7,0))</f>
        <v>0</v>
      </c>
      <c r="N729" s="70"/>
      <c r="O729" s="70" t="str">
        <f>IF(ISERROR(VLOOKUP(N729,[2]POA!$A$2:$C$25,3,0)),"",VLOOKUP(N729,[2]POA!$A$2:$C$25,3,0))</f>
        <v/>
      </c>
      <c r="P729" s="61" t="s">
        <v>54</v>
      </c>
      <c r="Q729" s="61" t="str">
        <f>IF(ISERROR(VLOOKUP(P729,[2]POA!$A$2:$F$25,4,0)),"",VLOOKUP(P729,[2]POA!$A$2:$F$25,4,0))</f>
        <v/>
      </c>
      <c r="R729" s="62" t="str">
        <f>IF(ISERROR(VLOOKUP(N729,[2]POA!$A$2:$C$25,2,0)),"",VLOOKUP(N729,[2]POA!$A$2:$C$25,2,0))</f>
        <v/>
      </c>
      <c r="S729" s="63" t="s">
        <v>54</v>
      </c>
      <c r="T729" s="64" t="str">
        <f t="shared" si="586"/>
        <v/>
      </c>
      <c r="U729" s="63"/>
      <c r="V729" s="64" t="str">
        <f>IF(OR(U727=0,N729="",R729=""),"",IF(U727&gt;=(0.5*R729),"HABIL","NO HABIL"))</f>
        <v/>
      </c>
      <c r="W729" s="64"/>
      <c r="X729" s="63"/>
      <c r="Y729" s="64" t="str">
        <f>IF(OR(X727=0,N729="",R729=""),"",IF(X727&gt;=$Y$9,"HABIL","NO HABIL"))</f>
        <v/>
      </c>
      <c r="Z729" s="65"/>
      <c r="AA729" s="64" t="str">
        <f>IF(OR(Z727=0,N729="",R729=""),"",IF(Z727&lt;=$AA$9,"HABIL","NO HABIL"))</f>
        <v/>
      </c>
      <c r="AB729" s="61" t="str">
        <f>IF(ISERROR(VLOOKUP(P729,[3]POA!$A$2:$F$25,5,0)),"",VLOOKUP(P729,[3]POA!$A$2:$F$25,5,0))</f>
        <v/>
      </c>
      <c r="AC729" s="61"/>
      <c r="AD729" s="64" t="str">
        <f>IF(OR(AC727=0,N729="",R729=""),"",IF(AC727&gt;=$AD$9,"HABIL","NO HABIL"))</f>
        <v/>
      </c>
      <c r="AE729" s="64" t="str">
        <f t="shared" si="587"/>
        <v/>
      </c>
      <c r="AF729" s="66">
        <f t="shared" si="588"/>
        <v>0</v>
      </c>
      <c r="AG729" s="67" t="str">
        <f t="shared" ref="AG729:AG737" si="591">+IF(AF729&lt;$AG$10,"MIPYME","NO CUMPLE")</f>
        <v>MIPYME</v>
      </c>
      <c r="AH729" s="68"/>
      <c r="AI729" s="64" t="str">
        <f>IF(OR(AH727=0,N729="",R729=""),"",IF(AH727&gt;=$AI$9,"HABIL","NO HABIL"))</f>
        <v/>
      </c>
      <c r="AJ729" s="68"/>
      <c r="AK729" s="64" t="str">
        <f>IF(OR(AJ727=0,N729="",R729=""),"",IF(AJ727&gt;=$AK$9,"HABIL","NO HABIL"))</f>
        <v/>
      </c>
      <c r="AL729" s="71" t="str">
        <f t="shared" ref="AL729:AL738" si="592">IF(OR(AI729="",AK729=""),"",IF(AI729="NO HABIL","NO HABIL",IF(AK729="NO HABIL","NO HABIL",IF(AK729="NO HABIL","NO HABIL","HABIL"))))</f>
        <v/>
      </c>
    </row>
    <row r="730" spans="2:38" ht="18" hidden="1" customHeight="1" x14ac:dyDescent="0.25">
      <c r="B730" s="54" t="str">
        <f>IF(C730="","",B729+0.1)</f>
        <v/>
      </c>
      <c r="C730" s="56"/>
      <c r="D730" s="56"/>
      <c r="E730" s="57">
        <f>IF(ISERROR(VLOOKUP(C730,[2]TD!$4:$65536,2,0)),0,VLOOKUP(C730,[2]TD!$4:$65536,2,0))</f>
        <v>0</v>
      </c>
      <c r="F730" s="57">
        <f>IF(ISERROR(VLOOKUP(C730,[2]TD!$4:$65536,3,0)),0,VLOOKUP(C730,[2]TD!$4:$65536,3,0))</f>
        <v>0</v>
      </c>
      <c r="G730" s="57">
        <f>IF(ISERROR(VLOOKUP(C730,[2]TD!$4:$65536,4,0)),0,VLOOKUP(C730,[2]TD!$4:$65536,4,0))</f>
        <v>0</v>
      </c>
      <c r="H730" s="57">
        <f>IF(ISERROR(VLOOKUP(C730,[2]TD!$4:$65536,5,0)),0,VLOOKUP(C730,[2]TD!$4:$65536,5,0))</f>
        <v>0</v>
      </c>
      <c r="I730" s="57">
        <f t="shared" si="589"/>
        <v>0</v>
      </c>
      <c r="J730" s="58">
        <f t="shared" si="589"/>
        <v>0</v>
      </c>
      <c r="K730" s="58">
        <f t="shared" si="590"/>
        <v>0</v>
      </c>
      <c r="L730" s="57">
        <f>IF(ISERROR(VLOOKUP(C730,[2]TD!$4:$65536,6,0)),0,VLOOKUP(C730,[2]TD!$4:$65536,6,0))</f>
        <v>0</v>
      </c>
      <c r="M730" s="57">
        <f>IF(ISERROR(VLOOKUP(C730,[2]TD!$4:$65536,7,0)),0,VLOOKUP(C730,[2]TD!$4:$65536,7,0))</f>
        <v>0</v>
      </c>
      <c r="N730" s="70"/>
      <c r="O730" s="70" t="str">
        <f>IF(ISERROR(VLOOKUP(N730,[2]POA!$A$2:$C$25,3,0)),"",VLOOKUP(N730,[2]POA!$A$2:$C$25,3,0))</f>
        <v/>
      </c>
      <c r="P730" s="61"/>
      <c r="Q730" s="61" t="str">
        <f>IF(ISERROR(VLOOKUP(P730,[2]POA!$A$2:$F$25,4,0)),"",VLOOKUP(P730,[2]POA!$A$2:$F$25,4,0))</f>
        <v/>
      </c>
      <c r="R730" s="62" t="str">
        <f>IF(ISERROR(VLOOKUP(N730,[2]POA!$A$2:$C$25,2,0)),"",VLOOKUP(N730,[2]POA!$A$2:$C$25,2,0))</f>
        <v/>
      </c>
      <c r="S730" s="63" t="s">
        <v>54</v>
      </c>
      <c r="T730" s="64" t="str">
        <f t="shared" si="586"/>
        <v/>
      </c>
      <c r="U730" s="63"/>
      <c r="V730" s="64" t="str">
        <f>IF(OR(U727=0,N730="",R730=""),"",IF(U727&gt;=(0.5*R730),"HABIL","NO HABIL"))</f>
        <v/>
      </c>
      <c r="W730" s="64"/>
      <c r="X730" s="63"/>
      <c r="Y730" s="64" t="str">
        <f>IF(OR(X727=0,N730="",R730=""),"",IF(X727&gt;=$Y$9,"HABIL","NO HABIL"))</f>
        <v/>
      </c>
      <c r="Z730" s="65"/>
      <c r="AA730" s="64" t="str">
        <f>IF(OR(Z727=0,N730="",R730=""),"",IF(Z727&lt;=$AA$9,"HABIL","NO HABIL"))</f>
        <v/>
      </c>
      <c r="AB730" s="61">
        <f>IF(ISERROR(VLOOKUP(P730,[3]POA!$A$2:$F$25,5,0)),"",VLOOKUP(P730,[3]POA!$A$2:$F$25,5,0))</f>
        <v>0</v>
      </c>
      <c r="AC730" s="61"/>
      <c r="AD730" s="64" t="str">
        <f>IF(OR(AC727=0,N730="",R730=""),"",IF(AC727&gt;=$AD$9,"HABIL","NO HABIL"))</f>
        <v/>
      </c>
      <c r="AE730" s="64" t="str">
        <f t="shared" si="587"/>
        <v/>
      </c>
      <c r="AF730" s="66">
        <f t="shared" si="588"/>
        <v>0</v>
      </c>
      <c r="AG730" s="67" t="str">
        <f t="shared" si="591"/>
        <v>MIPYME</v>
      </c>
      <c r="AH730" s="68"/>
      <c r="AI730" s="64" t="str">
        <f>IF(OR(AH727=0,N730="",R730=""),"",IF(AH727&gt;=$AI$9,"HABIL","NO HABIL"))</f>
        <v/>
      </c>
      <c r="AJ730" s="68"/>
      <c r="AK730" s="64" t="str">
        <f>IF(OR(AJ727=0,N730="",R730=""),"",IF(AJ727&gt;=$AK$9,"HABIL","NO HABIL"))</f>
        <v/>
      </c>
      <c r="AL730" s="71" t="str">
        <f t="shared" si="592"/>
        <v/>
      </c>
    </row>
    <row r="731" spans="2:38" ht="18" hidden="1" customHeight="1" x14ac:dyDescent="0.25">
      <c r="B731" s="54"/>
      <c r="C731" s="56" t="s">
        <v>55</v>
      </c>
      <c r="D731" s="56"/>
      <c r="E731" s="57">
        <f>IF(ISERROR(VLOOKUP(C731,[2]TD!$4:$65536,2,0)),0,VLOOKUP(C731,[2]TD!$4:$65536,2,0))</f>
        <v>0</v>
      </c>
      <c r="F731" s="57">
        <f>IF(ISERROR(VLOOKUP(C731,[2]TD!$4:$65536,3,0)),0,VLOOKUP(C731,[2]TD!$4:$65536,3,0))</f>
        <v>0</v>
      </c>
      <c r="G731" s="57">
        <f>IF(ISERROR(VLOOKUP(C731,[2]TD!$4:$65536,4,0)),0,VLOOKUP(C731,[2]TD!$4:$65536,4,0))</f>
        <v>0</v>
      </c>
      <c r="H731" s="57">
        <f>IF(ISERROR(VLOOKUP(C731,[2]TD!$4:$65536,5,0)),0,VLOOKUP(C731,[2]TD!$4:$65536,5,0))</f>
        <v>0</v>
      </c>
      <c r="I731" s="57">
        <f t="shared" si="589"/>
        <v>0</v>
      </c>
      <c r="J731" s="57">
        <f t="shared" si="589"/>
        <v>0</v>
      </c>
      <c r="K731" s="57">
        <f t="shared" si="590"/>
        <v>0</v>
      </c>
      <c r="L731" s="57">
        <f>IF(ISERROR(VLOOKUP(C731,[2]TD!$4:$65536,6,0)),0,VLOOKUP(C731,[2]TD!$4:$65536,6,0))</f>
        <v>0</v>
      </c>
      <c r="M731" s="57">
        <f>IF(ISERROR(VLOOKUP(C731,[2]TD!$4:$65536,7,0)),0,VLOOKUP(C731,[2]TD!$4:$65536,7,0))</f>
        <v>0</v>
      </c>
      <c r="N731" s="70"/>
      <c r="O731" s="70" t="str">
        <f>IF(ISERROR(VLOOKUP(N731,[2]POA!$A$2:$C$25,3,0)),"",VLOOKUP(N731,[2]POA!$A$2:$C$25,3,0))</f>
        <v/>
      </c>
      <c r="P731" s="61"/>
      <c r="Q731" s="61" t="str">
        <f>IF(ISERROR(VLOOKUP(P731,[2]POA!$A$2:$F$25,4,0)),"",VLOOKUP(P731,[2]POA!$A$2:$F$25,4,0))</f>
        <v/>
      </c>
      <c r="R731" s="62" t="str">
        <f>IF(ISERROR(VLOOKUP(N731,[2]POA!$A$2:$C$25,2,0)),"",VLOOKUP(N731,[2]POA!$A$2:$C$25,2,0))</f>
        <v/>
      </c>
      <c r="S731" s="63"/>
      <c r="T731" s="64" t="str">
        <f t="shared" si="586"/>
        <v/>
      </c>
      <c r="U731" s="63"/>
      <c r="V731" s="64" t="str">
        <f>IF(OR(U727=0,N731="",R731=""),"",IF(U727&gt;=(0.5*R731),"HABIL","NO HABIL"))</f>
        <v/>
      </c>
      <c r="W731" s="64"/>
      <c r="X731" s="63"/>
      <c r="Y731" s="64" t="str">
        <f>IF(OR(X727=0,N731="",R731=""),"",IF(X727&gt;=$Y$9,"HABIL","NO HABIL"))</f>
        <v/>
      </c>
      <c r="Z731" s="65"/>
      <c r="AA731" s="64" t="str">
        <f>IF(OR(Z727=0,N731="",R731=""),"",IF(Z727&lt;=$AA$9,"HABIL","NO HABIL"))</f>
        <v/>
      </c>
      <c r="AB731" s="61">
        <f>IF(ISERROR(VLOOKUP(P731,[3]POA!$A$2:$F$25,5,0)),"",VLOOKUP(P731,[3]POA!$A$2:$F$25,5,0))</f>
        <v>0</v>
      </c>
      <c r="AC731" s="61"/>
      <c r="AD731" s="64" t="str">
        <f>IF(OR(AC727=0,N731="",R731=""),"",IF(AC727&gt;=$AD$9,"HABIL","NO HABIL"))</f>
        <v/>
      </c>
      <c r="AE731" s="64" t="str">
        <f t="shared" si="587"/>
        <v/>
      </c>
      <c r="AF731" s="66">
        <f t="shared" si="588"/>
        <v>0</v>
      </c>
      <c r="AG731" s="67" t="str">
        <f t="shared" si="591"/>
        <v>MIPYME</v>
      </c>
      <c r="AH731" s="68"/>
      <c r="AI731" s="64" t="str">
        <f>IF(OR(AH727=0,N731="",R731=""),"",IF(AH727&gt;=$AI$9,"HABIL","NO HABIL"))</f>
        <v/>
      </c>
      <c r="AJ731" s="68"/>
      <c r="AK731" s="64" t="str">
        <f>IF(OR(AJ727=0,N731="",R731=""),"",IF(AJ727&gt;=$AK$9,"HABIL","NO HABIL"))</f>
        <v/>
      </c>
      <c r="AL731" s="71" t="str">
        <f t="shared" si="592"/>
        <v/>
      </c>
    </row>
    <row r="732" spans="2:38" ht="18" hidden="1" customHeight="1" x14ac:dyDescent="0.25">
      <c r="B732" s="54" t="str">
        <f t="shared" ref="B732:B737" si="593">IF(C732="","",B731+0.1)</f>
        <v/>
      </c>
      <c r="C732" s="56"/>
      <c r="D732" s="56"/>
      <c r="E732" s="57">
        <f>IF(ISERROR(VLOOKUP(C732,[2]TD!$4:$65536,2,0)),0,VLOOKUP(C732,[2]TD!$4:$65536,2,0))</f>
        <v>0</v>
      </c>
      <c r="F732" s="57">
        <f>IF(ISERROR(VLOOKUP(C732,[2]TD!$4:$65536,3,0)),0,VLOOKUP(C732,[2]TD!$4:$65536,3,0))</f>
        <v>0</v>
      </c>
      <c r="G732" s="57">
        <f>IF(ISERROR(VLOOKUP(C732,[2]TD!$4:$65536,4,0)),0,VLOOKUP(C732,[2]TD!$4:$65536,4,0))</f>
        <v>0</v>
      </c>
      <c r="H732" s="57">
        <f>IF(ISERROR(VLOOKUP(C732,[2]TD!$4:$65536,5,0)),0,VLOOKUP(C732,[2]TD!$4:$65536,5,0))</f>
        <v>0</v>
      </c>
      <c r="I732" s="57">
        <f t="shared" si="589"/>
        <v>0</v>
      </c>
      <c r="J732" s="57">
        <f t="shared" si="589"/>
        <v>0</v>
      </c>
      <c r="K732" s="57">
        <f t="shared" si="590"/>
        <v>0</v>
      </c>
      <c r="L732" s="57">
        <f>IF(ISERROR(VLOOKUP(C732,[2]TD!$4:$65536,6,0)),0,VLOOKUP(C732,[2]TD!$4:$65536,6,0))</f>
        <v>0</v>
      </c>
      <c r="M732" s="57">
        <f>IF(ISERROR(VLOOKUP(C732,[2]TD!$4:$65536,7,0)),0,VLOOKUP(C732,[2]TD!$4:$65536,7,0))</f>
        <v>0</v>
      </c>
      <c r="N732" s="70"/>
      <c r="O732" s="70" t="str">
        <f>IF(ISERROR(VLOOKUP(N732,[2]POA!$A$2:$C$25,3,0)),"",VLOOKUP(N732,[2]POA!$A$2:$C$25,3,0))</f>
        <v/>
      </c>
      <c r="P732" s="61"/>
      <c r="Q732" s="61" t="str">
        <f>IF(ISERROR(VLOOKUP(P732,[2]POA!$A$2:$F$25,4,0)),"",VLOOKUP(P732,[2]POA!$A$2:$F$25,4,0))</f>
        <v/>
      </c>
      <c r="R732" s="62" t="str">
        <f>IF(ISERROR(VLOOKUP(N732,[2]POA!$A$2:$C$25,2,0)),"",VLOOKUP(N732,[2]POA!$A$2:$C$25,2,0))</f>
        <v/>
      </c>
      <c r="S732" s="63"/>
      <c r="T732" s="64" t="str">
        <f t="shared" si="586"/>
        <v/>
      </c>
      <c r="U732" s="63"/>
      <c r="V732" s="64" t="str">
        <f>IF(OR(U727=0,N732="",R732=""),"",IF(U727&gt;=(0.5*R732),"HABIL","NO HABIL"))</f>
        <v/>
      </c>
      <c r="W732" s="64"/>
      <c r="X732" s="63"/>
      <c r="Y732" s="64" t="str">
        <f>IF(OR(X727=0,N732="",R732=""),"",IF(X727&gt;=$Y$9,"HABIL","NO HABIL"))</f>
        <v/>
      </c>
      <c r="Z732" s="65"/>
      <c r="AA732" s="64" t="str">
        <f>IF(OR(Z727=0,N732="",R732=""),"",IF(Z727&lt;=$AA$9,"HABIL","NO HABIL"))</f>
        <v/>
      </c>
      <c r="AB732" s="61">
        <f>IF(ISERROR(VLOOKUP(P732,[3]POA!$A$2:$F$25,5,0)),"",VLOOKUP(P732,[3]POA!$A$2:$F$25,5,0))</f>
        <v>0</v>
      </c>
      <c r="AC732" s="61"/>
      <c r="AD732" s="64" t="str">
        <f>IF(OR(AC727=0,N732="",R732=""),"",IF(AC727&gt;=$AD$9,"HABIL","NO HABIL"))</f>
        <v/>
      </c>
      <c r="AE732" s="64" t="str">
        <f t="shared" si="587"/>
        <v/>
      </c>
      <c r="AF732" s="66">
        <f t="shared" si="588"/>
        <v>0</v>
      </c>
      <c r="AG732" s="67" t="str">
        <f t="shared" si="591"/>
        <v>MIPYME</v>
      </c>
      <c r="AH732" s="68"/>
      <c r="AI732" s="64" t="str">
        <f>IF(OR(AH727=0,N732="",R732=""),"",IF(AH727&gt;=$AI$9,"HABIL","NO HABIL"))</f>
        <v/>
      </c>
      <c r="AJ732" s="68"/>
      <c r="AK732" s="64" t="str">
        <f>IF(OR(AJ727=0,N732="",R732=""),"",IF(AJ727&gt;=$AK$9,"HABIL","NO HABIL"))</f>
        <v/>
      </c>
      <c r="AL732" s="72" t="str">
        <f t="shared" si="592"/>
        <v/>
      </c>
    </row>
    <row r="733" spans="2:38" ht="18" hidden="1" customHeight="1" x14ac:dyDescent="0.25">
      <c r="B733" s="54" t="str">
        <f t="shared" si="593"/>
        <v/>
      </c>
      <c r="C733" s="56"/>
      <c r="D733" s="56"/>
      <c r="E733" s="57">
        <f>IF(ISERROR(VLOOKUP(C733,[2]TD!$4:$65536,2,0)),0,VLOOKUP(C733,[2]TD!$4:$65536,2,0))</f>
        <v>0</v>
      </c>
      <c r="F733" s="57">
        <f>IF(ISERROR(VLOOKUP(C733,[2]TD!$4:$65536,3,0)),0,VLOOKUP(C733,[2]TD!$4:$65536,3,0))</f>
        <v>0</v>
      </c>
      <c r="G733" s="57">
        <f>IF(ISERROR(VLOOKUP(C733,[2]TD!$4:$65536,4,0)),0,VLOOKUP(C733,[2]TD!$4:$65536,4,0))</f>
        <v>0</v>
      </c>
      <c r="H733" s="57">
        <f>IF(ISERROR(VLOOKUP(C733,[2]TD!$4:$65536,5,0)),0,VLOOKUP(C733,[2]TD!$4:$65536,5,0))</f>
        <v>0</v>
      </c>
      <c r="I733" s="57">
        <f t="shared" si="589"/>
        <v>0</v>
      </c>
      <c r="J733" s="57">
        <f t="shared" si="589"/>
        <v>0</v>
      </c>
      <c r="K733" s="57">
        <f t="shared" si="590"/>
        <v>0</v>
      </c>
      <c r="L733" s="57">
        <f>IF(ISERROR(VLOOKUP(C733,[2]TD!$4:$65536,6,0)),0,VLOOKUP(C733,[2]TD!$4:$65536,6,0))</f>
        <v>0</v>
      </c>
      <c r="M733" s="57">
        <f>IF(ISERROR(VLOOKUP(C733,[2]TD!$4:$65536,7,0)),0,VLOOKUP(C733,[2]TD!$4:$65536,7,0))</f>
        <v>0</v>
      </c>
      <c r="N733" s="70"/>
      <c r="O733" s="70" t="str">
        <f>IF(ISERROR(VLOOKUP(N733,[2]POA!$A$2:$C$25,3,0)),"",VLOOKUP(N733,[2]POA!$A$2:$C$25,3,0))</f>
        <v/>
      </c>
      <c r="P733" s="61"/>
      <c r="Q733" s="61" t="str">
        <f>IF(ISERROR(VLOOKUP(P733,[2]POA!$A$2:$F$25,4,0)),"",VLOOKUP(P733,[2]POA!$A$2:$F$25,4,0))</f>
        <v/>
      </c>
      <c r="R733" s="62" t="str">
        <f>IF(ISERROR(VLOOKUP(N733,[2]POA!$A$2:$C$25,2,0)),"",VLOOKUP(N733,[2]POA!$A$2:$C$25,2,0))</f>
        <v/>
      </c>
      <c r="S733" s="63"/>
      <c r="T733" s="64" t="str">
        <f t="shared" si="586"/>
        <v/>
      </c>
      <c r="U733" s="63"/>
      <c r="V733" s="64" t="str">
        <f>IF(OR(U727=0,N733="",R733=""),"",IF(U727&gt;=(0.5*R733),"HABIL","NO HABIL"))</f>
        <v/>
      </c>
      <c r="W733" s="64"/>
      <c r="X733" s="63"/>
      <c r="Y733" s="64" t="str">
        <f>IF(OR(X727=0,N733="",R733=""),"",IF(X727&gt;=$Y$9,"HABIL","NO HABIL"))</f>
        <v/>
      </c>
      <c r="Z733" s="65"/>
      <c r="AA733" s="64" t="str">
        <f>IF(OR(Z727=0,N733="",R733=""),"",IF(Z727&lt;=$AA$9,"HABIL","NO HABIL"))</f>
        <v/>
      </c>
      <c r="AB733" s="61">
        <f>IF(ISERROR(VLOOKUP(P733,[3]POA!$A$2:$F$25,5,0)),"",VLOOKUP(P733,[3]POA!$A$2:$F$25,5,0))</f>
        <v>0</v>
      </c>
      <c r="AC733" s="61"/>
      <c r="AD733" s="64" t="str">
        <f>IF(OR(AC727=0,N733="",R733=""),"",IF(AC727&gt;=$AD$9,"HABIL","NO HABIL"))</f>
        <v/>
      </c>
      <c r="AE733" s="64" t="str">
        <f t="shared" si="587"/>
        <v/>
      </c>
      <c r="AF733" s="66">
        <f t="shared" si="588"/>
        <v>0</v>
      </c>
      <c r="AG733" s="67" t="str">
        <f t="shared" si="591"/>
        <v>MIPYME</v>
      </c>
      <c r="AH733" s="68"/>
      <c r="AI733" s="64" t="str">
        <f>IF(OR(AH727=0,N733="",R733=""),"",IF(AH727&gt;=$AI$9,"HABIL","NO HABIL"))</f>
        <v/>
      </c>
      <c r="AJ733" s="68"/>
      <c r="AK733" s="64" t="str">
        <f>IF(OR(AJ727=0,N733="",R733=""),"",IF(AJ727&gt;=$AK$9,"HABIL","NO HABIL"))</f>
        <v/>
      </c>
      <c r="AL733" s="71" t="str">
        <f t="shared" si="592"/>
        <v/>
      </c>
    </row>
    <row r="734" spans="2:38" ht="18" hidden="1" customHeight="1" x14ac:dyDescent="0.25">
      <c r="B734" s="54" t="str">
        <f t="shared" si="593"/>
        <v/>
      </c>
      <c r="C734" s="56"/>
      <c r="D734" s="56"/>
      <c r="E734" s="57">
        <f>IF(ISERROR(VLOOKUP(C734,[2]TD!$4:$65536,2,0)),0,VLOOKUP(C734,[2]TD!$4:$65536,2,0))</f>
        <v>0</v>
      </c>
      <c r="F734" s="57">
        <f>IF(ISERROR(VLOOKUP(C734,[2]TD!$4:$65536,3,0)),0,VLOOKUP(C734,[2]TD!$4:$65536,3,0))</f>
        <v>0</v>
      </c>
      <c r="G734" s="57">
        <f>IF(ISERROR(VLOOKUP(C734,[2]TD!$4:$65536,4,0)),0,VLOOKUP(C734,[2]TD!$4:$65536,4,0))</f>
        <v>0</v>
      </c>
      <c r="H734" s="57">
        <f>IF(ISERROR(VLOOKUP(C734,[2]TD!$4:$65536,5,0)),0,VLOOKUP(C734,[2]TD!$4:$65536,5,0))</f>
        <v>0</v>
      </c>
      <c r="I734" s="57">
        <f t="shared" si="589"/>
        <v>0</v>
      </c>
      <c r="J734" s="57">
        <f t="shared" si="589"/>
        <v>0</v>
      </c>
      <c r="K734" s="57">
        <f t="shared" si="590"/>
        <v>0</v>
      </c>
      <c r="L734" s="57">
        <f>IF(ISERROR(VLOOKUP(C734,[2]TD!$4:$65536,6,0)),0,VLOOKUP(C734,[2]TD!$4:$65536,6,0))</f>
        <v>0</v>
      </c>
      <c r="M734" s="57">
        <f>IF(ISERROR(VLOOKUP(C734,[2]TD!$4:$65536,7,0)),0,VLOOKUP(C734,[2]TD!$4:$65536,7,0))</f>
        <v>0</v>
      </c>
      <c r="N734" s="70"/>
      <c r="O734" s="70" t="str">
        <f>IF(ISERROR(VLOOKUP(N734,[2]POA!$A$2:$C$25,3,0)),"",VLOOKUP(N734,[2]POA!$A$2:$C$25,3,0))</f>
        <v/>
      </c>
      <c r="P734" s="61"/>
      <c r="Q734" s="61" t="str">
        <f>IF(ISERROR(VLOOKUP(P734,[2]POA!$A$2:$F$25,4,0)),"",VLOOKUP(P734,[2]POA!$A$2:$F$25,4,0))</f>
        <v/>
      </c>
      <c r="R734" s="62" t="str">
        <f>IF(ISERROR(VLOOKUP(N734,[2]POA!$A$2:$C$25,2,0)),"",VLOOKUP(N734,[2]POA!$A$2:$C$25,2,0))</f>
        <v/>
      </c>
      <c r="S734" s="63"/>
      <c r="T734" s="64" t="str">
        <f t="shared" si="586"/>
        <v/>
      </c>
      <c r="U734" s="63"/>
      <c r="V734" s="64" t="str">
        <f>IF(OR(U727=0,N734="",R734=""),"",IF(U727&gt;=(0.5*R734),"HABIL","NO HABIL"))</f>
        <v/>
      </c>
      <c r="W734" s="64"/>
      <c r="X734" s="63"/>
      <c r="Y734" s="64" t="str">
        <f>IF(OR(X727=0,N734="",R734=""),"",IF(X727&gt;=$Y$9,"HABIL","NO HABIL"))</f>
        <v/>
      </c>
      <c r="Z734" s="65"/>
      <c r="AA734" s="64" t="str">
        <f>IF(OR(Z727=0,N734="",R734=""),"",IF(Z727&lt;=$AA$9,"HABIL","NO HABIL"))</f>
        <v/>
      </c>
      <c r="AB734" s="61">
        <f>IF(ISERROR(VLOOKUP(P734,[3]POA!$A$2:$F$25,5,0)),"",VLOOKUP(P734,[3]POA!$A$2:$F$25,5,0))</f>
        <v>0</v>
      </c>
      <c r="AC734" s="61"/>
      <c r="AD734" s="64" t="str">
        <f>IF(OR(AC727=0,N734="",R734=""),"",IF(AC727&gt;=$AD$9,"HABIL","NO HABIL"))</f>
        <v/>
      </c>
      <c r="AE734" s="64" t="str">
        <f t="shared" si="587"/>
        <v/>
      </c>
      <c r="AF734" s="66">
        <f t="shared" si="588"/>
        <v>0</v>
      </c>
      <c r="AG734" s="67" t="str">
        <f t="shared" si="591"/>
        <v>MIPYME</v>
      </c>
      <c r="AH734" s="68"/>
      <c r="AI734" s="64" t="str">
        <f>IF(OR(AH727=0,N734="",R734=""),"",IF(AH727&gt;=$AI$9,"HABIL","NO HABIL"))</f>
        <v/>
      </c>
      <c r="AJ734" s="68"/>
      <c r="AK734" s="64" t="str">
        <f>IF(OR(AJ727=0,N734="",R734=""),"",IF(AJ727&gt;=$AK$9,"HABIL","NO HABIL"))</f>
        <v/>
      </c>
      <c r="AL734" s="71" t="str">
        <f t="shared" si="592"/>
        <v/>
      </c>
    </row>
    <row r="735" spans="2:38" ht="18" hidden="1" customHeight="1" x14ac:dyDescent="0.25">
      <c r="B735" s="54" t="str">
        <f t="shared" si="593"/>
        <v/>
      </c>
      <c r="C735" s="56"/>
      <c r="D735" s="56"/>
      <c r="E735" s="57">
        <f>IF(ISERROR(VLOOKUP(C735,[2]TD!$4:$65536,2,0)),0,VLOOKUP(C735,[2]TD!$4:$65536,2,0))</f>
        <v>0</v>
      </c>
      <c r="F735" s="57">
        <f>IF(ISERROR(VLOOKUP(C735,[2]TD!$4:$65536,3,0)),0,VLOOKUP(C735,[2]TD!$4:$65536,3,0))</f>
        <v>0</v>
      </c>
      <c r="G735" s="57">
        <f>IF(ISERROR(VLOOKUP(C735,[2]TD!$4:$65536,4,0)),0,VLOOKUP(C735,[2]TD!$4:$65536,4,0))</f>
        <v>0</v>
      </c>
      <c r="H735" s="57">
        <f>IF(ISERROR(VLOOKUP(C735,[2]TD!$4:$65536,5,0)),0,VLOOKUP(C735,[2]TD!$4:$65536,5,0))</f>
        <v>0</v>
      </c>
      <c r="I735" s="57">
        <f t="shared" si="589"/>
        <v>0</v>
      </c>
      <c r="J735" s="57">
        <f t="shared" si="589"/>
        <v>0</v>
      </c>
      <c r="K735" s="57">
        <f t="shared" si="590"/>
        <v>0</v>
      </c>
      <c r="L735" s="57">
        <f>IF(ISERROR(VLOOKUP(C735,[2]TD!$4:$65536,6,0)),0,VLOOKUP(C735,[2]TD!$4:$65536,6,0))</f>
        <v>0</v>
      </c>
      <c r="M735" s="57">
        <f>IF(ISERROR(VLOOKUP(C735,[2]TD!$4:$65536,7,0)),0,VLOOKUP(C735,[2]TD!$4:$65536,7,0))</f>
        <v>0</v>
      </c>
      <c r="N735" s="70"/>
      <c r="O735" s="70" t="str">
        <f>IF(ISERROR(VLOOKUP(N735,[2]POA!$A$2:$C$25,3,0)),"",VLOOKUP(N735,[2]POA!$A$2:$C$25,3,0))</f>
        <v/>
      </c>
      <c r="P735" s="61"/>
      <c r="Q735" s="61" t="str">
        <f>IF(ISERROR(VLOOKUP(P735,[2]POA!$A$2:$F$25,4,0)),"",VLOOKUP(P735,[2]POA!$A$2:$F$25,4,0))</f>
        <v/>
      </c>
      <c r="R735" s="62" t="str">
        <f>IF(ISERROR(VLOOKUP(N735,[2]POA!$A$2:$C$25,2,0)),"",VLOOKUP(N735,[2]POA!$A$2:$C$25,2,0))</f>
        <v/>
      </c>
      <c r="S735" s="63"/>
      <c r="T735" s="64" t="str">
        <f t="shared" si="586"/>
        <v/>
      </c>
      <c r="U735" s="63"/>
      <c r="V735" s="64" t="str">
        <f>IF(OR(U727=0,N735="",R735=""),"",IF(U727&gt;=(0.5*R735),"HABIL","NO HABIL"))</f>
        <v/>
      </c>
      <c r="W735" s="64"/>
      <c r="X735" s="63"/>
      <c r="Y735" s="64" t="str">
        <f>IF(OR(X727=0,N735="",R735=""),"",IF(X727&gt;=$Y$9,"HABIL","NO HABIL"))</f>
        <v/>
      </c>
      <c r="Z735" s="65"/>
      <c r="AA735" s="64" t="str">
        <f>IF(OR(Z727=0,N735="",R735=""),"",IF(Z727&lt;=$AA$9,"HABIL","NO HABIL"))</f>
        <v/>
      </c>
      <c r="AB735" s="61">
        <f>IF(ISERROR(VLOOKUP(P735,[3]POA!$A$2:$F$25,5,0)),"",VLOOKUP(P735,[3]POA!$A$2:$F$25,5,0))</f>
        <v>0</v>
      </c>
      <c r="AC735" s="61"/>
      <c r="AD735" s="64" t="str">
        <f>IF(OR(AC727=0,N735="",R735=""),"",IF(AC727&gt;=$AD$9,"HABIL","NO HABIL"))</f>
        <v/>
      </c>
      <c r="AE735" s="64" t="str">
        <f t="shared" si="587"/>
        <v/>
      </c>
      <c r="AF735" s="66">
        <f t="shared" si="588"/>
        <v>0</v>
      </c>
      <c r="AG735" s="67" t="str">
        <f t="shared" si="591"/>
        <v>MIPYME</v>
      </c>
      <c r="AH735" s="68"/>
      <c r="AI735" s="64" t="str">
        <f>IF(OR(AH727=0,N735="",R735=""),"",IF(AH727&gt;=$AI$9,"HABIL","NO HABIL"))</f>
        <v/>
      </c>
      <c r="AJ735" s="68"/>
      <c r="AK735" s="64" t="str">
        <f>IF(OR(AJ727=0,N735="",R735=""),"",IF(AJ727&gt;=$AK$9,"HABIL","NO HABIL"))</f>
        <v/>
      </c>
      <c r="AL735" s="72" t="str">
        <f t="shared" si="592"/>
        <v/>
      </c>
    </row>
    <row r="736" spans="2:38" ht="18" hidden="1" customHeight="1" x14ac:dyDescent="0.25">
      <c r="B736" s="54" t="str">
        <f t="shared" si="593"/>
        <v/>
      </c>
      <c r="C736" s="56"/>
      <c r="D736" s="56"/>
      <c r="E736" s="57">
        <f>IF(ISERROR(VLOOKUP(C736,[2]TD!$4:$65536,2,0)),0,VLOOKUP(C736,[2]TD!$4:$65536,2,0))</f>
        <v>0</v>
      </c>
      <c r="F736" s="57">
        <f>IF(ISERROR(VLOOKUP(C736,[2]TD!$4:$65536,3,0)),0,VLOOKUP(C736,[2]TD!$4:$65536,3,0))</f>
        <v>0</v>
      </c>
      <c r="G736" s="57">
        <f>IF(ISERROR(VLOOKUP(C736,[2]TD!$4:$65536,4,0)),0,VLOOKUP(C736,[2]TD!$4:$65536,4,0))</f>
        <v>0</v>
      </c>
      <c r="H736" s="57">
        <f>IF(ISERROR(VLOOKUP(C736,[2]TD!$4:$65536,5,0)),0,VLOOKUP(C736,[2]TD!$4:$65536,5,0))</f>
        <v>0</v>
      </c>
      <c r="I736" s="57">
        <f t="shared" si="589"/>
        <v>0</v>
      </c>
      <c r="J736" s="57">
        <f t="shared" si="589"/>
        <v>0</v>
      </c>
      <c r="K736" s="57">
        <f t="shared" si="590"/>
        <v>0</v>
      </c>
      <c r="L736" s="57">
        <f>IF(ISERROR(VLOOKUP(C736,[2]TD!$4:$65536,6,0)),0,VLOOKUP(C736,[2]TD!$4:$65536,6,0))</f>
        <v>0</v>
      </c>
      <c r="M736" s="57">
        <f>IF(ISERROR(VLOOKUP(C736,[2]TD!$4:$65536,7,0)),0,VLOOKUP(C736,[2]TD!$4:$65536,7,0))</f>
        <v>0</v>
      </c>
      <c r="N736" s="70"/>
      <c r="O736" s="70" t="str">
        <f>IF(ISERROR(VLOOKUP(N736,[2]POA!$A$2:$C$25,3,0)),"",VLOOKUP(N736,[2]POA!$A$2:$C$25,3,0))</f>
        <v/>
      </c>
      <c r="P736" s="61"/>
      <c r="Q736" s="61" t="str">
        <f>IF(ISERROR(VLOOKUP(P736,[2]POA!$A$2:$F$25,4,0)),"",VLOOKUP(P736,[2]POA!$A$2:$F$25,4,0))</f>
        <v/>
      </c>
      <c r="R736" s="62" t="str">
        <f>IF(ISERROR(VLOOKUP(N736,[2]POA!$A$2:$C$25,2,0)),"",VLOOKUP(N736,[2]POA!$A$2:$C$25,2,0))</f>
        <v/>
      </c>
      <c r="S736" s="63"/>
      <c r="T736" s="64" t="str">
        <f t="shared" si="586"/>
        <v/>
      </c>
      <c r="U736" s="63"/>
      <c r="V736" s="64" t="str">
        <f>IF(OR(U727=0,N736="",R736=""),"",IF(U727&gt;=(0.5*R736),"HABIL","NO HABIL"))</f>
        <v/>
      </c>
      <c r="W736" s="64"/>
      <c r="X736" s="63"/>
      <c r="Y736" s="64" t="str">
        <f>IF(OR(X727=0,N736="",R736=""),"",IF(X727&gt;=$Y$9,"HABIL","NO HABIL"))</f>
        <v/>
      </c>
      <c r="Z736" s="65"/>
      <c r="AA736" s="64" t="str">
        <f>IF(OR(Z727=0,N736="",R736=""),"",IF(Z727&lt;=$AA$9,"HABIL","NO HABIL"))</f>
        <v/>
      </c>
      <c r="AB736" s="61">
        <f>IF(ISERROR(VLOOKUP(P736,[3]POA!$A$2:$F$25,5,0)),"",VLOOKUP(P736,[3]POA!$A$2:$F$25,5,0))</f>
        <v>0</v>
      </c>
      <c r="AC736" s="61"/>
      <c r="AD736" s="64" t="str">
        <f>IF(OR(AC727=0,N736="",R736=""),"",IF(AC727&gt;=$AD$9,"HABIL","NO HABIL"))</f>
        <v/>
      </c>
      <c r="AE736" s="64" t="str">
        <f t="shared" si="587"/>
        <v/>
      </c>
      <c r="AF736" s="66">
        <f t="shared" si="588"/>
        <v>0</v>
      </c>
      <c r="AG736" s="67" t="str">
        <f t="shared" si="591"/>
        <v>MIPYME</v>
      </c>
      <c r="AH736" s="68"/>
      <c r="AI736" s="64" t="str">
        <f>IF(OR(AH727=0,N736="",R736=""),"",IF(AH727&gt;=$AI$9,"HABIL","NO HABIL"))</f>
        <v/>
      </c>
      <c r="AJ736" s="68"/>
      <c r="AK736" s="64" t="str">
        <f>IF(OR(AJ727=0,N736="",R736=""),"",IF(AJ727&gt;=$AK$9,"HABIL","NO HABIL"))</f>
        <v/>
      </c>
      <c r="AL736" s="72" t="str">
        <f t="shared" si="592"/>
        <v/>
      </c>
    </row>
    <row r="737" spans="2:38" ht="18" hidden="1" customHeight="1" x14ac:dyDescent="0.25">
      <c r="B737" s="73" t="str">
        <f t="shared" si="593"/>
        <v/>
      </c>
      <c r="C737" s="74"/>
      <c r="D737" s="74"/>
      <c r="E737" s="75">
        <f>IF(ISERROR(VLOOKUP(C737,[2]TD!$4:$65536,2,0)),0,VLOOKUP(C737,[2]TD!$4:$65536,2,0))</f>
        <v>0</v>
      </c>
      <c r="F737" s="75">
        <f>IF(ISERROR(VLOOKUP(C737,[2]TD!$4:$65536,3,0)),0,VLOOKUP(C737,[2]TD!$4:$65536,3,0))</f>
        <v>0</v>
      </c>
      <c r="G737" s="75">
        <f>IF(ISERROR(VLOOKUP(C737,[2]TD!$4:$65536,4,0)),0,VLOOKUP(C737,[2]TD!$4:$65536,4,0))</f>
        <v>0</v>
      </c>
      <c r="H737" s="75">
        <f>IF(ISERROR(VLOOKUP(C737,[2]TD!$4:$65536,5,0)),0,VLOOKUP(C737,[2]TD!$4:$65536,5,0))</f>
        <v>0</v>
      </c>
      <c r="I737" s="75">
        <f t="shared" si="589"/>
        <v>0</v>
      </c>
      <c r="J737" s="75">
        <f t="shared" si="589"/>
        <v>0</v>
      </c>
      <c r="K737" s="75">
        <f t="shared" si="590"/>
        <v>0</v>
      </c>
      <c r="L737" s="75">
        <f>IF(ISERROR(VLOOKUP(C737,[2]TD!$4:$65536,6,0)),0,VLOOKUP(C737,[2]TD!$4:$65536,6,0))</f>
        <v>0</v>
      </c>
      <c r="M737" s="75">
        <f>IF(ISERROR(VLOOKUP(C737,[2]TD!$4:$65536,7,0)),0,VLOOKUP(C737,[2]TD!$4:$65536,7,0))</f>
        <v>0</v>
      </c>
      <c r="N737" s="76"/>
      <c r="O737" s="76" t="str">
        <f>IF(ISERROR(VLOOKUP(N737,[2]POA!$A$2:$C$25,3,0)),"",VLOOKUP(N737,[2]POA!$A$2:$C$25,3,0))</f>
        <v/>
      </c>
      <c r="P737" s="77"/>
      <c r="Q737" s="77" t="str">
        <f>IF(ISERROR(VLOOKUP(P737,[2]POA!$A$2:$F$25,4,0)),"",VLOOKUP(P737,[2]POA!$A$2:$F$25,4,0))</f>
        <v/>
      </c>
      <c r="R737" s="78" t="str">
        <f>IF(ISERROR(VLOOKUP(N737,[2]POA!$A$2:$C$25,2,0)),"",VLOOKUP(N737,[2]POA!$A$2:$C$25,2,0))</f>
        <v/>
      </c>
      <c r="S737" s="79"/>
      <c r="T737" s="64" t="str">
        <f t="shared" si="586"/>
        <v/>
      </c>
      <c r="U737" s="79"/>
      <c r="V737" s="80" t="str">
        <f>IF(OR(U727=0,N737="",R737=""),"",IF(U727&gt;=(0.5*R737),"HABIL","NO HABIL"))</f>
        <v/>
      </c>
      <c r="W737" s="80"/>
      <c r="X737" s="79"/>
      <c r="Y737" s="80" t="str">
        <f>IF(OR(X727=0,N737="",R737=""),"",IF(X727&gt;=$Y$9,"HABIL","NO HABIL"))</f>
        <v/>
      </c>
      <c r="Z737" s="81"/>
      <c r="AA737" s="80" t="str">
        <f>IF(OR(Z727=0,N737="",R737=""),"",IF(Z727&lt;=$AA$9,"HABIL","NO HABIL"))</f>
        <v/>
      </c>
      <c r="AB737" s="77">
        <f>IF(ISERROR(VLOOKUP(P737,[3]POA!$A$2:$F$25,5,0)),"",VLOOKUP(P737,[3]POA!$A$2:$F$25,5,0))</f>
        <v>0</v>
      </c>
      <c r="AC737" s="77"/>
      <c r="AD737" s="80" t="str">
        <f>IF(OR(AC727=0,N737="",R737=""),"",IF(AC727&gt;=$AD$9,"HABIL","NO HABIL"))</f>
        <v/>
      </c>
      <c r="AE737" s="80" t="str">
        <f t="shared" si="587"/>
        <v/>
      </c>
      <c r="AF737" s="82">
        <f t="shared" si="588"/>
        <v>0</v>
      </c>
      <c r="AG737" s="83" t="str">
        <f t="shared" si="591"/>
        <v>MIPYME</v>
      </c>
      <c r="AH737" s="84"/>
      <c r="AI737" s="80" t="str">
        <f>IF(OR(AH727=0,N737="",R737=""),"",IF(AH727&gt;=$AI$9,"HABIL","NO HABIL"))</f>
        <v/>
      </c>
      <c r="AJ737" s="84"/>
      <c r="AK737" s="80" t="str">
        <f>IF(OR(AJ727=0,N737="",R737=""),"",IF(AJ727&gt;=$AK$9,"HABIL","NO HABIL"))</f>
        <v/>
      </c>
      <c r="AL737" s="85" t="str">
        <f t="shared" si="592"/>
        <v/>
      </c>
    </row>
    <row r="738" spans="2:38" ht="18" hidden="1" customHeight="1" x14ac:dyDescent="0.25">
      <c r="B738" s="37">
        <v>67</v>
      </c>
      <c r="C738" s="38">
        <f>+C739</f>
        <v>0</v>
      </c>
      <c r="D738" s="39" t="str">
        <f>IF(SUM(D739:D748)=0,"",SUM(D739:D748))</f>
        <v/>
      </c>
      <c r="E738" s="40">
        <f>SUM(E739:E748)</f>
        <v>0</v>
      </c>
      <c r="F738" s="40">
        <f t="shared" ref="F738:M738" si="594">SUM(F739:F748)</f>
        <v>0</v>
      </c>
      <c r="G738" s="40">
        <f t="shared" si="594"/>
        <v>0</v>
      </c>
      <c r="H738" s="40">
        <f t="shared" si="594"/>
        <v>0</v>
      </c>
      <c r="I738" s="40">
        <f t="shared" si="594"/>
        <v>0</v>
      </c>
      <c r="J738" s="40">
        <f t="shared" si="594"/>
        <v>0</v>
      </c>
      <c r="K738" s="40">
        <f t="shared" si="594"/>
        <v>0</v>
      </c>
      <c r="L738" s="40">
        <f t="shared" si="594"/>
        <v>0</v>
      </c>
      <c r="M738" s="40">
        <f t="shared" si="594"/>
        <v>0</v>
      </c>
      <c r="N738" s="41">
        <v>1</v>
      </c>
      <c r="O738" s="42">
        <f>IF(ISERROR(VLOOKUP(N738,[2]POA!$A$2:$C$25,3,0)),"",VLOOKUP(N738,[2]POA!$A$2:$C$25,3,0))</f>
        <v>18</v>
      </c>
      <c r="P738" s="43" t="s">
        <v>54</v>
      </c>
      <c r="Q738" s="41">
        <f>+SUM(Q739:Q748)</f>
        <v>0</v>
      </c>
      <c r="R738" s="44">
        <f>IF(ISERROR(VLOOKUP(N738,[2]POA!$A$2:$C$25,2,0)),"",VLOOKUP(N738,[2]POA!$A$2:$C$25,2,0))</f>
        <v>151500000000</v>
      </c>
      <c r="S738" s="45">
        <f>SUM(I738)</f>
        <v>0</v>
      </c>
      <c r="T738" s="46" t="str">
        <f>IF(OR(S738=0,N738="",R738=""),"",IF(S738&gt;=(R738/O738),"HABIL","NO HABIL"))</f>
        <v/>
      </c>
      <c r="U738" s="47">
        <f>SUM(J738)</f>
        <v>0</v>
      </c>
      <c r="V738" s="48" t="str">
        <f>IF(OR(U738=0,N738="",R738=""),"",IF(U738&gt;=(0.1*R738),"HABIL","NO HABIL"))</f>
        <v/>
      </c>
      <c r="W738" s="48"/>
      <c r="X738" s="47">
        <f>IF(ISERROR(SUM(E738/G738)),0,SUM(E738/G738))</f>
        <v>0</v>
      </c>
      <c r="Y738" s="46" t="str">
        <f>IF(OR(X738=0,N738="",R738=""),"",IF(X738&gt;=$Y$9,"HABIL","NO HABIL"))</f>
        <v/>
      </c>
      <c r="Z738" s="49">
        <f>IF(ISERROR(SUM(H738/F738)),0,SUM(H738/F738))</f>
        <v>0</v>
      </c>
      <c r="AA738" s="46" t="str">
        <f>IF(OR(Z738=0,N738="",R738=""),"",IF(Z738&lt;=$AA$9,"HABIL","NO HABIL"))</f>
        <v/>
      </c>
      <c r="AB738" s="41">
        <f>+SUM(AB739:AB748)</f>
        <v>0</v>
      </c>
      <c r="AC738" s="49">
        <f>IF(ISERROR(SUM(L738/M738)),0,SUM(L738/M738))</f>
        <v>0</v>
      </c>
      <c r="AD738" s="46" t="str">
        <f>IF(OR(AC738=0,N738="",R738=""),"",IF(AC738&gt;=$AD$9,"HABIL","NO HABIL"))</f>
        <v/>
      </c>
      <c r="AE738" s="46" t="str">
        <f>IF(OR(T738="",V738="",Y738="",AA738="",AD738=""),"",IF(T738="NO HABIL","NO HABIL",IF(V738="NO HABIL","NO HABIL",IF(Y738="NO HABIL","NO HABIL",IF(AA738="NO HABIL","NO HABIL",IF(AD738="NO HABIL","NO HABIL",IF(AD738="NO HABIL","NO HABIL","HABIL")))))))</f>
        <v/>
      </c>
      <c r="AF738" s="50"/>
      <c r="AG738" s="51"/>
      <c r="AH738" s="49">
        <f>IF(ISERROR(SUM(L738/K738)),0,SUM(L738/K738))</f>
        <v>0</v>
      </c>
      <c r="AI738" s="46" t="str">
        <f>IF(OR(AH738=0,N738="",R738=""),"",IF(AH738&gt;=$AI$9,"HABIL","NO HABIL"))</f>
        <v/>
      </c>
      <c r="AJ738" s="49">
        <f>IF(ISERROR(SUM(L738/F738)),0,SUM(L738/F738))</f>
        <v>0</v>
      </c>
      <c r="AK738" s="46" t="str">
        <f>IF(OR(AJ738=0,N738="",R738=""),"",IF(AJ738&gt;=$AK$9,"HABIL","NO HABIL"))</f>
        <v/>
      </c>
      <c r="AL738" s="52" t="str">
        <f t="shared" si="592"/>
        <v/>
      </c>
    </row>
    <row r="739" spans="2:38" ht="18" hidden="1" customHeight="1" x14ac:dyDescent="0.25">
      <c r="B739" s="54" t="str">
        <f>IF(C739="","",B738+0.1)</f>
        <v/>
      </c>
      <c r="C739" s="55"/>
      <c r="D739" s="56"/>
      <c r="E739" s="57">
        <f>IF(ISERROR(VLOOKUP(C739,[2]TD!$4:$65536,2,0)),0,VLOOKUP(C739,[2]TD!$4:$65536,2,0))</f>
        <v>0</v>
      </c>
      <c r="F739" s="57">
        <f>IF(ISERROR(VLOOKUP(C739,[2]TD!$4:$65536,3,0)),0,VLOOKUP(C739,[2]TD!$4:$65536,3,0))</f>
        <v>0</v>
      </c>
      <c r="G739" s="57">
        <f>IF(ISERROR(VLOOKUP(C739,[2]TD!$4:$65536,4,0)),0,VLOOKUP(C739,[2]TD!$4:$65536,4,0))</f>
        <v>0</v>
      </c>
      <c r="H739" s="57">
        <f>IF(ISERROR(VLOOKUP(C739,[2]TD!$4:$65536,5,0)),0,VLOOKUP(C739,[2]TD!$4:$65536,5,0))</f>
        <v>0</v>
      </c>
      <c r="I739" s="57">
        <f>IF(ISERROR(E739-G739),"",E739-G739)</f>
        <v>0</v>
      </c>
      <c r="J739" s="58">
        <f>IF(ISERROR(F739-H739),"",F739-H739)</f>
        <v>0</v>
      </c>
      <c r="K739" s="58">
        <f>IF(ISERROR(F739-H739),"",F739-H739)</f>
        <v>0</v>
      </c>
      <c r="L739" s="57">
        <f>IF(ISERROR(VLOOKUP(C739,[2]TD!$4:$65536,6,0)),0,VLOOKUP(C739,[2]TD!$4:$65536,6,0))</f>
        <v>0</v>
      </c>
      <c r="M739" s="57">
        <f>IF(ISERROR(VLOOKUP(C739,[2]TD!$4:$65536,7,0)),0,VLOOKUP(C739,[2]TD!$4:$65536,7,0))</f>
        <v>0</v>
      </c>
      <c r="N739" s="59"/>
      <c r="O739" s="60" t="str">
        <f>IF(ISERROR(VLOOKUP(N739,[2]POA!$A$2:$C$25,3,0)),"",VLOOKUP(N739,[2]POA!$A$2:$C$25,3,0))</f>
        <v/>
      </c>
      <c r="P739" s="61" t="s">
        <v>54</v>
      </c>
      <c r="Q739" s="61" t="str">
        <f>IF(ISERROR(VLOOKUP(P739,[2]POA!$A$2:$F$25,4,0)),"",VLOOKUP(P739,[2]POA!$A$2:$F$25,4,0))</f>
        <v/>
      </c>
      <c r="R739" s="62" t="str">
        <f>IF(ISERROR(VLOOKUP(N739,[2]POA!$A$2:$C$25,2,0)),"",VLOOKUP(N739,[2]POA!$A$2:$C$25,2,0))</f>
        <v/>
      </c>
      <c r="S739" s="63"/>
      <c r="T739" s="64" t="str">
        <f t="shared" ref="T739:T748" si="595">IF(OR(S738=0,N739="",R739=""),"",IF(S738&gt;=(0.1*R739),"HABIL","NO HABIL"))</f>
        <v/>
      </c>
      <c r="U739" s="63"/>
      <c r="V739" s="64" t="str">
        <f>IF(OR(U738=0,N739="",R739=""),"",IF(U738&gt;=(0.5*R739),"HABIL","NO HABIL"))</f>
        <v/>
      </c>
      <c r="W739" s="64"/>
      <c r="X739" s="63"/>
      <c r="Y739" s="64" t="str">
        <f>IF(OR(X738=0,N739="",R739=""),"",IF(X738&gt;=$Y$9,"HABIL","NO HABIL"))</f>
        <v/>
      </c>
      <c r="Z739" s="65"/>
      <c r="AA739" s="64" t="str">
        <f>IF(OR(Z738=0,N739="",R739=""),"",IF(Z738&lt;=$AA$9,"HABIL","NO HABIL"))</f>
        <v/>
      </c>
      <c r="AB739" s="61" t="str">
        <f>IF(ISERROR(VLOOKUP(P739,[3]POA!$A$2:$F$25,5,0)),"",VLOOKUP(P739,[3]POA!$A$2:$F$25,5,0))</f>
        <v/>
      </c>
      <c r="AC739" s="61"/>
      <c r="AD739" s="64" t="str">
        <f>IF(OR(AC738=0,N739="",R739=""),"",IF(AC738&gt;=$AD$9,"HABIL","NO HABIL"))</f>
        <v/>
      </c>
      <c r="AE739" s="64" t="str">
        <f t="shared" ref="AE739:AE748" si="596">IF(OR(T739="",V739="",Y739="",AA739="",AD739=""),"",IF(T739="NO HABIL","NO HABIL",IF(V739="NO HABIL","NO HABIL",IF(Y739="NO HABIL","NO HABIL",IF(AA739="NO HABIL","NO HABIL",IF(AD739="NO HABIL","NO HABIL",IF(AD739="NO HABIL","NO HABIL","HABIL")))))))</f>
        <v/>
      </c>
      <c r="AF739" s="66">
        <f t="shared" ref="AF739:AF748" si="597">IF(ISERROR(F739/$AG$9),"",F739/$AG$9)</f>
        <v>0</v>
      </c>
      <c r="AG739" s="67" t="str">
        <f>+IF(AF739&lt;$AG$10,"MIPYME","NO CUMPLE")</f>
        <v>MIPYME</v>
      </c>
      <c r="AH739" s="68"/>
      <c r="AI739" s="64" t="str">
        <f>IF(OR(AH738=0,N739="",R739=""),"",IF(AH738&gt;=$AI$9,"HABIL","NO HABIL"))</f>
        <v/>
      </c>
      <c r="AJ739" s="68"/>
      <c r="AK739" s="64" t="str">
        <f>IF(OR(AJ738=0,N739="",R739=""),"",IF(AJ738&gt;=$AK$9,"HABIL","NO HABIL"))</f>
        <v/>
      </c>
      <c r="AL739" s="69" t="str">
        <f>IF(OR(AI739="",AK739=""),"",IF(AI739="NO HABIL","NO HABIL",IF(AK739="NO HABIL","NO HABIL",IF(AK739="NO HABIL","NO HABIL","HABIL"))))</f>
        <v/>
      </c>
    </row>
    <row r="740" spans="2:38" ht="18" hidden="1" customHeight="1" x14ac:dyDescent="0.25">
      <c r="B740" s="54" t="str">
        <f>IF(C740="","",B739+0.1)</f>
        <v/>
      </c>
      <c r="C740" s="56"/>
      <c r="D740" s="56"/>
      <c r="E740" s="57">
        <f>IF(ISERROR(VLOOKUP(C740,[2]TD!$4:$65536,2,0)),0,VLOOKUP(C740,[2]TD!$4:$65536,2,0))</f>
        <v>0</v>
      </c>
      <c r="F740" s="57">
        <f>IF(ISERROR(VLOOKUP(C740,[2]TD!$4:$65536,3,0)),0,VLOOKUP(C740,[2]TD!$4:$65536,3,0))</f>
        <v>0</v>
      </c>
      <c r="G740" s="57">
        <f>IF(ISERROR(VLOOKUP(C740,[2]TD!$4:$65536,4,0)),0,VLOOKUP(C740,[2]TD!$4:$65536,4,0))</f>
        <v>0</v>
      </c>
      <c r="H740" s="57">
        <f>IF(ISERROR(VLOOKUP(C740,[2]TD!$4:$65536,5,0)),0,VLOOKUP(C740,[2]TD!$4:$65536,5,0))</f>
        <v>0</v>
      </c>
      <c r="I740" s="57">
        <f t="shared" ref="I740:J748" si="598">IF(ISERROR(E740-G740),"",E740-G740)</f>
        <v>0</v>
      </c>
      <c r="J740" s="58">
        <f t="shared" si="598"/>
        <v>0</v>
      </c>
      <c r="K740" s="58">
        <f t="shared" ref="K740:K748" si="599">IF(ISERROR(F740-H740),"",F740-H740)</f>
        <v>0</v>
      </c>
      <c r="L740" s="57">
        <f>IF(ISERROR(VLOOKUP(C740,[2]TD!$4:$65536,6,0)),0,VLOOKUP(C740,[2]TD!$4:$65536,6,0))</f>
        <v>0</v>
      </c>
      <c r="M740" s="57">
        <f>IF(ISERROR(VLOOKUP(C740,[2]TD!$4:$65536,7,0)),0,VLOOKUP(C740,[2]TD!$4:$65536,7,0))</f>
        <v>0</v>
      </c>
      <c r="N740" s="70"/>
      <c r="O740" s="70" t="str">
        <f>IF(ISERROR(VLOOKUP(N740,[2]POA!$A$2:$C$25,3,0)),"",VLOOKUP(N740,[2]POA!$A$2:$C$25,3,0))</f>
        <v/>
      </c>
      <c r="P740" s="61" t="s">
        <v>54</v>
      </c>
      <c r="Q740" s="61" t="str">
        <f>IF(ISERROR(VLOOKUP(P740,[2]POA!$A$2:$F$25,4,0)),"",VLOOKUP(P740,[2]POA!$A$2:$F$25,4,0))</f>
        <v/>
      </c>
      <c r="R740" s="62" t="str">
        <f>IF(ISERROR(VLOOKUP(N740,[2]POA!$A$2:$C$25,2,0)),"",VLOOKUP(N740,[2]POA!$A$2:$C$25,2,0))</f>
        <v/>
      </c>
      <c r="S740" s="63" t="s">
        <v>54</v>
      </c>
      <c r="T740" s="64" t="str">
        <f t="shared" si="595"/>
        <v/>
      </c>
      <c r="U740" s="63"/>
      <c r="V740" s="64" t="str">
        <f>IF(OR(U738=0,N740="",R740=""),"",IF(U738&gt;=(0.5*R740),"HABIL","NO HABIL"))</f>
        <v/>
      </c>
      <c r="W740" s="64"/>
      <c r="X740" s="63"/>
      <c r="Y740" s="64" t="str">
        <f>IF(OR(X738=0,N740="",R740=""),"",IF(X738&gt;=$Y$9,"HABIL","NO HABIL"))</f>
        <v/>
      </c>
      <c r="Z740" s="65"/>
      <c r="AA740" s="64" t="str">
        <f>IF(OR(Z738=0,N740="",R740=""),"",IF(Z738&lt;=$AA$9,"HABIL","NO HABIL"))</f>
        <v/>
      </c>
      <c r="AB740" s="61" t="str">
        <f>IF(ISERROR(VLOOKUP(P740,[3]POA!$A$2:$F$25,5,0)),"",VLOOKUP(P740,[3]POA!$A$2:$F$25,5,0))</f>
        <v/>
      </c>
      <c r="AC740" s="61"/>
      <c r="AD740" s="64" t="str">
        <f>IF(OR(AC738=0,N740="",R740=""),"",IF(AC738&gt;=$AD$9,"HABIL","NO HABIL"))</f>
        <v/>
      </c>
      <c r="AE740" s="64" t="str">
        <f t="shared" si="596"/>
        <v/>
      </c>
      <c r="AF740" s="66">
        <f t="shared" si="597"/>
        <v>0</v>
      </c>
      <c r="AG740" s="67" t="str">
        <f t="shared" ref="AG740:AG748" si="600">+IF(AF740&lt;$AG$10,"MIPYME","NO CUMPLE")</f>
        <v>MIPYME</v>
      </c>
      <c r="AH740" s="68"/>
      <c r="AI740" s="64" t="str">
        <f>IF(OR(AH738=0,N740="",R740=""),"",IF(AH738&gt;=$AI$9,"HABIL","NO HABIL"))</f>
        <v/>
      </c>
      <c r="AJ740" s="68"/>
      <c r="AK740" s="64" t="str">
        <f>IF(OR(AJ738=0,N740="",R740=""),"",IF(AJ738&gt;=$AK$9,"HABIL","NO HABIL"))</f>
        <v/>
      </c>
      <c r="AL740" s="71" t="str">
        <f t="shared" ref="AL740:AL749" si="601">IF(OR(AI740="",AK740=""),"",IF(AI740="NO HABIL","NO HABIL",IF(AK740="NO HABIL","NO HABIL",IF(AK740="NO HABIL","NO HABIL","HABIL"))))</f>
        <v/>
      </c>
    </row>
    <row r="741" spans="2:38" ht="18" hidden="1" customHeight="1" x14ac:dyDescent="0.25">
      <c r="B741" s="54" t="str">
        <f>IF(C741="","",B740+0.1)</f>
        <v/>
      </c>
      <c r="C741" s="56"/>
      <c r="D741" s="56"/>
      <c r="E741" s="57">
        <f>IF(ISERROR(VLOOKUP(C741,[2]TD!$4:$65536,2,0)),0,VLOOKUP(C741,[2]TD!$4:$65536,2,0))</f>
        <v>0</v>
      </c>
      <c r="F741" s="57">
        <f>IF(ISERROR(VLOOKUP(C741,[2]TD!$4:$65536,3,0)),0,VLOOKUP(C741,[2]TD!$4:$65536,3,0))</f>
        <v>0</v>
      </c>
      <c r="G741" s="57">
        <f>IF(ISERROR(VLOOKUP(C741,[2]TD!$4:$65536,4,0)),0,VLOOKUP(C741,[2]TD!$4:$65536,4,0))</f>
        <v>0</v>
      </c>
      <c r="H741" s="57">
        <f>IF(ISERROR(VLOOKUP(C741,[2]TD!$4:$65536,5,0)),0,VLOOKUP(C741,[2]TD!$4:$65536,5,0))</f>
        <v>0</v>
      </c>
      <c r="I741" s="57">
        <f t="shared" si="598"/>
        <v>0</v>
      </c>
      <c r="J741" s="58">
        <f t="shared" si="598"/>
        <v>0</v>
      </c>
      <c r="K741" s="58">
        <f t="shared" si="599"/>
        <v>0</v>
      </c>
      <c r="L741" s="57">
        <f>IF(ISERROR(VLOOKUP(C741,[2]TD!$4:$65536,6,0)),0,VLOOKUP(C741,[2]TD!$4:$65536,6,0))</f>
        <v>0</v>
      </c>
      <c r="M741" s="57">
        <f>IF(ISERROR(VLOOKUP(C741,[2]TD!$4:$65536,7,0)),0,VLOOKUP(C741,[2]TD!$4:$65536,7,0))</f>
        <v>0</v>
      </c>
      <c r="N741" s="70"/>
      <c r="O741" s="70" t="str">
        <f>IF(ISERROR(VLOOKUP(N741,[2]POA!$A$2:$C$25,3,0)),"",VLOOKUP(N741,[2]POA!$A$2:$C$25,3,0))</f>
        <v/>
      </c>
      <c r="P741" s="61"/>
      <c r="Q741" s="61" t="str">
        <f>IF(ISERROR(VLOOKUP(P741,[2]POA!$A$2:$F$25,4,0)),"",VLOOKUP(P741,[2]POA!$A$2:$F$25,4,0))</f>
        <v/>
      </c>
      <c r="R741" s="62" t="str">
        <f>IF(ISERROR(VLOOKUP(N741,[2]POA!$A$2:$C$25,2,0)),"",VLOOKUP(N741,[2]POA!$A$2:$C$25,2,0))</f>
        <v/>
      </c>
      <c r="S741" s="63" t="s">
        <v>54</v>
      </c>
      <c r="T741" s="64" t="str">
        <f t="shared" si="595"/>
        <v/>
      </c>
      <c r="U741" s="63"/>
      <c r="V741" s="64" t="str">
        <f>IF(OR(U738=0,N741="",R741=""),"",IF(U738&gt;=(0.5*R741),"HABIL","NO HABIL"))</f>
        <v/>
      </c>
      <c r="W741" s="64"/>
      <c r="X741" s="63"/>
      <c r="Y741" s="64" t="str">
        <f>IF(OR(X738=0,N741="",R741=""),"",IF(X738&gt;=$Y$9,"HABIL","NO HABIL"))</f>
        <v/>
      </c>
      <c r="Z741" s="65"/>
      <c r="AA741" s="64" t="str">
        <f>IF(OR(Z738=0,N741="",R741=""),"",IF(Z738&lt;=$AA$9,"HABIL","NO HABIL"))</f>
        <v/>
      </c>
      <c r="AB741" s="61">
        <f>IF(ISERROR(VLOOKUP(P741,[3]POA!$A$2:$F$25,5,0)),"",VLOOKUP(P741,[3]POA!$A$2:$F$25,5,0))</f>
        <v>0</v>
      </c>
      <c r="AC741" s="61"/>
      <c r="AD741" s="64" t="str">
        <f>IF(OR(AC738=0,N741="",R741=""),"",IF(AC738&gt;=$AD$9,"HABIL","NO HABIL"))</f>
        <v/>
      </c>
      <c r="AE741" s="64" t="str">
        <f t="shared" si="596"/>
        <v/>
      </c>
      <c r="AF741" s="66">
        <f t="shared" si="597"/>
        <v>0</v>
      </c>
      <c r="AG741" s="67" t="str">
        <f t="shared" si="600"/>
        <v>MIPYME</v>
      </c>
      <c r="AH741" s="68"/>
      <c r="AI741" s="64" t="str">
        <f>IF(OR(AH738=0,N741="",R741=""),"",IF(AH738&gt;=$AI$9,"HABIL","NO HABIL"))</f>
        <v/>
      </c>
      <c r="AJ741" s="68"/>
      <c r="AK741" s="64" t="str">
        <f>IF(OR(AJ738=0,N741="",R741=""),"",IF(AJ738&gt;=$AK$9,"HABIL","NO HABIL"))</f>
        <v/>
      </c>
      <c r="AL741" s="71" t="str">
        <f t="shared" si="601"/>
        <v/>
      </c>
    </row>
    <row r="742" spans="2:38" ht="18" hidden="1" customHeight="1" x14ac:dyDescent="0.25">
      <c r="B742" s="54"/>
      <c r="C742" s="56" t="s">
        <v>55</v>
      </c>
      <c r="D742" s="56"/>
      <c r="E742" s="57">
        <f>IF(ISERROR(VLOOKUP(C742,[2]TD!$4:$65536,2,0)),0,VLOOKUP(C742,[2]TD!$4:$65536,2,0))</f>
        <v>0</v>
      </c>
      <c r="F742" s="57">
        <f>IF(ISERROR(VLOOKUP(C742,[2]TD!$4:$65536,3,0)),0,VLOOKUP(C742,[2]TD!$4:$65536,3,0))</f>
        <v>0</v>
      </c>
      <c r="G742" s="57">
        <f>IF(ISERROR(VLOOKUP(C742,[2]TD!$4:$65536,4,0)),0,VLOOKUP(C742,[2]TD!$4:$65536,4,0))</f>
        <v>0</v>
      </c>
      <c r="H742" s="57">
        <f>IF(ISERROR(VLOOKUP(C742,[2]TD!$4:$65536,5,0)),0,VLOOKUP(C742,[2]TD!$4:$65536,5,0))</f>
        <v>0</v>
      </c>
      <c r="I742" s="57">
        <f t="shared" si="598"/>
        <v>0</v>
      </c>
      <c r="J742" s="57">
        <f t="shared" si="598"/>
        <v>0</v>
      </c>
      <c r="K742" s="57">
        <f t="shared" si="599"/>
        <v>0</v>
      </c>
      <c r="L742" s="57">
        <f>IF(ISERROR(VLOOKUP(C742,[2]TD!$4:$65536,6,0)),0,VLOOKUP(C742,[2]TD!$4:$65536,6,0))</f>
        <v>0</v>
      </c>
      <c r="M742" s="57">
        <f>IF(ISERROR(VLOOKUP(C742,[2]TD!$4:$65536,7,0)),0,VLOOKUP(C742,[2]TD!$4:$65536,7,0))</f>
        <v>0</v>
      </c>
      <c r="N742" s="70"/>
      <c r="O742" s="70" t="str">
        <f>IF(ISERROR(VLOOKUP(N742,[2]POA!$A$2:$C$25,3,0)),"",VLOOKUP(N742,[2]POA!$A$2:$C$25,3,0))</f>
        <v/>
      </c>
      <c r="P742" s="61"/>
      <c r="Q742" s="61" t="str">
        <f>IF(ISERROR(VLOOKUP(P742,[2]POA!$A$2:$F$25,4,0)),"",VLOOKUP(P742,[2]POA!$A$2:$F$25,4,0))</f>
        <v/>
      </c>
      <c r="R742" s="62" t="str">
        <f>IF(ISERROR(VLOOKUP(N742,[2]POA!$A$2:$C$25,2,0)),"",VLOOKUP(N742,[2]POA!$A$2:$C$25,2,0))</f>
        <v/>
      </c>
      <c r="S742" s="63"/>
      <c r="T742" s="64" t="str">
        <f t="shared" si="595"/>
        <v/>
      </c>
      <c r="U742" s="63"/>
      <c r="V742" s="64" t="str">
        <f>IF(OR(U738=0,N742="",R742=""),"",IF(U738&gt;=(0.5*R742),"HABIL","NO HABIL"))</f>
        <v/>
      </c>
      <c r="W742" s="64"/>
      <c r="X742" s="63"/>
      <c r="Y742" s="64" t="str">
        <f>IF(OR(X738=0,N742="",R742=""),"",IF(X738&gt;=$Y$9,"HABIL","NO HABIL"))</f>
        <v/>
      </c>
      <c r="Z742" s="65"/>
      <c r="AA742" s="64" t="str">
        <f>IF(OR(Z738=0,N742="",R742=""),"",IF(Z738&lt;=$AA$9,"HABIL","NO HABIL"))</f>
        <v/>
      </c>
      <c r="AB742" s="61">
        <f>IF(ISERROR(VLOOKUP(P742,[3]POA!$A$2:$F$25,5,0)),"",VLOOKUP(P742,[3]POA!$A$2:$F$25,5,0))</f>
        <v>0</v>
      </c>
      <c r="AC742" s="61"/>
      <c r="AD742" s="64" t="str">
        <f>IF(OR(AC738=0,N742="",R742=""),"",IF(AC738&gt;=$AD$9,"HABIL","NO HABIL"))</f>
        <v/>
      </c>
      <c r="AE742" s="64" t="str">
        <f t="shared" si="596"/>
        <v/>
      </c>
      <c r="AF742" s="66">
        <f t="shared" si="597"/>
        <v>0</v>
      </c>
      <c r="AG742" s="67" t="str">
        <f t="shared" si="600"/>
        <v>MIPYME</v>
      </c>
      <c r="AH742" s="68"/>
      <c r="AI742" s="64" t="str">
        <f>IF(OR(AH738=0,N742="",R742=""),"",IF(AH738&gt;=$AI$9,"HABIL","NO HABIL"))</f>
        <v/>
      </c>
      <c r="AJ742" s="68"/>
      <c r="AK742" s="64" t="str">
        <f>IF(OR(AJ738=0,N742="",R742=""),"",IF(AJ738&gt;=$AK$9,"HABIL","NO HABIL"))</f>
        <v/>
      </c>
      <c r="AL742" s="71" t="str">
        <f t="shared" si="601"/>
        <v/>
      </c>
    </row>
    <row r="743" spans="2:38" ht="18" hidden="1" customHeight="1" x14ac:dyDescent="0.25">
      <c r="B743" s="54" t="str">
        <f t="shared" ref="B743:B748" si="602">IF(C743="","",B742+0.1)</f>
        <v/>
      </c>
      <c r="C743" s="56"/>
      <c r="D743" s="56"/>
      <c r="E743" s="57">
        <f>IF(ISERROR(VLOOKUP(C743,[2]TD!$4:$65536,2,0)),0,VLOOKUP(C743,[2]TD!$4:$65536,2,0))</f>
        <v>0</v>
      </c>
      <c r="F743" s="57">
        <f>IF(ISERROR(VLOOKUP(C743,[2]TD!$4:$65536,3,0)),0,VLOOKUP(C743,[2]TD!$4:$65536,3,0))</f>
        <v>0</v>
      </c>
      <c r="G743" s="57">
        <f>IF(ISERROR(VLOOKUP(C743,[2]TD!$4:$65536,4,0)),0,VLOOKUP(C743,[2]TD!$4:$65536,4,0))</f>
        <v>0</v>
      </c>
      <c r="H743" s="57">
        <f>IF(ISERROR(VLOOKUP(C743,[2]TD!$4:$65536,5,0)),0,VLOOKUP(C743,[2]TD!$4:$65536,5,0))</f>
        <v>0</v>
      </c>
      <c r="I743" s="57">
        <f t="shared" si="598"/>
        <v>0</v>
      </c>
      <c r="J743" s="57">
        <f t="shared" si="598"/>
        <v>0</v>
      </c>
      <c r="K743" s="57">
        <f t="shared" si="599"/>
        <v>0</v>
      </c>
      <c r="L743" s="57">
        <f>IF(ISERROR(VLOOKUP(C743,[2]TD!$4:$65536,6,0)),0,VLOOKUP(C743,[2]TD!$4:$65536,6,0))</f>
        <v>0</v>
      </c>
      <c r="M743" s="57">
        <f>IF(ISERROR(VLOOKUP(C743,[2]TD!$4:$65536,7,0)),0,VLOOKUP(C743,[2]TD!$4:$65536,7,0))</f>
        <v>0</v>
      </c>
      <c r="N743" s="70"/>
      <c r="O743" s="70" t="str">
        <f>IF(ISERROR(VLOOKUP(N743,[2]POA!$A$2:$C$25,3,0)),"",VLOOKUP(N743,[2]POA!$A$2:$C$25,3,0))</f>
        <v/>
      </c>
      <c r="P743" s="61"/>
      <c r="Q743" s="61" t="str">
        <f>IF(ISERROR(VLOOKUP(P743,[2]POA!$A$2:$F$25,4,0)),"",VLOOKUP(P743,[2]POA!$A$2:$F$25,4,0))</f>
        <v/>
      </c>
      <c r="R743" s="62" t="str">
        <f>IF(ISERROR(VLOOKUP(N743,[2]POA!$A$2:$C$25,2,0)),"",VLOOKUP(N743,[2]POA!$A$2:$C$25,2,0))</f>
        <v/>
      </c>
      <c r="S743" s="63"/>
      <c r="T743" s="64" t="str">
        <f t="shared" si="595"/>
        <v/>
      </c>
      <c r="U743" s="63"/>
      <c r="V743" s="64" t="str">
        <f>IF(OR(U738=0,N743="",R743=""),"",IF(U738&gt;=(0.5*R743),"HABIL","NO HABIL"))</f>
        <v/>
      </c>
      <c r="W743" s="64"/>
      <c r="X743" s="63"/>
      <c r="Y743" s="64" t="str">
        <f>IF(OR(X738=0,N743="",R743=""),"",IF(X738&gt;=$Y$9,"HABIL","NO HABIL"))</f>
        <v/>
      </c>
      <c r="Z743" s="65"/>
      <c r="AA743" s="64" t="str">
        <f>IF(OR(Z738=0,N743="",R743=""),"",IF(Z738&lt;=$AA$9,"HABIL","NO HABIL"))</f>
        <v/>
      </c>
      <c r="AB743" s="61">
        <f>IF(ISERROR(VLOOKUP(P743,[3]POA!$A$2:$F$25,5,0)),"",VLOOKUP(P743,[3]POA!$A$2:$F$25,5,0))</f>
        <v>0</v>
      </c>
      <c r="AC743" s="61"/>
      <c r="AD743" s="64" t="str">
        <f>IF(OR(AC738=0,N743="",R743=""),"",IF(AC738&gt;=$AD$9,"HABIL","NO HABIL"))</f>
        <v/>
      </c>
      <c r="AE743" s="64" t="str">
        <f t="shared" si="596"/>
        <v/>
      </c>
      <c r="AF743" s="66">
        <f t="shared" si="597"/>
        <v>0</v>
      </c>
      <c r="AG743" s="67" t="str">
        <f t="shared" si="600"/>
        <v>MIPYME</v>
      </c>
      <c r="AH743" s="68"/>
      <c r="AI743" s="64" t="str">
        <f>IF(OR(AH738=0,N743="",R743=""),"",IF(AH738&gt;=$AI$9,"HABIL","NO HABIL"))</f>
        <v/>
      </c>
      <c r="AJ743" s="68"/>
      <c r="AK743" s="64" t="str">
        <f>IF(OR(AJ738=0,N743="",R743=""),"",IF(AJ738&gt;=$AK$9,"HABIL","NO HABIL"))</f>
        <v/>
      </c>
      <c r="AL743" s="72" t="str">
        <f t="shared" si="601"/>
        <v/>
      </c>
    </row>
    <row r="744" spans="2:38" ht="18" hidden="1" customHeight="1" x14ac:dyDescent="0.25">
      <c r="B744" s="54" t="str">
        <f t="shared" si="602"/>
        <v/>
      </c>
      <c r="C744" s="56"/>
      <c r="D744" s="56"/>
      <c r="E744" s="57">
        <f>IF(ISERROR(VLOOKUP(C744,[2]TD!$4:$65536,2,0)),0,VLOOKUP(C744,[2]TD!$4:$65536,2,0))</f>
        <v>0</v>
      </c>
      <c r="F744" s="57">
        <f>IF(ISERROR(VLOOKUP(C744,[2]TD!$4:$65536,3,0)),0,VLOOKUP(C744,[2]TD!$4:$65536,3,0))</f>
        <v>0</v>
      </c>
      <c r="G744" s="57">
        <f>IF(ISERROR(VLOOKUP(C744,[2]TD!$4:$65536,4,0)),0,VLOOKUP(C744,[2]TD!$4:$65536,4,0))</f>
        <v>0</v>
      </c>
      <c r="H744" s="57">
        <f>IF(ISERROR(VLOOKUP(C744,[2]TD!$4:$65536,5,0)),0,VLOOKUP(C744,[2]TD!$4:$65536,5,0))</f>
        <v>0</v>
      </c>
      <c r="I744" s="57">
        <f t="shared" si="598"/>
        <v>0</v>
      </c>
      <c r="J744" s="57">
        <f t="shared" si="598"/>
        <v>0</v>
      </c>
      <c r="K744" s="57">
        <f t="shared" si="599"/>
        <v>0</v>
      </c>
      <c r="L744" s="57">
        <f>IF(ISERROR(VLOOKUP(C744,[2]TD!$4:$65536,6,0)),0,VLOOKUP(C744,[2]TD!$4:$65536,6,0))</f>
        <v>0</v>
      </c>
      <c r="M744" s="57">
        <f>IF(ISERROR(VLOOKUP(C744,[2]TD!$4:$65536,7,0)),0,VLOOKUP(C744,[2]TD!$4:$65536,7,0))</f>
        <v>0</v>
      </c>
      <c r="N744" s="70"/>
      <c r="O744" s="70" t="str">
        <f>IF(ISERROR(VLOOKUP(N744,[2]POA!$A$2:$C$25,3,0)),"",VLOOKUP(N744,[2]POA!$A$2:$C$25,3,0))</f>
        <v/>
      </c>
      <c r="P744" s="61"/>
      <c r="Q744" s="61" t="str">
        <f>IF(ISERROR(VLOOKUP(P744,[2]POA!$A$2:$F$25,4,0)),"",VLOOKUP(P744,[2]POA!$A$2:$F$25,4,0))</f>
        <v/>
      </c>
      <c r="R744" s="62" t="str">
        <f>IF(ISERROR(VLOOKUP(N744,[2]POA!$A$2:$C$25,2,0)),"",VLOOKUP(N744,[2]POA!$A$2:$C$25,2,0))</f>
        <v/>
      </c>
      <c r="S744" s="63"/>
      <c r="T744" s="64" t="str">
        <f t="shared" si="595"/>
        <v/>
      </c>
      <c r="U744" s="63"/>
      <c r="V744" s="64" t="str">
        <f>IF(OR(U738=0,N744="",R744=""),"",IF(U738&gt;=(0.5*R744),"HABIL","NO HABIL"))</f>
        <v/>
      </c>
      <c r="W744" s="64"/>
      <c r="X744" s="63"/>
      <c r="Y744" s="64" t="str">
        <f>IF(OR(X738=0,N744="",R744=""),"",IF(X738&gt;=$Y$9,"HABIL","NO HABIL"))</f>
        <v/>
      </c>
      <c r="Z744" s="65"/>
      <c r="AA744" s="64" t="str">
        <f>IF(OR(Z738=0,N744="",R744=""),"",IF(Z738&lt;=$AA$9,"HABIL","NO HABIL"))</f>
        <v/>
      </c>
      <c r="AB744" s="61">
        <f>IF(ISERROR(VLOOKUP(P744,[3]POA!$A$2:$F$25,5,0)),"",VLOOKUP(P744,[3]POA!$A$2:$F$25,5,0))</f>
        <v>0</v>
      </c>
      <c r="AC744" s="61"/>
      <c r="AD744" s="64" t="str">
        <f>IF(OR(AC738=0,N744="",R744=""),"",IF(AC738&gt;=$AD$9,"HABIL","NO HABIL"))</f>
        <v/>
      </c>
      <c r="AE744" s="64" t="str">
        <f t="shared" si="596"/>
        <v/>
      </c>
      <c r="AF744" s="66">
        <f t="shared" si="597"/>
        <v>0</v>
      </c>
      <c r="AG744" s="67" t="str">
        <f t="shared" si="600"/>
        <v>MIPYME</v>
      </c>
      <c r="AH744" s="68"/>
      <c r="AI744" s="64" t="str">
        <f>IF(OR(AH738=0,N744="",R744=""),"",IF(AH738&gt;=$AI$9,"HABIL","NO HABIL"))</f>
        <v/>
      </c>
      <c r="AJ744" s="68"/>
      <c r="AK744" s="64" t="str">
        <f>IF(OR(AJ738=0,N744="",R744=""),"",IF(AJ738&gt;=$AK$9,"HABIL","NO HABIL"))</f>
        <v/>
      </c>
      <c r="AL744" s="71" t="str">
        <f t="shared" si="601"/>
        <v/>
      </c>
    </row>
    <row r="745" spans="2:38" ht="18" hidden="1" customHeight="1" x14ac:dyDescent="0.25">
      <c r="B745" s="54" t="str">
        <f t="shared" si="602"/>
        <v/>
      </c>
      <c r="C745" s="56"/>
      <c r="D745" s="56"/>
      <c r="E745" s="57">
        <f>IF(ISERROR(VLOOKUP(C745,[2]TD!$4:$65536,2,0)),0,VLOOKUP(C745,[2]TD!$4:$65536,2,0))</f>
        <v>0</v>
      </c>
      <c r="F745" s="57">
        <f>IF(ISERROR(VLOOKUP(C745,[2]TD!$4:$65536,3,0)),0,VLOOKUP(C745,[2]TD!$4:$65536,3,0))</f>
        <v>0</v>
      </c>
      <c r="G745" s="57">
        <f>IF(ISERROR(VLOOKUP(C745,[2]TD!$4:$65536,4,0)),0,VLOOKUP(C745,[2]TD!$4:$65536,4,0))</f>
        <v>0</v>
      </c>
      <c r="H745" s="57">
        <f>IF(ISERROR(VLOOKUP(C745,[2]TD!$4:$65536,5,0)),0,VLOOKUP(C745,[2]TD!$4:$65536,5,0))</f>
        <v>0</v>
      </c>
      <c r="I745" s="57">
        <f t="shared" si="598"/>
        <v>0</v>
      </c>
      <c r="J745" s="57">
        <f t="shared" si="598"/>
        <v>0</v>
      </c>
      <c r="K745" s="57">
        <f t="shared" si="599"/>
        <v>0</v>
      </c>
      <c r="L745" s="57">
        <f>IF(ISERROR(VLOOKUP(C745,[2]TD!$4:$65536,6,0)),0,VLOOKUP(C745,[2]TD!$4:$65536,6,0))</f>
        <v>0</v>
      </c>
      <c r="M745" s="57">
        <f>IF(ISERROR(VLOOKUP(C745,[2]TD!$4:$65536,7,0)),0,VLOOKUP(C745,[2]TD!$4:$65536,7,0))</f>
        <v>0</v>
      </c>
      <c r="N745" s="70"/>
      <c r="O745" s="70" t="str">
        <f>IF(ISERROR(VLOOKUP(N745,[2]POA!$A$2:$C$25,3,0)),"",VLOOKUP(N745,[2]POA!$A$2:$C$25,3,0))</f>
        <v/>
      </c>
      <c r="P745" s="61"/>
      <c r="Q745" s="61" t="str">
        <f>IF(ISERROR(VLOOKUP(P745,[2]POA!$A$2:$F$25,4,0)),"",VLOOKUP(P745,[2]POA!$A$2:$F$25,4,0))</f>
        <v/>
      </c>
      <c r="R745" s="62" t="str">
        <f>IF(ISERROR(VLOOKUP(N745,[2]POA!$A$2:$C$25,2,0)),"",VLOOKUP(N745,[2]POA!$A$2:$C$25,2,0))</f>
        <v/>
      </c>
      <c r="S745" s="63"/>
      <c r="T745" s="64" t="str">
        <f t="shared" si="595"/>
        <v/>
      </c>
      <c r="U745" s="63"/>
      <c r="V745" s="64" t="str">
        <f>IF(OR(U738=0,N745="",R745=""),"",IF(U738&gt;=(0.5*R745),"HABIL","NO HABIL"))</f>
        <v/>
      </c>
      <c r="W745" s="64"/>
      <c r="X745" s="63"/>
      <c r="Y745" s="64" t="str">
        <f>IF(OR(X738=0,N745="",R745=""),"",IF(X738&gt;=$Y$9,"HABIL","NO HABIL"))</f>
        <v/>
      </c>
      <c r="Z745" s="65"/>
      <c r="AA745" s="64" t="str">
        <f>IF(OR(Z738=0,N745="",R745=""),"",IF(Z738&lt;=$AA$9,"HABIL","NO HABIL"))</f>
        <v/>
      </c>
      <c r="AB745" s="61">
        <f>IF(ISERROR(VLOOKUP(P745,[3]POA!$A$2:$F$25,5,0)),"",VLOOKUP(P745,[3]POA!$A$2:$F$25,5,0))</f>
        <v>0</v>
      </c>
      <c r="AC745" s="61"/>
      <c r="AD745" s="64" t="str">
        <f>IF(OR(AC738=0,N745="",R745=""),"",IF(AC738&gt;=$AD$9,"HABIL","NO HABIL"))</f>
        <v/>
      </c>
      <c r="AE745" s="64" t="str">
        <f t="shared" si="596"/>
        <v/>
      </c>
      <c r="AF745" s="66">
        <f t="shared" si="597"/>
        <v>0</v>
      </c>
      <c r="AG745" s="67" t="str">
        <f t="shared" si="600"/>
        <v>MIPYME</v>
      </c>
      <c r="AH745" s="68"/>
      <c r="AI745" s="64" t="str">
        <f>IF(OR(AH738=0,N745="",R745=""),"",IF(AH738&gt;=$AI$9,"HABIL","NO HABIL"))</f>
        <v/>
      </c>
      <c r="AJ745" s="68"/>
      <c r="AK745" s="64" t="str">
        <f>IF(OR(AJ738=0,N745="",R745=""),"",IF(AJ738&gt;=$AK$9,"HABIL","NO HABIL"))</f>
        <v/>
      </c>
      <c r="AL745" s="71" t="str">
        <f t="shared" si="601"/>
        <v/>
      </c>
    </row>
    <row r="746" spans="2:38" ht="18" hidden="1" customHeight="1" x14ac:dyDescent="0.25">
      <c r="B746" s="54" t="str">
        <f t="shared" si="602"/>
        <v/>
      </c>
      <c r="C746" s="56"/>
      <c r="D746" s="56"/>
      <c r="E746" s="57">
        <f>IF(ISERROR(VLOOKUP(C746,[2]TD!$4:$65536,2,0)),0,VLOOKUP(C746,[2]TD!$4:$65536,2,0))</f>
        <v>0</v>
      </c>
      <c r="F746" s="57">
        <f>IF(ISERROR(VLOOKUP(C746,[2]TD!$4:$65536,3,0)),0,VLOOKUP(C746,[2]TD!$4:$65536,3,0))</f>
        <v>0</v>
      </c>
      <c r="G746" s="57">
        <f>IF(ISERROR(VLOOKUP(C746,[2]TD!$4:$65536,4,0)),0,VLOOKUP(C746,[2]TD!$4:$65536,4,0))</f>
        <v>0</v>
      </c>
      <c r="H746" s="57">
        <f>IF(ISERROR(VLOOKUP(C746,[2]TD!$4:$65536,5,0)),0,VLOOKUP(C746,[2]TD!$4:$65536,5,0))</f>
        <v>0</v>
      </c>
      <c r="I746" s="57">
        <f t="shared" si="598"/>
        <v>0</v>
      </c>
      <c r="J746" s="57">
        <f t="shared" si="598"/>
        <v>0</v>
      </c>
      <c r="K746" s="57">
        <f t="shared" si="599"/>
        <v>0</v>
      </c>
      <c r="L746" s="57">
        <f>IF(ISERROR(VLOOKUP(C746,[2]TD!$4:$65536,6,0)),0,VLOOKUP(C746,[2]TD!$4:$65536,6,0))</f>
        <v>0</v>
      </c>
      <c r="M746" s="57">
        <f>IF(ISERROR(VLOOKUP(C746,[2]TD!$4:$65536,7,0)),0,VLOOKUP(C746,[2]TD!$4:$65536,7,0))</f>
        <v>0</v>
      </c>
      <c r="N746" s="70"/>
      <c r="O746" s="70" t="str">
        <f>IF(ISERROR(VLOOKUP(N746,[2]POA!$A$2:$C$25,3,0)),"",VLOOKUP(N746,[2]POA!$A$2:$C$25,3,0))</f>
        <v/>
      </c>
      <c r="P746" s="61"/>
      <c r="Q746" s="61" t="str">
        <f>IF(ISERROR(VLOOKUP(P746,[2]POA!$A$2:$F$25,4,0)),"",VLOOKUP(P746,[2]POA!$A$2:$F$25,4,0))</f>
        <v/>
      </c>
      <c r="R746" s="62" t="str">
        <f>IF(ISERROR(VLOOKUP(N746,[2]POA!$A$2:$C$25,2,0)),"",VLOOKUP(N746,[2]POA!$A$2:$C$25,2,0))</f>
        <v/>
      </c>
      <c r="S746" s="63"/>
      <c r="T746" s="64" t="str">
        <f t="shared" si="595"/>
        <v/>
      </c>
      <c r="U746" s="63"/>
      <c r="V746" s="64" t="str">
        <f>IF(OR(U738=0,N746="",R746=""),"",IF(U738&gt;=(0.5*R746),"HABIL","NO HABIL"))</f>
        <v/>
      </c>
      <c r="W746" s="64"/>
      <c r="X746" s="63"/>
      <c r="Y746" s="64" t="str">
        <f>IF(OR(X738=0,N746="",R746=""),"",IF(X738&gt;=$Y$9,"HABIL","NO HABIL"))</f>
        <v/>
      </c>
      <c r="Z746" s="65"/>
      <c r="AA746" s="64" t="str">
        <f>IF(OR(Z738=0,N746="",R746=""),"",IF(Z738&lt;=$AA$9,"HABIL","NO HABIL"))</f>
        <v/>
      </c>
      <c r="AB746" s="61">
        <f>IF(ISERROR(VLOOKUP(P746,[3]POA!$A$2:$F$25,5,0)),"",VLOOKUP(P746,[3]POA!$A$2:$F$25,5,0))</f>
        <v>0</v>
      </c>
      <c r="AC746" s="61"/>
      <c r="AD746" s="64" t="str">
        <f>IF(OR(AC738=0,N746="",R746=""),"",IF(AC738&gt;=$AD$9,"HABIL","NO HABIL"))</f>
        <v/>
      </c>
      <c r="AE746" s="64" t="str">
        <f t="shared" si="596"/>
        <v/>
      </c>
      <c r="AF746" s="66">
        <f t="shared" si="597"/>
        <v>0</v>
      </c>
      <c r="AG746" s="67" t="str">
        <f t="shared" si="600"/>
        <v>MIPYME</v>
      </c>
      <c r="AH746" s="68"/>
      <c r="AI746" s="64" t="str">
        <f>IF(OR(AH738=0,N746="",R746=""),"",IF(AH738&gt;=$AI$9,"HABIL","NO HABIL"))</f>
        <v/>
      </c>
      <c r="AJ746" s="68"/>
      <c r="AK746" s="64" t="str">
        <f>IF(OR(AJ738=0,N746="",R746=""),"",IF(AJ738&gt;=$AK$9,"HABIL","NO HABIL"))</f>
        <v/>
      </c>
      <c r="AL746" s="72" t="str">
        <f t="shared" si="601"/>
        <v/>
      </c>
    </row>
    <row r="747" spans="2:38" ht="18" hidden="1" customHeight="1" x14ac:dyDescent="0.25">
      <c r="B747" s="54" t="str">
        <f t="shared" si="602"/>
        <v/>
      </c>
      <c r="C747" s="56"/>
      <c r="D747" s="56"/>
      <c r="E747" s="57">
        <f>IF(ISERROR(VLOOKUP(C747,[2]TD!$4:$65536,2,0)),0,VLOOKUP(C747,[2]TD!$4:$65536,2,0))</f>
        <v>0</v>
      </c>
      <c r="F747" s="57">
        <f>IF(ISERROR(VLOOKUP(C747,[2]TD!$4:$65536,3,0)),0,VLOOKUP(C747,[2]TD!$4:$65536,3,0))</f>
        <v>0</v>
      </c>
      <c r="G747" s="57">
        <f>IF(ISERROR(VLOOKUP(C747,[2]TD!$4:$65536,4,0)),0,VLOOKUP(C747,[2]TD!$4:$65536,4,0))</f>
        <v>0</v>
      </c>
      <c r="H747" s="57">
        <f>IF(ISERROR(VLOOKUP(C747,[2]TD!$4:$65536,5,0)),0,VLOOKUP(C747,[2]TD!$4:$65536,5,0))</f>
        <v>0</v>
      </c>
      <c r="I747" s="57">
        <f t="shared" si="598"/>
        <v>0</v>
      </c>
      <c r="J747" s="57">
        <f t="shared" si="598"/>
        <v>0</v>
      </c>
      <c r="K747" s="57">
        <f t="shared" si="599"/>
        <v>0</v>
      </c>
      <c r="L747" s="57">
        <f>IF(ISERROR(VLOOKUP(C747,[2]TD!$4:$65536,6,0)),0,VLOOKUP(C747,[2]TD!$4:$65536,6,0))</f>
        <v>0</v>
      </c>
      <c r="M747" s="57">
        <f>IF(ISERROR(VLOOKUP(C747,[2]TD!$4:$65536,7,0)),0,VLOOKUP(C747,[2]TD!$4:$65536,7,0))</f>
        <v>0</v>
      </c>
      <c r="N747" s="70"/>
      <c r="O747" s="70" t="str">
        <f>IF(ISERROR(VLOOKUP(N747,[2]POA!$A$2:$C$25,3,0)),"",VLOOKUP(N747,[2]POA!$A$2:$C$25,3,0))</f>
        <v/>
      </c>
      <c r="P747" s="61"/>
      <c r="Q747" s="61" t="str">
        <f>IF(ISERROR(VLOOKUP(P747,[2]POA!$A$2:$F$25,4,0)),"",VLOOKUP(P747,[2]POA!$A$2:$F$25,4,0))</f>
        <v/>
      </c>
      <c r="R747" s="62" t="str">
        <f>IF(ISERROR(VLOOKUP(N747,[2]POA!$A$2:$C$25,2,0)),"",VLOOKUP(N747,[2]POA!$A$2:$C$25,2,0))</f>
        <v/>
      </c>
      <c r="S747" s="63"/>
      <c r="T747" s="64" t="str">
        <f t="shared" si="595"/>
        <v/>
      </c>
      <c r="U747" s="63"/>
      <c r="V747" s="64" t="str">
        <f>IF(OR(U738=0,N747="",R747=""),"",IF(U738&gt;=(0.5*R747),"HABIL","NO HABIL"))</f>
        <v/>
      </c>
      <c r="W747" s="64"/>
      <c r="X747" s="63"/>
      <c r="Y747" s="64" t="str">
        <f>IF(OR(X738=0,N747="",R747=""),"",IF(X738&gt;=$Y$9,"HABIL","NO HABIL"))</f>
        <v/>
      </c>
      <c r="Z747" s="65"/>
      <c r="AA747" s="64" t="str">
        <f>IF(OR(Z738=0,N747="",R747=""),"",IF(Z738&lt;=$AA$9,"HABIL","NO HABIL"))</f>
        <v/>
      </c>
      <c r="AB747" s="61">
        <f>IF(ISERROR(VLOOKUP(P747,[3]POA!$A$2:$F$25,5,0)),"",VLOOKUP(P747,[3]POA!$A$2:$F$25,5,0))</f>
        <v>0</v>
      </c>
      <c r="AC747" s="61"/>
      <c r="AD747" s="64" t="str">
        <f>IF(OR(AC738=0,N747="",R747=""),"",IF(AC738&gt;=$AD$9,"HABIL","NO HABIL"))</f>
        <v/>
      </c>
      <c r="AE747" s="64" t="str">
        <f t="shared" si="596"/>
        <v/>
      </c>
      <c r="AF747" s="66">
        <f t="shared" si="597"/>
        <v>0</v>
      </c>
      <c r="AG747" s="67" t="str">
        <f t="shared" si="600"/>
        <v>MIPYME</v>
      </c>
      <c r="AH747" s="68"/>
      <c r="AI747" s="64" t="str">
        <f>IF(OR(AH738=0,N747="",R747=""),"",IF(AH738&gt;=$AI$9,"HABIL","NO HABIL"))</f>
        <v/>
      </c>
      <c r="AJ747" s="68"/>
      <c r="AK747" s="64" t="str">
        <f>IF(OR(AJ738=0,N747="",R747=""),"",IF(AJ738&gt;=$AK$9,"HABIL","NO HABIL"))</f>
        <v/>
      </c>
      <c r="AL747" s="72" t="str">
        <f t="shared" si="601"/>
        <v/>
      </c>
    </row>
    <row r="748" spans="2:38" ht="18" hidden="1" customHeight="1" x14ac:dyDescent="0.25">
      <c r="B748" s="73" t="str">
        <f t="shared" si="602"/>
        <v/>
      </c>
      <c r="C748" s="74"/>
      <c r="D748" s="74"/>
      <c r="E748" s="75">
        <f>IF(ISERROR(VLOOKUP(C748,[2]TD!$4:$65536,2,0)),0,VLOOKUP(C748,[2]TD!$4:$65536,2,0))</f>
        <v>0</v>
      </c>
      <c r="F748" s="75">
        <f>IF(ISERROR(VLOOKUP(C748,[2]TD!$4:$65536,3,0)),0,VLOOKUP(C748,[2]TD!$4:$65536,3,0))</f>
        <v>0</v>
      </c>
      <c r="G748" s="75">
        <f>IF(ISERROR(VLOOKUP(C748,[2]TD!$4:$65536,4,0)),0,VLOOKUP(C748,[2]TD!$4:$65536,4,0))</f>
        <v>0</v>
      </c>
      <c r="H748" s="75">
        <f>IF(ISERROR(VLOOKUP(C748,[2]TD!$4:$65536,5,0)),0,VLOOKUP(C748,[2]TD!$4:$65536,5,0))</f>
        <v>0</v>
      </c>
      <c r="I748" s="75">
        <f t="shared" si="598"/>
        <v>0</v>
      </c>
      <c r="J748" s="75">
        <f t="shared" si="598"/>
        <v>0</v>
      </c>
      <c r="K748" s="75">
        <f t="shared" si="599"/>
        <v>0</v>
      </c>
      <c r="L748" s="75">
        <f>IF(ISERROR(VLOOKUP(C748,[2]TD!$4:$65536,6,0)),0,VLOOKUP(C748,[2]TD!$4:$65536,6,0))</f>
        <v>0</v>
      </c>
      <c r="M748" s="75">
        <f>IF(ISERROR(VLOOKUP(C748,[2]TD!$4:$65536,7,0)),0,VLOOKUP(C748,[2]TD!$4:$65536,7,0))</f>
        <v>0</v>
      </c>
      <c r="N748" s="76"/>
      <c r="O748" s="76" t="str">
        <f>IF(ISERROR(VLOOKUP(N748,[2]POA!$A$2:$C$25,3,0)),"",VLOOKUP(N748,[2]POA!$A$2:$C$25,3,0))</f>
        <v/>
      </c>
      <c r="P748" s="77"/>
      <c r="Q748" s="77" t="str">
        <f>IF(ISERROR(VLOOKUP(P748,[2]POA!$A$2:$F$25,4,0)),"",VLOOKUP(P748,[2]POA!$A$2:$F$25,4,0))</f>
        <v/>
      </c>
      <c r="R748" s="78" t="str">
        <f>IF(ISERROR(VLOOKUP(N748,[2]POA!$A$2:$C$25,2,0)),"",VLOOKUP(N748,[2]POA!$A$2:$C$25,2,0))</f>
        <v/>
      </c>
      <c r="S748" s="79"/>
      <c r="T748" s="64" t="str">
        <f t="shared" si="595"/>
        <v/>
      </c>
      <c r="U748" s="79"/>
      <c r="V748" s="80" t="str">
        <f>IF(OR(U738=0,N748="",R748=""),"",IF(U738&gt;=(0.5*R748),"HABIL","NO HABIL"))</f>
        <v/>
      </c>
      <c r="W748" s="80"/>
      <c r="X748" s="79"/>
      <c r="Y748" s="80" t="str">
        <f>IF(OR(X738=0,N748="",R748=""),"",IF(X738&gt;=$Y$9,"HABIL","NO HABIL"))</f>
        <v/>
      </c>
      <c r="Z748" s="81"/>
      <c r="AA748" s="80" t="str">
        <f>IF(OR(Z738=0,N748="",R748=""),"",IF(Z738&lt;=$AA$9,"HABIL","NO HABIL"))</f>
        <v/>
      </c>
      <c r="AB748" s="77">
        <f>IF(ISERROR(VLOOKUP(P748,[3]POA!$A$2:$F$25,5,0)),"",VLOOKUP(P748,[3]POA!$A$2:$F$25,5,0))</f>
        <v>0</v>
      </c>
      <c r="AC748" s="77"/>
      <c r="AD748" s="80" t="str">
        <f>IF(OR(AC738=0,N748="",R748=""),"",IF(AC738&gt;=$AD$9,"HABIL","NO HABIL"))</f>
        <v/>
      </c>
      <c r="AE748" s="80" t="str">
        <f t="shared" si="596"/>
        <v/>
      </c>
      <c r="AF748" s="82">
        <f t="shared" si="597"/>
        <v>0</v>
      </c>
      <c r="AG748" s="83" t="str">
        <f t="shared" si="600"/>
        <v>MIPYME</v>
      </c>
      <c r="AH748" s="84"/>
      <c r="AI748" s="80" t="str">
        <f>IF(OR(AH738=0,N748="",R748=""),"",IF(AH738&gt;=$AI$9,"HABIL","NO HABIL"))</f>
        <v/>
      </c>
      <c r="AJ748" s="84"/>
      <c r="AK748" s="80" t="str">
        <f>IF(OR(AJ738=0,N748="",R748=""),"",IF(AJ738&gt;=$AK$9,"HABIL","NO HABIL"))</f>
        <v/>
      </c>
      <c r="AL748" s="85" t="str">
        <f t="shared" si="601"/>
        <v/>
      </c>
    </row>
    <row r="749" spans="2:38" ht="18" hidden="1" customHeight="1" x14ac:dyDescent="0.25">
      <c r="B749" s="37">
        <v>68</v>
      </c>
      <c r="C749" s="38">
        <f>+C750</f>
        <v>0</v>
      </c>
      <c r="D749" s="39" t="str">
        <f>IF(SUM(D750:D759)=0,"",SUM(D750:D759))</f>
        <v/>
      </c>
      <c r="E749" s="40">
        <f>SUM(E750:E759)</f>
        <v>0</v>
      </c>
      <c r="F749" s="40">
        <f t="shared" ref="F749:M749" si="603">SUM(F750:F759)</f>
        <v>0</v>
      </c>
      <c r="G749" s="40">
        <f t="shared" si="603"/>
        <v>0</v>
      </c>
      <c r="H749" s="40">
        <f t="shared" si="603"/>
        <v>0</v>
      </c>
      <c r="I749" s="40">
        <f t="shared" si="603"/>
        <v>0</v>
      </c>
      <c r="J749" s="40">
        <f t="shared" si="603"/>
        <v>0</v>
      </c>
      <c r="K749" s="40">
        <f t="shared" si="603"/>
        <v>0</v>
      </c>
      <c r="L749" s="40">
        <f t="shared" si="603"/>
        <v>0</v>
      </c>
      <c r="M749" s="40">
        <f t="shared" si="603"/>
        <v>0</v>
      </c>
      <c r="N749" s="41">
        <v>1</v>
      </c>
      <c r="O749" s="42">
        <f>IF(ISERROR(VLOOKUP(N749,[2]POA!$A$2:$C$25,3,0)),"",VLOOKUP(N749,[2]POA!$A$2:$C$25,3,0))</f>
        <v>18</v>
      </c>
      <c r="P749" s="43" t="s">
        <v>54</v>
      </c>
      <c r="Q749" s="41">
        <f>+SUM(Q750:Q759)</f>
        <v>0</v>
      </c>
      <c r="R749" s="44">
        <f>IF(ISERROR(VLOOKUP(N749,[2]POA!$A$2:$C$25,2,0)),"",VLOOKUP(N749,[2]POA!$A$2:$C$25,2,0))</f>
        <v>151500000000</v>
      </c>
      <c r="S749" s="45">
        <f>SUM(I749)</f>
        <v>0</v>
      </c>
      <c r="T749" s="46" t="str">
        <f>IF(OR(S749=0,N749="",R749=""),"",IF(S749&gt;=(R749/O749),"HABIL","NO HABIL"))</f>
        <v/>
      </c>
      <c r="U749" s="47">
        <f>SUM(J749)</f>
        <v>0</v>
      </c>
      <c r="V749" s="48" t="str">
        <f>IF(OR(U749=0,N749="",R749=""),"",IF(U749&gt;=(0.1*R749),"HABIL","NO HABIL"))</f>
        <v/>
      </c>
      <c r="W749" s="48"/>
      <c r="X749" s="47">
        <f>IF(ISERROR(SUM(E749/G749)),0,SUM(E749/G749))</f>
        <v>0</v>
      </c>
      <c r="Y749" s="46" t="str">
        <f>IF(OR(X749=0,N749="",R749=""),"",IF(X749&gt;=$Y$9,"HABIL","NO HABIL"))</f>
        <v/>
      </c>
      <c r="Z749" s="49">
        <f>IF(ISERROR(SUM(H749/F749)),0,SUM(H749/F749))</f>
        <v>0</v>
      </c>
      <c r="AA749" s="46" t="str">
        <f>IF(OR(Z749=0,N749="",R749=""),"",IF(Z749&lt;=$AA$9,"HABIL","NO HABIL"))</f>
        <v/>
      </c>
      <c r="AB749" s="41">
        <f>+SUM(AB750:AB759)</f>
        <v>0</v>
      </c>
      <c r="AC749" s="49">
        <f>IF(ISERROR(SUM(L749/M749)),0,SUM(L749/M749))</f>
        <v>0</v>
      </c>
      <c r="AD749" s="46" t="str">
        <f>IF(OR(AC749=0,N749="",R749=""),"",IF(AC749&gt;=$AD$9,"HABIL","NO HABIL"))</f>
        <v/>
      </c>
      <c r="AE749" s="46" t="str">
        <f>IF(OR(T749="",V749="",Y749="",AA749="",AD749=""),"",IF(T749="NO HABIL","NO HABIL",IF(V749="NO HABIL","NO HABIL",IF(Y749="NO HABIL","NO HABIL",IF(AA749="NO HABIL","NO HABIL",IF(AD749="NO HABIL","NO HABIL",IF(AD749="NO HABIL","NO HABIL","HABIL")))))))</f>
        <v/>
      </c>
      <c r="AF749" s="50"/>
      <c r="AG749" s="51"/>
      <c r="AH749" s="49">
        <f>IF(ISERROR(SUM(L749/K749)),0,SUM(L749/K749))</f>
        <v>0</v>
      </c>
      <c r="AI749" s="46" t="str">
        <f>IF(OR(AH749=0,N749="",R749=""),"",IF(AH749&gt;=$AI$9,"HABIL","NO HABIL"))</f>
        <v/>
      </c>
      <c r="AJ749" s="49">
        <f>IF(ISERROR(SUM(L749/F749)),0,SUM(L749/F749))</f>
        <v>0</v>
      </c>
      <c r="AK749" s="46" t="str">
        <f>IF(OR(AJ749=0,N749="",R749=""),"",IF(AJ749&gt;=$AK$9,"HABIL","NO HABIL"))</f>
        <v/>
      </c>
      <c r="AL749" s="52" t="str">
        <f t="shared" si="601"/>
        <v/>
      </c>
    </row>
    <row r="750" spans="2:38" ht="18" hidden="1" customHeight="1" x14ac:dyDescent="0.25">
      <c r="B750" s="54" t="str">
        <f>IF(C750="","",B749+0.1)</f>
        <v/>
      </c>
      <c r="C750" s="55"/>
      <c r="D750" s="56"/>
      <c r="E750" s="57">
        <f>IF(ISERROR(VLOOKUP(C750,[2]TD!$4:$65536,2,0)),0,VLOOKUP(C750,[2]TD!$4:$65536,2,0))</f>
        <v>0</v>
      </c>
      <c r="F750" s="57">
        <f>IF(ISERROR(VLOOKUP(C750,[2]TD!$4:$65536,3,0)),0,VLOOKUP(C750,[2]TD!$4:$65536,3,0))</f>
        <v>0</v>
      </c>
      <c r="G750" s="57">
        <f>IF(ISERROR(VLOOKUP(C750,[2]TD!$4:$65536,4,0)),0,VLOOKUP(C750,[2]TD!$4:$65536,4,0))</f>
        <v>0</v>
      </c>
      <c r="H750" s="57">
        <f>IF(ISERROR(VLOOKUP(C750,[2]TD!$4:$65536,5,0)),0,VLOOKUP(C750,[2]TD!$4:$65536,5,0))</f>
        <v>0</v>
      </c>
      <c r="I750" s="57">
        <f>IF(ISERROR(E750-G750),"",E750-G750)</f>
        <v>0</v>
      </c>
      <c r="J750" s="58">
        <f>IF(ISERROR(F750-H750),"",F750-H750)</f>
        <v>0</v>
      </c>
      <c r="K750" s="58">
        <f>IF(ISERROR(F750-H750),"",F750-H750)</f>
        <v>0</v>
      </c>
      <c r="L750" s="57">
        <f>IF(ISERROR(VLOOKUP(C750,[2]TD!$4:$65536,6,0)),0,VLOOKUP(C750,[2]TD!$4:$65536,6,0))</f>
        <v>0</v>
      </c>
      <c r="M750" s="57">
        <f>IF(ISERROR(VLOOKUP(C750,[2]TD!$4:$65536,7,0)),0,VLOOKUP(C750,[2]TD!$4:$65536,7,0))</f>
        <v>0</v>
      </c>
      <c r="N750" s="59"/>
      <c r="O750" s="60" t="str">
        <f>IF(ISERROR(VLOOKUP(N750,[2]POA!$A$2:$C$25,3,0)),"",VLOOKUP(N750,[2]POA!$A$2:$C$25,3,0))</f>
        <v/>
      </c>
      <c r="P750" s="61" t="s">
        <v>54</v>
      </c>
      <c r="Q750" s="61" t="str">
        <f>IF(ISERROR(VLOOKUP(P750,[2]POA!$A$2:$F$25,4,0)),"",VLOOKUP(P750,[2]POA!$A$2:$F$25,4,0))</f>
        <v/>
      </c>
      <c r="R750" s="62" t="str">
        <f>IF(ISERROR(VLOOKUP(N750,[2]POA!$A$2:$C$25,2,0)),"",VLOOKUP(N750,[2]POA!$A$2:$C$25,2,0))</f>
        <v/>
      </c>
      <c r="S750" s="63"/>
      <c r="T750" s="64" t="str">
        <f t="shared" ref="T750:T759" si="604">IF(OR(S749=0,N750="",R750=""),"",IF(S749&gt;=(0.1*R750),"HABIL","NO HABIL"))</f>
        <v/>
      </c>
      <c r="U750" s="63"/>
      <c r="V750" s="64" t="str">
        <f>IF(OR(U749=0,N750="",R750=""),"",IF(U749&gt;=(0.5*R750),"HABIL","NO HABIL"))</f>
        <v/>
      </c>
      <c r="W750" s="64"/>
      <c r="X750" s="63"/>
      <c r="Y750" s="64" t="str">
        <f>IF(OR(X749=0,N750="",R750=""),"",IF(X749&gt;=$Y$9,"HABIL","NO HABIL"))</f>
        <v/>
      </c>
      <c r="Z750" s="65"/>
      <c r="AA750" s="64" t="str">
        <f>IF(OR(Z749=0,N750="",R750=""),"",IF(Z749&lt;=$AA$9,"HABIL","NO HABIL"))</f>
        <v/>
      </c>
      <c r="AB750" s="61" t="str">
        <f>IF(ISERROR(VLOOKUP(P750,[3]POA!$A$2:$F$25,5,0)),"",VLOOKUP(P750,[3]POA!$A$2:$F$25,5,0))</f>
        <v/>
      </c>
      <c r="AC750" s="61"/>
      <c r="AD750" s="64" t="str">
        <f>IF(OR(AC749=0,N750="",R750=""),"",IF(AC749&gt;=$AD$9,"HABIL","NO HABIL"))</f>
        <v/>
      </c>
      <c r="AE750" s="64" t="str">
        <f t="shared" ref="AE750:AE759" si="605">IF(OR(T750="",V750="",Y750="",AA750="",AD750=""),"",IF(T750="NO HABIL","NO HABIL",IF(V750="NO HABIL","NO HABIL",IF(Y750="NO HABIL","NO HABIL",IF(AA750="NO HABIL","NO HABIL",IF(AD750="NO HABIL","NO HABIL",IF(AD750="NO HABIL","NO HABIL","HABIL")))))))</f>
        <v/>
      </c>
      <c r="AF750" s="66">
        <f t="shared" ref="AF750:AF759" si="606">IF(ISERROR(F750/$AG$9),"",F750/$AG$9)</f>
        <v>0</v>
      </c>
      <c r="AG750" s="67" t="str">
        <f>+IF(AF750&lt;$AG$10,"MIPYME","NO CUMPLE")</f>
        <v>MIPYME</v>
      </c>
      <c r="AH750" s="68"/>
      <c r="AI750" s="64" t="str">
        <f>IF(OR(AH749=0,N750="",R750=""),"",IF(AH749&gt;=$AI$9,"HABIL","NO HABIL"))</f>
        <v/>
      </c>
      <c r="AJ750" s="68"/>
      <c r="AK750" s="64" t="str">
        <f>IF(OR(AJ749=0,N750="",R750=""),"",IF(AJ749&gt;=$AK$9,"HABIL","NO HABIL"))</f>
        <v/>
      </c>
      <c r="AL750" s="69" t="str">
        <f>IF(OR(AI750="",AK750=""),"",IF(AI750="NO HABIL","NO HABIL",IF(AK750="NO HABIL","NO HABIL",IF(AK750="NO HABIL","NO HABIL","HABIL"))))</f>
        <v/>
      </c>
    </row>
    <row r="751" spans="2:38" ht="18" hidden="1" customHeight="1" x14ac:dyDescent="0.25">
      <c r="B751" s="54" t="str">
        <f>IF(C751="","",B750+0.1)</f>
        <v/>
      </c>
      <c r="C751" s="56"/>
      <c r="D751" s="56"/>
      <c r="E751" s="57">
        <f>IF(ISERROR(VLOOKUP(C751,[2]TD!$4:$65536,2,0)),0,VLOOKUP(C751,[2]TD!$4:$65536,2,0))</f>
        <v>0</v>
      </c>
      <c r="F751" s="57">
        <f>IF(ISERROR(VLOOKUP(C751,[2]TD!$4:$65536,3,0)),0,VLOOKUP(C751,[2]TD!$4:$65536,3,0))</f>
        <v>0</v>
      </c>
      <c r="G751" s="57">
        <f>IF(ISERROR(VLOOKUP(C751,[2]TD!$4:$65536,4,0)),0,VLOOKUP(C751,[2]TD!$4:$65536,4,0))</f>
        <v>0</v>
      </c>
      <c r="H751" s="57">
        <f>IF(ISERROR(VLOOKUP(C751,[2]TD!$4:$65536,5,0)),0,VLOOKUP(C751,[2]TD!$4:$65536,5,0))</f>
        <v>0</v>
      </c>
      <c r="I751" s="57">
        <f t="shared" ref="I751:J759" si="607">IF(ISERROR(E751-G751),"",E751-G751)</f>
        <v>0</v>
      </c>
      <c r="J751" s="58">
        <f t="shared" si="607"/>
        <v>0</v>
      </c>
      <c r="K751" s="58">
        <f t="shared" ref="K751:K759" si="608">IF(ISERROR(F751-H751),"",F751-H751)</f>
        <v>0</v>
      </c>
      <c r="L751" s="57">
        <f>IF(ISERROR(VLOOKUP(C751,[2]TD!$4:$65536,6,0)),0,VLOOKUP(C751,[2]TD!$4:$65536,6,0))</f>
        <v>0</v>
      </c>
      <c r="M751" s="57">
        <f>IF(ISERROR(VLOOKUP(C751,[2]TD!$4:$65536,7,0)),0,VLOOKUP(C751,[2]TD!$4:$65536,7,0))</f>
        <v>0</v>
      </c>
      <c r="N751" s="70"/>
      <c r="O751" s="70" t="str">
        <f>IF(ISERROR(VLOOKUP(N751,[2]POA!$A$2:$C$25,3,0)),"",VLOOKUP(N751,[2]POA!$A$2:$C$25,3,0))</f>
        <v/>
      </c>
      <c r="P751" s="61" t="s">
        <v>54</v>
      </c>
      <c r="Q751" s="61" t="str">
        <f>IF(ISERROR(VLOOKUP(P751,[2]POA!$A$2:$F$25,4,0)),"",VLOOKUP(P751,[2]POA!$A$2:$F$25,4,0))</f>
        <v/>
      </c>
      <c r="R751" s="62" t="str">
        <f>IF(ISERROR(VLOOKUP(N751,[2]POA!$A$2:$C$25,2,0)),"",VLOOKUP(N751,[2]POA!$A$2:$C$25,2,0))</f>
        <v/>
      </c>
      <c r="S751" s="63" t="s">
        <v>54</v>
      </c>
      <c r="T751" s="64" t="str">
        <f t="shared" si="604"/>
        <v/>
      </c>
      <c r="U751" s="63"/>
      <c r="V751" s="64" t="str">
        <f>IF(OR(U749=0,N751="",R751=""),"",IF(U749&gt;=(0.5*R751),"HABIL","NO HABIL"))</f>
        <v/>
      </c>
      <c r="W751" s="64"/>
      <c r="X751" s="63"/>
      <c r="Y751" s="64" t="str">
        <f>IF(OR(X749=0,N751="",R751=""),"",IF(X749&gt;=$Y$9,"HABIL","NO HABIL"))</f>
        <v/>
      </c>
      <c r="Z751" s="65"/>
      <c r="AA751" s="64" t="str">
        <f>IF(OR(Z749=0,N751="",R751=""),"",IF(Z749&lt;=$AA$9,"HABIL","NO HABIL"))</f>
        <v/>
      </c>
      <c r="AB751" s="61" t="str">
        <f>IF(ISERROR(VLOOKUP(P751,[3]POA!$A$2:$F$25,5,0)),"",VLOOKUP(P751,[3]POA!$A$2:$F$25,5,0))</f>
        <v/>
      </c>
      <c r="AC751" s="61"/>
      <c r="AD751" s="64" t="str">
        <f>IF(OR(AC749=0,N751="",R751=""),"",IF(AC749&gt;=$AD$9,"HABIL","NO HABIL"))</f>
        <v/>
      </c>
      <c r="AE751" s="64" t="str">
        <f t="shared" si="605"/>
        <v/>
      </c>
      <c r="AF751" s="66">
        <f t="shared" si="606"/>
        <v>0</v>
      </c>
      <c r="AG751" s="67" t="str">
        <f t="shared" ref="AG751:AG759" si="609">+IF(AF751&lt;$AG$10,"MIPYME","NO CUMPLE")</f>
        <v>MIPYME</v>
      </c>
      <c r="AH751" s="68"/>
      <c r="AI751" s="64" t="str">
        <f>IF(OR(AH749=0,N751="",R751=""),"",IF(AH749&gt;=$AI$9,"HABIL","NO HABIL"))</f>
        <v/>
      </c>
      <c r="AJ751" s="68"/>
      <c r="AK751" s="64" t="str">
        <f>IF(OR(AJ749=0,N751="",R751=""),"",IF(AJ749&gt;=$AK$9,"HABIL","NO HABIL"))</f>
        <v/>
      </c>
      <c r="AL751" s="71" t="str">
        <f t="shared" ref="AL751:AL760" si="610">IF(OR(AI751="",AK751=""),"",IF(AI751="NO HABIL","NO HABIL",IF(AK751="NO HABIL","NO HABIL",IF(AK751="NO HABIL","NO HABIL","HABIL"))))</f>
        <v/>
      </c>
    </row>
    <row r="752" spans="2:38" ht="18" hidden="1" customHeight="1" x14ac:dyDescent="0.25">
      <c r="B752" s="54" t="str">
        <f>IF(C752="","",B751+0.1)</f>
        <v/>
      </c>
      <c r="C752" s="56"/>
      <c r="D752" s="56"/>
      <c r="E752" s="57">
        <f>IF(ISERROR(VLOOKUP(C752,[2]TD!$4:$65536,2,0)),0,VLOOKUP(C752,[2]TD!$4:$65536,2,0))</f>
        <v>0</v>
      </c>
      <c r="F752" s="57">
        <f>IF(ISERROR(VLOOKUP(C752,[2]TD!$4:$65536,3,0)),0,VLOOKUP(C752,[2]TD!$4:$65536,3,0))</f>
        <v>0</v>
      </c>
      <c r="G752" s="57">
        <f>IF(ISERROR(VLOOKUP(C752,[2]TD!$4:$65536,4,0)),0,VLOOKUP(C752,[2]TD!$4:$65536,4,0))</f>
        <v>0</v>
      </c>
      <c r="H752" s="57">
        <f>IF(ISERROR(VLOOKUP(C752,[2]TD!$4:$65536,5,0)),0,VLOOKUP(C752,[2]TD!$4:$65536,5,0))</f>
        <v>0</v>
      </c>
      <c r="I752" s="57">
        <f t="shared" si="607"/>
        <v>0</v>
      </c>
      <c r="J752" s="58">
        <f t="shared" si="607"/>
        <v>0</v>
      </c>
      <c r="K752" s="58">
        <f t="shared" si="608"/>
        <v>0</v>
      </c>
      <c r="L752" s="57">
        <f>IF(ISERROR(VLOOKUP(C752,[2]TD!$4:$65536,6,0)),0,VLOOKUP(C752,[2]TD!$4:$65536,6,0))</f>
        <v>0</v>
      </c>
      <c r="M752" s="57">
        <f>IF(ISERROR(VLOOKUP(C752,[2]TD!$4:$65536,7,0)),0,VLOOKUP(C752,[2]TD!$4:$65536,7,0))</f>
        <v>0</v>
      </c>
      <c r="N752" s="70"/>
      <c r="O752" s="70" t="str">
        <f>IF(ISERROR(VLOOKUP(N752,[2]POA!$A$2:$C$25,3,0)),"",VLOOKUP(N752,[2]POA!$A$2:$C$25,3,0))</f>
        <v/>
      </c>
      <c r="P752" s="61"/>
      <c r="Q752" s="61" t="str">
        <f>IF(ISERROR(VLOOKUP(P752,[2]POA!$A$2:$F$25,4,0)),"",VLOOKUP(P752,[2]POA!$A$2:$F$25,4,0))</f>
        <v/>
      </c>
      <c r="R752" s="62" t="str">
        <f>IF(ISERROR(VLOOKUP(N752,[2]POA!$A$2:$C$25,2,0)),"",VLOOKUP(N752,[2]POA!$A$2:$C$25,2,0))</f>
        <v/>
      </c>
      <c r="S752" s="63" t="s">
        <v>54</v>
      </c>
      <c r="T752" s="64" t="str">
        <f t="shared" si="604"/>
        <v/>
      </c>
      <c r="U752" s="63"/>
      <c r="V752" s="64" t="str">
        <f>IF(OR(U749=0,N752="",R752=""),"",IF(U749&gt;=(0.5*R752),"HABIL","NO HABIL"))</f>
        <v/>
      </c>
      <c r="W752" s="64"/>
      <c r="X752" s="63"/>
      <c r="Y752" s="64" t="str">
        <f>IF(OR(X749=0,N752="",R752=""),"",IF(X749&gt;=$Y$9,"HABIL","NO HABIL"))</f>
        <v/>
      </c>
      <c r="Z752" s="65"/>
      <c r="AA752" s="64" t="str">
        <f>IF(OR(Z749=0,N752="",R752=""),"",IF(Z749&lt;=$AA$9,"HABIL","NO HABIL"))</f>
        <v/>
      </c>
      <c r="AB752" s="61">
        <f>IF(ISERROR(VLOOKUP(P752,[3]POA!$A$2:$F$25,5,0)),"",VLOOKUP(P752,[3]POA!$A$2:$F$25,5,0))</f>
        <v>0</v>
      </c>
      <c r="AC752" s="61"/>
      <c r="AD752" s="64" t="str">
        <f>IF(OR(AC749=0,N752="",R752=""),"",IF(AC749&gt;=$AD$9,"HABIL","NO HABIL"))</f>
        <v/>
      </c>
      <c r="AE752" s="64" t="str">
        <f t="shared" si="605"/>
        <v/>
      </c>
      <c r="AF752" s="66">
        <f t="shared" si="606"/>
        <v>0</v>
      </c>
      <c r="AG752" s="67" t="str">
        <f t="shared" si="609"/>
        <v>MIPYME</v>
      </c>
      <c r="AH752" s="68"/>
      <c r="AI752" s="64" t="str">
        <f>IF(OR(AH749=0,N752="",R752=""),"",IF(AH749&gt;=$AI$9,"HABIL","NO HABIL"))</f>
        <v/>
      </c>
      <c r="AJ752" s="68"/>
      <c r="AK752" s="64" t="str">
        <f>IF(OR(AJ749=0,N752="",R752=""),"",IF(AJ749&gt;=$AK$9,"HABIL","NO HABIL"))</f>
        <v/>
      </c>
      <c r="AL752" s="71" t="str">
        <f t="shared" si="610"/>
        <v/>
      </c>
    </row>
    <row r="753" spans="2:38" ht="18" hidden="1" customHeight="1" x14ac:dyDescent="0.25">
      <c r="B753" s="54"/>
      <c r="C753" s="56" t="s">
        <v>55</v>
      </c>
      <c r="D753" s="56"/>
      <c r="E753" s="57">
        <f>IF(ISERROR(VLOOKUP(C753,[2]TD!$4:$65536,2,0)),0,VLOOKUP(C753,[2]TD!$4:$65536,2,0))</f>
        <v>0</v>
      </c>
      <c r="F753" s="57">
        <f>IF(ISERROR(VLOOKUP(C753,[2]TD!$4:$65536,3,0)),0,VLOOKUP(C753,[2]TD!$4:$65536,3,0))</f>
        <v>0</v>
      </c>
      <c r="G753" s="57">
        <f>IF(ISERROR(VLOOKUP(C753,[2]TD!$4:$65536,4,0)),0,VLOOKUP(C753,[2]TD!$4:$65536,4,0))</f>
        <v>0</v>
      </c>
      <c r="H753" s="57">
        <f>IF(ISERROR(VLOOKUP(C753,[2]TD!$4:$65536,5,0)),0,VLOOKUP(C753,[2]TD!$4:$65536,5,0))</f>
        <v>0</v>
      </c>
      <c r="I753" s="57">
        <f t="shared" si="607"/>
        <v>0</v>
      </c>
      <c r="J753" s="57">
        <f t="shared" si="607"/>
        <v>0</v>
      </c>
      <c r="K753" s="57">
        <f t="shared" si="608"/>
        <v>0</v>
      </c>
      <c r="L753" s="57">
        <f>IF(ISERROR(VLOOKUP(C753,[2]TD!$4:$65536,6,0)),0,VLOOKUP(C753,[2]TD!$4:$65536,6,0))</f>
        <v>0</v>
      </c>
      <c r="M753" s="57">
        <f>IF(ISERROR(VLOOKUP(C753,[2]TD!$4:$65536,7,0)),0,VLOOKUP(C753,[2]TD!$4:$65536,7,0))</f>
        <v>0</v>
      </c>
      <c r="N753" s="70"/>
      <c r="O753" s="70" t="str">
        <f>IF(ISERROR(VLOOKUP(N753,[2]POA!$A$2:$C$25,3,0)),"",VLOOKUP(N753,[2]POA!$A$2:$C$25,3,0))</f>
        <v/>
      </c>
      <c r="P753" s="61"/>
      <c r="Q753" s="61" t="str">
        <f>IF(ISERROR(VLOOKUP(P753,[2]POA!$A$2:$F$25,4,0)),"",VLOOKUP(P753,[2]POA!$A$2:$F$25,4,0))</f>
        <v/>
      </c>
      <c r="R753" s="62" t="str">
        <f>IF(ISERROR(VLOOKUP(N753,[2]POA!$A$2:$C$25,2,0)),"",VLOOKUP(N753,[2]POA!$A$2:$C$25,2,0))</f>
        <v/>
      </c>
      <c r="S753" s="63"/>
      <c r="T753" s="64" t="str">
        <f t="shared" si="604"/>
        <v/>
      </c>
      <c r="U753" s="63"/>
      <c r="V753" s="64" t="str">
        <f>IF(OR(U749=0,N753="",R753=""),"",IF(U749&gt;=(0.5*R753),"HABIL","NO HABIL"))</f>
        <v/>
      </c>
      <c r="W753" s="64"/>
      <c r="X753" s="63"/>
      <c r="Y753" s="64" t="str">
        <f>IF(OR(X749=0,N753="",R753=""),"",IF(X749&gt;=$Y$9,"HABIL","NO HABIL"))</f>
        <v/>
      </c>
      <c r="Z753" s="65"/>
      <c r="AA753" s="64" t="str">
        <f>IF(OR(Z749=0,N753="",R753=""),"",IF(Z749&lt;=$AA$9,"HABIL","NO HABIL"))</f>
        <v/>
      </c>
      <c r="AB753" s="61">
        <f>IF(ISERROR(VLOOKUP(P753,[3]POA!$A$2:$F$25,5,0)),"",VLOOKUP(P753,[3]POA!$A$2:$F$25,5,0))</f>
        <v>0</v>
      </c>
      <c r="AC753" s="61"/>
      <c r="AD753" s="64" t="str">
        <f>IF(OR(AC749=0,N753="",R753=""),"",IF(AC749&gt;=$AD$9,"HABIL","NO HABIL"))</f>
        <v/>
      </c>
      <c r="AE753" s="64" t="str">
        <f t="shared" si="605"/>
        <v/>
      </c>
      <c r="AF753" s="66">
        <f t="shared" si="606"/>
        <v>0</v>
      </c>
      <c r="AG753" s="67" t="str">
        <f t="shared" si="609"/>
        <v>MIPYME</v>
      </c>
      <c r="AH753" s="68"/>
      <c r="AI753" s="64" t="str">
        <f>IF(OR(AH749=0,N753="",R753=""),"",IF(AH749&gt;=$AI$9,"HABIL","NO HABIL"))</f>
        <v/>
      </c>
      <c r="AJ753" s="68"/>
      <c r="AK753" s="64" t="str">
        <f>IF(OR(AJ749=0,N753="",R753=""),"",IF(AJ749&gt;=$AK$9,"HABIL","NO HABIL"))</f>
        <v/>
      </c>
      <c r="AL753" s="71" t="str">
        <f t="shared" si="610"/>
        <v/>
      </c>
    </row>
    <row r="754" spans="2:38" ht="18" hidden="1" customHeight="1" x14ac:dyDescent="0.25">
      <c r="B754" s="54" t="str">
        <f t="shared" ref="B754:B759" si="611">IF(C754="","",B753+0.1)</f>
        <v/>
      </c>
      <c r="C754" s="56"/>
      <c r="D754" s="56"/>
      <c r="E754" s="57">
        <f>IF(ISERROR(VLOOKUP(C754,[2]TD!$4:$65536,2,0)),0,VLOOKUP(C754,[2]TD!$4:$65536,2,0))</f>
        <v>0</v>
      </c>
      <c r="F754" s="57">
        <f>IF(ISERROR(VLOOKUP(C754,[2]TD!$4:$65536,3,0)),0,VLOOKUP(C754,[2]TD!$4:$65536,3,0))</f>
        <v>0</v>
      </c>
      <c r="G754" s="57">
        <f>IF(ISERROR(VLOOKUP(C754,[2]TD!$4:$65536,4,0)),0,VLOOKUP(C754,[2]TD!$4:$65536,4,0))</f>
        <v>0</v>
      </c>
      <c r="H754" s="57">
        <f>IF(ISERROR(VLOOKUP(C754,[2]TD!$4:$65536,5,0)),0,VLOOKUP(C754,[2]TD!$4:$65536,5,0))</f>
        <v>0</v>
      </c>
      <c r="I754" s="57">
        <f t="shared" si="607"/>
        <v>0</v>
      </c>
      <c r="J754" s="57">
        <f t="shared" si="607"/>
        <v>0</v>
      </c>
      <c r="K754" s="57">
        <f t="shared" si="608"/>
        <v>0</v>
      </c>
      <c r="L754" s="57">
        <f>IF(ISERROR(VLOOKUP(C754,[2]TD!$4:$65536,6,0)),0,VLOOKUP(C754,[2]TD!$4:$65536,6,0))</f>
        <v>0</v>
      </c>
      <c r="M754" s="57">
        <f>IF(ISERROR(VLOOKUP(C754,[2]TD!$4:$65536,7,0)),0,VLOOKUP(C754,[2]TD!$4:$65536,7,0))</f>
        <v>0</v>
      </c>
      <c r="N754" s="70"/>
      <c r="O754" s="70" t="str">
        <f>IF(ISERROR(VLOOKUP(N754,[2]POA!$A$2:$C$25,3,0)),"",VLOOKUP(N754,[2]POA!$A$2:$C$25,3,0))</f>
        <v/>
      </c>
      <c r="P754" s="61"/>
      <c r="Q754" s="61" t="str">
        <f>IF(ISERROR(VLOOKUP(P754,[2]POA!$A$2:$F$25,4,0)),"",VLOOKUP(P754,[2]POA!$A$2:$F$25,4,0))</f>
        <v/>
      </c>
      <c r="R754" s="62" t="str">
        <f>IF(ISERROR(VLOOKUP(N754,[2]POA!$A$2:$C$25,2,0)),"",VLOOKUP(N754,[2]POA!$A$2:$C$25,2,0))</f>
        <v/>
      </c>
      <c r="S754" s="63"/>
      <c r="T754" s="64" t="str">
        <f t="shared" si="604"/>
        <v/>
      </c>
      <c r="U754" s="63"/>
      <c r="V754" s="64" t="str">
        <f>IF(OR(U749=0,N754="",R754=""),"",IF(U749&gt;=(0.5*R754),"HABIL","NO HABIL"))</f>
        <v/>
      </c>
      <c r="W754" s="64"/>
      <c r="X754" s="63"/>
      <c r="Y754" s="64" t="str">
        <f>IF(OR(X749=0,N754="",R754=""),"",IF(X749&gt;=$Y$9,"HABIL","NO HABIL"))</f>
        <v/>
      </c>
      <c r="Z754" s="65"/>
      <c r="AA754" s="64" t="str">
        <f>IF(OR(Z749=0,N754="",R754=""),"",IF(Z749&lt;=$AA$9,"HABIL","NO HABIL"))</f>
        <v/>
      </c>
      <c r="AB754" s="61">
        <f>IF(ISERROR(VLOOKUP(P754,[3]POA!$A$2:$F$25,5,0)),"",VLOOKUP(P754,[3]POA!$A$2:$F$25,5,0))</f>
        <v>0</v>
      </c>
      <c r="AC754" s="61"/>
      <c r="AD754" s="64" t="str">
        <f>IF(OR(AC749=0,N754="",R754=""),"",IF(AC749&gt;=$AD$9,"HABIL","NO HABIL"))</f>
        <v/>
      </c>
      <c r="AE754" s="64" t="str">
        <f t="shared" si="605"/>
        <v/>
      </c>
      <c r="AF754" s="66">
        <f t="shared" si="606"/>
        <v>0</v>
      </c>
      <c r="AG754" s="67" t="str">
        <f t="shared" si="609"/>
        <v>MIPYME</v>
      </c>
      <c r="AH754" s="68"/>
      <c r="AI754" s="64" t="str">
        <f>IF(OR(AH749=0,N754="",R754=""),"",IF(AH749&gt;=$AI$9,"HABIL","NO HABIL"))</f>
        <v/>
      </c>
      <c r="AJ754" s="68"/>
      <c r="AK754" s="64" t="str">
        <f>IF(OR(AJ749=0,N754="",R754=""),"",IF(AJ749&gt;=$AK$9,"HABIL","NO HABIL"))</f>
        <v/>
      </c>
      <c r="AL754" s="72" t="str">
        <f t="shared" si="610"/>
        <v/>
      </c>
    </row>
    <row r="755" spans="2:38" ht="18" hidden="1" customHeight="1" x14ac:dyDescent="0.25">
      <c r="B755" s="54" t="str">
        <f t="shared" si="611"/>
        <v/>
      </c>
      <c r="C755" s="56"/>
      <c r="D755" s="56"/>
      <c r="E755" s="57">
        <f>IF(ISERROR(VLOOKUP(C755,[2]TD!$4:$65536,2,0)),0,VLOOKUP(C755,[2]TD!$4:$65536,2,0))</f>
        <v>0</v>
      </c>
      <c r="F755" s="57">
        <f>IF(ISERROR(VLOOKUP(C755,[2]TD!$4:$65536,3,0)),0,VLOOKUP(C755,[2]TD!$4:$65536,3,0))</f>
        <v>0</v>
      </c>
      <c r="G755" s="57">
        <f>IF(ISERROR(VLOOKUP(C755,[2]TD!$4:$65536,4,0)),0,VLOOKUP(C755,[2]TD!$4:$65536,4,0))</f>
        <v>0</v>
      </c>
      <c r="H755" s="57">
        <f>IF(ISERROR(VLOOKUP(C755,[2]TD!$4:$65536,5,0)),0,VLOOKUP(C755,[2]TD!$4:$65536,5,0))</f>
        <v>0</v>
      </c>
      <c r="I755" s="57">
        <f t="shared" si="607"/>
        <v>0</v>
      </c>
      <c r="J755" s="57">
        <f t="shared" si="607"/>
        <v>0</v>
      </c>
      <c r="K755" s="57">
        <f t="shared" si="608"/>
        <v>0</v>
      </c>
      <c r="L755" s="57">
        <f>IF(ISERROR(VLOOKUP(C755,[2]TD!$4:$65536,6,0)),0,VLOOKUP(C755,[2]TD!$4:$65536,6,0))</f>
        <v>0</v>
      </c>
      <c r="M755" s="57">
        <f>IF(ISERROR(VLOOKUP(C755,[2]TD!$4:$65536,7,0)),0,VLOOKUP(C755,[2]TD!$4:$65536,7,0))</f>
        <v>0</v>
      </c>
      <c r="N755" s="70"/>
      <c r="O755" s="70" t="str">
        <f>IF(ISERROR(VLOOKUP(N755,[2]POA!$A$2:$C$25,3,0)),"",VLOOKUP(N755,[2]POA!$A$2:$C$25,3,0))</f>
        <v/>
      </c>
      <c r="P755" s="61"/>
      <c r="Q755" s="61" t="str">
        <f>IF(ISERROR(VLOOKUP(P755,[2]POA!$A$2:$F$25,4,0)),"",VLOOKUP(P755,[2]POA!$A$2:$F$25,4,0))</f>
        <v/>
      </c>
      <c r="R755" s="62" t="str">
        <f>IF(ISERROR(VLOOKUP(N755,[2]POA!$A$2:$C$25,2,0)),"",VLOOKUP(N755,[2]POA!$A$2:$C$25,2,0))</f>
        <v/>
      </c>
      <c r="S755" s="63"/>
      <c r="T755" s="64" t="str">
        <f t="shared" si="604"/>
        <v/>
      </c>
      <c r="U755" s="63"/>
      <c r="V755" s="64" t="str">
        <f>IF(OR(U749=0,N755="",R755=""),"",IF(U749&gt;=(0.5*R755),"HABIL","NO HABIL"))</f>
        <v/>
      </c>
      <c r="W755" s="64"/>
      <c r="X755" s="63"/>
      <c r="Y755" s="64" t="str">
        <f>IF(OR(X749=0,N755="",R755=""),"",IF(X749&gt;=$Y$9,"HABIL","NO HABIL"))</f>
        <v/>
      </c>
      <c r="Z755" s="65"/>
      <c r="AA755" s="64" t="str">
        <f>IF(OR(Z749=0,N755="",R755=""),"",IF(Z749&lt;=$AA$9,"HABIL","NO HABIL"))</f>
        <v/>
      </c>
      <c r="AB755" s="61">
        <f>IF(ISERROR(VLOOKUP(P755,[3]POA!$A$2:$F$25,5,0)),"",VLOOKUP(P755,[3]POA!$A$2:$F$25,5,0))</f>
        <v>0</v>
      </c>
      <c r="AC755" s="61"/>
      <c r="AD755" s="64" t="str">
        <f>IF(OR(AC749=0,N755="",R755=""),"",IF(AC749&gt;=$AD$9,"HABIL","NO HABIL"))</f>
        <v/>
      </c>
      <c r="AE755" s="64" t="str">
        <f t="shared" si="605"/>
        <v/>
      </c>
      <c r="AF755" s="66">
        <f t="shared" si="606"/>
        <v>0</v>
      </c>
      <c r="AG755" s="67" t="str">
        <f t="shared" si="609"/>
        <v>MIPYME</v>
      </c>
      <c r="AH755" s="68"/>
      <c r="AI755" s="64" t="str">
        <f>IF(OR(AH749=0,N755="",R755=""),"",IF(AH749&gt;=$AI$9,"HABIL","NO HABIL"))</f>
        <v/>
      </c>
      <c r="AJ755" s="68"/>
      <c r="AK755" s="64" t="str">
        <f>IF(OR(AJ749=0,N755="",R755=""),"",IF(AJ749&gt;=$AK$9,"HABIL","NO HABIL"))</f>
        <v/>
      </c>
      <c r="AL755" s="71" t="str">
        <f t="shared" si="610"/>
        <v/>
      </c>
    </row>
    <row r="756" spans="2:38" ht="18" hidden="1" customHeight="1" x14ac:dyDescent="0.25">
      <c r="B756" s="54" t="str">
        <f t="shared" si="611"/>
        <v/>
      </c>
      <c r="C756" s="56"/>
      <c r="D756" s="56"/>
      <c r="E756" s="57">
        <f>IF(ISERROR(VLOOKUP(C756,[2]TD!$4:$65536,2,0)),0,VLOOKUP(C756,[2]TD!$4:$65536,2,0))</f>
        <v>0</v>
      </c>
      <c r="F756" s="57">
        <f>IF(ISERROR(VLOOKUP(C756,[2]TD!$4:$65536,3,0)),0,VLOOKUP(C756,[2]TD!$4:$65536,3,0))</f>
        <v>0</v>
      </c>
      <c r="G756" s="57">
        <f>IF(ISERROR(VLOOKUP(C756,[2]TD!$4:$65536,4,0)),0,VLOOKUP(C756,[2]TD!$4:$65536,4,0))</f>
        <v>0</v>
      </c>
      <c r="H756" s="57">
        <f>IF(ISERROR(VLOOKUP(C756,[2]TD!$4:$65536,5,0)),0,VLOOKUP(C756,[2]TD!$4:$65536,5,0))</f>
        <v>0</v>
      </c>
      <c r="I756" s="57">
        <f t="shared" si="607"/>
        <v>0</v>
      </c>
      <c r="J756" s="57">
        <f t="shared" si="607"/>
        <v>0</v>
      </c>
      <c r="K756" s="57">
        <f t="shared" si="608"/>
        <v>0</v>
      </c>
      <c r="L756" s="57">
        <f>IF(ISERROR(VLOOKUP(C756,[2]TD!$4:$65536,6,0)),0,VLOOKUP(C756,[2]TD!$4:$65536,6,0))</f>
        <v>0</v>
      </c>
      <c r="M756" s="57">
        <f>IF(ISERROR(VLOOKUP(C756,[2]TD!$4:$65536,7,0)),0,VLOOKUP(C756,[2]TD!$4:$65536,7,0))</f>
        <v>0</v>
      </c>
      <c r="N756" s="70"/>
      <c r="O756" s="70" t="str">
        <f>IF(ISERROR(VLOOKUP(N756,[2]POA!$A$2:$C$25,3,0)),"",VLOOKUP(N756,[2]POA!$A$2:$C$25,3,0))</f>
        <v/>
      </c>
      <c r="P756" s="61"/>
      <c r="Q756" s="61" t="str">
        <f>IF(ISERROR(VLOOKUP(P756,[2]POA!$A$2:$F$25,4,0)),"",VLOOKUP(P756,[2]POA!$A$2:$F$25,4,0))</f>
        <v/>
      </c>
      <c r="R756" s="62" t="str">
        <f>IF(ISERROR(VLOOKUP(N756,[2]POA!$A$2:$C$25,2,0)),"",VLOOKUP(N756,[2]POA!$A$2:$C$25,2,0))</f>
        <v/>
      </c>
      <c r="S756" s="63"/>
      <c r="T756" s="64" t="str">
        <f t="shared" si="604"/>
        <v/>
      </c>
      <c r="U756" s="63"/>
      <c r="V756" s="64" t="str">
        <f>IF(OR(U749=0,N756="",R756=""),"",IF(U749&gt;=(0.5*R756),"HABIL","NO HABIL"))</f>
        <v/>
      </c>
      <c r="W756" s="64"/>
      <c r="X756" s="63"/>
      <c r="Y756" s="64" t="str">
        <f>IF(OR(X749=0,N756="",R756=""),"",IF(X749&gt;=$Y$9,"HABIL","NO HABIL"))</f>
        <v/>
      </c>
      <c r="Z756" s="65"/>
      <c r="AA756" s="64" t="str">
        <f>IF(OR(Z749=0,N756="",R756=""),"",IF(Z749&lt;=$AA$9,"HABIL","NO HABIL"))</f>
        <v/>
      </c>
      <c r="AB756" s="61">
        <f>IF(ISERROR(VLOOKUP(P756,[3]POA!$A$2:$F$25,5,0)),"",VLOOKUP(P756,[3]POA!$A$2:$F$25,5,0))</f>
        <v>0</v>
      </c>
      <c r="AC756" s="61"/>
      <c r="AD756" s="64" t="str">
        <f>IF(OR(AC749=0,N756="",R756=""),"",IF(AC749&gt;=$AD$9,"HABIL","NO HABIL"))</f>
        <v/>
      </c>
      <c r="AE756" s="64" t="str">
        <f t="shared" si="605"/>
        <v/>
      </c>
      <c r="AF756" s="66">
        <f t="shared" si="606"/>
        <v>0</v>
      </c>
      <c r="AG756" s="67" t="str">
        <f t="shared" si="609"/>
        <v>MIPYME</v>
      </c>
      <c r="AH756" s="68"/>
      <c r="AI756" s="64" t="str">
        <f>IF(OR(AH749=0,N756="",R756=""),"",IF(AH749&gt;=$AI$9,"HABIL","NO HABIL"))</f>
        <v/>
      </c>
      <c r="AJ756" s="68"/>
      <c r="AK756" s="64" t="str">
        <f>IF(OR(AJ749=0,N756="",R756=""),"",IF(AJ749&gt;=$AK$9,"HABIL","NO HABIL"))</f>
        <v/>
      </c>
      <c r="AL756" s="71" t="str">
        <f t="shared" si="610"/>
        <v/>
      </c>
    </row>
    <row r="757" spans="2:38" ht="18" hidden="1" customHeight="1" x14ac:dyDescent="0.25">
      <c r="B757" s="54" t="str">
        <f t="shared" si="611"/>
        <v/>
      </c>
      <c r="C757" s="56"/>
      <c r="D757" s="56"/>
      <c r="E757" s="57">
        <f>IF(ISERROR(VLOOKUP(C757,[2]TD!$4:$65536,2,0)),0,VLOOKUP(C757,[2]TD!$4:$65536,2,0))</f>
        <v>0</v>
      </c>
      <c r="F757" s="57">
        <f>IF(ISERROR(VLOOKUP(C757,[2]TD!$4:$65536,3,0)),0,VLOOKUP(C757,[2]TD!$4:$65536,3,0))</f>
        <v>0</v>
      </c>
      <c r="G757" s="57">
        <f>IF(ISERROR(VLOOKUP(C757,[2]TD!$4:$65536,4,0)),0,VLOOKUP(C757,[2]TD!$4:$65536,4,0))</f>
        <v>0</v>
      </c>
      <c r="H757" s="57">
        <f>IF(ISERROR(VLOOKUP(C757,[2]TD!$4:$65536,5,0)),0,VLOOKUP(C757,[2]TD!$4:$65536,5,0))</f>
        <v>0</v>
      </c>
      <c r="I757" s="57">
        <f t="shared" si="607"/>
        <v>0</v>
      </c>
      <c r="J757" s="57">
        <f t="shared" si="607"/>
        <v>0</v>
      </c>
      <c r="K757" s="57">
        <f t="shared" si="608"/>
        <v>0</v>
      </c>
      <c r="L757" s="57">
        <f>IF(ISERROR(VLOOKUP(C757,[2]TD!$4:$65536,6,0)),0,VLOOKUP(C757,[2]TD!$4:$65536,6,0))</f>
        <v>0</v>
      </c>
      <c r="M757" s="57">
        <f>IF(ISERROR(VLOOKUP(C757,[2]TD!$4:$65536,7,0)),0,VLOOKUP(C757,[2]TD!$4:$65536,7,0))</f>
        <v>0</v>
      </c>
      <c r="N757" s="70"/>
      <c r="O757" s="70" t="str">
        <f>IF(ISERROR(VLOOKUP(N757,[2]POA!$A$2:$C$25,3,0)),"",VLOOKUP(N757,[2]POA!$A$2:$C$25,3,0))</f>
        <v/>
      </c>
      <c r="P757" s="61"/>
      <c r="Q757" s="61" t="str">
        <f>IF(ISERROR(VLOOKUP(P757,[2]POA!$A$2:$F$25,4,0)),"",VLOOKUP(P757,[2]POA!$A$2:$F$25,4,0))</f>
        <v/>
      </c>
      <c r="R757" s="62" t="str">
        <f>IF(ISERROR(VLOOKUP(N757,[2]POA!$A$2:$C$25,2,0)),"",VLOOKUP(N757,[2]POA!$A$2:$C$25,2,0))</f>
        <v/>
      </c>
      <c r="S757" s="63"/>
      <c r="T757" s="64" t="str">
        <f t="shared" si="604"/>
        <v/>
      </c>
      <c r="U757" s="63"/>
      <c r="V757" s="64" t="str">
        <f>IF(OR(U749=0,N757="",R757=""),"",IF(U749&gt;=(0.5*R757),"HABIL","NO HABIL"))</f>
        <v/>
      </c>
      <c r="W757" s="64"/>
      <c r="X757" s="63"/>
      <c r="Y757" s="64" t="str">
        <f>IF(OR(X749=0,N757="",R757=""),"",IF(X749&gt;=$Y$9,"HABIL","NO HABIL"))</f>
        <v/>
      </c>
      <c r="Z757" s="65"/>
      <c r="AA757" s="64" t="str">
        <f>IF(OR(Z749=0,N757="",R757=""),"",IF(Z749&lt;=$AA$9,"HABIL","NO HABIL"))</f>
        <v/>
      </c>
      <c r="AB757" s="61">
        <f>IF(ISERROR(VLOOKUP(P757,[3]POA!$A$2:$F$25,5,0)),"",VLOOKUP(P757,[3]POA!$A$2:$F$25,5,0))</f>
        <v>0</v>
      </c>
      <c r="AC757" s="61"/>
      <c r="AD757" s="64" t="str">
        <f>IF(OR(AC749=0,N757="",R757=""),"",IF(AC749&gt;=$AD$9,"HABIL","NO HABIL"))</f>
        <v/>
      </c>
      <c r="AE757" s="64" t="str">
        <f t="shared" si="605"/>
        <v/>
      </c>
      <c r="AF757" s="66">
        <f t="shared" si="606"/>
        <v>0</v>
      </c>
      <c r="AG757" s="67" t="str">
        <f t="shared" si="609"/>
        <v>MIPYME</v>
      </c>
      <c r="AH757" s="68"/>
      <c r="AI757" s="64" t="str">
        <f>IF(OR(AH749=0,N757="",R757=""),"",IF(AH749&gt;=$AI$9,"HABIL","NO HABIL"))</f>
        <v/>
      </c>
      <c r="AJ757" s="68"/>
      <c r="AK757" s="64" t="str">
        <f>IF(OR(AJ749=0,N757="",R757=""),"",IF(AJ749&gt;=$AK$9,"HABIL","NO HABIL"))</f>
        <v/>
      </c>
      <c r="AL757" s="72" t="str">
        <f t="shared" si="610"/>
        <v/>
      </c>
    </row>
    <row r="758" spans="2:38" ht="18" hidden="1" customHeight="1" x14ac:dyDescent="0.25">
      <c r="B758" s="54" t="str">
        <f t="shared" si="611"/>
        <v/>
      </c>
      <c r="C758" s="56"/>
      <c r="D758" s="56"/>
      <c r="E758" s="57">
        <f>IF(ISERROR(VLOOKUP(C758,[2]TD!$4:$65536,2,0)),0,VLOOKUP(C758,[2]TD!$4:$65536,2,0))</f>
        <v>0</v>
      </c>
      <c r="F758" s="57">
        <f>IF(ISERROR(VLOOKUP(C758,[2]TD!$4:$65536,3,0)),0,VLOOKUP(C758,[2]TD!$4:$65536,3,0))</f>
        <v>0</v>
      </c>
      <c r="G758" s="57">
        <f>IF(ISERROR(VLOOKUP(C758,[2]TD!$4:$65536,4,0)),0,VLOOKUP(C758,[2]TD!$4:$65536,4,0))</f>
        <v>0</v>
      </c>
      <c r="H758" s="57">
        <f>IF(ISERROR(VLOOKUP(C758,[2]TD!$4:$65536,5,0)),0,VLOOKUP(C758,[2]TD!$4:$65536,5,0))</f>
        <v>0</v>
      </c>
      <c r="I758" s="57">
        <f t="shared" si="607"/>
        <v>0</v>
      </c>
      <c r="J758" s="57">
        <f t="shared" si="607"/>
        <v>0</v>
      </c>
      <c r="K758" s="57">
        <f t="shared" si="608"/>
        <v>0</v>
      </c>
      <c r="L758" s="57">
        <f>IF(ISERROR(VLOOKUP(C758,[2]TD!$4:$65536,6,0)),0,VLOOKUP(C758,[2]TD!$4:$65536,6,0))</f>
        <v>0</v>
      </c>
      <c r="M758" s="57">
        <f>IF(ISERROR(VLOOKUP(C758,[2]TD!$4:$65536,7,0)),0,VLOOKUP(C758,[2]TD!$4:$65536,7,0))</f>
        <v>0</v>
      </c>
      <c r="N758" s="70"/>
      <c r="O758" s="70" t="str">
        <f>IF(ISERROR(VLOOKUP(N758,[2]POA!$A$2:$C$25,3,0)),"",VLOOKUP(N758,[2]POA!$A$2:$C$25,3,0))</f>
        <v/>
      </c>
      <c r="P758" s="61"/>
      <c r="Q758" s="61" t="str">
        <f>IF(ISERROR(VLOOKUP(P758,[2]POA!$A$2:$F$25,4,0)),"",VLOOKUP(P758,[2]POA!$A$2:$F$25,4,0))</f>
        <v/>
      </c>
      <c r="R758" s="62" t="str">
        <f>IF(ISERROR(VLOOKUP(N758,[2]POA!$A$2:$C$25,2,0)),"",VLOOKUP(N758,[2]POA!$A$2:$C$25,2,0))</f>
        <v/>
      </c>
      <c r="S758" s="63"/>
      <c r="T758" s="64" t="str">
        <f t="shared" si="604"/>
        <v/>
      </c>
      <c r="U758" s="63"/>
      <c r="V758" s="64" t="str">
        <f>IF(OR(U749=0,N758="",R758=""),"",IF(U749&gt;=(0.5*R758),"HABIL","NO HABIL"))</f>
        <v/>
      </c>
      <c r="W758" s="64"/>
      <c r="X758" s="63"/>
      <c r="Y758" s="64" t="str">
        <f>IF(OR(X749=0,N758="",R758=""),"",IF(X749&gt;=$Y$9,"HABIL","NO HABIL"))</f>
        <v/>
      </c>
      <c r="Z758" s="65"/>
      <c r="AA758" s="64" t="str">
        <f>IF(OR(Z749=0,N758="",R758=""),"",IF(Z749&lt;=$AA$9,"HABIL","NO HABIL"))</f>
        <v/>
      </c>
      <c r="AB758" s="61">
        <f>IF(ISERROR(VLOOKUP(P758,[3]POA!$A$2:$F$25,5,0)),"",VLOOKUP(P758,[3]POA!$A$2:$F$25,5,0))</f>
        <v>0</v>
      </c>
      <c r="AC758" s="61"/>
      <c r="AD758" s="64" t="str">
        <f>IF(OR(AC749=0,N758="",R758=""),"",IF(AC749&gt;=$AD$9,"HABIL","NO HABIL"))</f>
        <v/>
      </c>
      <c r="AE758" s="64" t="str">
        <f t="shared" si="605"/>
        <v/>
      </c>
      <c r="AF758" s="66">
        <f t="shared" si="606"/>
        <v>0</v>
      </c>
      <c r="AG758" s="67" t="str">
        <f t="shared" si="609"/>
        <v>MIPYME</v>
      </c>
      <c r="AH758" s="68"/>
      <c r="AI758" s="64" t="str">
        <f>IF(OR(AH749=0,N758="",R758=""),"",IF(AH749&gt;=$AI$9,"HABIL","NO HABIL"))</f>
        <v/>
      </c>
      <c r="AJ758" s="68"/>
      <c r="AK758" s="64" t="str">
        <f>IF(OR(AJ749=0,N758="",R758=""),"",IF(AJ749&gt;=$AK$9,"HABIL","NO HABIL"))</f>
        <v/>
      </c>
      <c r="AL758" s="72" t="str">
        <f t="shared" si="610"/>
        <v/>
      </c>
    </row>
    <row r="759" spans="2:38" ht="18" hidden="1" customHeight="1" x14ac:dyDescent="0.25">
      <c r="B759" s="73" t="str">
        <f t="shared" si="611"/>
        <v/>
      </c>
      <c r="C759" s="74"/>
      <c r="D759" s="74"/>
      <c r="E759" s="75">
        <f>IF(ISERROR(VLOOKUP(C759,[2]TD!$4:$65536,2,0)),0,VLOOKUP(C759,[2]TD!$4:$65536,2,0))</f>
        <v>0</v>
      </c>
      <c r="F759" s="75">
        <f>IF(ISERROR(VLOOKUP(C759,[2]TD!$4:$65536,3,0)),0,VLOOKUP(C759,[2]TD!$4:$65536,3,0))</f>
        <v>0</v>
      </c>
      <c r="G759" s="75">
        <f>IF(ISERROR(VLOOKUP(C759,[2]TD!$4:$65536,4,0)),0,VLOOKUP(C759,[2]TD!$4:$65536,4,0))</f>
        <v>0</v>
      </c>
      <c r="H759" s="75">
        <f>IF(ISERROR(VLOOKUP(C759,[2]TD!$4:$65536,5,0)),0,VLOOKUP(C759,[2]TD!$4:$65536,5,0))</f>
        <v>0</v>
      </c>
      <c r="I759" s="75">
        <f t="shared" si="607"/>
        <v>0</v>
      </c>
      <c r="J759" s="75">
        <f t="shared" si="607"/>
        <v>0</v>
      </c>
      <c r="K759" s="75">
        <f t="shared" si="608"/>
        <v>0</v>
      </c>
      <c r="L759" s="75">
        <f>IF(ISERROR(VLOOKUP(C759,[2]TD!$4:$65536,6,0)),0,VLOOKUP(C759,[2]TD!$4:$65536,6,0))</f>
        <v>0</v>
      </c>
      <c r="M759" s="75">
        <f>IF(ISERROR(VLOOKUP(C759,[2]TD!$4:$65536,7,0)),0,VLOOKUP(C759,[2]TD!$4:$65536,7,0))</f>
        <v>0</v>
      </c>
      <c r="N759" s="76"/>
      <c r="O759" s="76" t="str">
        <f>IF(ISERROR(VLOOKUP(N759,[2]POA!$A$2:$C$25,3,0)),"",VLOOKUP(N759,[2]POA!$A$2:$C$25,3,0))</f>
        <v/>
      </c>
      <c r="P759" s="77"/>
      <c r="Q759" s="77" t="str">
        <f>IF(ISERROR(VLOOKUP(P759,[2]POA!$A$2:$F$25,4,0)),"",VLOOKUP(P759,[2]POA!$A$2:$F$25,4,0))</f>
        <v/>
      </c>
      <c r="R759" s="78" t="str">
        <f>IF(ISERROR(VLOOKUP(N759,[2]POA!$A$2:$C$25,2,0)),"",VLOOKUP(N759,[2]POA!$A$2:$C$25,2,0))</f>
        <v/>
      </c>
      <c r="S759" s="79"/>
      <c r="T759" s="64" t="str">
        <f t="shared" si="604"/>
        <v/>
      </c>
      <c r="U759" s="79"/>
      <c r="V759" s="80" t="str">
        <f>IF(OR(U749=0,N759="",R759=""),"",IF(U749&gt;=(0.5*R759),"HABIL","NO HABIL"))</f>
        <v/>
      </c>
      <c r="W759" s="80"/>
      <c r="X759" s="79"/>
      <c r="Y759" s="80" t="str">
        <f>IF(OR(X749=0,N759="",R759=""),"",IF(X749&gt;=$Y$9,"HABIL","NO HABIL"))</f>
        <v/>
      </c>
      <c r="Z759" s="81"/>
      <c r="AA759" s="80" t="str">
        <f>IF(OR(Z749=0,N759="",R759=""),"",IF(Z749&lt;=$AA$9,"HABIL","NO HABIL"))</f>
        <v/>
      </c>
      <c r="AB759" s="77">
        <f>IF(ISERROR(VLOOKUP(P759,[3]POA!$A$2:$F$25,5,0)),"",VLOOKUP(P759,[3]POA!$A$2:$F$25,5,0))</f>
        <v>0</v>
      </c>
      <c r="AC759" s="77"/>
      <c r="AD759" s="80" t="str">
        <f>IF(OR(AC749=0,N759="",R759=""),"",IF(AC749&gt;=$AD$9,"HABIL","NO HABIL"))</f>
        <v/>
      </c>
      <c r="AE759" s="80" t="str">
        <f t="shared" si="605"/>
        <v/>
      </c>
      <c r="AF759" s="82">
        <f t="shared" si="606"/>
        <v>0</v>
      </c>
      <c r="AG759" s="83" t="str">
        <f t="shared" si="609"/>
        <v>MIPYME</v>
      </c>
      <c r="AH759" s="84"/>
      <c r="AI759" s="80" t="str">
        <f>IF(OR(AH749=0,N759="",R759=""),"",IF(AH749&gt;=$AI$9,"HABIL","NO HABIL"))</f>
        <v/>
      </c>
      <c r="AJ759" s="84"/>
      <c r="AK759" s="80" t="str">
        <f>IF(OR(AJ749=0,N759="",R759=""),"",IF(AJ749&gt;=$AK$9,"HABIL","NO HABIL"))</f>
        <v/>
      </c>
      <c r="AL759" s="85" t="str">
        <f t="shared" si="610"/>
        <v/>
      </c>
    </row>
    <row r="760" spans="2:38" ht="18" hidden="1" customHeight="1" x14ac:dyDescent="0.25">
      <c r="B760" s="37">
        <v>69</v>
      </c>
      <c r="C760" s="38">
        <f>+C761</f>
        <v>0</v>
      </c>
      <c r="D760" s="39" t="str">
        <f>IF(SUM(D761:D770)=0,"",SUM(D761:D770))</f>
        <v/>
      </c>
      <c r="E760" s="40">
        <f>SUM(E761:E770)</f>
        <v>0</v>
      </c>
      <c r="F760" s="40">
        <f t="shared" ref="F760:M760" si="612">SUM(F761:F770)</f>
        <v>0</v>
      </c>
      <c r="G760" s="40">
        <f t="shared" si="612"/>
        <v>0</v>
      </c>
      <c r="H760" s="40">
        <f t="shared" si="612"/>
        <v>0</v>
      </c>
      <c r="I760" s="40">
        <f t="shared" si="612"/>
        <v>0</v>
      </c>
      <c r="J760" s="40">
        <f t="shared" si="612"/>
        <v>0</v>
      </c>
      <c r="K760" s="40">
        <f t="shared" si="612"/>
        <v>0</v>
      </c>
      <c r="L760" s="40">
        <f t="shared" si="612"/>
        <v>0</v>
      </c>
      <c r="M760" s="40">
        <f t="shared" si="612"/>
        <v>0</v>
      </c>
      <c r="N760" s="41">
        <v>1</v>
      </c>
      <c r="O760" s="42">
        <f>IF(ISERROR(VLOOKUP(N760,[2]POA!$A$2:$C$25,3,0)),"",VLOOKUP(N760,[2]POA!$A$2:$C$25,3,0))</f>
        <v>18</v>
      </c>
      <c r="P760" s="43" t="s">
        <v>54</v>
      </c>
      <c r="Q760" s="41">
        <f>+SUM(Q761:Q770)</f>
        <v>0</v>
      </c>
      <c r="R760" s="44">
        <f>IF(ISERROR(VLOOKUP(N760,[2]POA!$A$2:$C$25,2,0)),"",VLOOKUP(N760,[2]POA!$A$2:$C$25,2,0))</f>
        <v>151500000000</v>
      </c>
      <c r="S760" s="45">
        <f>SUM(I760)</f>
        <v>0</v>
      </c>
      <c r="T760" s="46" t="str">
        <f>IF(OR(S760=0,N760="",R760=""),"",IF(S760&gt;=(R760/O760),"HABIL","NO HABIL"))</f>
        <v/>
      </c>
      <c r="U760" s="47">
        <f>SUM(J760)</f>
        <v>0</v>
      </c>
      <c r="V760" s="48" t="str">
        <f>IF(OR(U760=0,N760="",R760=""),"",IF(U760&gt;=(0.1*R760),"HABIL","NO HABIL"))</f>
        <v/>
      </c>
      <c r="W760" s="48"/>
      <c r="X760" s="47">
        <f>IF(ISERROR(SUM(E760/G760)),0,SUM(E760/G760))</f>
        <v>0</v>
      </c>
      <c r="Y760" s="46" t="str">
        <f>IF(OR(X760=0,N760="",R760=""),"",IF(X760&gt;=$Y$9,"HABIL","NO HABIL"))</f>
        <v/>
      </c>
      <c r="Z760" s="49">
        <f>IF(ISERROR(SUM(H760/F760)),0,SUM(H760/F760))</f>
        <v>0</v>
      </c>
      <c r="AA760" s="46" t="str">
        <f>IF(OR(Z760=0,N760="",R760=""),"",IF(Z760&lt;=$AA$9,"HABIL","NO HABIL"))</f>
        <v/>
      </c>
      <c r="AB760" s="41">
        <f>+SUM(AB761:AB770)</f>
        <v>0</v>
      </c>
      <c r="AC760" s="49">
        <f>IF(ISERROR(SUM(L760/M760)),0,SUM(L760/M760))</f>
        <v>0</v>
      </c>
      <c r="AD760" s="46" t="str">
        <f>IF(OR(AC760=0,N760="",R760=""),"",IF(AC760&gt;=$AD$9,"HABIL","NO HABIL"))</f>
        <v/>
      </c>
      <c r="AE760" s="46" t="str">
        <f>IF(OR(T760="",V760="",Y760="",AA760="",AD760=""),"",IF(T760="NO HABIL","NO HABIL",IF(V760="NO HABIL","NO HABIL",IF(Y760="NO HABIL","NO HABIL",IF(AA760="NO HABIL","NO HABIL",IF(AD760="NO HABIL","NO HABIL",IF(AD760="NO HABIL","NO HABIL","HABIL")))))))</f>
        <v/>
      </c>
      <c r="AF760" s="50"/>
      <c r="AG760" s="51"/>
      <c r="AH760" s="49">
        <f>IF(ISERROR(SUM(L760/K760)),0,SUM(L760/K760))</f>
        <v>0</v>
      </c>
      <c r="AI760" s="46" t="str">
        <f>IF(OR(AH760=0,N760="",R760=""),"",IF(AH760&gt;=$AI$9,"HABIL","NO HABIL"))</f>
        <v/>
      </c>
      <c r="AJ760" s="49">
        <f>IF(ISERROR(SUM(L760/F760)),0,SUM(L760/F760))</f>
        <v>0</v>
      </c>
      <c r="AK760" s="46" t="str">
        <f>IF(OR(AJ760=0,N760="",R760=""),"",IF(AJ760&gt;=$AK$9,"HABIL","NO HABIL"))</f>
        <v/>
      </c>
      <c r="AL760" s="52" t="str">
        <f t="shared" si="610"/>
        <v/>
      </c>
    </row>
    <row r="761" spans="2:38" ht="18" hidden="1" customHeight="1" x14ac:dyDescent="0.25">
      <c r="B761" s="54" t="str">
        <f>IF(C761="","",B760+0.1)</f>
        <v/>
      </c>
      <c r="C761" s="55"/>
      <c r="D761" s="56"/>
      <c r="E761" s="57">
        <f>IF(ISERROR(VLOOKUP(C761,[2]TD!$4:$65536,2,0)),0,VLOOKUP(C761,[2]TD!$4:$65536,2,0))</f>
        <v>0</v>
      </c>
      <c r="F761" s="57">
        <f>IF(ISERROR(VLOOKUP(C761,[2]TD!$4:$65536,3,0)),0,VLOOKUP(C761,[2]TD!$4:$65536,3,0))</f>
        <v>0</v>
      </c>
      <c r="G761" s="57">
        <f>IF(ISERROR(VLOOKUP(C761,[2]TD!$4:$65536,4,0)),0,VLOOKUP(C761,[2]TD!$4:$65536,4,0))</f>
        <v>0</v>
      </c>
      <c r="H761" s="57">
        <f>IF(ISERROR(VLOOKUP(C761,[2]TD!$4:$65536,5,0)),0,VLOOKUP(C761,[2]TD!$4:$65536,5,0))</f>
        <v>0</v>
      </c>
      <c r="I761" s="57">
        <f>IF(ISERROR(E761-G761),"",E761-G761)</f>
        <v>0</v>
      </c>
      <c r="J761" s="58">
        <f>IF(ISERROR(F761-H761),"",F761-H761)</f>
        <v>0</v>
      </c>
      <c r="K761" s="58">
        <f>IF(ISERROR(F761-H761),"",F761-H761)</f>
        <v>0</v>
      </c>
      <c r="L761" s="57">
        <f>IF(ISERROR(VLOOKUP(C761,[2]TD!$4:$65536,6,0)),0,VLOOKUP(C761,[2]TD!$4:$65536,6,0))</f>
        <v>0</v>
      </c>
      <c r="M761" s="57">
        <f>IF(ISERROR(VLOOKUP(C761,[2]TD!$4:$65536,7,0)),0,VLOOKUP(C761,[2]TD!$4:$65536,7,0))</f>
        <v>0</v>
      </c>
      <c r="N761" s="59"/>
      <c r="O761" s="60" t="str">
        <f>IF(ISERROR(VLOOKUP(N761,[2]POA!$A$2:$C$25,3,0)),"",VLOOKUP(N761,[2]POA!$A$2:$C$25,3,0))</f>
        <v/>
      </c>
      <c r="P761" s="61" t="s">
        <v>54</v>
      </c>
      <c r="Q761" s="61" t="str">
        <f>IF(ISERROR(VLOOKUP(P761,[2]POA!$A$2:$F$25,4,0)),"",VLOOKUP(P761,[2]POA!$A$2:$F$25,4,0))</f>
        <v/>
      </c>
      <c r="R761" s="62" t="str">
        <f>IF(ISERROR(VLOOKUP(N761,[2]POA!$A$2:$C$25,2,0)),"",VLOOKUP(N761,[2]POA!$A$2:$C$25,2,0))</f>
        <v/>
      </c>
      <c r="S761" s="63"/>
      <c r="T761" s="64" t="str">
        <f t="shared" ref="T761:T770" si="613">IF(OR(S760=0,N761="",R761=""),"",IF(S760&gt;=(0.1*R761),"HABIL","NO HABIL"))</f>
        <v/>
      </c>
      <c r="U761" s="63"/>
      <c r="V761" s="64" t="str">
        <f>IF(OR(U760=0,N761="",R761=""),"",IF(U760&gt;=(0.5*R761),"HABIL","NO HABIL"))</f>
        <v/>
      </c>
      <c r="W761" s="64"/>
      <c r="X761" s="63"/>
      <c r="Y761" s="64" t="str">
        <f>IF(OR(X760=0,N761="",R761=""),"",IF(X760&gt;=$Y$9,"HABIL","NO HABIL"))</f>
        <v/>
      </c>
      <c r="Z761" s="65"/>
      <c r="AA761" s="64" t="str">
        <f>IF(OR(Z760=0,N761="",R761=""),"",IF(Z760&lt;=$AA$9,"HABIL","NO HABIL"))</f>
        <v/>
      </c>
      <c r="AB761" s="61" t="str">
        <f>IF(ISERROR(VLOOKUP(P761,[3]POA!$A$2:$F$25,5,0)),"",VLOOKUP(P761,[3]POA!$A$2:$F$25,5,0))</f>
        <v/>
      </c>
      <c r="AC761" s="61"/>
      <c r="AD761" s="64" t="str">
        <f>IF(OR(AC760=0,N761="",R761=""),"",IF(AC760&gt;=$AD$9,"HABIL","NO HABIL"))</f>
        <v/>
      </c>
      <c r="AE761" s="64" t="str">
        <f t="shared" ref="AE761:AE770" si="614">IF(OR(T761="",V761="",Y761="",AA761="",AD761=""),"",IF(T761="NO HABIL","NO HABIL",IF(V761="NO HABIL","NO HABIL",IF(Y761="NO HABIL","NO HABIL",IF(AA761="NO HABIL","NO HABIL",IF(AD761="NO HABIL","NO HABIL",IF(AD761="NO HABIL","NO HABIL","HABIL")))))))</f>
        <v/>
      </c>
      <c r="AF761" s="66">
        <f t="shared" ref="AF761:AF770" si="615">IF(ISERROR(F761/$AG$9),"",F761/$AG$9)</f>
        <v>0</v>
      </c>
      <c r="AG761" s="67" t="str">
        <f>+IF(AF761&lt;$AG$10,"MIPYME","NO CUMPLE")</f>
        <v>MIPYME</v>
      </c>
      <c r="AH761" s="68"/>
      <c r="AI761" s="64" t="str">
        <f>IF(OR(AH760=0,N761="",R761=""),"",IF(AH760&gt;=$AI$9,"HABIL","NO HABIL"))</f>
        <v/>
      </c>
      <c r="AJ761" s="68"/>
      <c r="AK761" s="64" t="str">
        <f>IF(OR(AJ760=0,N761="",R761=""),"",IF(AJ760&gt;=$AK$9,"HABIL","NO HABIL"))</f>
        <v/>
      </c>
      <c r="AL761" s="69" t="str">
        <f>IF(OR(AI761="",AK761=""),"",IF(AI761="NO HABIL","NO HABIL",IF(AK761="NO HABIL","NO HABIL",IF(AK761="NO HABIL","NO HABIL","HABIL"))))</f>
        <v/>
      </c>
    </row>
    <row r="762" spans="2:38" ht="18" hidden="1" customHeight="1" x14ac:dyDescent="0.25">
      <c r="B762" s="54" t="str">
        <f>IF(C762="","",B761+0.1)</f>
        <v/>
      </c>
      <c r="C762" s="56"/>
      <c r="D762" s="56"/>
      <c r="E762" s="57">
        <f>IF(ISERROR(VLOOKUP(C762,[2]TD!$4:$65536,2,0)),0,VLOOKUP(C762,[2]TD!$4:$65536,2,0))</f>
        <v>0</v>
      </c>
      <c r="F762" s="57">
        <f>IF(ISERROR(VLOOKUP(C762,[2]TD!$4:$65536,3,0)),0,VLOOKUP(C762,[2]TD!$4:$65536,3,0))</f>
        <v>0</v>
      </c>
      <c r="G762" s="57">
        <f>IF(ISERROR(VLOOKUP(C762,[2]TD!$4:$65536,4,0)),0,VLOOKUP(C762,[2]TD!$4:$65536,4,0))</f>
        <v>0</v>
      </c>
      <c r="H762" s="57">
        <f>IF(ISERROR(VLOOKUP(C762,[2]TD!$4:$65536,5,0)),0,VLOOKUP(C762,[2]TD!$4:$65536,5,0))</f>
        <v>0</v>
      </c>
      <c r="I762" s="57">
        <f t="shared" ref="I762:J770" si="616">IF(ISERROR(E762-G762),"",E762-G762)</f>
        <v>0</v>
      </c>
      <c r="J762" s="58">
        <f t="shared" si="616"/>
        <v>0</v>
      </c>
      <c r="K762" s="58">
        <f t="shared" ref="K762:K770" si="617">IF(ISERROR(F762-H762),"",F762-H762)</f>
        <v>0</v>
      </c>
      <c r="L762" s="57">
        <f>IF(ISERROR(VLOOKUP(C762,[2]TD!$4:$65536,6,0)),0,VLOOKUP(C762,[2]TD!$4:$65536,6,0))</f>
        <v>0</v>
      </c>
      <c r="M762" s="57">
        <f>IF(ISERROR(VLOOKUP(C762,[2]TD!$4:$65536,7,0)),0,VLOOKUP(C762,[2]TD!$4:$65536,7,0))</f>
        <v>0</v>
      </c>
      <c r="N762" s="70"/>
      <c r="O762" s="70" t="str">
        <f>IF(ISERROR(VLOOKUP(N762,[2]POA!$A$2:$C$25,3,0)),"",VLOOKUP(N762,[2]POA!$A$2:$C$25,3,0))</f>
        <v/>
      </c>
      <c r="P762" s="61" t="s">
        <v>54</v>
      </c>
      <c r="Q762" s="61" t="str">
        <f>IF(ISERROR(VLOOKUP(P762,[2]POA!$A$2:$F$25,4,0)),"",VLOOKUP(P762,[2]POA!$A$2:$F$25,4,0))</f>
        <v/>
      </c>
      <c r="R762" s="62" t="str">
        <f>IF(ISERROR(VLOOKUP(N762,[2]POA!$A$2:$C$25,2,0)),"",VLOOKUP(N762,[2]POA!$A$2:$C$25,2,0))</f>
        <v/>
      </c>
      <c r="S762" s="63" t="s">
        <v>54</v>
      </c>
      <c r="T762" s="64" t="str">
        <f t="shared" si="613"/>
        <v/>
      </c>
      <c r="U762" s="63"/>
      <c r="V762" s="64" t="str">
        <f>IF(OR(U760=0,N762="",R762=""),"",IF(U760&gt;=(0.5*R762),"HABIL","NO HABIL"))</f>
        <v/>
      </c>
      <c r="W762" s="64"/>
      <c r="X762" s="63"/>
      <c r="Y762" s="64" t="str">
        <f>IF(OR(X760=0,N762="",R762=""),"",IF(X760&gt;=$Y$9,"HABIL","NO HABIL"))</f>
        <v/>
      </c>
      <c r="Z762" s="65"/>
      <c r="AA762" s="64" t="str">
        <f>IF(OR(Z760=0,N762="",R762=""),"",IF(Z760&lt;=$AA$9,"HABIL","NO HABIL"))</f>
        <v/>
      </c>
      <c r="AB762" s="61" t="str">
        <f>IF(ISERROR(VLOOKUP(P762,[3]POA!$A$2:$F$25,5,0)),"",VLOOKUP(P762,[3]POA!$A$2:$F$25,5,0))</f>
        <v/>
      </c>
      <c r="AC762" s="61"/>
      <c r="AD762" s="64" t="str">
        <f>IF(OR(AC760=0,N762="",R762=""),"",IF(AC760&gt;=$AD$9,"HABIL","NO HABIL"))</f>
        <v/>
      </c>
      <c r="AE762" s="64" t="str">
        <f t="shared" si="614"/>
        <v/>
      </c>
      <c r="AF762" s="66">
        <f t="shared" si="615"/>
        <v>0</v>
      </c>
      <c r="AG762" s="67" t="str">
        <f t="shared" ref="AG762:AG770" si="618">+IF(AF762&lt;$AG$10,"MIPYME","NO CUMPLE")</f>
        <v>MIPYME</v>
      </c>
      <c r="AH762" s="68"/>
      <c r="AI762" s="64" t="str">
        <f>IF(OR(AH760=0,N762="",R762=""),"",IF(AH760&gt;=$AI$9,"HABIL","NO HABIL"))</f>
        <v/>
      </c>
      <c r="AJ762" s="68"/>
      <c r="AK762" s="64" t="str">
        <f>IF(OR(AJ760=0,N762="",R762=""),"",IF(AJ760&gt;=$AK$9,"HABIL","NO HABIL"))</f>
        <v/>
      </c>
      <c r="AL762" s="71" t="str">
        <f t="shared" ref="AL762:AL771" si="619">IF(OR(AI762="",AK762=""),"",IF(AI762="NO HABIL","NO HABIL",IF(AK762="NO HABIL","NO HABIL",IF(AK762="NO HABIL","NO HABIL","HABIL"))))</f>
        <v/>
      </c>
    </row>
    <row r="763" spans="2:38" ht="18" hidden="1" customHeight="1" x14ac:dyDescent="0.25">
      <c r="B763" s="54" t="str">
        <f>IF(C763="","",B762+0.1)</f>
        <v/>
      </c>
      <c r="C763" s="56"/>
      <c r="D763" s="56"/>
      <c r="E763" s="57">
        <f>IF(ISERROR(VLOOKUP(C763,[2]TD!$4:$65536,2,0)),0,VLOOKUP(C763,[2]TD!$4:$65536,2,0))</f>
        <v>0</v>
      </c>
      <c r="F763" s="57">
        <f>IF(ISERROR(VLOOKUP(C763,[2]TD!$4:$65536,3,0)),0,VLOOKUP(C763,[2]TD!$4:$65536,3,0))</f>
        <v>0</v>
      </c>
      <c r="G763" s="57">
        <f>IF(ISERROR(VLOOKUP(C763,[2]TD!$4:$65536,4,0)),0,VLOOKUP(C763,[2]TD!$4:$65536,4,0))</f>
        <v>0</v>
      </c>
      <c r="H763" s="57">
        <f>IF(ISERROR(VLOOKUP(C763,[2]TD!$4:$65536,5,0)),0,VLOOKUP(C763,[2]TD!$4:$65536,5,0))</f>
        <v>0</v>
      </c>
      <c r="I763" s="57">
        <f t="shared" si="616"/>
        <v>0</v>
      </c>
      <c r="J763" s="58">
        <f t="shared" si="616"/>
        <v>0</v>
      </c>
      <c r="K763" s="58">
        <f t="shared" si="617"/>
        <v>0</v>
      </c>
      <c r="L763" s="57">
        <f>IF(ISERROR(VLOOKUP(C763,[2]TD!$4:$65536,6,0)),0,VLOOKUP(C763,[2]TD!$4:$65536,6,0))</f>
        <v>0</v>
      </c>
      <c r="M763" s="57">
        <f>IF(ISERROR(VLOOKUP(C763,[2]TD!$4:$65536,7,0)),0,VLOOKUP(C763,[2]TD!$4:$65536,7,0))</f>
        <v>0</v>
      </c>
      <c r="N763" s="70"/>
      <c r="O763" s="70" t="str">
        <f>IF(ISERROR(VLOOKUP(N763,[2]POA!$A$2:$C$25,3,0)),"",VLOOKUP(N763,[2]POA!$A$2:$C$25,3,0))</f>
        <v/>
      </c>
      <c r="P763" s="61"/>
      <c r="Q763" s="61" t="str">
        <f>IF(ISERROR(VLOOKUP(P763,[2]POA!$A$2:$F$25,4,0)),"",VLOOKUP(P763,[2]POA!$A$2:$F$25,4,0))</f>
        <v/>
      </c>
      <c r="R763" s="62" t="str">
        <f>IF(ISERROR(VLOOKUP(N763,[2]POA!$A$2:$C$25,2,0)),"",VLOOKUP(N763,[2]POA!$A$2:$C$25,2,0))</f>
        <v/>
      </c>
      <c r="S763" s="63" t="s">
        <v>54</v>
      </c>
      <c r="T763" s="64" t="str">
        <f t="shared" si="613"/>
        <v/>
      </c>
      <c r="U763" s="63"/>
      <c r="V763" s="64" t="str">
        <f>IF(OR(U760=0,N763="",R763=""),"",IF(U760&gt;=(0.5*R763),"HABIL","NO HABIL"))</f>
        <v/>
      </c>
      <c r="W763" s="64"/>
      <c r="X763" s="63"/>
      <c r="Y763" s="64" t="str">
        <f>IF(OR(X760=0,N763="",R763=""),"",IF(X760&gt;=$Y$9,"HABIL","NO HABIL"))</f>
        <v/>
      </c>
      <c r="Z763" s="65"/>
      <c r="AA763" s="64" t="str">
        <f>IF(OR(Z760=0,N763="",R763=""),"",IF(Z760&lt;=$AA$9,"HABIL","NO HABIL"))</f>
        <v/>
      </c>
      <c r="AB763" s="61">
        <f>IF(ISERROR(VLOOKUP(P763,[3]POA!$A$2:$F$25,5,0)),"",VLOOKUP(P763,[3]POA!$A$2:$F$25,5,0))</f>
        <v>0</v>
      </c>
      <c r="AC763" s="61"/>
      <c r="AD763" s="64" t="str">
        <f>IF(OR(AC760=0,N763="",R763=""),"",IF(AC760&gt;=$AD$9,"HABIL","NO HABIL"))</f>
        <v/>
      </c>
      <c r="AE763" s="64" t="str">
        <f t="shared" si="614"/>
        <v/>
      </c>
      <c r="AF763" s="66">
        <f t="shared" si="615"/>
        <v>0</v>
      </c>
      <c r="AG763" s="67" t="str">
        <f t="shared" si="618"/>
        <v>MIPYME</v>
      </c>
      <c r="AH763" s="68"/>
      <c r="AI763" s="64" t="str">
        <f>IF(OR(AH760=0,N763="",R763=""),"",IF(AH760&gt;=$AI$9,"HABIL","NO HABIL"))</f>
        <v/>
      </c>
      <c r="AJ763" s="68"/>
      <c r="AK763" s="64" t="str">
        <f>IF(OR(AJ760=0,N763="",R763=""),"",IF(AJ760&gt;=$AK$9,"HABIL","NO HABIL"))</f>
        <v/>
      </c>
      <c r="AL763" s="71" t="str">
        <f t="shared" si="619"/>
        <v/>
      </c>
    </row>
    <row r="764" spans="2:38" ht="18" hidden="1" customHeight="1" x14ac:dyDescent="0.25">
      <c r="B764" s="54"/>
      <c r="C764" s="56" t="s">
        <v>55</v>
      </c>
      <c r="D764" s="56"/>
      <c r="E764" s="57">
        <f>IF(ISERROR(VLOOKUP(C764,[2]TD!$4:$65536,2,0)),0,VLOOKUP(C764,[2]TD!$4:$65536,2,0))</f>
        <v>0</v>
      </c>
      <c r="F764" s="57">
        <f>IF(ISERROR(VLOOKUP(C764,[2]TD!$4:$65536,3,0)),0,VLOOKUP(C764,[2]TD!$4:$65536,3,0))</f>
        <v>0</v>
      </c>
      <c r="G764" s="57">
        <f>IF(ISERROR(VLOOKUP(C764,[2]TD!$4:$65536,4,0)),0,VLOOKUP(C764,[2]TD!$4:$65536,4,0))</f>
        <v>0</v>
      </c>
      <c r="H764" s="57">
        <f>IF(ISERROR(VLOOKUP(C764,[2]TD!$4:$65536,5,0)),0,VLOOKUP(C764,[2]TD!$4:$65536,5,0))</f>
        <v>0</v>
      </c>
      <c r="I764" s="57">
        <f t="shared" si="616"/>
        <v>0</v>
      </c>
      <c r="J764" s="57">
        <f t="shared" si="616"/>
        <v>0</v>
      </c>
      <c r="K764" s="57">
        <f t="shared" si="617"/>
        <v>0</v>
      </c>
      <c r="L764" s="57">
        <f>IF(ISERROR(VLOOKUP(C764,[2]TD!$4:$65536,6,0)),0,VLOOKUP(C764,[2]TD!$4:$65536,6,0))</f>
        <v>0</v>
      </c>
      <c r="M764" s="57">
        <f>IF(ISERROR(VLOOKUP(C764,[2]TD!$4:$65536,7,0)),0,VLOOKUP(C764,[2]TD!$4:$65536,7,0))</f>
        <v>0</v>
      </c>
      <c r="N764" s="70"/>
      <c r="O764" s="70" t="str">
        <f>IF(ISERROR(VLOOKUP(N764,[2]POA!$A$2:$C$25,3,0)),"",VLOOKUP(N764,[2]POA!$A$2:$C$25,3,0))</f>
        <v/>
      </c>
      <c r="P764" s="61"/>
      <c r="Q764" s="61" t="str">
        <f>IF(ISERROR(VLOOKUP(P764,[2]POA!$A$2:$F$25,4,0)),"",VLOOKUP(P764,[2]POA!$A$2:$F$25,4,0))</f>
        <v/>
      </c>
      <c r="R764" s="62" t="str">
        <f>IF(ISERROR(VLOOKUP(N764,[2]POA!$A$2:$C$25,2,0)),"",VLOOKUP(N764,[2]POA!$A$2:$C$25,2,0))</f>
        <v/>
      </c>
      <c r="S764" s="63"/>
      <c r="T764" s="64" t="str">
        <f t="shared" si="613"/>
        <v/>
      </c>
      <c r="U764" s="63"/>
      <c r="V764" s="64" t="str">
        <f>IF(OR(U760=0,N764="",R764=""),"",IF(U760&gt;=(0.5*R764),"HABIL","NO HABIL"))</f>
        <v/>
      </c>
      <c r="W764" s="64"/>
      <c r="X764" s="63"/>
      <c r="Y764" s="64" t="str">
        <f>IF(OR(X760=0,N764="",R764=""),"",IF(X760&gt;=$Y$9,"HABIL","NO HABIL"))</f>
        <v/>
      </c>
      <c r="Z764" s="65"/>
      <c r="AA764" s="64" t="str">
        <f>IF(OR(Z760=0,N764="",R764=""),"",IF(Z760&lt;=$AA$9,"HABIL","NO HABIL"))</f>
        <v/>
      </c>
      <c r="AB764" s="61">
        <f>IF(ISERROR(VLOOKUP(P764,[3]POA!$A$2:$F$25,5,0)),"",VLOOKUP(P764,[3]POA!$A$2:$F$25,5,0))</f>
        <v>0</v>
      </c>
      <c r="AC764" s="61"/>
      <c r="AD764" s="64" t="str">
        <f>IF(OR(AC760=0,N764="",R764=""),"",IF(AC760&gt;=$AD$9,"HABIL","NO HABIL"))</f>
        <v/>
      </c>
      <c r="AE764" s="64" t="str">
        <f t="shared" si="614"/>
        <v/>
      </c>
      <c r="AF764" s="66">
        <f t="shared" si="615"/>
        <v>0</v>
      </c>
      <c r="AG764" s="67" t="str">
        <f t="shared" si="618"/>
        <v>MIPYME</v>
      </c>
      <c r="AH764" s="68"/>
      <c r="AI764" s="64" t="str">
        <f>IF(OR(AH760=0,N764="",R764=""),"",IF(AH760&gt;=$AI$9,"HABIL","NO HABIL"))</f>
        <v/>
      </c>
      <c r="AJ764" s="68"/>
      <c r="AK764" s="64" t="str">
        <f>IF(OR(AJ760=0,N764="",R764=""),"",IF(AJ760&gt;=$AK$9,"HABIL","NO HABIL"))</f>
        <v/>
      </c>
      <c r="AL764" s="71" t="str">
        <f t="shared" si="619"/>
        <v/>
      </c>
    </row>
    <row r="765" spans="2:38" ht="18" hidden="1" customHeight="1" x14ac:dyDescent="0.25">
      <c r="B765" s="54" t="str">
        <f t="shared" ref="B765:B770" si="620">IF(C765="","",B764+0.1)</f>
        <v/>
      </c>
      <c r="C765" s="56"/>
      <c r="D765" s="56"/>
      <c r="E765" s="57">
        <f>IF(ISERROR(VLOOKUP(C765,[2]TD!$4:$65536,2,0)),0,VLOOKUP(C765,[2]TD!$4:$65536,2,0))</f>
        <v>0</v>
      </c>
      <c r="F765" s="57">
        <f>IF(ISERROR(VLOOKUP(C765,[2]TD!$4:$65536,3,0)),0,VLOOKUP(C765,[2]TD!$4:$65536,3,0))</f>
        <v>0</v>
      </c>
      <c r="G765" s="57">
        <f>IF(ISERROR(VLOOKUP(C765,[2]TD!$4:$65536,4,0)),0,VLOOKUP(C765,[2]TD!$4:$65536,4,0))</f>
        <v>0</v>
      </c>
      <c r="H765" s="57">
        <f>IF(ISERROR(VLOOKUP(C765,[2]TD!$4:$65536,5,0)),0,VLOOKUP(C765,[2]TD!$4:$65536,5,0))</f>
        <v>0</v>
      </c>
      <c r="I765" s="57">
        <f t="shared" si="616"/>
        <v>0</v>
      </c>
      <c r="J765" s="57">
        <f t="shared" si="616"/>
        <v>0</v>
      </c>
      <c r="K765" s="57">
        <f t="shared" si="617"/>
        <v>0</v>
      </c>
      <c r="L765" s="57">
        <f>IF(ISERROR(VLOOKUP(C765,[2]TD!$4:$65536,6,0)),0,VLOOKUP(C765,[2]TD!$4:$65536,6,0))</f>
        <v>0</v>
      </c>
      <c r="M765" s="57">
        <f>IF(ISERROR(VLOOKUP(C765,[2]TD!$4:$65536,7,0)),0,VLOOKUP(C765,[2]TD!$4:$65536,7,0))</f>
        <v>0</v>
      </c>
      <c r="N765" s="70"/>
      <c r="O765" s="70" t="str">
        <f>IF(ISERROR(VLOOKUP(N765,[2]POA!$A$2:$C$25,3,0)),"",VLOOKUP(N765,[2]POA!$A$2:$C$25,3,0))</f>
        <v/>
      </c>
      <c r="P765" s="61"/>
      <c r="Q765" s="61" t="str">
        <f>IF(ISERROR(VLOOKUP(P765,[2]POA!$A$2:$F$25,4,0)),"",VLOOKUP(P765,[2]POA!$A$2:$F$25,4,0))</f>
        <v/>
      </c>
      <c r="R765" s="62" t="str">
        <f>IF(ISERROR(VLOOKUP(N765,[2]POA!$A$2:$C$25,2,0)),"",VLOOKUP(N765,[2]POA!$A$2:$C$25,2,0))</f>
        <v/>
      </c>
      <c r="S765" s="63"/>
      <c r="T765" s="64" t="str">
        <f t="shared" si="613"/>
        <v/>
      </c>
      <c r="U765" s="63"/>
      <c r="V765" s="64" t="str">
        <f>IF(OR(U760=0,N765="",R765=""),"",IF(U760&gt;=(0.5*R765),"HABIL","NO HABIL"))</f>
        <v/>
      </c>
      <c r="W765" s="64"/>
      <c r="X765" s="63"/>
      <c r="Y765" s="64" t="str">
        <f>IF(OR(X760=0,N765="",R765=""),"",IF(X760&gt;=$Y$9,"HABIL","NO HABIL"))</f>
        <v/>
      </c>
      <c r="Z765" s="65"/>
      <c r="AA765" s="64" t="str">
        <f>IF(OR(Z760=0,N765="",R765=""),"",IF(Z760&lt;=$AA$9,"HABIL","NO HABIL"))</f>
        <v/>
      </c>
      <c r="AB765" s="61">
        <f>IF(ISERROR(VLOOKUP(P765,[3]POA!$A$2:$F$25,5,0)),"",VLOOKUP(P765,[3]POA!$A$2:$F$25,5,0))</f>
        <v>0</v>
      </c>
      <c r="AC765" s="61"/>
      <c r="AD765" s="64" t="str">
        <f>IF(OR(AC760=0,N765="",R765=""),"",IF(AC760&gt;=$AD$9,"HABIL","NO HABIL"))</f>
        <v/>
      </c>
      <c r="AE765" s="64" t="str">
        <f t="shared" si="614"/>
        <v/>
      </c>
      <c r="AF765" s="66">
        <f t="shared" si="615"/>
        <v>0</v>
      </c>
      <c r="AG765" s="67" t="str">
        <f t="shared" si="618"/>
        <v>MIPYME</v>
      </c>
      <c r="AH765" s="68"/>
      <c r="AI765" s="64" t="str">
        <f>IF(OR(AH760=0,N765="",R765=""),"",IF(AH760&gt;=$AI$9,"HABIL","NO HABIL"))</f>
        <v/>
      </c>
      <c r="AJ765" s="68"/>
      <c r="AK765" s="64" t="str">
        <f>IF(OR(AJ760=0,N765="",R765=""),"",IF(AJ760&gt;=$AK$9,"HABIL","NO HABIL"))</f>
        <v/>
      </c>
      <c r="AL765" s="72" t="str">
        <f t="shared" si="619"/>
        <v/>
      </c>
    </row>
    <row r="766" spans="2:38" ht="18" hidden="1" customHeight="1" x14ac:dyDescent="0.25">
      <c r="B766" s="54" t="str">
        <f t="shared" si="620"/>
        <v/>
      </c>
      <c r="C766" s="56"/>
      <c r="D766" s="56"/>
      <c r="E766" s="57">
        <f>IF(ISERROR(VLOOKUP(C766,[2]TD!$4:$65536,2,0)),0,VLOOKUP(C766,[2]TD!$4:$65536,2,0))</f>
        <v>0</v>
      </c>
      <c r="F766" s="57">
        <f>IF(ISERROR(VLOOKUP(C766,[2]TD!$4:$65536,3,0)),0,VLOOKUP(C766,[2]TD!$4:$65536,3,0))</f>
        <v>0</v>
      </c>
      <c r="G766" s="57">
        <f>IF(ISERROR(VLOOKUP(C766,[2]TD!$4:$65536,4,0)),0,VLOOKUP(C766,[2]TD!$4:$65536,4,0))</f>
        <v>0</v>
      </c>
      <c r="H766" s="57">
        <f>IF(ISERROR(VLOOKUP(C766,[2]TD!$4:$65536,5,0)),0,VLOOKUP(C766,[2]TD!$4:$65536,5,0))</f>
        <v>0</v>
      </c>
      <c r="I766" s="57">
        <f t="shared" si="616"/>
        <v>0</v>
      </c>
      <c r="J766" s="57">
        <f t="shared" si="616"/>
        <v>0</v>
      </c>
      <c r="K766" s="57">
        <f t="shared" si="617"/>
        <v>0</v>
      </c>
      <c r="L766" s="57">
        <f>IF(ISERROR(VLOOKUP(C766,[2]TD!$4:$65536,6,0)),0,VLOOKUP(C766,[2]TD!$4:$65536,6,0))</f>
        <v>0</v>
      </c>
      <c r="M766" s="57">
        <f>IF(ISERROR(VLOOKUP(C766,[2]TD!$4:$65536,7,0)),0,VLOOKUP(C766,[2]TD!$4:$65536,7,0))</f>
        <v>0</v>
      </c>
      <c r="N766" s="70"/>
      <c r="O766" s="70" t="str">
        <f>IF(ISERROR(VLOOKUP(N766,[2]POA!$A$2:$C$25,3,0)),"",VLOOKUP(N766,[2]POA!$A$2:$C$25,3,0))</f>
        <v/>
      </c>
      <c r="P766" s="61"/>
      <c r="Q766" s="61" t="str">
        <f>IF(ISERROR(VLOOKUP(P766,[2]POA!$A$2:$F$25,4,0)),"",VLOOKUP(P766,[2]POA!$A$2:$F$25,4,0))</f>
        <v/>
      </c>
      <c r="R766" s="62" t="str">
        <f>IF(ISERROR(VLOOKUP(N766,[2]POA!$A$2:$C$25,2,0)),"",VLOOKUP(N766,[2]POA!$A$2:$C$25,2,0))</f>
        <v/>
      </c>
      <c r="S766" s="63"/>
      <c r="T766" s="64" t="str">
        <f t="shared" si="613"/>
        <v/>
      </c>
      <c r="U766" s="63"/>
      <c r="V766" s="64" t="str">
        <f>IF(OR(U760=0,N766="",R766=""),"",IF(U760&gt;=(0.5*R766),"HABIL","NO HABIL"))</f>
        <v/>
      </c>
      <c r="W766" s="64"/>
      <c r="X766" s="63"/>
      <c r="Y766" s="64" t="str">
        <f>IF(OR(X760=0,N766="",R766=""),"",IF(X760&gt;=$Y$9,"HABIL","NO HABIL"))</f>
        <v/>
      </c>
      <c r="Z766" s="65"/>
      <c r="AA766" s="64" t="str">
        <f>IF(OR(Z760=0,N766="",R766=""),"",IF(Z760&lt;=$AA$9,"HABIL","NO HABIL"))</f>
        <v/>
      </c>
      <c r="AB766" s="61">
        <f>IF(ISERROR(VLOOKUP(P766,[3]POA!$A$2:$F$25,5,0)),"",VLOOKUP(P766,[3]POA!$A$2:$F$25,5,0))</f>
        <v>0</v>
      </c>
      <c r="AC766" s="61"/>
      <c r="AD766" s="64" t="str">
        <f>IF(OR(AC760=0,N766="",R766=""),"",IF(AC760&gt;=$AD$9,"HABIL","NO HABIL"))</f>
        <v/>
      </c>
      <c r="AE766" s="64" t="str">
        <f t="shared" si="614"/>
        <v/>
      </c>
      <c r="AF766" s="66">
        <f t="shared" si="615"/>
        <v>0</v>
      </c>
      <c r="AG766" s="67" t="str">
        <f t="shared" si="618"/>
        <v>MIPYME</v>
      </c>
      <c r="AH766" s="68"/>
      <c r="AI766" s="64" t="str">
        <f>IF(OR(AH760=0,N766="",R766=""),"",IF(AH760&gt;=$AI$9,"HABIL","NO HABIL"))</f>
        <v/>
      </c>
      <c r="AJ766" s="68"/>
      <c r="AK766" s="64" t="str">
        <f>IF(OR(AJ760=0,N766="",R766=""),"",IF(AJ760&gt;=$AK$9,"HABIL","NO HABIL"))</f>
        <v/>
      </c>
      <c r="AL766" s="71" t="str">
        <f t="shared" si="619"/>
        <v/>
      </c>
    </row>
    <row r="767" spans="2:38" ht="18" hidden="1" customHeight="1" x14ac:dyDescent="0.25">
      <c r="B767" s="54" t="str">
        <f t="shared" si="620"/>
        <v/>
      </c>
      <c r="C767" s="56"/>
      <c r="D767" s="56"/>
      <c r="E767" s="57">
        <f>IF(ISERROR(VLOOKUP(C767,[2]TD!$4:$65536,2,0)),0,VLOOKUP(C767,[2]TD!$4:$65536,2,0))</f>
        <v>0</v>
      </c>
      <c r="F767" s="57">
        <f>IF(ISERROR(VLOOKUP(C767,[2]TD!$4:$65536,3,0)),0,VLOOKUP(C767,[2]TD!$4:$65536,3,0))</f>
        <v>0</v>
      </c>
      <c r="G767" s="57">
        <f>IF(ISERROR(VLOOKUP(C767,[2]TD!$4:$65536,4,0)),0,VLOOKUP(C767,[2]TD!$4:$65536,4,0))</f>
        <v>0</v>
      </c>
      <c r="H767" s="57">
        <f>IF(ISERROR(VLOOKUP(C767,[2]TD!$4:$65536,5,0)),0,VLOOKUP(C767,[2]TD!$4:$65536,5,0))</f>
        <v>0</v>
      </c>
      <c r="I767" s="57">
        <f t="shared" si="616"/>
        <v>0</v>
      </c>
      <c r="J767" s="57">
        <f t="shared" si="616"/>
        <v>0</v>
      </c>
      <c r="K767" s="57">
        <f t="shared" si="617"/>
        <v>0</v>
      </c>
      <c r="L767" s="57">
        <f>IF(ISERROR(VLOOKUP(C767,[2]TD!$4:$65536,6,0)),0,VLOOKUP(C767,[2]TD!$4:$65536,6,0))</f>
        <v>0</v>
      </c>
      <c r="M767" s="57">
        <f>IF(ISERROR(VLOOKUP(C767,[2]TD!$4:$65536,7,0)),0,VLOOKUP(C767,[2]TD!$4:$65536,7,0))</f>
        <v>0</v>
      </c>
      <c r="N767" s="70"/>
      <c r="O767" s="70" t="str">
        <f>IF(ISERROR(VLOOKUP(N767,[2]POA!$A$2:$C$25,3,0)),"",VLOOKUP(N767,[2]POA!$A$2:$C$25,3,0))</f>
        <v/>
      </c>
      <c r="P767" s="61"/>
      <c r="Q767" s="61" t="str">
        <f>IF(ISERROR(VLOOKUP(P767,[2]POA!$A$2:$F$25,4,0)),"",VLOOKUP(P767,[2]POA!$A$2:$F$25,4,0))</f>
        <v/>
      </c>
      <c r="R767" s="62" t="str">
        <f>IF(ISERROR(VLOOKUP(N767,[2]POA!$A$2:$C$25,2,0)),"",VLOOKUP(N767,[2]POA!$A$2:$C$25,2,0))</f>
        <v/>
      </c>
      <c r="S767" s="63"/>
      <c r="T767" s="64" t="str">
        <f t="shared" si="613"/>
        <v/>
      </c>
      <c r="U767" s="63"/>
      <c r="V767" s="64" t="str">
        <f>IF(OR(U760=0,N767="",R767=""),"",IF(U760&gt;=(0.5*R767),"HABIL","NO HABIL"))</f>
        <v/>
      </c>
      <c r="W767" s="64"/>
      <c r="X767" s="63"/>
      <c r="Y767" s="64" t="str">
        <f>IF(OR(X760=0,N767="",R767=""),"",IF(X760&gt;=$Y$9,"HABIL","NO HABIL"))</f>
        <v/>
      </c>
      <c r="Z767" s="65"/>
      <c r="AA767" s="64" t="str">
        <f>IF(OR(Z760=0,N767="",R767=""),"",IF(Z760&lt;=$AA$9,"HABIL","NO HABIL"))</f>
        <v/>
      </c>
      <c r="AB767" s="61">
        <f>IF(ISERROR(VLOOKUP(P767,[3]POA!$A$2:$F$25,5,0)),"",VLOOKUP(P767,[3]POA!$A$2:$F$25,5,0))</f>
        <v>0</v>
      </c>
      <c r="AC767" s="61"/>
      <c r="AD767" s="64" t="str">
        <f>IF(OR(AC760=0,N767="",R767=""),"",IF(AC760&gt;=$AD$9,"HABIL","NO HABIL"))</f>
        <v/>
      </c>
      <c r="AE767" s="64" t="str">
        <f t="shared" si="614"/>
        <v/>
      </c>
      <c r="AF767" s="66">
        <f t="shared" si="615"/>
        <v>0</v>
      </c>
      <c r="AG767" s="67" t="str">
        <f t="shared" si="618"/>
        <v>MIPYME</v>
      </c>
      <c r="AH767" s="68"/>
      <c r="AI767" s="64" t="str">
        <f>IF(OR(AH760=0,N767="",R767=""),"",IF(AH760&gt;=$AI$9,"HABIL","NO HABIL"))</f>
        <v/>
      </c>
      <c r="AJ767" s="68"/>
      <c r="AK767" s="64" t="str">
        <f>IF(OR(AJ760=0,N767="",R767=""),"",IF(AJ760&gt;=$AK$9,"HABIL","NO HABIL"))</f>
        <v/>
      </c>
      <c r="AL767" s="71" t="str">
        <f t="shared" si="619"/>
        <v/>
      </c>
    </row>
    <row r="768" spans="2:38" ht="18" hidden="1" customHeight="1" x14ac:dyDescent="0.25">
      <c r="B768" s="54" t="str">
        <f t="shared" si="620"/>
        <v/>
      </c>
      <c r="C768" s="56"/>
      <c r="D768" s="56"/>
      <c r="E768" s="57">
        <f>IF(ISERROR(VLOOKUP(C768,[2]TD!$4:$65536,2,0)),0,VLOOKUP(C768,[2]TD!$4:$65536,2,0))</f>
        <v>0</v>
      </c>
      <c r="F768" s="57">
        <f>IF(ISERROR(VLOOKUP(C768,[2]TD!$4:$65536,3,0)),0,VLOOKUP(C768,[2]TD!$4:$65536,3,0))</f>
        <v>0</v>
      </c>
      <c r="G768" s="57">
        <f>IF(ISERROR(VLOOKUP(C768,[2]TD!$4:$65536,4,0)),0,VLOOKUP(C768,[2]TD!$4:$65536,4,0))</f>
        <v>0</v>
      </c>
      <c r="H768" s="57">
        <f>IF(ISERROR(VLOOKUP(C768,[2]TD!$4:$65536,5,0)),0,VLOOKUP(C768,[2]TD!$4:$65536,5,0))</f>
        <v>0</v>
      </c>
      <c r="I768" s="57">
        <f t="shared" si="616"/>
        <v>0</v>
      </c>
      <c r="J768" s="57">
        <f t="shared" si="616"/>
        <v>0</v>
      </c>
      <c r="K768" s="57">
        <f t="shared" si="617"/>
        <v>0</v>
      </c>
      <c r="L768" s="57">
        <f>IF(ISERROR(VLOOKUP(C768,[2]TD!$4:$65536,6,0)),0,VLOOKUP(C768,[2]TD!$4:$65536,6,0))</f>
        <v>0</v>
      </c>
      <c r="M768" s="57">
        <f>IF(ISERROR(VLOOKUP(C768,[2]TD!$4:$65536,7,0)),0,VLOOKUP(C768,[2]TD!$4:$65536,7,0))</f>
        <v>0</v>
      </c>
      <c r="N768" s="70"/>
      <c r="O768" s="70" t="str">
        <f>IF(ISERROR(VLOOKUP(N768,[2]POA!$A$2:$C$25,3,0)),"",VLOOKUP(N768,[2]POA!$A$2:$C$25,3,0))</f>
        <v/>
      </c>
      <c r="P768" s="61"/>
      <c r="Q768" s="61" t="str">
        <f>IF(ISERROR(VLOOKUP(P768,[2]POA!$A$2:$F$25,4,0)),"",VLOOKUP(P768,[2]POA!$A$2:$F$25,4,0))</f>
        <v/>
      </c>
      <c r="R768" s="62" t="str">
        <f>IF(ISERROR(VLOOKUP(N768,[2]POA!$A$2:$C$25,2,0)),"",VLOOKUP(N768,[2]POA!$A$2:$C$25,2,0))</f>
        <v/>
      </c>
      <c r="S768" s="63"/>
      <c r="T768" s="64" t="str">
        <f t="shared" si="613"/>
        <v/>
      </c>
      <c r="U768" s="63"/>
      <c r="V768" s="64" t="str">
        <f>IF(OR(U760=0,N768="",R768=""),"",IF(U760&gt;=(0.5*R768),"HABIL","NO HABIL"))</f>
        <v/>
      </c>
      <c r="W768" s="64"/>
      <c r="X768" s="63"/>
      <c r="Y768" s="64" t="str">
        <f>IF(OR(X760=0,N768="",R768=""),"",IF(X760&gt;=$Y$9,"HABIL","NO HABIL"))</f>
        <v/>
      </c>
      <c r="Z768" s="65"/>
      <c r="AA768" s="64" t="str">
        <f>IF(OR(Z760=0,N768="",R768=""),"",IF(Z760&lt;=$AA$9,"HABIL","NO HABIL"))</f>
        <v/>
      </c>
      <c r="AB768" s="61">
        <f>IF(ISERROR(VLOOKUP(P768,[3]POA!$A$2:$F$25,5,0)),"",VLOOKUP(P768,[3]POA!$A$2:$F$25,5,0))</f>
        <v>0</v>
      </c>
      <c r="AC768" s="61"/>
      <c r="AD768" s="64" t="str">
        <f>IF(OR(AC760=0,N768="",R768=""),"",IF(AC760&gt;=$AD$9,"HABIL","NO HABIL"))</f>
        <v/>
      </c>
      <c r="AE768" s="64" t="str">
        <f t="shared" si="614"/>
        <v/>
      </c>
      <c r="AF768" s="66">
        <f t="shared" si="615"/>
        <v>0</v>
      </c>
      <c r="AG768" s="67" t="str">
        <f t="shared" si="618"/>
        <v>MIPYME</v>
      </c>
      <c r="AH768" s="68"/>
      <c r="AI768" s="64" t="str">
        <f>IF(OR(AH760=0,N768="",R768=""),"",IF(AH760&gt;=$AI$9,"HABIL","NO HABIL"))</f>
        <v/>
      </c>
      <c r="AJ768" s="68"/>
      <c r="AK768" s="64" t="str">
        <f>IF(OR(AJ760=0,N768="",R768=""),"",IF(AJ760&gt;=$AK$9,"HABIL","NO HABIL"))</f>
        <v/>
      </c>
      <c r="AL768" s="72" t="str">
        <f t="shared" si="619"/>
        <v/>
      </c>
    </row>
    <row r="769" spans="2:38" ht="18" hidden="1" customHeight="1" x14ac:dyDescent="0.25">
      <c r="B769" s="54" t="str">
        <f t="shared" si="620"/>
        <v/>
      </c>
      <c r="C769" s="56"/>
      <c r="D769" s="56"/>
      <c r="E769" s="57">
        <f>IF(ISERROR(VLOOKUP(C769,[2]TD!$4:$65536,2,0)),0,VLOOKUP(C769,[2]TD!$4:$65536,2,0))</f>
        <v>0</v>
      </c>
      <c r="F769" s="57">
        <f>IF(ISERROR(VLOOKUP(C769,[2]TD!$4:$65536,3,0)),0,VLOOKUP(C769,[2]TD!$4:$65536,3,0))</f>
        <v>0</v>
      </c>
      <c r="G769" s="57">
        <f>IF(ISERROR(VLOOKUP(C769,[2]TD!$4:$65536,4,0)),0,VLOOKUP(C769,[2]TD!$4:$65536,4,0))</f>
        <v>0</v>
      </c>
      <c r="H769" s="57">
        <f>IF(ISERROR(VLOOKUP(C769,[2]TD!$4:$65536,5,0)),0,VLOOKUP(C769,[2]TD!$4:$65536,5,0))</f>
        <v>0</v>
      </c>
      <c r="I769" s="57">
        <f t="shared" si="616"/>
        <v>0</v>
      </c>
      <c r="J769" s="57">
        <f t="shared" si="616"/>
        <v>0</v>
      </c>
      <c r="K769" s="57">
        <f t="shared" si="617"/>
        <v>0</v>
      </c>
      <c r="L769" s="57">
        <f>IF(ISERROR(VLOOKUP(C769,[2]TD!$4:$65536,6,0)),0,VLOOKUP(C769,[2]TD!$4:$65536,6,0))</f>
        <v>0</v>
      </c>
      <c r="M769" s="57">
        <f>IF(ISERROR(VLOOKUP(C769,[2]TD!$4:$65536,7,0)),0,VLOOKUP(C769,[2]TD!$4:$65536,7,0))</f>
        <v>0</v>
      </c>
      <c r="N769" s="70"/>
      <c r="O769" s="70" t="str">
        <f>IF(ISERROR(VLOOKUP(N769,[2]POA!$A$2:$C$25,3,0)),"",VLOOKUP(N769,[2]POA!$A$2:$C$25,3,0))</f>
        <v/>
      </c>
      <c r="P769" s="61"/>
      <c r="Q769" s="61" t="str">
        <f>IF(ISERROR(VLOOKUP(P769,[2]POA!$A$2:$F$25,4,0)),"",VLOOKUP(P769,[2]POA!$A$2:$F$25,4,0))</f>
        <v/>
      </c>
      <c r="R769" s="62" t="str">
        <f>IF(ISERROR(VLOOKUP(N769,[2]POA!$A$2:$C$25,2,0)),"",VLOOKUP(N769,[2]POA!$A$2:$C$25,2,0))</f>
        <v/>
      </c>
      <c r="S769" s="63"/>
      <c r="T769" s="64" t="str">
        <f t="shared" si="613"/>
        <v/>
      </c>
      <c r="U769" s="63"/>
      <c r="V769" s="64" t="str">
        <f>IF(OR(U760=0,N769="",R769=""),"",IF(U760&gt;=(0.5*R769),"HABIL","NO HABIL"))</f>
        <v/>
      </c>
      <c r="W769" s="64"/>
      <c r="X769" s="63"/>
      <c r="Y769" s="64" t="str">
        <f>IF(OR(X760=0,N769="",R769=""),"",IF(X760&gt;=$Y$9,"HABIL","NO HABIL"))</f>
        <v/>
      </c>
      <c r="Z769" s="65"/>
      <c r="AA769" s="64" t="str">
        <f>IF(OR(Z760=0,N769="",R769=""),"",IF(Z760&lt;=$AA$9,"HABIL","NO HABIL"))</f>
        <v/>
      </c>
      <c r="AB769" s="61">
        <f>IF(ISERROR(VLOOKUP(P769,[3]POA!$A$2:$F$25,5,0)),"",VLOOKUP(P769,[3]POA!$A$2:$F$25,5,0))</f>
        <v>0</v>
      </c>
      <c r="AC769" s="61"/>
      <c r="AD769" s="64" t="str">
        <f>IF(OR(AC760=0,N769="",R769=""),"",IF(AC760&gt;=$AD$9,"HABIL","NO HABIL"))</f>
        <v/>
      </c>
      <c r="AE769" s="64" t="str">
        <f t="shared" si="614"/>
        <v/>
      </c>
      <c r="AF769" s="66">
        <f t="shared" si="615"/>
        <v>0</v>
      </c>
      <c r="AG769" s="67" t="str">
        <f t="shared" si="618"/>
        <v>MIPYME</v>
      </c>
      <c r="AH769" s="68"/>
      <c r="AI769" s="64" t="str">
        <f>IF(OR(AH760=0,N769="",R769=""),"",IF(AH760&gt;=$AI$9,"HABIL","NO HABIL"))</f>
        <v/>
      </c>
      <c r="AJ769" s="68"/>
      <c r="AK769" s="64" t="str">
        <f>IF(OR(AJ760=0,N769="",R769=""),"",IF(AJ760&gt;=$AK$9,"HABIL","NO HABIL"))</f>
        <v/>
      </c>
      <c r="AL769" s="72" t="str">
        <f t="shared" si="619"/>
        <v/>
      </c>
    </row>
    <row r="770" spans="2:38" ht="18" hidden="1" customHeight="1" x14ac:dyDescent="0.25">
      <c r="B770" s="73" t="str">
        <f t="shared" si="620"/>
        <v/>
      </c>
      <c r="C770" s="74"/>
      <c r="D770" s="74"/>
      <c r="E770" s="75">
        <f>IF(ISERROR(VLOOKUP(C770,[2]TD!$4:$65536,2,0)),0,VLOOKUP(C770,[2]TD!$4:$65536,2,0))</f>
        <v>0</v>
      </c>
      <c r="F770" s="75">
        <f>IF(ISERROR(VLOOKUP(C770,[2]TD!$4:$65536,3,0)),0,VLOOKUP(C770,[2]TD!$4:$65536,3,0))</f>
        <v>0</v>
      </c>
      <c r="G770" s="75">
        <f>IF(ISERROR(VLOOKUP(C770,[2]TD!$4:$65536,4,0)),0,VLOOKUP(C770,[2]TD!$4:$65536,4,0))</f>
        <v>0</v>
      </c>
      <c r="H770" s="75">
        <f>IF(ISERROR(VLOOKUP(C770,[2]TD!$4:$65536,5,0)),0,VLOOKUP(C770,[2]TD!$4:$65536,5,0))</f>
        <v>0</v>
      </c>
      <c r="I770" s="75">
        <f t="shared" si="616"/>
        <v>0</v>
      </c>
      <c r="J770" s="75">
        <f t="shared" si="616"/>
        <v>0</v>
      </c>
      <c r="K770" s="75">
        <f t="shared" si="617"/>
        <v>0</v>
      </c>
      <c r="L770" s="75">
        <f>IF(ISERROR(VLOOKUP(C770,[2]TD!$4:$65536,6,0)),0,VLOOKUP(C770,[2]TD!$4:$65536,6,0))</f>
        <v>0</v>
      </c>
      <c r="M770" s="75">
        <f>IF(ISERROR(VLOOKUP(C770,[2]TD!$4:$65536,7,0)),0,VLOOKUP(C770,[2]TD!$4:$65536,7,0))</f>
        <v>0</v>
      </c>
      <c r="N770" s="76"/>
      <c r="O770" s="76" t="str">
        <f>IF(ISERROR(VLOOKUP(N770,[2]POA!$A$2:$C$25,3,0)),"",VLOOKUP(N770,[2]POA!$A$2:$C$25,3,0))</f>
        <v/>
      </c>
      <c r="P770" s="77"/>
      <c r="Q770" s="77" t="str">
        <f>IF(ISERROR(VLOOKUP(P770,[2]POA!$A$2:$F$25,4,0)),"",VLOOKUP(P770,[2]POA!$A$2:$F$25,4,0))</f>
        <v/>
      </c>
      <c r="R770" s="78" t="str">
        <f>IF(ISERROR(VLOOKUP(N770,[2]POA!$A$2:$C$25,2,0)),"",VLOOKUP(N770,[2]POA!$A$2:$C$25,2,0))</f>
        <v/>
      </c>
      <c r="S770" s="79"/>
      <c r="T770" s="64" t="str">
        <f t="shared" si="613"/>
        <v/>
      </c>
      <c r="U770" s="79"/>
      <c r="V770" s="80" t="str">
        <f>IF(OR(U760=0,N770="",R770=""),"",IF(U760&gt;=(0.5*R770),"HABIL","NO HABIL"))</f>
        <v/>
      </c>
      <c r="W770" s="80"/>
      <c r="X770" s="79"/>
      <c r="Y770" s="80" t="str">
        <f>IF(OR(X760=0,N770="",R770=""),"",IF(X760&gt;=$Y$9,"HABIL","NO HABIL"))</f>
        <v/>
      </c>
      <c r="Z770" s="81"/>
      <c r="AA770" s="80" t="str">
        <f>IF(OR(Z760=0,N770="",R770=""),"",IF(Z760&lt;=$AA$9,"HABIL","NO HABIL"))</f>
        <v/>
      </c>
      <c r="AB770" s="77">
        <f>IF(ISERROR(VLOOKUP(P770,[3]POA!$A$2:$F$25,5,0)),"",VLOOKUP(P770,[3]POA!$A$2:$F$25,5,0))</f>
        <v>0</v>
      </c>
      <c r="AC770" s="77"/>
      <c r="AD770" s="80" t="str">
        <f>IF(OR(AC760=0,N770="",R770=""),"",IF(AC760&gt;=$AD$9,"HABIL","NO HABIL"))</f>
        <v/>
      </c>
      <c r="AE770" s="80" t="str">
        <f t="shared" si="614"/>
        <v/>
      </c>
      <c r="AF770" s="82">
        <f t="shared" si="615"/>
        <v>0</v>
      </c>
      <c r="AG770" s="83" t="str">
        <f t="shared" si="618"/>
        <v>MIPYME</v>
      </c>
      <c r="AH770" s="84"/>
      <c r="AI770" s="80" t="str">
        <f>IF(OR(AH760=0,N770="",R770=""),"",IF(AH760&gt;=$AI$9,"HABIL","NO HABIL"))</f>
        <v/>
      </c>
      <c r="AJ770" s="84"/>
      <c r="AK770" s="80" t="str">
        <f>IF(OR(AJ760=0,N770="",R770=""),"",IF(AJ760&gt;=$AK$9,"HABIL","NO HABIL"))</f>
        <v/>
      </c>
      <c r="AL770" s="85" t="str">
        <f t="shared" si="619"/>
        <v/>
      </c>
    </row>
    <row r="771" spans="2:38" ht="18" hidden="1" customHeight="1" x14ac:dyDescent="0.25">
      <c r="B771" s="37">
        <v>70</v>
      </c>
      <c r="C771" s="38">
        <f>+C772</f>
        <v>0</v>
      </c>
      <c r="D771" s="39" t="str">
        <f>IF(SUM(D772:D781)=0,"",SUM(D772:D781))</f>
        <v/>
      </c>
      <c r="E771" s="40">
        <f>SUM(E772:E781)</f>
        <v>0</v>
      </c>
      <c r="F771" s="40">
        <f t="shared" ref="F771:M771" si="621">SUM(F772:F781)</f>
        <v>0</v>
      </c>
      <c r="G771" s="40">
        <f t="shared" si="621"/>
        <v>0</v>
      </c>
      <c r="H771" s="40">
        <f t="shared" si="621"/>
        <v>0</v>
      </c>
      <c r="I771" s="40">
        <f t="shared" si="621"/>
        <v>0</v>
      </c>
      <c r="J771" s="40">
        <f t="shared" si="621"/>
        <v>0</v>
      </c>
      <c r="K771" s="40">
        <f t="shared" si="621"/>
        <v>0</v>
      </c>
      <c r="L771" s="40">
        <f t="shared" si="621"/>
        <v>0</v>
      </c>
      <c r="M771" s="40">
        <f t="shared" si="621"/>
        <v>0</v>
      </c>
      <c r="N771" s="41">
        <v>1</v>
      </c>
      <c r="O771" s="42">
        <f>IF(ISERROR(VLOOKUP(N771,[2]POA!$A$2:$C$25,3,0)),"",VLOOKUP(N771,[2]POA!$A$2:$C$25,3,0))</f>
        <v>18</v>
      </c>
      <c r="P771" s="43" t="s">
        <v>54</v>
      </c>
      <c r="Q771" s="41">
        <f>+SUM(Q772:Q781)</f>
        <v>0</v>
      </c>
      <c r="R771" s="44">
        <f>IF(ISERROR(VLOOKUP(N771,[2]POA!$A$2:$C$25,2,0)),"",VLOOKUP(N771,[2]POA!$A$2:$C$25,2,0))</f>
        <v>151500000000</v>
      </c>
      <c r="S771" s="45">
        <f>SUM(I771)</f>
        <v>0</v>
      </c>
      <c r="T771" s="46" t="str">
        <f>IF(OR(S771=0,N771="",R771=""),"",IF(S771&gt;=(R771/O771),"HABIL","NO HABIL"))</f>
        <v/>
      </c>
      <c r="U771" s="47">
        <f>SUM(J771)</f>
        <v>0</v>
      </c>
      <c r="V771" s="48" t="str">
        <f>IF(OR(U771=0,N771="",R771=""),"",IF(U771&gt;=(0.1*R771),"HABIL","NO HABIL"))</f>
        <v/>
      </c>
      <c r="W771" s="48"/>
      <c r="X771" s="47">
        <f>IF(ISERROR(SUM(E771/G771)),0,SUM(E771/G771))</f>
        <v>0</v>
      </c>
      <c r="Y771" s="46" t="str">
        <f>IF(OR(X771=0,N771="",R771=""),"",IF(X771&gt;=$Y$9,"HABIL","NO HABIL"))</f>
        <v/>
      </c>
      <c r="Z771" s="49">
        <f>IF(ISERROR(SUM(H771/F771)),0,SUM(H771/F771))</f>
        <v>0</v>
      </c>
      <c r="AA771" s="46" t="str">
        <f>IF(OR(Z771=0,N771="",R771=""),"",IF(Z771&lt;=$AA$9,"HABIL","NO HABIL"))</f>
        <v/>
      </c>
      <c r="AB771" s="41">
        <f>+SUM(AB772:AB781)</f>
        <v>0</v>
      </c>
      <c r="AC771" s="49">
        <f>IF(ISERROR(SUM(L771/M771)),0,SUM(L771/M771))</f>
        <v>0</v>
      </c>
      <c r="AD771" s="46" t="str">
        <f>IF(OR(AC771=0,N771="",R771=""),"",IF(AC771&gt;=$AD$9,"HABIL","NO HABIL"))</f>
        <v/>
      </c>
      <c r="AE771" s="46" t="str">
        <f>IF(OR(T771="",V771="",Y771="",AA771="",AD771=""),"",IF(T771="NO HABIL","NO HABIL",IF(V771="NO HABIL","NO HABIL",IF(Y771="NO HABIL","NO HABIL",IF(AA771="NO HABIL","NO HABIL",IF(AD771="NO HABIL","NO HABIL",IF(AD771="NO HABIL","NO HABIL","HABIL")))))))</f>
        <v/>
      </c>
      <c r="AF771" s="50"/>
      <c r="AG771" s="51"/>
      <c r="AH771" s="49">
        <f>IF(ISERROR(SUM(L771/K771)),0,SUM(L771/K771))</f>
        <v>0</v>
      </c>
      <c r="AI771" s="46" t="str">
        <f>IF(OR(AH771=0,N771="",R771=""),"",IF(AH771&gt;=$AI$9,"HABIL","NO HABIL"))</f>
        <v/>
      </c>
      <c r="AJ771" s="49">
        <f>IF(ISERROR(SUM(L771/F771)),0,SUM(L771/F771))</f>
        <v>0</v>
      </c>
      <c r="AK771" s="46" t="str">
        <f>IF(OR(AJ771=0,N771="",R771=""),"",IF(AJ771&gt;=$AK$9,"HABIL","NO HABIL"))</f>
        <v/>
      </c>
      <c r="AL771" s="52" t="str">
        <f t="shared" si="619"/>
        <v/>
      </c>
    </row>
    <row r="772" spans="2:38" ht="18" hidden="1" customHeight="1" x14ac:dyDescent="0.25">
      <c r="B772" s="54" t="str">
        <f>IF(C772="","",B771+0.1)</f>
        <v/>
      </c>
      <c r="C772" s="55"/>
      <c r="D772" s="56"/>
      <c r="E772" s="57">
        <f>IF(ISERROR(VLOOKUP(C772,[2]TD!$4:$65536,2,0)),0,VLOOKUP(C772,[2]TD!$4:$65536,2,0))</f>
        <v>0</v>
      </c>
      <c r="F772" s="57">
        <f>IF(ISERROR(VLOOKUP(C772,[2]TD!$4:$65536,3,0)),0,VLOOKUP(C772,[2]TD!$4:$65536,3,0))</f>
        <v>0</v>
      </c>
      <c r="G772" s="57">
        <f>IF(ISERROR(VLOOKUP(C772,[2]TD!$4:$65536,4,0)),0,VLOOKUP(C772,[2]TD!$4:$65536,4,0))</f>
        <v>0</v>
      </c>
      <c r="H772" s="57">
        <f>IF(ISERROR(VLOOKUP(C772,[2]TD!$4:$65536,5,0)),0,VLOOKUP(C772,[2]TD!$4:$65536,5,0))</f>
        <v>0</v>
      </c>
      <c r="I772" s="57">
        <f>IF(ISERROR(E772-G772),"",E772-G772)</f>
        <v>0</v>
      </c>
      <c r="J772" s="58">
        <f>IF(ISERROR(F772-H772),"",F772-H772)</f>
        <v>0</v>
      </c>
      <c r="K772" s="58">
        <f>IF(ISERROR(F772-H772),"",F772-H772)</f>
        <v>0</v>
      </c>
      <c r="L772" s="57">
        <f>IF(ISERROR(VLOOKUP(C772,[2]TD!$4:$65536,6,0)),0,VLOOKUP(C772,[2]TD!$4:$65536,6,0))</f>
        <v>0</v>
      </c>
      <c r="M772" s="57">
        <f>IF(ISERROR(VLOOKUP(C772,[2]TD!$4:$65536,7,0)),0,VLOOKUP(C772,[2]TD!$4:$65536,7,0))</f>
        <v>0</v>
      </c>
      <c r="N772" s="59"/>
      <c r="O772" s="60" t="str">
        <f>IF(ISERROR(VLOOKUP(N772,[2]POA!$A$2:$C$25,3,0)),"",VLOOKUP(N772,[2]POA!$A$2:$C$25,3,0))</f>
        <v/>
      </c>
      <c r="P772" s="61" t="s">
        <v>54</v>
      </c>
      <c r="Q772" s="61" t="str">
        <f>IF(ISERROR(VLOOKUP(P772,[2]POA!$A$2:$F$25,4,0)),"",VLOOKUP(P772,[2]POA!$A$2:$F$25,4,0))</f>
        <v/>
      </c>
      <c r="R772" s="62" t="str">
        <f>IF(ISERROR(VLOOKUP(N772,[2]POA!$A$2:$C$25,2,0)),"",VLOOKUP(N772,[2]POA!$A$2:$C$25,2,0))</f>
        <v/>
      </c>
      <c r="S772" s="63"/>
      <c r="T772" s="64" t="str">
        <f t="shared" ref="T772:T781" si="622">IF(OR(S771=0,N772="",R772=""),"",IF(S771&gt;=(0.1*R772),"HABIL","NO HABIL"))</f>
        <v/>
      </c>
      <c r="U772" s="63"/>
      <c r="V772" s="64" t="str">
        <f>IF(OR(U771=0,N772="",R772=""),"",IF(U771&gt;=(0.5*R772),"HABIL","NO HABIL"))</f>
        <v/>
      </c>
      <c r="W772" s="64"/>
      <c r="X772" s="63"/>
      <c r="Y772" s="64" t="str">
        <f>IF(OR(X771=0,N772="",R772=""),"",IF(X771&gt;=$Y$9,"HABIL","NO HABIL"))</f>
        <v/>
      </c>
      <c r="Z772" s="65"/>
      <c r="AA772" s="64" t="str">
        <f>IF(OR(Z771=0,N772="",R772=""),"",IF(Z771&lt;=$AA$9,"HABIL","NO HABIL"))</f>
        <v/>
      </c>
      <c r="AB772" s="61" t="str">
        <f>IF(ISERROR(VLOOKUP(P772,[3]POA!$A$2:$F$25,5,0)),"",VLOOKUP(P772,[3]POA!$A$2:$F$25,5,0))</f>
        <v/>
      </c>
      <c r="AC772" s="61"/>
      <c r="AD772" s="64" t="str">
        <f>IF(OR(AC771=0,N772="",R772=""),"",IF(AC771&gt;=$AD$9,"HABIL","NO HABIL"))</f>
        <v/>
      </c>
      <c r="AE772" s="64" t="str">
        <f t="shared" ref="AE772:AE781" si="623">IF(OR(T772="",V772="",Y772="",AA772="",AD772=""),"",IF(T772="NO HABIL","NO HABIL",IF(V772="NO HABIL","NO HABIL",IF(Y772="NO HABIL","NO HABIL",IF(AA772="NO HABIL","NO HABIL",IF(AD772="NO HABIL","NO HABIL",IF(AD772="NO HABIL","NO HABIL","HABIL")))))))</f>
        <v/>
      </c>
      <c r="AF772" s="66">
        <f t="shared" ref="AF772:AF781" si="624">IF(ISERROR(F772/$AG$9),"",F772/$AG$9)</f>
        <v>0</v>
      </c>
      <c r="AG772" s="67" t="str">
        <f>+IF(AF772&lt;$AG$10,"MIPYME","NO CUMPLE")</f>
        <v>MIPYME</v>
      </c>
      <c r="AH772" s="68"/>
      <c r="AI772" s="64" t="str">
        <f>IF(OR(AH771=0,N772="",R772=""),"",IF(AH771&gt;=$AI$9,"HABIL","NO HABIL"))</f>
        <v/>
      </c>
      <c r="AJ772" s="68"/>
      <c r="AK772" s="64" t="str">
        <f>IF(OR(AJ771=0,N772="",R772=""),"",IF(AJ771&gt;=$AK$9,"HABIL","NO HABIL"))</f>
        <v/>
      </c>
      <c r="AL772" s="69" t="str">
        <f>IF(OR(AI772="",AK772=""),"",IF(AI772="NO HABIL","NO HABIL",IF(AK772="NO HABIL","NO HABIL",IF(AK772="NO HABIL","NO HABIL","HABIL"))))</f>
        <v/>
      </c>
    </row>
    <row r="773" spans="2:38" ht="18" hidden="1" customHeight="1" x14ac:dyDescent="0.25">
      <c r="B773" s="54" t="str">
        <f>IF(C773="","",B772+0.1)</f>
        <v/>
      </c>
      <c r="C773" s="56"/>
      <c r="D773" s="56"/>
      <c r="E773" s="57">
        <f>IF(ISERROR(VLOOKUP(C773,[2]TD!$4:$65536,2,0)),0,VLOOKUP(C773,[2]TD!$4:$65536,2,0))</f>
        <v>0</v>
      </c>
      <c r="F773" s="57">
        <f>IF(ISERROR(VLOOKUP(C773,[2]TD!$4:$65536,3,0)),0,VLOOKUP(C773,[2]TD!$4:$65536,3,0))</f>
        <v>0</v>
      </c>
      <c r="G773" s="57">
        <f>IF(ISERROR(VLOOKUP(C773,[2]TD!$4:$65536,4,0)),0,VLOOKUP(C773,[2]TD!$4:$65536,4,0))</f>
        <v>0</v>
      </c>
      <c r="H773" s="57">
        <f>IF(ISERROR(VLOOKUP(C773,[2]TD!$4:$65536,5,0)),0,VLOOKUP(C773,[2]TD!$4:$65536,5,0))</f>
        <v>0</v>
      </c>
      <c r="I773" s="57">
        <f t="shared" ref="I773:J781" si="625">IF(ISERROR(E773-G773),"",E773-G773)</f>
        <v>0</v>
      </c>
      <c r="J773" s="58">
        <f t="shared" si="625"/>
        <v>0</v>
      </c>
      <c r="K773" s="58">
        <f t="shared" ref="K773:K781" si="626">IF(ISERROR(F773-H773),"",F773-H773)</f>
        <v>0</v>
      </c>
      <c r="L773" s="57">
        <f>IF(ISERROR(VLOOKUP(C773,[2]TD!$4:$65536,6,0)),0,VLOOKUP(C773,[2]TD!$4:$65536,6,0))</f>
        <v>0</v>
      </c>
      <c r="M773" s="57">
        <f>IF(ISERROR(VLOOKUP(C773,[2]TD!$4:$65536,7,0)),0,VLOOKUP(C773,[2]TD!$4:$65536,7,0))</f>
        <v>0</v>
      </c>
      <c r="N773" s="70"/>
      <c r="O773" s="70" t="str">
        <f>IF(ISERROR(VLOOKUP(N773,[2]POA!$A$2:$C$25,3,0)),"",VLOOKUP(N773,[2]POA!$A$2:$C$25,3,0))</f>
        <v/>
      </c>
      <c r="P773" s="61" t="s">
        <v>54</v>
      </c>
      <c r="Q773" s="61" t="str">
        <f>IF(ISERROR(VLOOKUP(P773,[2]POA!$A$2:$F$25,4,0)),"",VLOOKUP(P773,[2]POA!$A$2:$F$25,4,0))</f>
        <v/>
      </c>
      <c r="R773" s="62" t="str">
        <f>IF(ISERROR(VLOOKUP(N773,[2]POA!$A$2:$C$25,2,0)),"",VLOOKUP(N773,[2]POA!$A$2:$C$25,2,0))</f>
        <v/>
      </c>
      <c r="S773" s="63" t="s">
        <v>54</v>
      </c>
      <c r="T773" s="64" t="str">
        <f t="shared" si="622"/>
        <v/>
      </c>
      <c r="U773" s="63"/>
      <c r="V773" s="64" t="str">
        <f>IF(OR(U771=0,N773="",R773=""),"",IF(U771&gt;=(0.5*R773),"HABIL","NO HABIL"))</f>
        <v/>
      </c>
      <c r="W773" s="64"/>
      <c r="X773" s="63"/>
      <c r="Y773" s="64" t="str">
        <f>IF(OR(X771=0,N773="",R773=""),"",IF(X771&gt;=$Y$9,"HABIL","NO HABIL"))</f>
        <v/>
      </c>
      <c r="Z773" s="65"/>
      <c r="AA773" s="64" t="str">
        <f>IF(OR(Z771=0,N773="",R773=""),"",IF(Z771&lt;=$AA$9,"HABIL","NO HABIL"))</f>
        <v/>
      </c>
      <c r="AB773" s="61" t="str">
        <f>IF(ISERROR(VLOOKUP(P773,[3]POA!$A$2:$F$25,5,0)),"",VLOOKUP(P773,[3]POA!$A$2:$F$25,5,0))</f>
        <v/>
      </c>
      <c r="AC773" s="61"/>
      <c r="AD773" s="64" t="str">
        <f>IF(OR(AC771=0,N773="",R773=""),"",IF(AC771&gt;=$AD$9,"HABIL","NO HABIL"))</f>
        <v/>
      </c>
      <c r="AE773" s="64" t="str">
        <f t="shared" si="623"/>
        <v/>
      </c>
      <c r="AF773" s="66">
        <f t="shared" si="624"/>
        <v>0</v>
      </c>
      <c r="AG773" s="67" t="str">
        <f t="shared" ref="AG773:AG781" si="627">+IF(AF773&lt;$AG$10,"MIPYME","NO CUMPLE")</f>
        <v>MIPYME</v>
      </c>
      <c r="AH773" s="68"/>
      <c r="AI773" s="64" t="str">
        <f>IF(OR(AH771=0,N773="",R773=""),"",IF(AH771&gt;=$AI$9,"HABIL","NO HABIL"))</f>
        <v/>
      </c>
      <c r="AJ773" s="68"/>
      <c r="AK773" s="64" t="str">
        <f>IF(OR(AJ771=0,N773="",R773=""),"",IF(AJ771&gt;=$AK$9,"HABIL","NO HABIL"))</f>
        <v/>
      </c>
      <c r="AL773" s="71" t="str">
        <f t="shared" ref="AL773:AL782" si="628">IF(OR(AI773="",AK773=""),"",IF(AI773="NO HABIL","NO HABIL",IF(AK773="NO HABIL","NO HABIL",IF(AK773="NO HABIL","NO HABIL","HABIL"))))</f>
        <v/>
      </c>
    </row>
    <row r="774" spans="2:38" ht="18" hidden="1" customHeight="1" x14ac:dyDescent="0.25">
      <c r="B774" s="54" t="str">
        <f>IF(C774="","",B773+0.1)</f>
        <v/>
      </c>
      <c r="C774" s="56"/>
      <c r="D774" s="56"/>
      <c r="E774" s="57">
        <f>IF(ISERROR(VLOOKUP(C774,[2]TD!$4:$65536,2,0)),0,VLOOKUP(C774,[2]TD!$4:$65536,2,0))</f>
        <v>0</v>
      </c>
      <c r="F774" s="57">
        <f>IF(ISERROR(VLOOKUP(C774,[2]TD!$4:$65536,3,0)),0,VLOOKUP(C774,[2]TD!$4:$65536,3,0))</f>
        <v>0</v>
      </c>
      <c r="G774" s="57">
        <f>IF(ISERROR(VLOOKUP(C774,[2]TD!$4:$65536,4,0)),0,VLOOKUP(C774,[2]TD!$4:$65536,4,0))</f>
        <v>0</v>
      </c>
      <c r="H774" s="57">
        <f>IF(ISERROR(VLOOKUP(C774,[2]TD!$4:$65536,5,0)),0,VLOOKUP(C774,[2]TD!$4:$65536,5,0))</f>
        <v>0</v>
      </c>
      <c r="I774" s="57">
        <f t="shared" si="625"/>
        <v>0</v>
      </c>
      <c r="J774" s="58">
        <f t="shared" si="625"/>
        <v>0</v>
      </c>
      <c r="K774" s="58">
        <f t="shared" si="626"/>
        <v>0</v>
      </c>
      <c r="L774" s="57">
        <f>IF(ISERROR(VLOOKUP(C774,[2]TD!$4:$65536,6,0)),0,VLOOKUP(C774,[2]TD!$4:$65536,6,0))</f>
        <v>0</v>
      </c>
      <c r="M774" s="57">
        <f>IF(ISERROR(VLOOKUP(C774,[2]TD!$4:$65536,7,0)),0,VLOOKUP(C774,[2]TD!$4:$65536,7,0))</f>
        <v>0</v>
      </c>
      <c r="N774" s="70"/>
      <c r="O774" s="70" t="str">
        <f>IF(ISERROR(VLOOKUP(N774,[2]POA!$A$2:$C$25,3,0)),"",VLOOKUP(N774,[2]POA!$A$2:$C$25,3,0))</f>
        <v/>
      </c>
      <c r="P774" s="61"/>
      <c r="Q774" s="61" t="str">
        <f>IF(ISERROR(VLOOKUP(P774,[2]POA!$A$2:$F$25,4,0)),"",VLOOKUP(P774,[2]POA!$A$2:$F$25,4,0))</f>
        <v/>
      </c>
      <c r="R774" s="62" t="str">
        <f>IF(ISERROR(VLOOKUP(N774,[2]POA!$A$2:$C$25,2,0)),"",VLOOKUP(N774,[2]POA!$A$2:$C$25,2,0))</f>
        <v/>
      </c>
      <c r="S774" s="63" t="s">
        <v>54</v>
      </c>
      <c r="T774" s="64" t="str">
        <f t="shared" si="622"/>
        <v/>
      </c>
      <c r="U774" s="63"/>
      <c r="V774" s="64" t="str">
        <f>IF(OR(U771=0,N774="",R774=""),"",IF(U771&gt;=(0.5*R774),"HABIL","NO HABIL"))</f>
        <v/>
      </c>
      <c r="W774" s="64"/>
      <c r="X774" s="63"/>
      <c r="Y774" s="64" t="str">
        <f>IF(OR(X771=0,N774="",R774=""),"",IF(X771&gt;=$Y$9,"HABIL","NO HABIL"))</f>
        <v/>
      </c>
      <c r="Z774" s="65"/>
      <c r="AA774" s="64" t="str">
        <f>IF(OR(Z771=0,N774="",R774=""),"",IF(Z771&lt;=$AA$9,"HABIL","NO HABIL"))</f>
        <v/>
      </c>
      <c r="AB774" s="61">
        <f>IF(ISERROR(VLOOKUP(P774,[3]POA!$A$2:$F$25,5,0)),"",VLOOKUP(P774,[3]POA!$A$2:$F$25,5,0))</f>
        <v>0</v>
      </c>
      <c r="AC774" s="61"/>
      <c r="AD774" s="64" t="str">
        <f>IF(OR(AC771=0,N774="",R774=""),"",IF(AC771&gt;=$AD$9,"HABIL","NO HABIL"))</f>
        <v/>
      </c>
      <c r="AE774" s="64" t="str">
        <f t="shared" si="623"/>
        <v/>
      </c>
      <c r="AF774" s="66">
        <f t="shared" si="624"/>
        <v>0</v>
      </c>
      <c r="AG774" s="67" t="str">
        <f t="shared" si="627"/>
        <v>MIPYME</v>
      </c>
      <c r="AH774" s="68"/>
      <c r="AI774" s="64" t="str">
        <f>IF(OR(AH771=0,N774="",R774=""),"",IF(AH771&gt;=$AI$9,"HABIL","NO HABIL"))</f>
        <v/>
      </c>
      <c r="AJ774" s="68"/>
      <c r="AK774" s="64" t="str">
        <f>IF(OR(AJ771=0,N774="",R774=""),"",IF(AJ771&gt;=$AK$9,"HABIL","NO HABIL"))</f>
        <v/>
      </c>
      <c r="AL774" s="71" t="str">
        <f t="shared" si="628"/>
        <v/>
      </c>
    </row>
    <row r="775" spans="2:38" ht="18" hidden="1" customHeight="1" x14ac:dyDescent="0.25">
      <c r="B775" s="54"/>
      <c r="C775" s="56" t="s">
        <v>55</v>
      </c>
      <c r="D775" s="56"/>
      <c r="E775" s="57">
        <f>IF(ISERROR(VLOOKUP(C775,[2]TD!$4:$65536,2,0)),0,VLOOKUP(C775,[2]TD!$4:$65536,2,0))</f>
        <v>0</v>
      </c>
      <c r="F775" s="57">
        <f>IF(ISERROR(VLOOKUP(C775,[2]TD!$4:$65536,3,0)),0,VLOOKUP(C775,[2]TD!$4:$65536,3,0))</f>
        <v>0</v>
      </c>
      <c r="G775" s="57">
        <f>IF(ISERROR(VLOOKUP(C775,[2]TD!$4:$65536,4,0)),0,VLOOKUP(C775,[2]TD!$4:$65536,4,0))</f>
        <v>0</v>
      </c>
      <c r="H775" s="57">
        <f>IF(ISERROR(VLOOKUP(C775,[2]TD!$4:$65536,5,0)),0,VLOOKUP(C775,[2]TD!$4:$65536,5,0))</f>
        <v>0</v>
      </c>
      <c r="I775" s="57">
        <f t="shared" si="625"/>
        <v>0</v>
      </c>
      <c r="J775" s="57">
        <f t="shared" si="625"/>
        <v>0</v>
      </c>
      <c r="K775" s="57">
        <f t="shared" si="626"/>
        <v>0</v>
      </c>
      <c r="L775" s="57">
        <f>IF(ISERROR(VLOOKUP(C775,[2]TD!$4:$65536,6,0)),0,VLOOKUP(C775,[2]TD!$4:$65536,6,0))</f>
        <v>0</v>
      </c>
      <c r="M775" s="57">
        <f>IF(ISERROR(VLOOKUP(C775,[2]TD!$4:$65536,7,0)),0,VLOOKUP(C775,[2]TD!$4:$65536,7,0))</f>
        <v>0</v>
      </c>
      <c r="N775" s="70"/>
      <c r="O775" s="70" t="str">
        <f>IF(ISERROR(VLOOKUP(N775,[2]POA!$A$2:$C$25,3,0)),"",VLOOKUP(N775,[2]POA!$A$2:$C$25,3,0))</f>
        <v/>
      </c>
      <c r="P775" s="61"/>
      <c r="Q775" s="61" t="str">
        <f>IF(ISERROR(VLOOKUP(P775,[2]POA!$A$2:$F$25,4,0)),"",VLOOKUP(P775,[2]POA!$A$2:$F$25,4,0))</f>
        <v/>
      </c>
      <c r="R775" s="62" t="str">
        <f>IF(ISERROR(VLOOKUP(N775,[2]POA!$A$2:$C$25,2,0)),"",VLOOKUP(N775,[2]POA!$A$2:$C$25,2,0))</f>
        <v/>
      </c>
      <c r="S775" s="63"/>
      <c r="T775" s="64" t="str">
        <f t="shared" si="622"/>
        <v/>
      </c>
      <c r="U775" s="63"/>
      <c r="V775" s="64" t="str">
        <f>IF(OR(U771=0,N775="",R775=""),"",IF(U771&gt;=(0.5*R775),"HABIL","NO HABIL"))</f>
        <v/>
      </c>
      <c r="W775" s="64"/>
      <c r="X775" s="63"/>
      <c r="Y775" s="64" t="str">
        <f>IF(OR(X771=0,N775="",R775=""),"",IF(X771&gt;=$Y$9,"HABIL","NO HABIL"))</f>
        <v/>
      </c>
      <c r="Z775" s="65"/>
      <c r="AA775" s="64" t="str">
        <f>IF(OR(Z771=0,N775="",R775=""),"",IF(Z771&lt;=$AA$9,"HABIL","NO HABIL"))</f>
        <v/>
      </c>
      <c r="AB775" s="61">
        <f>IF(ISERROR(VLOOKUP(P775,[3]POA!$A$2:$F$25,5,0)),"",VLOOKUP(P775,[3]POA!$A$2:$F$25,5,0))</f>
        <v>0</v>
      </c>
      <c r="AC775" s="61"/>
      <c r="AD775" s="64" t="str">
        <f>IF(OR(AC771=0,N775="",R775=""),"",IF(AC771&gt;=$AD$9,"HABIL","NO HABIL"))</f>
        <v/>
      </c>
      <c r="AE775" s="64" t="str">
        <f t="shared" si="623"/>
        <v/>
      </c>
      <c r="AF775" s="66">
        <f t="shared" si="624"/>
        <v>0</v>
      </c>
      <c r="AG775" s="67" t="str">
        <f t="shared" si="627"/>
        <v>MIPYME</v>
      </c>
      <c r="AH775" s="68"/>
      <c r="AI775" s="64" t="str">
        <f>IF(OR(AH771=0,N775="",R775=""),"",IF(AH771&gt;=$AI$9,"HABIL","NO HABIL"))</f>
        <v/>
      </c>
      <c r="AJ775" s="68"/>
      <c r="AK775" s="64" t="str">
        <f>IF(OR(AJ771=0,N775="",R775=""),"",IF(AJ771&gt;=$AK$9,"HABIL","NO HABIL"))</f>
        <v/>
      </c>
      <c r="AL775" s="71" t="str">
        <f t="shared" si="628"/>
        <v/>
      </c>
    </row>
    <row r="776" spans="2:38" ht="18" hidden="1" customHeight="1" x14ac:dyDescent="0.25">
      <c r="B776" s="54" t="str">
        <f t="shared" ref="B776:B781" si="629">IF(C776="","",B775+0.1)</f>
        <v/>
      </c>
      <c r="C776" s="56"/>
      <c r="D776" s="56"/>
      <c r="E776" s="57">
        <f>IF(ISERROR(VLOOKUP(C776,[2]TD!$4:$65536,2,0)),0,VLOOKUP(C776,[2]TD!$4:$65536,2,0))</f>
        <v>0</v>
      </c>
      <c r="F776" s="57">
        <f>IF(ISERROR(VLOOKUP(C776,[2]TD!$4:$65536,3,0)),0,VLOOKUP(C776,[2]TD!$4:$65536,3,0))</f>
        <v>0</v>
      </c>
      <c r="G776" s="57">
        <f>IF(ISERROR(VLOOKUP(C776,[2]TD!$4:$65536,4,0)),0,VLOOKUP(C776,[2]TD!$4:$65536,4,0))</f>
        <v>0</v>
      </c>
      <c r="H776" s="57">
        <f>IF(ISERROR(VLOOKUP(C776,[2]TD!$4:$65536,5,0)),0,VLOOKUP(C776,[2]TD!$4:$65536,5,0))</f>
        <v>0</v>
      </c>
      <c r="I776" s="57">
        <f t="shared" si="625"/>
        <v>0</v>
      </c>
      <c r="J776" s="57">
        <f t="shared" si="625"/>
        <v>0</v>
      </c>
      <c r="K776" s="57">
        <f t="shared" si="626"/>
        <v>0</v>
      </c>
      <c r="L776" s="57">
        <f>IF(ISERROR(VLOOKUP(C776,[2]TD!$4:$65536,6,0)),0,VLOOKUP(C776,[2]TD!$4:$65536,6,0))</f>
        <v>0</v>
      </c>
      <c r="M776" s="57">
        <f>IF(ISERROR(VLOOKUP(C776,[2]TD!$4:$65536,7,0)),0,VLOOKUP(C776,[2]TD!$4:$65536,7,0))</f>
        <v>0</v>
      </c>
      <c r="N776" s="70"/>
      <c r="O776" s="70" t="str">
        <f>IF(ISERROR(VLOOKUP(N776,[2]POA!$A$2:$C$25,3,0)),"",VLOOKUP(N776,[2]POA!$A$2:$C$25,3,0))</f>
        <v/>
      </c>
      <c r="P776" s="61"/>
      <c r="Q776" s="61" t="str">
        <f>IF(ISERROR(VLOOKUP(P776,[2]POA!$A$2:$F$25,4,0)),"",VLOOKUP(P776,[2]POA!$A$2:$F$25,4,0))</f>
        <v/>
      </c>
      <c r="R776" s="62" t="str">
        <f>IF(ISERROR(VLOOKUP(N776,[2]POA!$A$2:$C$25,2,0)),"",VLOOKUP(N776,[2]POA!$A$2:$C$25,2,0))</f>
        <v/>
      </c>
      <c r="S776" s="63"/>
      <c r="T776" s="64" t="str">
        <f t="shared" si="622"/>
        <v/>
      </c>
      <c r="U776" s="63"/>
      <c r="V776" s="64" t="str">
        <f>IF(OR(U771=0,N776="",R776=""),"",IF(U771&gt;=(0.5*R776),"HABIL","NO HABIL"))</f>
        <v/>
      </c>
      <c r="W776" s="64"/>
      <c r="X776" s="63"/>
      <c r="Y776" s="64" t="str">
        <f>IF(OR(X771=0,N776="",R776=""),"",IF(X771&gt;=$Y$9,"HABIL","NO HABIL"))</f>
        <v/>
      </c>
      <c r="Z776" s="65"/>
      <c r="AA776" s="64" t="str">
        <f>IF(OR(Z771=0,N776="",R776=""),"",IF(Z771&lt;=$AA$9,"HABIL","NO HABIL"))</f>
        <v/>
      </c>
      <c r="AB776" s="61">
        <f>IF(ISERROR(VLOOKUP(P776,[3]POA!$A$2:$F$25,5,0)),"",VLOOKUP(P776,[3]POA!$A$2:$F$25,5,0))</f>
        <v>0</v>
      </c>
      <c r="AC776" s="61"/>
      <c r="AD776" s="64" t="str">
        <f>IF(OR(AC771=0,N776="",R776=""),"",IF(AC771&gt;=$AD$9,"HABIL","NO HABIL"))</f>
        <v/>
      </c>
      <c r="AE776" s="64" t="str">
        <f t="shared" si="623"/>
        <v/>
      </c>
      <c r="AF776" s="66">
        <f t="shared" si="624"/>
        <v>0</v>
      </c>
      <c r="AG776" s="67" t="str">
        <f t="shared" si="627"/>
        <v>MIPYME</v>
      </c>
      <c r="AH776" s="68"/>
      <c r="AI776" s="64" t="str">
        <f>IF(OR(AH771=0,N776="",R776=""),"",IF(AH771&gt;=$AI$9,"HABIL","NO HABIL"))</f>
        <v/>
      </c>
      <c r="AJ776" s="68"/>
      <c r="AK776" s="64" t="str">
        <f>IF(OR(AJ771=0,N776="",R776=""),"",IF(AJ771&gt;=$AK$9,"HABIL","NO HABIL"))</f>
        <v/>
      </c>
      <c r="AL776" s="72" t="str">
        <f t="shared" si="628"/>
        <v/>
      </c>
    </row>
    <row r="777" spans="2:38" ht="18" hidden="1" customHeight="1" x14ac:dyDescent="0.25">
      <c r="B777" s="54" t="str">
        <f t="shared" si="629"/>
        <v/>
      </c>
      <c r="C777" s="56"/>
      <c r="D777" s="56"/>
      <c r="E777" s="57">
        <f>IF(ISERROR(VLOOKUP(C777,[2]TD!$4:$65536,2,0)),0,VLOOKUP(C777,[2]TD!$4:$65536,2,0))</f>
        <v>0</v>
      </c>
      <c r="F777" s="57">
        <f>IF(ISERROR(VLOOKUP(C777,[2]TD!$4:$65536,3,0)),0,VLOOKUP(C777,[2]TD!$4:$65536,3,0))</f>
        <v>0</v>
      </c>
      <c r="G777" s="57">
        <f>IF(ISERROR(VLOOKUP(C777,[2]TD!$4:$65536,4,0)),0,VLOOKUP(C777,[2]TD!$4:$65536,4,0))</f>
        <v>0</v>
      </c>
      <c r="H777" s="57">
        <f>IF(ISERROR(VLOOKUP(C777,[2]TD!$4:$65536,5,0)),0,VLOOKUP(C777,[2]TD!$4:$65536,5,0))</f>
        <v>0</v>
      </c>
      <c r="I777" s="57">
        <f t="shared" si="625"/>
        <v>0</v>
      </c>
      <c r="J777" s="57">
        <f t="shared" si="625"/>
        <v>0</v>
      </c>
      <c r="K777" s="57">
        <f t="shared" si="626"/>
        <v>0</v>
      </c>
      <c r="L777" s="57">
        <f>IF(ISERROR(VLOOKUP(C777,[2]TD!$4:$65536,6,0)),0,VLOOKUP(C777,[2]TD!$4:$65536,6,0))</f>
        <v>0</v>
      </c>
      <c r="M777" s="57">
        <f>IF(ISERROR(VLOOKUP(C777,[2]TD!$4:$65536,7,0)),0,VLOOKUP(C777,[2]TD!$4:$65536,7,0))</f>
        <v>0</v>
      </c>
      <c r="N777" s="70"/>
      <c r="O777" s="70" t="str">
        <f>IF(ISERROR(VLOOKUP(N777,[2]POA!$A$2:$C$25,3,0)),"",VLOOKUP(N777,[2]POA!$A$2:$C$25,3,0))</f>
        <v/>
      </c>
      <c r="P777" s="61"/>
      <c r="Q777" s="61" t="str">
        <f>IF(ISERROR(VLOOKUP(P777,[2]POA!$A$2:$F$25,4,0)),"",VLOOKUP(P777,[2]POA!$A$2:$F$25,4,0))</f>
        <v/>
      </c>
      <c r="R777" s="62" t="str">
        <f>IF(ISERROR(VLOOKUP(N777,[2]POA!$A$2:$C$25,2,0)),"",VLOOKUP(N777,[2]POA!$A$2:$C$25,2,0))</f>
        <v/>
      </c>
      <c r="S777" s="63"/>
      <c r="T777" s="64" t="str">
        <f t="shared" si="622"/>
        <v/>
      </c>
      <c r="U777" s="63"/>
      <c r="V777" s="64" t="str">
        <f>IF(OR(U771=0,N777="",R777=""),"",IF(U771&gt;=(0.5*R777),"HABIL","NO HABIL"))</f>
        <v/>
      </c>
      <c r="W777" s="64"/>
      <c r="X777" s="63"/>
      <c r="Y777" s="64" t="str">
        <f>IF(OR(X771=0,N777="",R777=""),"",IF(X771&gt;=$Y$9,"HABIL","NO HABIL"))</f>
        <v/>
      </c>
      <c r="Z777" s="65"/>
      <c r="AA777" s="64" t="str">
        <f>IF(OR(Z771=0,N777="",R777=""),"",IF(Z771&lt;=$AA$9,"HABIL","NO HABIL"))</f>
        <v/>
      </c>
      <c r="AB777" s="61">
        <f>IF(ISERROR(VLOOKUP(P777,[3]POA!$A$2:$F$25,5,0)),"",VLOOKUP(P777,[3]POA!$A$2:$F$25,5,0))</f>
        <v>0</v>
      </c>
      <c r="AC777" s="61"/>
      <c r="AD777" s="64" t="str">
        <f>IF(OR(AC771=0,N777="",R777=""),"",IF(AC771&gt;=$AD$9,"HABIL","NO HABIL"))</f>
        <v/>
      </c>
      <c r="AE777" s="64" t="str">
        <f t="shared" si="623"/>
        <v/>
      </c>
      <c r="AF777" s="66">
        <f t="shared" si="624"/>
        <v>0</v>
      </c>
      <c r="AG777" s="67" t="str">
        <f t="shared" si="627"/>
        <v>MIPYME</v>
      </c>
      <c r="AH777" s="68"/>
      <c r="AI777" s="64" t="str">
        <f>IF(OR(AH771=0,N777="",R777=""),"",IF(AH771&gt;=$AI$9,"HABIL","NO HABIL"))</f>
        <v/>
      </c>
      <c r="AJ777" s="68"/>
      <c r="AK777" s="64" t="str">
        <f>IF(OR(AJ771=0,N777="",R777=""),"",IF(AJ771&gt;=$AK$9,"HABIL","NO HABIL"))</f>
        <v/>
      </c>
      <c r="AL777" s="71" t="str">
        <f t="shared" si="628"/>
        <v/>
      </c>
    </row>
    <row r="778" spans="2:38" ht="18" hidden="1" customHeight="1" x14ac:dyDescent="0.25">
      <c r="B778" s="54" t="str">
        <f t="shared" si="629"/>
        <v/>
      </c>
      <c r="C778" s="56"/>
      <c r="D778" s="56"/>
      <c r="E778" s="57">
        <f>IF(ISERROR(VLOOKUP(C778,[2]TD!$4:$65536,2,0)),0,VLOOKUP(C778,[2]TD!$4:$65536,2,0))</f>
        <v>0</v>
      </c>
      <c r="F778" s="57">
        <f>IF(ISERROR(VLOOKUP(C778,[2]TD!$4:$65536,3,0)),0,VLOOKUP(C778,[2]TD!$4:$65536,3,0))</f>
        <v>0</v>
      </c>
      <c r="G778" s="57">
        <f>IF(ISERROR(VLOOKUP(C778,[2]TD!$4:$65536,4,0)),0,VLOOKUP(C778,[2]TD!$4:$65536,4,0))</f>
        <v>0</v>
      </c>
      <c r="H778" s="57">
        <f>IF(ISERROR(VLOOKUP(C778,[2]TD!$4:$65536,5,0)),0,VLOOKUP(C778,[2]TD!$4:$65536,5,0))</f>
        <v>0</v>
      </c>
      <c r="I778" s="57">
        <f t="shared" si="625"/>
        <v>0</v>
      </c>
      <c r="J778" s="57">
        <f t="shared" si="625"/>
        <v>0</v>
      </c>
      <c r="K778" s="57">
        <f t="shared" si="626"/>
        <v>0</v>
      </c>
      <c r="L778" s="57">
        <f>IF(ISERROR(VLOOKUP(C778,[2]TD!$4:$65536,6,0)),0,VLOOKUP(C778,[2]TD!$4:$65536,6,0))</f>
        <v>0</v>
      </c>
      <c r="M778" s="57">
        <f>IF(ISERROR(VLOOKUP(C778,[2]TD!$4:$65536,7,0)),0,VLOOKUP(C778,[2]TD!$4:$65536,7,0))</f>
        <v>0</v>
      </c>
      <c r="N778" s="70"/>
      <c r="O778" s="70" t="str">
        <f>IF(ISERROR(VLOOKUP(N778,[2]POA!$A$2:$C$25,3,0)),"",VLOOKUP(N778,[2]POA!$A$2:$C$25,3,0))</f>
        <v/>
      </c>
      <c r="P778" s="61"/>
      <c r="Q778" s="61" t="str">
        <f>IF(ISERROR(VLOOKUP(P778,[2]POA!$A$2:$F$25,4,0)),"",VLOOKUP(P778,[2]POA!$A$2:$F$25,4,0))</f>
        <v/>
      </c>
      <c r="R778" s="62" t="str">
        <f>IF(ISERROR(VLOOKUP(N778,[2]POA!$A$2:$C$25,2,0)),"",VLOOKUP(N778,[2]POA!$A$2:$C$25,2,0))</f>
        <v/>
      </c>
      <c r="S778" s="63"/>
      <c r="T778" s="64" t="str">
        <f t="shared" si="622"/>
        <v/>
      </c>
      <c r="U778" s="63"/>
      <c r="V778" s="64" t="str">
        <f>IF(OR(U771=0,N778="",R778=""),"",IF(U771&gt;=(0.5*R778),"HABIL","NO HABIL"))</f>
        <v/>
      </c>
      <c r="W778" s="64"/>
      <c r="X778" s="63"/>
      <c r="Y778" s="64" t="str">
        <f>IF(OR(X771=0,N778="",R778=""),"",IF(X771&gt;=$Y$9,"HABIL","NO HABIL"))</f>
        <v/>
      </c>
      <c r="Z778" s="65"/>
      <c r="AA778" s="64" t="str">
        <f>IF(OR(Z771=0,N778="",R778=""),"",IF(Z771&lt;=$AA$9,"HABIL","NO HABIL"))</f>
        <v/>
      </c>
      <c r="AB778" s="61">
        <f>IF(ISERROR(VLOOKUP(P778,[3]POA!$A$2:$F$25,5,0)),"",VLOOKUP(P778,[3]POA!$A$2:$F$25,5,0))</f>
        <v>0</v>
      </c>
      <c r="AC778" s="61"/>
      <c r="AD778" s="64" t="str">
        <f>IF(OR(AC771=0,N778="",R778=""),"",IF(AC771&gt;=$AD$9,"HABIL","NO HABIL"))</f>
        <v/>
      </c>
      <c r="AE778" s="64" t="str">
        <f t="shared" si="623"/>
        <v/>
      </c>
      <c r="AF778" s="66">
        <f t="shared" si="624"/>
        <v>0</v>
      </c>
      <c r="AG778" s="67" t="str">
        <f t="shared" si="627"/>
        <v>MIPYME</v>
      </c>
      <c r="AH778" s="68"/>
      <c r="AI778" s="64" t="str">
        <f>IF(OR(AH771=0,N778="",R778=""),"",IF(AH771&gt;=$AI$9,"HABIL","NO HABIL"))</f>
        <v/>
      </c>
      <c r="AJ778" s="68"/>
      <c r="AK778" s="64" t="str">
        <f>IF(OR(AJ771=0,N778="",R778=""),"",IF(AJ771&gt;=$AK$9,"HABIL","NO HABIL"))</f>
        <v/>
      </c>
      <c r="AL778" s="71" t="str">
        <f t="shared" si="628"/>
        <v/>
      </c>
    </row>
    <row r="779" spans="2:38" ht="18" hidden="1" customHeight="1" x14ac:dyDescent="0.25">
      <c r="B779" s="54" t="str">
        <f t="shared" si="629"/>
        <v/>
      </c>
      <c r="C779" s="56"/>
      <c r="D779" s="56"/>
      <c r="E779" s="57">
        <f>IF(ISERROR(VLOOKUP(C779,[2]TD!$4:$65536,2,0)),0,VLOOKUP(C779,[2]TD!$4:$65536,2,0))</f>
        <v>0</v>
      </c>
      <c r="F779" s="57">
        <f>IF(ISERROR(VLOOKUP(C779,[2]TD!$4:$65536,3,0)),0,VLOOKUP(C779,[2]TD!$4:$65536,3,0))</f>
        <v>0</v>
      </c>
      <c r="G779" s="57">
        <f>IF(ISERROR(VLOOKUP(C779,[2]TD!$4:$65536,4,0)),0,VLOOKUP(C779,[2]TD!$4:$65536,4,0))</f>
        <v>0</v>
      </c>
      <c r="H779" s="57">
        <f>IF(ISERROR(VLOOKUP(C779,[2]TD!$4:$65536,5,0)),0,VLOOKUP(C779,[2]TD!$4:$65536,5,0))</f>
        <v>0</v>
      </c>
      <c r="I779" s="57">
        <f t="shared" si="625"/>
        <v>0</v>
      </c>
      <c r="J779" s="57">
        <f t="shared" si="625"/>
        <v>0</v>
      </c>
      <c r="K779" s="57">
        <f t="shared" si="626"/>
        <v>0</v>
      </c>
      <c r="L779" s="57">
        <f>IF(ISERROR(VLOOKUP(C779,[2]TD!$4:$65536,6,0)),0,VLOOKUP(C779,[2]TD!$4:$65536,6,0))</f>
        <v>0</v>
      </c>
      <c r="M779" s="57">
        <f>IF(ISERROR(VLOOKUP(C779,[2]TD!$4:$65536,7,0)),0,VLOOKUP(C779,[2]TD!$4:$65536,7,0))</f>
        <v>0</v>
      </c>
      <c r="N779" s="70"/>
      <c r="O779" s="70" t="str">
        <f>IF(ISERROR(VLOOKUP(N779,[2]POA!$A$2:$C$25,3,0)),"",VLOOKUP(N779,[2]POA!$A$2:$C$25,3,0))</f>
        <v/>
      </c>
      <c r="P779" s="61"/>
      <c r="Q779" s="61" t="str">
        <f>IF(ISERROR(VLOOKUP(P779,[2]POA!$A$2:$F$25,4,0)),"",VLOOKUP(P779,[2]POA!$A$2:$F$25,4,0))</f>
        <v/>
      </c>
      <c r="R779" s="62" t="str">
        <f>IF(ISERROR(VLOOKUP(N779,[2]POA!$A$2:$C$25,2,0)),"",VLOOKUP(N779,[2]POA!$A$2:$C$25,2,0))</f>
        <v/>
      </c>
      <c r="S779" s="63"/>
      <c r="T779" s="64" t="str">
        <f t="shared" si="622"/>
        <v/>
      </c>
      <c r="U779" s="63"/>
      <c r="V779" s="64" t="str">
        <f>IF(OR(U771=0,N779="",R779=""),"",IF(U771&gt;=(0.5*R779),"HABIL","NO HABIL"))</f>
        <v/>
      </c>
      <c r="W779" s="64"/>
      <c r="X779" s="63"/>
      <c r="Y779" s="64" t="str">
        <f>IF(OR(X771=0,N779="",R779=""),"",IF(X771&gt;=$Y$9,"HABIL","NO HABIL"))</f>
        <v/>
      </c>
      <c r="Z779" s="65"/>
      <c r="AA779" s="64" t="str">
        <f>IF(OR(Z771=0,N779="",R779=""),"",IF(Z771&lt;=$AA$9,"HABIL","NO HABIL"))</f>
        <v/>
      </c>
      <c r="AB779" s="61">
        <f>IF(ISERROR(VLOOKUP(P779,[3]POA!$A$2:$F$25,5,0)),"",VLOOKUP(P779,[3]POA!$A$2:$F$25,5,0))</f>
        <v>0</v>
      </c>
      <c r="AC779" s="61"/>
      <c r="AD779" s="64" t="str">
        <f>IF(OR(AC771=0,N779="",R779=""),"",IF(AC771&gt;=$AD$9,"HABIL","NO HABIL"))</f>
        <v/>
      </c>
      <c r="AE779" s="64" t="str">
        <f t="shared" si="623"/>
        <v/>
      </c>
      <c r="AF779" s="66">
        <f t="shared" si="624"/>
        <v>0</v>
      </c>
      <c r="AG779" s="67" t="str">
        <f t="shared" si="627"/>
        <v>MIPYME</v>
      </c>
      <c r="AH779" s="68"/>
      <c r="AI779" s="64" t="str">
        <f>IF(OR(AH771=0,N779="",R779=""),"",IF(AH771&gt;=$AI$9,"HABIL","NO HABIL"))</f>
        <v/>
      </c>
      <c r="AJ779" s="68"/>
      <c r="AK779" s="64" t="str">
        <f>IF(OR(AJ771=0,N779="",R779=""),"",IF(AJ771&gt;=$AK$9,"HABIL","NO HABIL"))</f>
        <v/>
      </c>
      <c r="AL779" s="72" t="str">
        <f t="shared" si="628"/>
        <v/>
      </c>
    </row>
    <row r="780" spans="2:38" ht="18" hidden="1" customHeight="1" x14ac:dyDescent="0.25">
      <c r="B780" s="54" t="str">
        <f t="shared" si="629"/>
        <v/>
      </c>
      <c r="C780" s="56"/>
      <c r="D780" s="56"/>
      <c r="E780" s="57">
        <f>IF(ISERROR(VLOOKUP(C780,[2]TD!$4:$65536,2,0)),0,VLOOKUP(C780,[2]TD!$4:$65536,2,0))</f>
        <v>0</v>
      </c>
      <c r="F780" s="57">
        <f>IF(ISERROR(VLOOKUP(C780,[2]TD!$4:$65536,3,0)),0,VLOOKUP(C780,[2]TD!$4:$65536,3,0))</f>
        <v>0</v>
      </c>
      <c r="G780" s="57">
        <f>IF(ISERROR(VLOOKUP(C780,[2]TD!$4:$65536,4,0)),0,VLOOKUP(C780,[2]TD!$4:$65536,4,0))</f>
        <v>0</v>
      </c>
      <c r="H780" s="57">
        <f>IF(ISERROR(VLOOKUP(C780,[2]TD!$4:$65536,5,0)),0,VLOOKUP(C780,[2]TD!$4:$65536,5,0))</f>
        <v>0</v>
      </c>
      <c r="I780" s="57">
        <f t="shared" si="625"/>
        <v>0</v>
      </c>
      <c r="J780" s="57">
        <f t="shared" si="625"/>
        <v>0</v>
      </c>
      <c r="K780" s="57">
        <f t="shared" si="626"/>
        <v>0</v>
      </c>
      <c r="L780" s="57">
        <f>IF(ISERROR(VLOOKUP(C780,[2]TD!$4:$65536,6,0)),0,VLOOKUP(C780,[2]TD!$4:$65536,6,0))</f>
        <v>0</v>
      </c>
      <c r="M780" s="57">
        <f>IF(ISERROR(VLOOKUP(C780,[2]TD!$4:$65536,7,0)),0,VLOOKUP(C780,[2]TD!$4:$65536,7,0))</f>
        <v>0</v>
      </c>
      <c r="N780" s="70"/>
      <c r="O780" s="70" t="str">
        <f>IF(ISERROR(VLOOKUP(N780,[2]POA!$A$2:$C$25,3,0)),"",VLOOKUP(N780,[2]POA!$A$2:$C$25,3,0))</f>
        <v/>
      </c>
      <c r="P780" s="61"/>
      <c r="Q780" s="61" t="str">
        <f>IF(ISERROR(VLOOKUP(P780,[2]POA!$A$2:$F$25,4,0)),"",VLOOKUP(P780,[2]POA!$A$2:$F$25,4,0))</f>
        <v/>
      </c>
      <c r="R780" s="62" t="str">
        <f>IF(ISERROR(VLOOKUP(N780,[2]POA!$A$2:$C$25,2,0)),"",VLOOKUP(N780,[2]POA!$A$2:$C$25,2,0))</f>
        <v/>
      </c>
      <c r="S780" s="63"/>
      <c r="T780" s="64" t="str">
        <f t="shared" si="622"/>
        <v/>
      </c>
      <c r="U780" s="63"/>
      <c r="V780" s="64" t="str">
        <f>IF(OR(U771=0,N780="",R780=""),"",IF(U771&gt;=(0.5*R780),"HABIL","NO HABIL"))</f>
        <v/>
      </c>
      <c r="W780" s="64"/>
      <c r="X780" s="63"/>
      <c r="Y780" s="64" t="str">
        <f>IF(OR(X771=0,N780="",R780=""),"",IF(X771&gt;=$Y$9,"HABIL","NO HABIL"))</f>
        <v/>
      </c>
      <c r="Z780" s="65"/>
      <c r="AA780" s="64" t="str">
        <f>IF(OR(Z771=0,N780="",R780=""),"",IF(Z771&lt;=$AA$9,"HABIL","NO HABIL"))</f>
        <v/>
      </c>
      <c r="AB780" s="61">
        <f>IF(ISERROR(VLOOKUP(P780,[3]POA!$A$2:$F$25,5,0)),"",VLOOKUP(P780,[3]POA!$A$2:$F$25,5,0))</f>
        <v>0</v>
      </c>
      <c r="AC780" s="61"/>
      <c r="AD780" s="64" t="str">
        <f>IF(OR(AC771=0,N780="",R780=""),"",IF(AC771&gt;=$AD$9,"HABIL","NO HABIL"))</f>
        <v/>
      </c>
      <c r="AE780" s="64" t="str">
        <f t="shared" si="623"/>
        <v/>
      </c>
      <c r="AF780" s="66">
        <f t="shared" si="624"/>
        <v>0</v>
      </c>
      <c r="AG780" s="67" t="str">
        <f t="shared" si="627"/>
        <v>MIPYME</v>
      </c>
      <c r="AH780" s="68"/>
      <c r="AI780" s="64" t="str">
        <f>IF(OR(AH771=0,N780="",R780=""),"",IF(AH771&gt;=$AI$9,"HABIL","NO HABIL"))</f>
        <v/>
      </c>
      <c r="AJ780" s="68"/>
      <c r="AK780" s="64" t="str">
        <f>IF(OR(AJ771=0,N780="",R780=""),"",IF(AJ771&gt;=$AK$9,"HABIL","NO HABIL"))</f>
        <v/>
      </c>
      <c r="AL780" s="72" t="str">
        <f t="shared" si="628"/>
        <v/>
      </c>
    </row>
    <row r="781" spans="2:38" ht="18" hidden="1" customHeight="1" x14ac:dyDescent="0.25">
      <c r="B781" s="73" t="str">
        <f t="shared" si="629"/>
        <v/>
      </c>
      <c r="C781" s="74"/>
      <c r="D781" s="74"/>
      <c r="E781" s="75">
        <f>IF(ISERROR(VLOOKUP(C781,[2]TD!$4:$65536,2,0)),0,VLOOKUP(C781,[2]TD!$4:$65536,2,0))</f>
        <v>0</v>
      </c>
      <c r="F781" s="75">
        <f>IF(ISERROR(VLOOKUP(C781,[2]TD!$4:$65536,3,0)),0,VLOOKUP(C781,[2]TD!$4:$65536,3,0))</f>
        <v>0</v>
      </c>
      <c r="G781" s="75">
        <f>IF(ISERROR(VLOOKUP(C781,[2]TD!$4:$65536,4,0)),0,VLOOKUP(C781,[2]TD!$4:$65536,4,0))</f>
        <v>0</v>
      </c>
      <c r="H781" s="75">
        <f>IF(ISERROR(VLOOKUP(C781,[2]TD!$4:$65536,5,0)),0,VLOOKUP(C781,[2]TD!$4:$65536,5,0))</f>
        <v>0</v>
      </c>
      <c r="I781" s="75">
        <f t="shared" si="625"/>
        <v>0</v>
      </c>
      <c r="J781" s="75">
        <f t="shared" si="625"/>
        <v>0</v>
      </c>
      <c r="K781" s="75">
        <f t="shared" si="626"/>
        <v>0</v>
      </c>
      <c r="L781" s="75">
        <f>IF(ISERROR(VLOOKUP(C781,[2]TD!$4:$65536,6,0)),0,VLOOKUP(C781,[2]TD!$4:$65536,6,0))</f>
        <v>0</v>
      </c>
      <c r="M781" s="75">
        <f>IF(ISERROR(VLOOKUP(C781,[2]TD!$4:$65536,7,0)),0,VLOOKUP(C781,[2]TD!$4:$65536,7,0))</f>
        <v>0</v>
      </c>
      <c r="N781" s="76"/>
      <c r="O781" s="76" t="str">
        <f>IF(ISERROR(VLOOKUP(N781,[2]POA!$A$2:$C$25,3,0)),"",VLOOKUP(N781,[2]POA!$A$2:$C$25,3,0))</f>
        <v/>
      </c>
      <c r="P781" s="77"/>
      <c r="Q781" s="77" t="str">
        <f>IF(ISERROR(VLOOKUP(P781,[2]POA!$A$2:$F$25,4,0)),"",VLOOKUP(P781,[2]POA!$A$2:$F$25,4,0))</f>
        <v/>
      </c>
      <c r="R781" s="78" t="str">
        <f>IF(ISERROR(VLOOKUP(N781,[2]POA!$A$2:$C$25,2,0)),"",VLOOKUP(N781,[2]POA!$A$2:$C$25,2,0))</f>
        <v/>
      </c>
      <c r="S781" s="79"/>
      <c r="T781" s="64" t="str">
        <f t="shared" si="622"/>
        <v/>
      </c>
      <c r="U781" s="79"/>
      <c r="V781" s="80" t="str">
        <f>IF(OR(U771=0,N781="",R781=""),"",IF(U771&gt;=(0.5*R781),"HABIL","NO HABIL"))</f>
        <v/>
      </c>
      <c r="W781" s="80"/>
      <c r="X781" s="79"/>
      <c r="Y781" s="80" t="str">
        <f>IF(OR(X771=0,N781="",R781=""),"",IF(X771&gt;=$Y$9,"HABIL","NO HABIL"))</f>
        <v/>
      </c>
      <c r="Z781" s="81"/>
      <c r="AA781" s="80" t="str">
        <f>IF(OR(Z771=0,N781="",R781=""),"",IF(Z771&lt;=$AA$9,"HABIL","NO HABIL"))</f>
        <v/>
      </c>
      <c r="AB781" s="77">
        <f>IF(ISERROR(VLOOKUP(P781,[3]POA!$A$2:$F$25,5,0)),"",VLOOKUP(P781,[3]POA!$A$2:$F$25,5,0))</f>
        <v>0</v>
      </c>
      <c r="AC781" s="77"/>
      <c r="AD781" s="80" t="str">
        <f>IF(OR(AC771=0,N781="",R781=""),"",IF(AC771&gt;=$AD$9,"HABIL","NO HABIL"))</f>
        <v/>
      </c>
      <c r="AE781" s="80" t="str">
        <f t="shared" si="623"/>
        <v/>
      </c>
      <c r="AF781" s="82">
        <f t="shared" si="624"/>
        <v>0</v>
      </c>
      <c r="AG781" s="83" t="str">
        <f t="shared" si="627"/>
        <v>MIPYME</v>
      </c>
      <c r="AH781" s="84"/>
      <c r="AI781" s="80" t="str">
        <f>IF(OR(AH771=0,N781="",R781=""),"",IF(AH771&gt;=$AI$9,"HABIL","NO HABIL"))</f>
        <v/>
      </c>
      <c r="AJ781" s="84"/>
      <c r="AK781" s="80" t="str">
        <f>IF(OR(AJ771=0,N781="",R781=""),"",IF(AJ771&gt;=$AK$9,"HABIL","NO HABIL"))</f>
        <v/>
      </c>
      <c r="AL781" s="85" t="str">
        <f t="shared" si="628"/>
        <v/>
      </c>
    </row>
    <row r="782" spans="2:38" ht="18" hidden="1" customHeight="1" x14ac:dyDescent="0.25">
      <c r="B782" s="37">
        <v>71</v>
      </c>
      <c r="C782" s="38">
        <f>+C783</f>
        <v>0</v>
      </c>
      <c r="D782" s="39" t="str">
        <f>IF(SUM(D783:D792)=0,"",SUM(D783:D792))</f>
        <v/>
      </c>
      <c r="E782" s="40">
        <f>SUM(E783:E792)</f>
        <v>0</v>
      </c>
      <c r="F782" s="40">
        <f t="shared" ref="F782:M782" si="630">SUM(F783:F792)</f>
        <v>0</v>
      </c>
      <c r="G782" s="40">
        <f t="shared" si="630"/>
        <v>0</v>
      </c>
      <c r="H782" s="40">
        <f t="shared" si="630"/>
        <v>0</v>
      </c>
      <c r="I782" s="40">
        <f t="shared" si="630"/>
        <v>0</v>
      </c>
      <c r="J782" s="40">
        <f t="shared" si="630"/>
        <v>0</v>
      </c>
      <c r="K782" s="40">
        <f t="shared" si="630"/>
        <v>0</v>
      </c>
      <c r="L782" s="40">
        <f t="shared" si="630"/>
        <v>0</v>
      </c>
      <c r="M782" s="40">
        <f t="shared" si="630"/>
        <v>0</v>
      </c>
      <c r="N782" s="41">
        <v>1</v>
      </c>
      <c r="O782" s="42">
        <f>IF(ISERROR(VLOOKUP(N782,[2]POA!$A$2:$C$25,3,0)),"",VLOOKUP(N782,[2]POA!$A$2:$C$25,3,0))</f>
        <v>18</v>
      </c>
      <c r="P782" s="43" t="s">
        <v>54</v>
      </c>
      <c r="Q782" s="41">
        <f>+SUM(Q783:Q792)</f>
        <v>0</v>
      </c>
      <c r="R782" s="44">
        <f>IF(ISERROR(VLOOKUP(N782,[2]POA!$A$2:$C$25,2,0)),"",VLOOKUP(N782,[2]POA!$A$2:$C$25,2,0))</f>
        <v>151500000000</v>
      </c>
      <c r="S782" s="45">
        <f>SUM(I782)</f>
        <v>0</v>
      </c>
      <c r="T782" s="46" t="str">
        <f>IF(OR(S782=0,N782="",R782=""),"",IF(S782&gt;=(R782/O782),"HABIL","NO HABIL"))</f>
        <v/>
      </c>
      <c r="U782" s="47">
        <f>SUM(J782)</f>
        <v>0</v>
      </c>
      <c r="V782" s="48" t="str">
        <f>IF(OR(U782=0,N782="",R782=""),"",IF(U782&gt;=(0.1*R782),"HABIL","NO HABIL"))</f>
        <v/>
      </c>
      <c r="W782" s="48"/>
      <c r="X782" s="47">
        <f>IF(ISERROR(SUM(E782/G782)),0,SUM(E782/G782))</f>
        <v>0</v>
      </c>
      <c r="Y782" s="46" t="str">
        <f>IF(OR(X782=0,N782="",R782=""),"",IF(X782&gt;=$Y$9,"HABIL","NO HABIL"))</f>
        <v/>
      </c>
      <c r="Z782" s="49">
        <f>IF(ISERROR(SUM(H782/F782)),0,SUM(H782/F782))</f>
        <v>0</v>
      </c>
      <c r="AA782" s="46" t="str">
        <f>IF(OR(Z782=0,N782="",R782=""),"",IF(Z782&lt;=$AA$9,"HABIL","NO HABIL"))</f>
        <v/>
      </c>
      <c r="AB782" s="41">
        <f>+SUM(AB783:AB792)</f>
        <v>0</v>
      </c>
      <c r="AC782" s="49">
        <f>IF(ISERROR(SUM(L782/M782)),0,SUM(L782/M782))</f>
        <v>0</v>
      </c>
      <c r="AD782" s="46" t="str">
        <f>IF(OR(AC782=0,N782="",R782=""),"",IF(AC782&gt;=$AD$9,"HABIL","NO HABIL"))</f>
        <v/>
      </c>
      <c r="AE782" s="46" t="str">
        <f>IF(OR(T782="",V782="",Y782="",AA782="",AD782=""),"",IF(T782="NO HABIL","NO HABIL",IF(V782="NO HABIL","NO HABIL",IF(Y782="NO HABIL","NO HABIL",IF(AA782="NO HABIL","NO HABIL",IF(AD782="NO HABIL","NO HABIL",IF(AD782="NO HABIL","NO HABIL","HABIL")))))))</f>
        <v/>
      </c>
      <c r="AF782" s="50"/>
      <c r="AG782" s="51"/>
      <c r="AH782" s="49">
        <f>IF(ISERROR(SUM(L782/K782)),0,SUM(L782/K782))</f>
        <v>0</v>
      </c>
      <c r="AI782" s="46" t="str">
        <f>IF(OR(AH782=0,N782="",R782=""),"",IF(AH782&gt;=$AI$9,"HABIL","NO HABIL"))</f>
        <v/>
      </c>
      <c r="AJ782" s="49">
        <f>IF(ISERROR(SUM(L782/F782)),0,SUM(L782/F782))</f>
        <v>0</v>
      </c>
      <c r="AK782" s="46" t="str">
        <f>IF(OR(AJ782=0,N782="",R782=""),"",IF(AJ782&gt;=$AK$9,"HABIL","NO HABIL"))</f>
        <v/>
      </c>
      <c r="AL782" s="52" t="str">
        <f t="shared" si="628"/>
        <v/>
      </c>
    </row>
    <row r="783" spans="2:38" ht="18" hidden="1" customHeight="1" x14ac:dyDescent="0.25">
      <c r="B783" s="54" t="str">
        <f>IF(C783="","",B782+0.1)</f>
        <v/>
      </c>
      <c r="C783" s="55"/>
      <c r="D783" s="56"/>
      <c r="E783" s="57">
        <f>IF(ISERROR(VLOOKUP(C783,[2]TD!$4:$65536,2,0)),0,VLOOKUP(C783,[2]TD!$4:$65536,2,0))</f>
        <v>0</v>
      </c>
      <c r="F783" s="57">
        <f>IF(ISERROR(VLOOKUP(C783,[2]TD!$4:$65536,3,0)),0,VLOOKUP(C783,[2]TD!$4:$65536,3,0))</f>
        <v>0</v>
      </c>
      <c r="G783" s="57">
        <f>IF(ISERROR(VLOOKUP(C783,[2]TD!$4:$65536,4,0)),0,VLOOKUP(C783,[2]TD!$4:$65536,4,0))</f>
        <v>0</v>
      </c>
      <c r="H783" s="57">
        <f>IF(ISERROR(VLOOKUP(C783,[2]TD!$4:$65536,5,0)),0,VLOOKUP(C783,[2]TD!$4:$65536,5,0))</f>
        <v>0</v>
      </c>
      <c r="I783" s="57">
        <f>IF(ISERROR(E783-G783),"",E783-G783)</f>
        <v>0</v>
      </c>
      <c r="J783" s="58">
        <f>IF(ISERROR(F783-H783),"",F783-H783)</f>
        <v>0</v>
      </c>
      <c r="K783" s="58">
        <f>IF(ISERROR(F783-H783),"",F783-H783)</f>
        <v>0</v>
      </c>
      <c r="L783" s="57">
        <f>IF(ISERROR(VLOOKUP(C783,[2]TD!$4:$65536,6,0)),0,VLOOKUP(C783,[2]TD!$4:$65536,6,0))</f>
        <v>0</v>
      </c>
      <c r="M783" s="57">
        <f>IF(ISERROR(VLOOKUP(C783,[2]TD!$4:$65536,7,0)),0,VLOOKUP(C783,[2]TD!$4:$65536,7,0))</f>
        <v>0</v>
      </c>
      <c r="N783" s="59"/>
      <c r="O783" s="60" t="str">
        <f>IF(ISERROR(VLOOKUP(N783,[2]POA!$A$2:$C$25,3,0)),"",VLOOKUP(N783,[2]POA!$A$2:$C$25,3,0))</f>
        <v/>
      </c>
      <c r="P783" s="61" t="s">
        <v>54</v>
      </c>
      <c r="Q783" s="61" t="str">
        <f>IF(ISERROR(VLOOKUP(P783,[2]POA!$A$2:$F$25,4,0)),"",VLOOKUP(P783,[2]POA!$A$2:$F$25,4,0))</f>
        <v/>
      </c>
      <c r="R783" s="62" t="str">
        <f>IF(ISERROR(VLOOKUP(N783,[2]POA!$A$2:$C$25,2,0)),"",VLOOKUP(N783,[2]POA!$A$2:$C$25,2,0))</f>
        <v/>
      </c>
      <c r="S783" s="63"/>
      <c r="T783" s="64" t="str">
        <f t="shared" ref="T783:T792" si="631">IF(OR(S782=0,N783="",R783=""),"",IF(S782&gt;=(0.1*R783),"HABIL","NO HABIL"))</f>
        <v/>
      </c>
      <c r="U783" s="63"/>
      <c r="V783" s="64" t="str">
        <f>IF(OR(U782=0,N783="",R783=""),"",IF(U782&gt;=(0.5*R783),"HABIL","NO HABIL"))</f>
        <v/>
      </c>
      <c r="W783" s="64"/>
      <c r="X783" s="63"/>
      <c r="Y783" s="64" t="str">
        <f>IF(OR(X782=0,N783="",R783=""),"",IF(X782&gt;=$Y$9,"HABIL","NO HABIL"))</f>
        <v/>
      </c>
      <c r="Z783" s="65"/>
      <c r="AA783" s="64" t="str">
        <f>IF(OR(Z782=0,N783="",R783=""),"",IF(Z782&lt;=$AA$9,"HABIL","NO HABIL"))</f>
        <v/>
      </c>
      <c r="AB783" s="61" t="str">
        <f>IF(ISERROR(VLOOKUP(P783,[3]POA!$A$2:$F$25,5,0)),"",VLOOKUP(P783,[3]POA!$A$2:$F$25,5,0))</f>
        <v/>
      </c>
      <c r="AC783" s="61"/>
      <c r="AD783" s="64" t="str">
        <f>IF(OR(AC782=0,N783="",R783=""),"",IF(AC782&gt;=$AD$9,"HABIL","NO HABIL"))</f>
        <v/>
      </c>
      <c r="AE783" s="64" t="str">
        <f t="shared" ref="AE783:AE792" si="632">IF(OR(T783="",V783="",Y783="",AA783="",AD783=""),"",IF(T783="NO HABIL","NO HABIL",IF(V783="NO HABIL","NO HABIL",IF(Y783="NO HABIL","NO HABIL",IF(AA783="NO HABIL","NO HABIL",IF(AD783="NO HABIL","NO HABIL",IF(AD783="NO HABIL","NO HABIL","HABIL")))))))</f>
        <v/>
      </c>
      <c r="AF783" s="66">
        <f t="shared" ref="AF783:AF792" si="633">IF(ISERROR(F783/$AG$9),"",F783/$AG$9)</f>
        <v>0</v>
      </c>
      <c r="AG783" s="67" t="str">
        <f>+IF(AF783&lt;$AG$10,"MIPYME","NO CUMPLE")</f>
        <v>MIPYME</v>
      </c>
      <c r="AH783" s="68"/>
      <c r="AI783" s="64" t="str">
        <f>IF(OR(AH782=0,N783="",R783=""),"",IF(AH782&gt;=$AI$9,"HABIL","NO HABIL"))</f>
        <v/>
      </c>
      <c r="AJ783" s="68"/>
      <c r="AK783" s="64" t="str">
        <f>IF(OR(AJ782=0,N783="",R783=""),"",IF(AJ782&gt;=$AK$9,"HABIL","NO HABIL"))</f>
        <v/>
      </c>
      <c r="AL783" s="69" t="str">
        <f>IF(OR(AI783="",AK783=""),"",IF(AI783="NO HABIL","NO HABIL",IF(AK783="NO HABIL","NO HABIL",IF(AK783="NO HABIL","NO HABIL","HABIL"))))</f>
        <v/>
      </c>
    </row>
    <row r="784" spans="2:38" ht="18" hidden="1" customHeight="1" x14ac:dyDescent="0.25">
      <c r="B784" s="54" t="str">
        <f>IF(C784="","",B783+0.1)</f>
        <v/>
      </c>
      <c r="C784" s="56"/>
      <c r="D784" s="56"/>
      <c r="E784" s="57">
        <f>IF(ISERROR(VLOOKUP(C784,[2]TD!$4:$65536,2,0)),0,VLOOKUP(C784,[2]TD!$4:$65536,2,0))</f>
        <v>0</v>
      </c>
      <c r="F784" s="57">
        <f>IF(ISERROR(VLOOKUP(C784,[2]TD!$4:$65536,3,0)),0,VLOOKUP(C784,[2]TD!$4:$65536,3,0))</f>
        <v>0</v>
      </c>
      <c r="G784" s="57">
        <f>IF(ISERROR(VLOOKUP(C784,[2]TD!$4:$65536,4,0)),0,VLOOKUP(C784,[2]TD!$4:$65536,4,0))</f>
        <v>0</v>
      </c>
      <c r="H784" s="57">
        <f>IF(ISERROR(VLOOKUP(C784,[2]TD!$4:$65536,5,0)),0,VLOOKUP(C784,[2]TD!$4:$65536,5,0))</f>
        <v>0</v>
      </c>
      <c r="I784" s="57">
        <f t="shared" ref="I784:J792" si="634">IF(ISERROR(E784-G784),"",E784-G784)</f>
        <v>0</v>
      </c>
      <c r="J784" s="58">
        <f t="shared" si="634"/>
        <v>0</v>
      </c>
      <c r="K784" s="58">
        <f t="shared" ref="K784:K792" si="635">IF(ISERROR(F784-H784),"",F784-H784)</f>
        <v>0</v>
      </c>
      <c r="L784" s="57">
        <f>IF(ISERROR(VLOOKUP(C784,[2]TD!$4:$65536,6,0)),0,VLOOKUP(C784,[2]TD!$4:$65536,6,0))</f>
        <v>0</v>
      </c>
      <c r="M784" s="57">
        <f>IF(ISERROR(VLOOKUP(C784,[2]TD!$4:$65536,7,0)),0,VLOOKUP(C784,[2]TD!$4:$65536,7,0))</f>
        <v>0</v>
      </c>
      <c r="N784" s="70"/>
      <c r="O784" s="70" t="str">
        <f>IF(ISERROR(VLOOKUP(N784,[2]POA!$A$2:$C$25,3,0)),"",VLOOKUP(N784,[2]POA!$A$2:$C$25,3,0))</f>
        <v/>
      </c>
      <c r="P784" s="61" t="s">
        <v>54</v>
      </c>
      <c r="Q784" s="61" t="str">
        <f>IF(ISERROR(VLOOKUP(P784,[2]POA!$A$2:$F$25,4,0)),"",VLOOKUP(P784,[2]POA!$A$2:$F$25,4,0))</f>
        <v/>
      </c>
      <c r="R784" s="62" t="str">
        <f>IF(ISERROR(VLOOKUP(N784,[2]POA!$A$2:$C$25,2,0)),"",VLOOKUP(N784,[2]POA!$A$2:$C$25,2,0))</f>
        <v/>
      </c>
      <c r="S784" s="63" t="s">
        <v>54</v>
      </c>
      <c r="T784" s="64" t="str">
        <f t="shared" si="631"/>
        <v/>
      </c>
      <c r="U784" s="63"/>
      <c r="V784" s="64" t="str">
        <f>IF(OR(U782=0,N784="",R784=""),"",IF(U782&gt;=(0.5*R784),"HABIL","NO HABIL"))</f>
        <v/>
      </c>
      <c r="W784" s="64"/>
      <c r="X784" s="63"/>
      <c r="Y784" s="64" t="str">
        <f>IF(OR(X782=0,N784="",R784=""),"",IF(X782&gt;=$Y$9,"HABIL","NO HABIL"))</f>
        <v/>
      </c>
      <c r="Z784" s="65"/>
      <c r="AA784" s="64" t="str">
        <f>IF(OR(Z782=0,N784="",R784=""),"",IF(Z782&lt;=$AA$9,"HABIL","NO HABIL"))</f>
        <v/>
      </c>
      <c r="AB784" s="61" t="str">
        <f>IF(ISERROR(VLOOKUP(P784,[3]POA!$A$2:$F$25,5,0)),"",VLOOKUP(P784,[3]POA!$A$2:$F$25,5,0))</f>
        <v/>
      </c>
      <c r="AC784" s="61"/>
      <c r="AD784" s="64" t="str">
        <f>IF(OR(AC782=0,N784="",R784=""),"",IF(AC782&gt;=$AD$9,"HABIL","NO HABIL"))</f>
        <v/>
      </c>
      <c r="AE784" s="64" t="str">
        <f t="shared" si="632"/>
        <v/>
      </c>
      <c r="AF784" s="66">
        <f t="shared" si="633"/>
        <v>0</v>
      </c>
      <c r="AG784" s="67" t="str">
        <f t="shared" ref="AG784:AG792" si="636">+IF(AF784&lt;$AG$10,"MIPYME","NO CUMPLE")</f>
        <v>MIPYME</v>
      </c>
      <c r="AH784" s="68"/>
      <c r="AI784" s="64" t="str">
        <f>IF(OR(AH782=0,N784="",R784=""),"",IF(AH782&gt;=$AI$9,"HABIL","NO HABIL"))</f>
        <v/>
      </c>
      <c r="AJ784" s="68"/>
      <c r="AK784" s="64" t="str">
        <f>IF(OR(AJ782=0,N784="",R784=""),"",IF(AJ782&gt;=$AK$9,"HABIL","NO HABIL"))</f>
        <v/>
      </c>
      <c r="AL784" s="71" t="str">
        <f t="shared" ref="AL784:AL793" si="637">IF(OR(AI784="",AK784=""),"",IF(AI784="NO HABIL","NO HABIL",IF(AK784="NO HABIL","NO HABIL",IF(AK784="NO HABIL","NO HABIL","HABIL"))))</f>
        <v/>
      </c>
    </row>
    <row r="785" spans="2:38" ht="18" hidden="1" customHeight="1" x14ac:dyDescent="0.25">
      <c r="B785" s="54" t="str">
        <f>IF(C785="","",B784+0.1)</f>
        <v/>
      </c>
      <c r="C785" s="56"/>
      <c r="D785" s="56"/>
      <c r="E785" s="57">
        <f>IF(ISERROR(VLOOKUP(C785,[2]TD!$4:$65536,2,0)),0,VLOOKUP(C785,[2]TD!$4:$65536,2,0))</f>
        <v>0</v>
      </c>
      <c r="F785" s="57">
        <f>IF(ISERROR(VLOOKUP(C785,[2]TD!$4:$65536,3,0)),0,VLOOKUP(C785,[2]TD!$4:$65536,3,0))</f>
        <v>0</v>
      </c>
      <c r="G785" s="57">
        <f>IF(ISERROR(VLOOKUP(C785,[2]TD!$4:$65536,4,0)),0,VLOOKUP(C785,[2]TD!$4:$65536,4,0))</f>
        <v>0</v>
      </c>
      <c r="H785" s="57">
        <f>IF(ISERROR(VLOOKUP(C785,[2]TD!$4:$65536,5,0)),0,VLOOKUP(C785,[2]TD!$4:$65536,5,0))</f>
        <v>0</v>
      </c>
      <c r="I785" s="57">
        <f t="shared" si="634"/>
        <v>0</v>
      </c>
      <c r="J785" s="58">
        <f t="shared" si="634"/>
        <v>0</v>
      </c>
      <c r="K785" s="58">
        <f t="shared" si="635"/>
        <v>0</v>
      </c>
      <c r="L785" s="57">
        <f>IF(ISERROR(VLOOKUP(C785,[2]TD!$4:$65536,6,0)),0,VLOOKUP(C785,[2]TD!$4:$65536,6,0))</f>
        <v>0</v>
      </c>
      <c r="M785" s="57">
        <f>IF(ISERROR(VLOOKUP(C785,[2]TD!$4:$65536,7,0)),0,VLOOKUP(C785,[2]TD!$4:$65536,7,0))</f>
        <v>0</v>
      </c>
      <c r="N785" s="70"/>
      <c r="O785" s="70" t="str">
        <f>IF(ISERROR(VLOOKUP(N785,[2]POA!$A$2:$C$25,3,0)),"",VLOOKUP(N785,[2]POA!$A$2:$C$25,3,0))</f>
        <v/>
      </c>
      <c r="P785" s="61"/>
      <c r="Q785" s="61" t="str">
        <f>IF(ISERROR(VLOOKUP(P785,[2]POA!$A$2:$F$25,4,0)),"",VLOOKUP(P785,[2]POA!$A$2:$F$25,4,0))</f>
        <v/>
      </c>
      <c r="R785" s="62" t="str">
        <f>IF(ISERROR(VLOOKUP(N785,[2]POA!$A$2:$C$25,2,0)),"",VLOOKUP(N785,[2]POA!$A$2:$C$25,2,0))</f>
        <v/>
      </c>
      <c r="S785" s="63" t="s">
        <v>54</v>
      </c>
      <c r="T785" s="64" t="str">
        <f t="shared" si="631"/>
        <v/>
      </c>
      <c r="U785" s="63"/>
      <c r="V785" s="64" t="str">
        <f>IF(OR(U782=0,N785="",R785=""),"",IF(U782&gt;=(0.5*R785),"HABIL","NO HABIL"))</f>
        <v/>
      </c>
      <c r="W785" s="64"/>
      <c r="X785" s="63"/>
      <c r="Y785" s="64" t="str">
        <f>IF(OR(X782=0,N785="",R785=""),"",IF(X782&gt;=$Y$9,"HABIL","NO HABIL"))</f>
        <v/>
      </c>
      <c r="Z785" s="65"/>
      <c r="AA785" s="64" t="str">
        <f>IF(OR(Z782=0,N785="",R785=""),"",IF(Z782&lt;=$AA$9,"HABIL","NO HABIL"))</f>
        <v/>
      </c>
      <c r="AB785" s="61">
        <f>IF(ISERROR(VLOOKUP(P785,[3]POA!$A$2:$F$25,5,0)),"",VLOOKUP(P785,[3]POA!$A$2:$F$25,5,0))</f>
        <v>0</v>
      </c>
      <c r="AC785" s="61"/>
      <c r="AD785" s="64" t="str">
        <f>IF(OR(AC782=0,N785="",R785=""),"",IF(AC782&gt;=$AD$9,"HABIL","NO HABIL"))</f>
        <v/>
      </c>
      <c r="AE785" s="64" t="str">
        <f t="shared" si="632"/>
        <v/>
      </c>
      <c r="AF785" s="66">
        <f t="shared" si="633"/>
        <v>0</v>
      </c>
      <c r="AG785" s="67" t="str">
        <f t="shared" si="636"/>
        <v>MIPYME</v>
      </c>
      <c r="AH785" s="68"/>
      <c r="AI785" s="64" t="str">
        <f>IF(OR(AH782=0,N785="",R785=""),"",IF(AH782&gt;=$AI$9,"HABIL","NO HABIL"))</f>
        <v/>
      </c>
      <c r="AJ785" s="68"/>
      <c r="AK785" s="64" t="str">
        <f>IF(OR(AJ782=0,N785="",R785=""),"",IF(AJ782&gt;=$AK$9,"HABIL","NO HABIL"))</f>
        <v/>
      </c>
      <c r="AL785" s="71" t="str">
        <f t="shared" si="637"/>
        <v/>
      </c>
    </row>
    <row r="786" spans="2:38" ht="18" hidden="1" customHeight="1" x14ac:dyDescent="0.25">
      <c r="B786" s="54"/>
      <c r="C786" s="56" t="s">
        <v>55</v>
      </c>
      <c r="D786" s="56"/>
      <c r="E786" s="57">
        <f>IF(ISERROR(VLOOKUP(C786,[2]TD!$4:$65536,2,0)),0,VLOOKUP(C786,[2]TD!$4:$65536,2,0))</f>
        <v>0</v>
      </c>
      <c r="F786" s="57">
        <f>IF(ISERROR(VLOOKUP(C786,[2]TD!$4:$65536,3,0)),0,VLOOKUP(C786,[2]TD!$4:$65536,3,0))</f>
        <v>0</v>
      </c>
      <c r="G786" s="57">
        <f>IF(ISERROR(VLOOKUP(C786,[2]TD!$4:$65536,4,0)),0,VLOOKUP(C786,[2]TD!$4:$65536,4,0))</f>
        <v>0</v>
      </c>
      <c r="H786" s="57">
        <f>IF(ISERROR(VLOOKUP(C786,[2]TD!$4:$65536,5,0)),0,VLOOKUP(C786,[2]TD!$4:$65536,5,0))</f>
        <v>0</v>
      </c>
      <c r="I786" s="57">
        <f t="shared" si="634"/>
        <v>0</v>
      </c>
      <c r="J786" s="57">
        <f t="shared" si="634"/>
        <v>0</v>
      </c>
      <c r="K786" s="57">
        <f t="shared" si="635"/>
        <v>0</v>
      </c>
      <c r="L786" s="57">
        <f>IF(ISERROR(VLOOKUP(C786,[2]TD!$4:$65536,6,0)),0,VLOOKUP(C786,[2]TD!$4:$65536,6,0))</f>
        <v>0</v>
      </c>
      <c r="M786" s="57">
        <f>IF(ISERROR(VLOOKUP(C786,[2]TD!$4:$65536,7,0)),0,VLOOKUP(C786,[2]TD!$4:$65536,7,0))</f>
        <v>0</v>
      </c>
      <c r="N786" s="70"/>
      <c r="O786" s="70" t="str">
        <f>IF(ISERROR(VLOOKUP(N786,[2]POA!$A$2:$C$25,3,0)),"",VLOOKUP(N786,[2]POA!$A$2:$C$25,3,0))</f>
        <v/>
      </c>
      <c r="P786" s="61"/>
      <c r="Q786" s="61" t="str">
        <f>IF(ISERROR(VLOOKUP(P786,[2]POA!$A$2:$F$25,4,0)),"",VLOOKUP(P786,[2]POA!$A$2:$F$25,4,0))</f>
        <v/>
      </c>
      <c r="R786" s="62" t="str">
        <f>IF(ISERROR(VLOOKUP(N786,[2]POA!$A$2:$C$25,2,0)),"",VLOOKUP(N786,[2]POA!$A$2:$C$25,2,0))</f>
        <v/>
      </c>
      <c r="S786" s="63"/>
      <c r="T786" s="64" t="str">
        <f t="shared" si="631"/>
        <v/>
      </c>
      <c r="U786" s="63"/>
      <c r="V786" s="64" t="str">
        <f>IF(OR(U782=0,N786="",R786=""),"",IF(U782&gt;=(0.5*R786),"HABIL","NO HABIL"))</f>
        <v/>
      </c>
      <c r="W786" s="64"/>
      <c r="X786" s="63"/>
      <c r="Y786" s="64" t="str">
        <f>IF(OR(X782=0,N786="",R786=""),"",IF(X782&gt;=$Y$9,"HABIL","NO HABIL"))</f>
        <v/>
      </c>
      <c r="Z786" s="65"/>
      <c r="AA786" s="64" t="str">
        <f>IF(OR(Z782=0,N786="",R786=""),"",IF(Z782&lt;=$AA$9,"HABIL","NO HABIL"))</f>
        <v/>
      </c>
      <c r="AB786" s="61">
        <f>IF(ISERROR(VLOOKUP(P786,[3]POA!$A$2:$F$25,5,0)),"",VLOOKUP(P786,[3]POA!$A$2:$F$25,5,0))</f>
        <v>0</v>
      </c>
      <c r="AC786" s="61"/>
      <c r="AD786" s="64" t="str">
        <f>IF(OR(AC782=0,N786="",R786=""),"",IF(AC782&gt;=$AD$9,"HABIL","NO HABIL"))</f>
        <v/>
      </c>
      <c r="AE786" s="64" t="str">
        <f t="shared" si="632"/>
        <v/>
      </c>
      <c r="AF786" s="66">
        <f t="shared" si="633"/>
        <v>0</v>
      </c>
      <c r="AG786" s="67" t="str">
        <f t="shared" si="636"/>
        <v>MIPYME</v>
      </c>
      <c r="AH786" s="68"/>
      <c r="AI786" s="64" t="str">
        <f>IF(OR(AH782=0,N786="",R786=""),"",IF(AH782&gt;=$AI$9,"HABIL","NO HABIL"))</f>
        <v/>
      </c>
      <c r="AJ786" s="68"/>
      <c r="AK786" s="64" t="str">
        <f>IF(OR(AJ782=0,N786="",R786=""),"",IF(AJ782&gt;=$AK$9,"HABIL","NO HABIL"))</f>
        <v/>
      </c>
      <c r="AL786" s="71" t="str">
        <f t="shared" si="637"/>
        <v/>
      </c>
    </row>
    <row r="787" spans="2:38" ht="18" hidden="1" customHeight="1" x14ac:dyDescent="0.25">
      <c r="B787" s="54" t="str">
        <f t="shared" ref="B787:B792" si="638">IF(C787="","",B786+0.1)</f>
        <v/>
      </c>
      <c r="C787" s="56"/>
      <c r="D787" s="56"/>
      <c r="E787" s="57">
        <f>IF(ISERROR(VLOOKUP(C787,[2]TD!$4:$65536,2,0)),0,VLOOKUP(C787,[2]TD!$4:$65536,2,0))</f>
        <v>0</v>
      </c>
      <c r="F787" s="57">
        <f>IF(ISERROR(VLOOKUP(C787,[2]TD!$4:$65536,3,0)),0,VLOOKUP(C787,[2]TD!$4:$65536,3,0))</f>
        <v>0</v>
      </c>
      <c r="G787" s="57">
        <f>IF(ISERROR(VLOOKUP(C787,[2]TD!$4:$65536,4,0)),0,VLOOKUP(C787,[2]TD!$4:$65536,4,0))</f>
        <v>0</v>
      </c>
      <c r="H787" s="57">
        <f>IF(ISERROR(VLOOKUP(C787,[2]TD!$4:$65536,5,0)),0,VLOOKUP(C787,[2]TD!$4:$65536,5,0))</f>
        <v>0</v>
      </c>
      <c r="I787" s="57">
        <f t="shared" si="634"/>
        <v>0</v>
      </c>
      <c r="J787" s="57">
        <f t="shared" si="634"/>
        <v>0</v>
      </c>
      <c r="K787" s="57">
        <f t="shared" si="635"/>
        <v>0</v>
      </c>
      <c r="L787" s="57">
        <f>IF(ISERROR(VLOOKUP(C787,[2]TD!$4:$65536,6,0)),0,VLOOKUP(C787,[2]TD!$4:$65536,6,0))</f>
        <v>0</v>
      </c>
      <c r="M787" s="57">
        <f>IF(ISERROR(VLOOKUP(C787,[2]TD!$4:$65536,7,0)),0,VLOOKUP(C787,[2]TD!$4:$65536,7,0))</f>
        <v>0</v>
      </c>
      <c r="N787" s="70"/>
      <c r="O787" s="70" t="str">
        <f>IF(ISERROR(VLOOKUP(N787,[2]POA!$A$2:$C$25,3,0)),"",VLOOKUP(N787,[2]POA!$A$2:$C$25,3,0))</f>
        <v/>
      </c>
      <c r="P787" s="61"/>
      <c r="Q787" s="61" t="str">
        <f>IF(ISERROR(VLOOKUP(P787,[2]POA!$A$2:$F$25,4,0)),"",VLOOKUP(P787,[2]POA!$A$2:$F$25,4,0))</f>
        <v/>
      </c>
      <c r="R787" s="62" t="str">
        <f>IF(ISERROR(VLOOKUP(N787,[2]POA!$A$2:$C$25,2,0)),"",VLOOKUP(N787,[2]POA!$A$2:$C$25,2,0))</f>
        <v/>
      </c>
      <c r="S787" s="63"/>
      <c r="T787" s="64" t="str">
        <f t="shared" si="631"/>
        <v/>
      </c>
      <c r="U787" s="63"/>
      <c r="V787" s="64" t="str">
        <f>IF(OR(U782=0,N787="",R787=""),"",IF(U782&gt;=(0.5*R787),"HABIL","NO HABIL"))</f>
        <v/>
      </c>
      <c r="W787" s="64"/>
      <c r="X787" s="63"/>
      <c r="Y787" s="64" t="str">
        <f>IF(OR(X782=0,N787="",R787=""),"",IF(X782&gt;=$Y$9,"HABIL","NO HABIL"))</f>
        <v/>
      </c>
      <c r="Z787" s="65"/>
      <c r="AA787" s="64" t="str">
        <f>IF(OR(Z782=0,N787="",R787=""),"",IF(Z782&lt;=$AA$9,"HABIL","NO HABIL"))</f>
        <v/>
      </c>
      <c r="AB787" s="61">
        <f>IF(ISERROR(VLOOKUP(P787,[3]POA!$A$2:$F$25,5,0)),"",VLOOKUP(P787,[3]POA!$A$2:$F$25,5,0))</f>
        <v>0</v>
      </c>
      <c r="AC787" s="61"/>
      <c r="AD787" s="64" t="str">
        <f>IF(OR(AC782=0,N787="",R787=""),"",IF(AC782&gt;=$AD$9,"HABIL","NO HABIL"))</f>
        <v/>
      </c>
      <c r="AE787" s="64" t="str">
        <f t="shared" si="632"/>
        <v/>
      </c>
      <c r="AF787" s="66">
        <f t="shared" si="633"/>
        <v>0</v>
      </c>
      <c r="AG787" s="67" t="str">
        <f t="shared" si="636"/>
        <v>MIPYME</v>
      </c>
      <c r="AH787" s="68"/>
      <c r="AI787" s="64" t="str">
        <f>IF(OR(AH782=0,N787="",R787=""),"",IF(AH782&gt;=$AI$9,"HABIL","NO HABIL"))</f>
        <v/>
      </c>
      <c r="AJ787" s="68"/>
      <c r="AK787" s="64" t="str">
        <f>IF(OR(AJ782=0,N787="",R787=""),"",IF(AJ782&gt;=$AK$9,"HABIL","NO HABIL"))</f>
        <v/>
      </c>
      <c r="AL787" s="72" t="str">
        <f t="shared" si="637"/>
        <v/>
      </c>
    </row>
    <row r="788" spans="2:38" ht="18" hidden="1" customHeight="1" x14ac:dyDescent="0.25">
      <c r="B788" s="54" t="str">
        <f t="shared" si="638"/>
        <v/>
      </c>
      <c r="C788" s="56"/>
      <c r="D788" s="56"/>
      <c r="E788" s="57">
        <f>IF(ISERROR(VLOOKUP(C788,[2]TD!$4:$65536,2,0)),0,VLOOKUP(C788,[2]TD!$4:$65536,2,0))</f>
        <v>0</v>
      </c>
      <c r="F788" s="57">
        <f>IF(ISERROR(VLOOKUP(C788,[2]TD!$4:$65536,3,0)),0,VLOOKUP(C788,[2]TD!$4:$65536,3,0))</f>
        <v>0</v>
      </c>
      <c r="G788" s="57">
        <f>IF(ISERROR(VLOOKUP(C788,[2]TD!$4:$65536,4,0)),0,VLOOKUP(C788,[2]TD!$4:$65536,4,0))</f>
        <v>0</v>
      </c>
      <c r="H788" s="57">
        <f>IF(ISERROR(VLOOKUP(C788,[2]TD!$4:$65536,5,0)),0,VLOOKUP(C788,[2]TD!$4:$65536,5,0))</f>
        <v>0</v>
      </c>
      <c r="I788" s="57">
        <f t="shared" si="634"/>
        <v>0</v>
      </c>
      <c r="J788" s="57">
        <f t="shared" si="634"/>
        <v>0</v>
      </c>
      <c r="K788" s="57">
        <f t="shared" si="635"/>
        <v>0</v>
      </c>
      <c r="L788" s="57">
        <f>IF(ISERROR(VLOOKUP(C788,[2]TD!$4:$65536,6,0)),0,VLOOKUP(C788,[2]TD!$4:$65536,6,0))</f>
        <v>0</v>
      </c>
      <c r="M788" s="57">
        <f>IF(ISERROR(VLOOKUP(C788,[2]TD!$4:$65536,7,0)),0,VLOOKUP(C788,[2]TD!$4:$65536,7,0))</f>
        <v>0</v>
      </c>
      <c r="N788" s="70"/>
      <c r="O788" s="70" t="str">
        <f>IF(ISERROR(VLOOKUP(N788,[2]POA!$A$2:$C$25,3,0)),"",VLOOKUP(N788,[2]POA!$A$2:$C$25,3,0))</f>
        <v/>
      </c>
      <c r="P788" s="61"/>
      <c r="Q788" s="61" t="str">
        <f>IF(ISERROR(VLOOKUP(P788,[2]POA!$A$2:$F$25,4,0)),"",VLOOKUP(P788,[2]POA!$A$2:$F$25,4,0))</f>
        <v/>
      </c>
      <c r="R788" s="62" t="str">
        <f>IF(ISERROR(VLOOKUP(N788,[2]POA!$A$2:$C$25,2,0)),"",VLOOKUP(N788,[2]POA!$A$2:$C$25,2,0))</f>
        <v/>
      </c>
      <c r="S788" s="63"/>
      <c r="T788" s="64" t="str">
        <f t="shared" si="631"/>
        <v/>
      </c>
      <c r="U788" s="63"/>
      <c r="V788" s="64" t="str">
        <f>IF(OR(U782=0,N788="",R788=""),"",IF(U782&gt;=(0.5*R788),"HABIL","NO HABIL"))</f>
        <v/>
      </c>
      <c r="W788" s="64"/>
      <c r="X788" s="63"/>
      <c r="Y788" s="64" t="str">
        <f>IF(OR(X782=0,N788="",R788=""),"",IF(X782&gt;=$Y$9,"HABIL","NO HABIL"))</f>
        <v/>
      </c>
      <c r="Z788" s="65"/>
      <c r="AA788" s="64" t="str">
        <f>IF(OR(Z782=0,N788="",R788=""),"",IF(Z782&lt;=$AA$9,"HABIL","NO HABIL"))</f>
        <v/>
      </c>
      <c r="AB788" s="61">
        <f>IF(ISERROR(VLOOKUP(P788,[3]POA!$A$2:$F$25,5,0)),"",VLOOKUP(P788,[3]POA!$A$2:$F$25,5,0))</f>
        <v>0</v>
      </c>
      <c r="AC788" s="61"/>
      <c r="AD788" s="64" t="str">
        <f>IF(OR(AC782=0,N788="",R788=""),"",IF(AC782&gt;=$AD$9,"HABIL","NO HABIL"))</f>
        <v/>
      </c>
      <c r="AE788" s="64" t="str">
        <f t="shared" si="632"/>
        <v/>
      </c>
      <c r="AF788" s="66">
        <f t="shared" si="633"/>
        <v>0</v>
      </c>
      <c r="AG788" s="67" t="str">
        <f t="shared" si="636"/>
        <v>MIPYME</v>
      </c>
      <c r="AH788" s="68"/>
      <c r="AI788" s="64" t="str">
        <f>IF(OR(AH782=0,N788="",R788=""),"",IF(AH782&gt;=$AI$9,"HABIL","NO HABIL"))</f>
        <v/>
      </c>
      <c r="AJ788" s="68"/>
      <c r="AK788" s="64" t="str">
        <f>IF(OR(AJ782=0,N788="",R788=""),"",IF(AJ782&gt;=$AK$9,"HABIL","NO HABIL"))</f>
        <v/>
      </c>
      <c r="AL788" s="71" t="str">
        <f t="shared" si="637"/>
        <v/>
      </c>
    </row>
    <row r="789" spans="2:38" ht="18" hidden="1" customHeight="1" x14ac:dyDescent="0.25">
      <c r="B789" s="54" t="str">
        <f t="shared" si="638"/>
        <v/>
      </c>
      <c r="C789" s="56"/>
      <c r="D789" s="56"/>
      <c r="E789" s="57">
        <f>IF(ISERROR(VLOOKUP(C789,[2]TD!$4:$65536,2,0)),0,VLOOKUP(C789,[2]TD!$4:$65536,2,0))</f>
        <v>0</v>
      </c>
      <c r="F789" s="57">
        <f>IF(ISERROR(VLOOKUP(C789,[2]TD!$4:$65536,3,0)),0,VLOOKUP(C789,[2]TD!$4:$65536,3,0))</f>
        <v>0</v>
      </c>
      <c r="G789" s="57">
        <f>IF(ISERROR(VLOOKUP(C789,[2]TD!$4:$65536,4,0)),0,VLOOKUP(C789,[2]TD!$4:$65536,4,0))</f>
        <v>0</v>
      </c>
      <c r="H789" s="57">
        <f>IF(ISERROR(VLOOKUP(C789,[2]TD!$4:$65536,5,0)),0,VLOOKUP(C789,[2]TD!$4:$65536,5,0))</f>
        <v>0</v>
      </c>
      <c r="I789" s="57">
        <f t="shared" si="634"/>
        <v>0</v>
      </c>
      <c r="J789" s="57">
        <f t="shared" si="634"/>
        <v>0</v>
      </c>
      <c r="K789" s="57">
        <f t="shared" si="635"/>
        <v>0</v>
      </c>
      <c r="L789" s="57">
        <f>IF(ISERROR(VLOOKUP(C789,[2]TD!$4:$65536,6,0)),0,VLOOKUP(C789,[2]TD!$4:$65536,6,0))</f>
        <v>0</v>
      </c>
      <c r="M789" s="57">
        <f>IF(ISERROR(VLOOKUP(C789,[2]TD!$4:$65536,7,0)),0,VLOOKUP(C789,[2]TD!$4:$65536,7,0))</f>
        <v>0</v>
      </c>
      <c r="N789" s="70"/>
      <c r="O789" s="70" t="str">
        <f>IF(ISERROR(VLOOKUP(N789,[2]POA!$A$2:$C$25,3,0)),"",VLOOKUP(N789,[2]POA!$A$2:$C$25,3,0))</f>
        <v/>
      </c>
      <c r="P789" s="61"/>
      <c r="Q789" s="61" t="str">
        <f>IF(ISERROR(VLOOKUP(P789,[2]POA!$A$2:$F$25,4,0)),"",VLOOKUP(P789,[2]POA!$A$2:$F$25,4,0))</f>
        <v/>
      </c>
      <c r="R789" s="62" t="str">
        <f>IF(ISERROR(VLOOKUP(N789,[2]POA!$A$2:$C$25,2,0)),"",VLOOKUP(N789,[2]POA!$A$2:$C$25,2,0))</f>
        <v/>
      </c>
      <c r="S789" s="63"/>
      <c r="T789" s="64" t="str">
        <f t="shared" si="631"/>
        <v/>
      </c>
      <c r="U789" s="63"/>
      <c r="V789" s="64" t="str">
        <f>IF(OR(U782=0,N789="",R789=""),"",IF(U782&gt;=(0.5*R789),"HABIL","NO HABIL"))</f>
        <v/>
      </c>
      <c r="W789" s="64"/>
      <c r="X789" s="63"/>
      <c r="Y789" s="64" t="str">
        <f>IF(OR(X782=0,N789="",R789=""),"",IF(X782&gt;=$Y$9,"HABIL","NO HABIL"))</f>
        <v/>
      </c>
      <c r="Z789" s="65"/>
      <c r="AA789" s="64" t="str">
        <f>IF(OR(Z782=0,N789="",R789=""),"",IF(Z782&lt;=$AA$9,"HABIL","NO HABIL"))</f>
        <v/>
      </c>
      <c r="AB789" s="61">
        <f>IF(ISERROR(VLOOKUP(P789,[3]POA!$A$2:$F$25,5,0)),"",VLOOKUP(P789,[3]POA!$A$2:$F$25,5,0))</f>
        <v>0</v>
      </c>
      <c r="AC789" s="61"/>
      <c r="AD789" s="64" t="str">
        <f>IF(OR(AC782=0,N789="",R789=""),"",IF(AC782&gt;=$AD$9,"HABIL","NO HABIL"))</f>
        <v/>
      </c>
      <c r="AE789" s="64" t="str">
        <f t="shared" si="632"/>
        <v/>
      </c>
      <c r="AF789" s="66">
        <f t="shared" si="633"/>
        <v>0</v>
      </c>
      <c r="AG789" s="67" t="str">
        <f t="shared" si="636"/>
        <v>MIPYME</v>
      </c>
      <c r="AH789" s="68"/>
      <c r="AI789" s="64" t="str">
        <f>IF(OR(AH782=0,N789="",R789=""),"",IF(AH782&gt;=$AI$9,"HABIL","NO HABIL"))</f>
        <v/>
      </c>
      <c r="AJ789" s="68"/>
      <c r="AK789" s="64" t="str">
        <f>IF(OR(AJ782=0,N789="",R789=""),"",IF(AJ782&gt;=$AK$9,"HABIL","NO HABIL"))</f>
        <v/>
      </c>
      <c r="AL789" s="71" t="str">
        <f t="shared" si="637"/>
        <v/>
      </c>
    </row>
    <row r="790" spans="2:38" ht="18" hidden="1" customHeight="1" x14ac:dyDescent="0.25">
      <c r="B790" s="54" t="str">
        <f t="shared" si="638"/>
        <v/>
      </c>
      <c r="C790" s="56"/>
      <c r="D790" s="56"/>
      <c r="E790" s="57">
        <f>IF(ISERROR(VLOOKUP(C790,[2]TD!$4:$65536,2,0)),0,VLOOKUP(C790,[2]TD!$4:$65536,2,0))</f>
        <v>0</v>
      </c>
      <c r="F790" s="57">
        <f>IF(ISERROR(VLOOKUP(C790,[2]TD!$4:$65536,3,0)),0,VLOOKUP(C790,[2]TD!$4:$65536,3,0))</f>
        <v>0</v>
      </c>
      <c r="G790" s="57">
        <f>IF(ISERROR(VLOOKUP(C790,[2]TD!$4:$65536,4,0)),0,VLOOKUP(C790,[2]TD!$4:$65536,4,0))</f>
        <v>0</v>
      </c>
      <c r="H790" s="57">
        <f>IF(ISERROR(VLOOKUP(C790,[2]TD!$4:$65536,5,0)),0,VLOOKUP(C790,[2]TD!$4:$65536,5,0))</f>
        <v>0</v>
      </c>
      <c r="I790" s="57">
        <f t="shared" si="634"/>
        <v>0</v>
      </c>
      <c r="J790" s="57">
        <f t="shared" si="634"/>
        <v>0</v>
      </c>
      <c r="K790" s="57">
        <f t="shared" si="635"/>
        <v>0</v>
      </c>
      <c r="L790" s="57">
        <f>IF(ISERROR(VLOOKUP(C790,[2]TD!$4:$65536,6,0)),0,VLOOKUP(C790,[2]TD!$4:$65536,6,0))</f>
        <v>0</v>
      </c>
      <c r="M790" s="57">
        <f>IF(ISERROR(VLOOKUP(C790,[2]TD!$4:$65536,7,0)),0,VLOOKUP(C790,[2]TD!$4:$65536,7,0))</f>
        <v>0</v>
      </c>
      <c r="N790" s="70"/>
      <c r="O790" s="70" t="str">
        <f>IF(ISERROR(VLOOKUP(N790,[2]POA!$A$2:$C$25,3,0)),"",VLOOKUP(N790,[2]POA!$A$2:$C$25,3,0))</f>
        <v/>
      </c>
      <c r="P790" s="61"/>
      <c r="Q790" s="61" t="str">
        <f>IF(ISERROR(VLOOKUP(P790,[2]POA!$A$2:$F$25,4,0)),"",VLOOKUP(P790,[2]POA!$A$2:$F$25,4,0))</f>
        <v/>
      </c>
      <c r="R790" s="62" t="str">
        <f>IF(ISERROR(VLOOKUP(N790,[2]POA!$A$2:$C$25,2,0)),"",VLOOKUP(N790,[2]POA!$A$2:$C$25,2,0))</f>
        <v/>
      </c>
      <c r="S790" s="63"/>
      <c r="T790" s="64" t="str">
        <f t="shared" si="631"/>
        <v/>
      </c>
      <c r="U790" s="63"/>
      <c r="V790" s="64" t="str">
        <f>IF(OR(U782=0,N790="",R790=""),"",IF(U782&gt;=(0.5*R790),"HABIL","NO HABIL"))</f>
        <v/>
      </c>
      <c r="W790" s="64"/>
      <c r="X790" s="63"/>
      <c r="Y790" s="64" t="str">
        <f>IF(OR(X782=0,N790="",R790=""),"",IF(X782&gt;=$Y$9,"HABIL","NO HABIL"))</f>
        <v/>
      </c>
      <c r="Z790" s="65"/>
      <c r="AA790" s="64" t="str">
        <f>IF(OR(Z782=0,N790="",R790=""),"",IF(Z782&lt;=$AA$9,"HABIL","NO HABIL"))</f>
        <v/>
      </c>
      <c r="AB790" s="61">
        <f>IF(ISERROR(VLOOKUP(P790,[3]POA!$A$2:$F$25,5,0)),"",VLOOKUP(P790,[3]POA!$A$2:$F$25,5,0))</f>
        <v>0</v>
      </c>
      <c r="AC790" s="61"/>
      <c r="AD790" s="64" t="str">
        <f>IF(OR(AC782=0,N790="",R790=""),"",IF(AC782&gt;=$AD$9,"HABIL","NO HABIL"))</f>
        <v/>
      </c>
      <c r="AE790" s="64" t="str">
        <f t="shared" si="632"/>
        <v/>
      </c>
      <c r="AF790" s="66">
        <f t="shared" si="633"/>
        <v>0</v>
      </c>
      <c r="AG790" s="67" t="str">
        <f t="shared" si="636"/>
        <v>MIPYME</v>
      </c>
      <c r="AH790" s="68"/>
      <c r="AI790" s="64" t="str">
        <f>IF(OR(AH782=0,N790="",R790=""),"",IF(AH782&gt;=$AI$9,"HABIL","NO HABIL"))</f>
        <v/>
      </c>
      <c r="AJ790" s="68"/>
      <c r="AK790" s="64" t="str">
        <f>IF(OR(AJ782=0,N790="",R790=""),"",IF(AJ782&gt;=$AK$9,"HABIL","NO HABIL"))</f>
        <v/>
      </c>
      <c r="AL790" s="72" t="str">
        <f t="shared" si="637"/>
        <v/>
      </c>
    </row>
    <row r="791" spans="2:38" ht="18" hidden="1" customHeight="1" x14ac:dyDescent="0.25">
      <c r="B791" s="54" t="str">
        <f t="shared" si="638"/>
        <v/>
      </c>
      <c r="C791" s="56"/>
      <c r="D791" s="56"/>
      <c r="E791" s="57">
        <f>IF(ISERROR(VLOOKUP(C791,[2]TD!$4:$65536,2,0)),0,VLOOKUP(C791,[2]TD!$4:$65536,2,0))</f>
        <v>0</v>
      </c>
      <c r="F791" s="57">
        <f>IF(ISERROR(VLOOKUP(C791,[2]TD!$4:$65536,3,0)),0,VLOOKUP(C791,[2]TD!$4:$65536,3,0))</f>
        <v>0</v>
      </c>
      <c r="G791" s="57">
        <f>IF(ISERROR(VLOOKUP(C791,[2]TD!$4:$65536,4,0)),0,VLOOKUP(C791,[2]TD!$4:$65536,4,0))</f>
        <v>0</v>
      </c>
      <c r="H791" s="57">
        <f>IF(ISERROR(VLOOKUP(C791,[2]TD!$4:$65536,5,0)),0,VLOOKUP(C791,[2]TD!$4:$65536,5,0))</f>
        <v>0</v>
      </c>
      <c r="I791" s="57">
        <f t="shared" si="634"/>
        <v>0</v>
      </c>
      <c r="J791" s="57">
        <f t="shared" si="634"/>
        <v>0</v>
      </c>
      <c r="K791" s="57">
        <f t="shared" si="635"/>
        <v>0</v>
      </c>
      <c r="L791" s="57">
        <f>IF(ISERROR(VLOOKUP(C791,[2]TD!$4:$65536,6,0)),0,VLOOKUP(C791,[2]TD!$4:$65536,6,0))</f>
        <v>0</v>
      </c>
      <c r="M791" s="57">
        <f>IF(ISERROR(VLOOKUP(C791,[2]TD!$4:$65536,7,0)),0,VLOOKUP(C791,[2]TD!$4:$65536,7,0))</f>
        <v>0</v>
      </c>
      <c r="N791" s="70"/>
      <c r="O791" s="70" t="str">
        <f>IF(ISERROR(VLOOKUP(N791,[2]POA!$A$2:$C$25,3,0)),"",VLOOKUP(N791,[2]POA!$A$2:$C$25,3,0))</f>
        <v/>
      </c>
      <c r="P791" s="61"/>
      <c r="Q791" s="61" t="str">
        <f>IF(ISERROR(VLOOKUP(P791,[2]POA!$A$2:$F$25,4,0)),"",VLOOKUP(P791,[2]POA!$A$2:$F$25,4,0))</f>
        <v/>
      </c>
      <c r="R791" s="62" t="str">
        <f>IF(ISERROR(VLOOKUP(N791,[2]POA!$A$2:$C$25,2,0)),"",VLOOKUP(N791,[2]POA!$A$2:$C$25,2,0))</f>
        <v/>
      </c>
      <c r="S791" s="63"/>
      <c r="T791" s="64" t="str">
        <f t="shared" si="631"/>
        <v/>
      </c>
      <c r="U791" s="63"/>
      <c r="V791" s="64" t="str">
        <f>IF(OR(U782=0,N791="",R791=""),"",IF(U782&gt;=(0.5*R791),"HABIL","NO HABIL"))</f>
        <v/>
      </c>
      <c r="W791" s="64"/>
      <c r="X791" s="63"/>
      <c r="Y791" s="64" t="str">
        <f>IF(OR(X782=0,N791="",R791=""),"",IF(X782&gt;=$Y$9,"HABIL","NO HABIL"))</f>
        <v/>
      </c>
      <c r="Z791" s="65"/>
      <c r="AA791" s="64" t="str">
        <f>IF(OR(Z782=0,N791="",R791=""),"",IF(Z782&lt;=$AA$9,"HABIL","NO HABIL"))</f>
        <v/>
      </c>
      <c r="AB791" s="61">
        <f>IF(ISERROR(VLOOKUP(P791,[3]POA!$A$2:$F$25,5,0)),"",VLOOKUP(P791,[3]POA!$A$2:$F$25,5,0))</f>
        <v>0</v>
      </c>
      <c r="AC791" s="61"/>
      <c r="AD791" s="64" t="str">
        <f>IF(OR(AC782=0,N791="",R791=""),"",IF(AC782&gt;=$AD$9,"HABIL","NO HABIL"))</f>
        <v/>
      </c>
      <c r="AE791" s="64" t="str">
        <f t="shared" si="632"/>
        <v/>
      </c>
      <c r="AF791" s="66">
        <f t="shared" si="633"/>
        <v>0</v>
      </c>
      <c r="AG791" s="67" t="str">
        <f t="shared" si="636"/>
        <v>MIPYME</v>
      </c>
      <c r="AH791" s="68"/>
      <c r="AI791" s="64" t="str">
        <f>IF(OR(AH782=0,N791="",R791=""),"",IF(AH782&gt;=$AI$9,"HABIL","NO HABIL"))</f>
        <v/>
      </c>
      <c r="AJ791" s="68"/>
      <c r="AK791" s="64" t="str">
        <f>IF(OR(AJ782=0,N791="",R791=""),"",IF(AJ782&gt;=$AK$9,"HABIL","NO HABIL"))</f>
        <v/>
      </c>
      <c r="AL791" s="72" t="str">
        <f t="shared" si="637"/>
        <v/>
      </c>
    </row>
    <row r="792" spans="2:38" ht="18" hidden="1" customHeight="1" x14ac:dyDescent="0.25">
      <c r="B792" s="73" t="str">
        <f t="shared" si="638"/>
        <v/>
      </c>
      <c r="C792" s="74"/>
      <c r="D792" s="74"/>
      <c r="E792" s="75">
        <f>IF(ISERROR(VLOOKUP(C792,[2]TD!$4:$65536,2,0)),0,VLOOKUP(C792,[2]TD!$4:$65536,2,0))</f>
        <v>0</v>
      </c>
      <c r="F792" s="75">
        <f>IF(ISERROR(VLOOKUP(C792,[2]TD!$4:$65536,3,0)),0,VLOOKUP(C792,[2]TD!$4:$65536,3,0))</f>
        <v>0</v>
      </c>
      <c r="G792" s="75">
        <f>IF(ISERROR(VLOOKUP(C792,[2]TD!$4:$65536,4,0)),0,VLOOKUP(C792,[2]TD!$4:$65536,4,0))</f>
        <v>0</v>
      </c>
      <c r="H792" s="75">
        <f>IF(ISERROR(VLOOKUP(C792,[2]TD!$4:$65536,5,0)),0,VLOOKUP(C792,[2]TD!$4:$65536,5,0))</f>
        <v>0</v>
      </c>
      <c r="I792" s="75">
        <f t="shared" si="634"/>
        <v>0</v>
      </c>
      <c r="J792" s="75">
        <f t="shared" si="634"/>
        <v>0</v>
      </c>
      <c r="K792" s="75">
        <f t="shared" si="635"/>
        <v>0</v>
      </c>
      <c r="L792" s="75">
        <f>IF(ISERROR(VLOOKUP(C792,[2]TD!$4:$65536,6,0)),0,VLOOKUP(C792,[2]TD!$4:$65536,6,0))</f>
        <v>0</v>
      </c>
      <c r="M792" s="75">
        <f>IF(ISERROR(VLOOKUP(C792,[2]TD!$4:$65536,7,0)),0,VLOOKUP(C792,[2]TD!$4:$65536,7,0))</f>
        <v>0</v>
      </c>
      <c r="N792" s="76"/>
      <c r="O792" s="76" t="str">
        <f>IF(ISERROR(VLOOKUP(N792,[2]POA!$A$2:$C$25,3,0)),"",VLOOKUP(N792,[2]POA!$A$2:$C$25,3,0))</f>
        <v/>
      </c>
      <c r="P792" s="77"/>
      <c r="Q792" s="77" t="str">
        <f>IF(ISERROR(VLOOKUP(P792,[2]POA!$A$2:$F$25,4,0)),"",VLOOKUP(P792,[2]POA!$A$2:$F$25,4,0))</f>
        <v/>
      </c>
      <c r="R792" s="78" t="str">
        <f>IF(ISERROR(VLOOKUP(N792,[2]POA!$A$2:$C$25,2,0)),"",VLOOKUP(N792,[2]POA!$A$2:$C$25,2,0))</f>
        <v/>
      </c>
      <c r="S792" s="79"/>
      <c r="T792" s="64" t="str">
        <f t="shared" si="631"/>
        <v/>
      </c>
      <c r="U792" s="79"/>
      <c r="V792" s="80" t="str">
        <f>IF(OR(U782=0,N792="",R792=""),"",IF(U782&gt;=(0.5*R792),"HABIL","NO HABIL"))</f>
        <v/>
      </c>
      <c r="W792" s="80"/>
      <c r="X792" s="79"/>
      <c r="Y792" s="80" t="str">
        <f>IF(OR(X782=0,N792="",R792=""),"",IF(X782&gt;=$Y$9,"HABIL","NO HABIL"))</f>
        <v/>
      </c>
      <c r="Z792" s="81"/>
      <c r="AA792" s="80" t="str">
        <f>IF(OR(Z782=0,N792="",R792=""),"",IF(Z782&lt;=$AA$9,"HABIL","NO HABIL"))</f>
        <v/>
      </c>
      <c r="AB792" s="77">
        <f>IF(ISERROR(VLOOKUP(P792,[3]POA!$A$2:$F$25,5,0)),"",VLOOKUP(P792,[3]POA!$A$2:$F$25,5,0))</f>
        <v>0</v>
      </c>
      <c r="AC792" s="77"/>
      <c r="AD792" s="80" t="str">
        <f>IF(OR(AC782=0,N792="",R792=""),"",IF(AC782&gt;=$AD$9,"HABIL","NO HABIL"))</f>
        <v/>
      </c>
      <c r="AE792" s="80" t="str">
        <f t="shared" si="632"/>
        <v/>
      </c>
      <c r="AF792" s="82">
        <f t="shared" si="633"/>
        <v>0</v>
      </c>
      <c r="AG792" s="83" t="str">
        <f t="shared" si="636"/>
        <v>MIPYME</v>
      </c>
      <c r="AH792" s="84"/>
      <c r="AI792" s="80" t="str">
        <f>IF(OR(AH782=0,N792="",R792=""),"",IF(AH782&gt;=$AI$9,"HABIL","NO HABIL"))</f>
        <v/>
      </c>
      <c r="AJ792" s="84"/>
      <c r="AK792" s="80" t="str">
        <f>IF(OR(AJ782=0,N792="",R792=""),"",IF(AJ782&gt;=$AK$9,"HABIL","NO HABIL"))</f>
        <v/>
      </c>
      <c r="AL792" s="85" t="str">
        <f t="shared" si="637"/>
        <v/>
      </c>
    </row>
    <row r="793" spans="2:38" ht="18" hidden="1" customHeight="1" x14ac:dyDescent="0.25">
      <c r="B793" s="37">
        <v>72</v>
      </c>
      <c r="C793" s="38">
        <f>+C794</f>
        <v>0</v>
      </c>
      <c r="D793" s="39" t="str">
        <f>IF(SUM(D794:D803)=0,"",SUM(D794:D803))</f>
        <v/>
      </c>
      <c r="E793" s="40">
        <f>SUM(E794:E803)</f>
        <v>0</v>
      </c>
      <c r="F793" s="40">
        <f t="shared" ref="F793:M793" si="639">SUM(F794:F803)</f>
        <v>0</v>
      </c>
      <c r="G793" s="40">
        <f t="shared" si="639"/>
        <v>0</v>
      </c>
      <c r="H793" s="40">
        <f t="shared" si="639"/>
        <v>0</v>
      </c>
      <c r="I793" s="40">
        <f t="shared" si="639"/>
        <v>0</v>
      </c>
      <c r="J793" s="40">
        <f t="shared" si="639"/>
        <v>0</v>
      </c>
      <c r="K793" s="40">
        <f t="shared" si="639"/>
        <v>0</v>
      </c>
      <c r="L793" s="40">
        <f t="shared" si="639"/>
        <v>0</v>
      </c>
      <c r="M793" s="40">
        <f t="shared" si="639"/>
        <v>0</v>
      </c>
      <c r="N793" s="41">
        <v>1</v>
      </c>
      <c r="O793" s="42">
        <f>IF(ISERROR(VLOOKUP(N793,[2]POA!$A$2:$C$25,3,0)),"",VLOOKUP(N793,[2]POA!$A$2:$C$25,3,0))</f>
        <v>18</v>
      </c>
      <c r="P793" s="43" t="s">
        <v>54</v>
      </c>
      <c r="Q793" s="41">
        <f>+SUM(Q794:Q803)</f>
        <v>0</v>
      </c>
      <c r="R793" s="44">
        <f>IF(ISERROR(VLOOKUP(N793,[2]POA!$A$2:$C$25,2,0)),"",VLOOKUP(N793,[2]POA!$A$2:$C$25,2,0))</f>
        <v>151500000000</v>
      </c>
      <c r="S793" s="45">
        <f>SUM(I793)</f>
        <v>0</v>
      </c>
      <c r="T793" s="46" t="str">
        <f>IF(OR(S793=0,N793="",R793=""),"",IF(S793&gt;=(R793/O793),"HABIL","NO HABIL"))</f>
        <v/>
      </c>
      <c r="U793" s="47">
        <f>SUM(J793)</f>
        <v>0</v>
      </c>
      <c r="V793" s="48" t="str">
        <f>IF(OR(U793=0,N793="",R793=""),"",IF(U793&gt;=(0.1*R793),"HABIL","NO HABIL"))</f>
        <v/>
      </c>
      <c r="W793" s="48"/>
      <c r="X793" s="47">
        <f>IF(ISERROR(SUM(E793/G793)),0,SUM(E793/G793))</f>
        <v>0</v>
      </c>
      <c r="Y793" s="46" t="str">
        <f>IF(OR(X793=0,N793="",R793=""),"",IF(X793&gt;=$Y$9,"HABIL","NO HABIL"))</f>
        <v/>
      </c>
      <c r="Z793" s="49">
        <f>IF(ISERROR(SUM(H793/F793)),0,SUM(H793/F793))</f>
        <v>0</v>
      </c>
      <c r="AA793" s="46" t="str">
        <f>IF(OR(Z793=0,N793="",R793=""),"",IF(Z793&lt;=$AA$9,"HABIL","NO HABIL"))</f>
        <v/>
      </c>
      <c r="AB793" s="41">
        <f>+SUM(AB794:AB803)</f>
        <v>0</v>
      </c>
      <c r="AC793" s="49">
        <f>IF(ISERROR(SUM(L793/M793)),0,SUM(L793/M793))</f>
        <v>0</v>
      </c>
      <c r="AD793" s="46" t="str">
        <f>IF(OR(AC793=0,N793="",R793=""),"",IF(AC793&gt;=$AD$9,"HABIL","NO HABIL"))</f>
        <v/>
      </c>
      <c r="AE793" s="46" t="str">
        <f>IF(OR(T793="",V793="",Y793="",AA793="",AD793=""),"",IF(T793="NO HABIL","NO HABIL",IF(V793="NO HABIL","NO HABIL",IF(Y793="NO HABIL","NO HABIL",IF(AA793="NO HABIL","NO HABIL",IF(AD793="NO HABIL","NO HABIL",IF(AD793="NO HABIL","NO HABIL","HABIL")))))))</f>
        <v/>
      </c>
      <c r="AF793" s="50"/>
      <c r="AG793" s="51"/>
      <c r="AH793" s="49">
        <f>IF(ISERROR(SUM(L793/K793)),0,SUM(L793/K793))</f>
        <v>0</v>
      </c>
      <c r="AI793" s="46" t="str">
        <f>IF(OR(AH793=0,N793="",R793=""),"",IF(AH793&gt;=$AI$9,"HABIL","NO HABIL"))</f>
        <v/>
      </c>
      <c r="AJ793" s="49">
        <f>IF(ISERROR(SUM(L793/F793)),0,SUM(L793/F793))</f>
        <v>0</v>
      </c>
      <c r="AK793" s="46" t="str">
        <f>IF(OR(AJ793=0,N793="",R793=""),"",IF(AJ793&gt;=$AK$9,"HABIL","NO HABIL"))</f>
        <v/>
      </c>
      <c r="AL793" s="52" t="str">
        <f t="shared" si="637"/>
        <v/>
      </c>
    </row>
    <row r="794" spans="2:38" ht="18" hidden="1" customHeight="1" x14ac:dyDescent="0.25">
      <c r="B794" s="54" t="str">
        <f>IF(C794="","",B793+0.1)</f>
        <v/>
      </c>
      <c r="C794" s="55"/>
      <c r="D794" s="56"/>
      <c r="E794" s="57">
        <f>IF(ISERROR(VLOOKUP(C794,[2]TD!$4:$65536,2,0)),0,VLOOKUP(C794,[2]TD!$4:$65536,2,0))</f>
        <v>0</v>
      </c>
      <c r="F794" s="57">
        <f>IF(ISERROR(VLOOKUP(C794,[2]TD!$4:$65536,3,0)),0,VLOOKUP(C794,[2]TD!$4:$65536,3,0))</f>
        <v>0</v>
      </c>
      <c r="G794" s="57">
        <f>IF(ISERROR(VLOOKUP(C794,[2]TD!$4:$65536,4,0)),0,VLOOKUP(C794,[2]TD!$4:$65536,4,0))</f>
        <v>0</v>
      </c>
      <c r="H794" s="57">
        <f>IF(ISERROR(VLOOKUP(C794,[2]TD!$4:$65536,5,0)),0,VLOOKUP(C794,[2]TD!$4:$65536,5,0))</f>
        <v>0</v>
      </c>
      <c r="I794" s="57">
        <f>IF(ISERROR(E794-G794),"",E794-G794)</f>
        <v>0</v>
      </c>
      <c r="J794" s="58">
        <f>IF(ISERROR(F794-H794),"",F794-H794)</f>
        <v>0</v>
      </c>
      <c r="K794" s="58">
        <f>IF(ISERROR(F794-H794),"",F794-H794)</f>
        <v>0</v>
      </c>
      <c r="L794" s="57">
        <f>IF(ISERROR(VLOOKUP(C794,[2]TD!$4:$65536,6,0)),0,VLOOKUP(C794,[2]TD!$4:$65536,6,0))</f>
        <v>0</v>
      </c>
      <c r="M794" s="57">
        <f>IF(ISERROR(VLOOKUP(C794,[2]TD!$4:$65536,7,0)),0,VLOOKUP(C794,[2]TD!$4:$65536,7,0))</f>
        <v>0</v>
      </c>
      <c r="N794" s="59"/>
      <c r="O794" s="60" t="str">
        <f>IF(ISERROR(VLOOKUP(N794,[2]POA!$A$2:$C$25,3,0)),"",VLOOKUP(N794,[2]POA!$A$2:$C$25,3,0))</f>
        <v/>
      </c>
      <c r="P794" s="61" t="s">
        <v>54</v>
      </c>
      <c r="Q794" s="61" t="str">
        <f>IF(ISERROR(VLOOKUP(P794,[2]POA!$A$2:$F$25,4,0)),"",VLOOKUP(P794,[2]POA!$A$2:$F$25,4,0))</f>
        <v/>
      </c>
      <c r="R794" s="62" t="str">
        <f>IF(ISERROR(VLOOKUP(N794,[2]POA!$A$2:$C$25,2,0)),"",VLOOKUP(N794,[2]POA!$A$2:$C$25,2,0))</f>
        <v/>
      </c>
      <c r="S794" s="63"/>
      <c r="T794" s="64" t="str">
        <f t="shared" ref="T794:T803" si="640">IF(OR(S793=0,N794="",R794=""),"",IF(S793&gt;=(0.1*R794),"HABIL","NO HABIL"))</f>
        <v/>
      </c>
      <c r="U794" s="63"/>
      <c r="V794" s="64" t="str">
        <f>IF(OR(U793=0,N794="",R794=""),"",IF(U793&gt;=(0.5*R794),"HABIL","NO HABIL"))</f>
        <v/>
      </c>
      <c r="W794" s="64"/>
      <c r="X794" s="63"/>
      <c r="Y794" s="64" t="str">
        <f>IF(OR(X793=0,N794="",R794=""),"",IF(X793&gt;=$Y$9,"HABIL","NO HABIL"))</f>
        <v/>
      </c>
      <c r="Z794" s="65"/>
      <c r="AA794" s="64" t="str">
        <f>IF(OR(Z793=0,N794="",R794=""),"",IF(Z793&lt;=$AA$9,"HABIL","NO HABIL"))</f>
        <v/>
      </c>
      <c r="AB794" s="61" t="str">
        <f>IF(ISERROR(VLOOKUP(P794,[3]POA!$A$2:$F$25,5,0)),"",VLOOKUP(P794,[3]POA!$A$2:$F$25,5,0))</f>
        <v/>
      </c>
      <c r="AC794" s="61"/>
      <c r="AD794" s="64" t="str">
        <f>IF(OR(AC793=0,N794="",R794=""),"",IF(AC793&gt;=$AD$9,"HABIL","NO HABIL"))</f>
        <v/>
      </c>
      <c r="AE794" s="64" t="str">
        <f t="shared" ref="AE794:AE803" si="641">IF(OR(T794="",V794="",Y794="",AA794="",AD794=""),"",IF(T794="NO HABIL","NO HABIL",IF(V794="NO HABIL","NO HABIL",IF(Y794="NO HABIL","NO HABIL",IF(AA794="NO HABIL","NO HABIL",IF(AD794="NO HABIL","NO HABIL",IF(AD794="NO HABIL","NO HABIL","HABIL")))))))</f>
        <v/>
      </c>
      <c r="AF794" s="66">
        <f t="shared" ref="AF794:AF803" si="642">IF(ISERROR(F794/$AG$9),"",F794/$AG$9)</f>
        <v>0</v>
      </c>
      <c r="AG794" s="67" t="str">
        <f>+IF(AF794&lt;$AG$10,"MIPYME","NO CUMPLE")</f>
        <v>MIPYME</v>
      </c>
      <c r="AH794" s="68"/>
      <c r="AI794" s="64" t="str">
        <f>IF(OR(AH793=0,N794="",R794=""),"",IF(AH793&gt;=$AI$9,"HABIL","NO HABIL"))</f>
        <v/>
      </c>
      <c r="AJ794" s="68"/>
      <c r="AK794" s="64" t="str">
        <f>IF(OR(AJ793=0,N794="",R794=""),"",IF(AJ793&gt;=$AK$9,"HABIL","NO HABIL"))</f>
        <v/>
      </c>
      <c r="AL794" s="69" t="str">
        <f>IF(OR(AI794="",AK794=""),"",IF(AI794="NO HABIL","NO HABIL",IF(AK794="NO HABIL","NO HABIL",IF(AK794="NO HABIL","NO HABIL","HABIL"))))</f>
        <v/>
      </c>
    </row>
    <row r="795" spans="2:38" ht="18" hidden="1" customHeight="1" x14ac:dyDescent="0.25">
      <c r="B795" s="54" t="str">
        <f>IF(C795="","",B794+0.1)</f>
        <v/>
      </c>
      <c r="C795" s="56"/>
      <c r="D795" s="56"/>
      <c r="E795" s="57">
        <f>IF(ISERROR(VLOOKUP(C795,[2]TD!$4:$65536,2,0)),0,VLOOKUP(C795,[2]TD!$4:$65536,2,0))</f>
        <v>0</v>
      </c>
      <c r="F795" s="57">
        <f>IF(ISERROR(VLOOKUP(C795,[2]TD!$4:$65536,3,0)),0,VLOOKUP(C795,[2]TD!$4:$65536,3,0))</f>
        <v>0</v>
      </c>
      <c r="G795" s="57">
        <f>IF(ISERROR(VLOOKUP(C795,[2]TD!$4:$65536,4,0)),0,VLOOKUP(C795,[2]TD!$4:$65536,4,0))</f>
        <v>0</v>
      </c>
      <c r="H795" s="57">
        <f>IF(ISERROR(VLOOKUP(C795,[2]TD!$4:$65536,5,0)),0,VLOOKUP(C795,[2]TD!$4:$65536,5,0))</f>
        <v>0</v>
      </c>
      <c r="I795" s="57">
        <f t="shared" ref="I795:J803" si="643">IF(ISERROR(E795-G795),"",E795-G795)</f>
        <v>0</v>
      </c>
      <c r="J795" s="58">
        <f t="shared" si="643"/>
        <v>0</v>
      </c>
      <c r="K795" s="58">
        <f t="shared" ref="K795:K803" si="644">IF(ISERROR(F795-H795),"",F795-H795)</f>
        <v>0</v>
      </c>
      <c r="L795" s="57">
        <f>IF(ISERROR(VLOOKUP(C795,[2]TD!$4:$65536,6,0)),0,VLOOKUP(C795,[2]TD!$4:$65536,6,0))</f>
        <v>0</v>
      </c>
      <c r="M795" s="57">
        <f>IF(ISERROR(VLOOKUP(C795,[2]TD!$4:$65536,7,0)),0,VLOOKUP(C795,[2]TD!$4:$65536,7,0))</f>
        <v>0</v>
      </c>
      <c r="N795" s="70"/>
      <c r="O795" s="70" t="str">
        <f>IF(ISERROR(VLOOKUP(N795,[2]POA!$A$2:$C$25,3,0)),"",VLOOKUP(N795,[2]POA!$A$2:$C$25,3,0))</f>
        <v/>
      </c>
      <c r="P795" s="61" t="s">
        <v>54</v>
      </c>
      <c r="Q795" s="61" t="str">
        <f>IF(ISERROR(VLOOKUP(P795,[2]POA!$A$2:$F$25,4,0)),"",VLOOKUP(P795,[2]POA!$A$2:$F$25,4,0))</f>
        <v/>
      </c>
      <c r="R795" s="62" t="str">
        <f>IF(ISERROR(VLOOKUP(N795,[2]POA!$A$2:$C$25,2,0)),"",VLOOKUP(N795,[2]POA!$A$2:$C$25,2,0))</f>
        <v/>
      </c>
      <c r="S795" s="63" t="s">
        <v>54</v>
      </c>
      <c r="T795" s="64" t="str">
        <f t="shared" si="640"/>
        <v/>
      </c>
      <c r="U795" s="63"/>
      <c r="V795" s="64" t="str">
        <f>IF(OR(U793=0,N795="",R795=""),"",IF(U793&gt;=(0.5*R795),"HABIL","NO HABIL"))</f>
        <v/>
      </c>
      <c r="W795" s="64"/>
      <c r="X795" s="63"/>
      <c r="Y795" s="64" t="str">
        <f>IF(OR(X793=0,N795="",R795=""),"",IF(X793&gt;=$Y$9,"HABIL","NO HABIL"))</f>
        <v/>
      </c>
      <c r="Z795" s="65"/>
      <c r="AA795" s="64" t="str">
        <f>IF(OR(Z793=0,N795="",R795=""),"",IF(Z793&lt;=$AA$9,"HABIL","NO HABIL"))</f>
        <v/>
      </c>
      <c r="AB795" s="61" t="str">
        <f>IF(ISERROR(VLOOKUP(P795,[3]POA!$A$2:$F$25,5,0)),"",VLOOKUP(P795,[3]POA!$A$2:$F$25,5,0))</f>
        <v/>
      </c>
      <c r="AC795" s="61"/>
      <c r="AD795" s="64" t="str">
        <f>IF(OR(AC793=0,N795="",R795=""),"",IF(AC793&gt;=$AD$9,"HABIL","NO HABIL"))</f>
        <v/>
      </c>
      <c r="AE795" s="64" t="str">
        <f t="shared" si="641"/>
        <v/>
      </c>
      <c r="AF795" s="66">
        <f t="shared" si="642"/>
        <v>0</v>
      </c>
      <c r="AG795" s="67" t="str">
        <f t="shared" ref="AG795:AG803" si="645">+IF(AF795&lt;$AG$10,"MIPYME","NO CUMPLE")</f>
        <v>MIPYME</v>
      </c>
      <c r="AH795" s="68"/>
      <c r="AI795" s="64" t="str">
        <f>IF(OR(AH793=0,N795="",R795=""),"",IF(AH793&gt;=$AI$9,"HABIL","NO HABIL"))</f>
        <v/>
      </c>
      <c r="AJ795" s="68"/>
      <c r="AK795" s="64" t="str">
        <f>IF(OR(AJ793=0,N795="",R795=""),"",IF(AJ793&gt;=$AK$9,"HABIL","NO HABIL"))</f>
        <v/>
      </c>
      <c r="AL795" s="71" t="str">
        <f t="shared" ref="AL795:AL804" si="646">IF(OR(AI795="",AK795=""),"",IF(AI795="NO HABIL","NO HABIL",IF(AK795="NO HABIL","NO HABIL",IF(AK795="NO HABIL","NO HABIL","HABIL"))))</f>
        <v/>
      </c>
    </row>
    <row r="796" spans="2:38" ht="18" hidden="1" customHeight="1" x14ac:dyDescent="0.25">
      <c r="B796" s="54" t="str">
        <f>IF(C796="","",B795+0.1)</f>
        <v/>
      </c>
      <c r="C796" s="56"/>
      <c r="D796" s="56"/>
      <c r="E796" s="57">
        <f>IF(ISERROR(VLOOKUP(C796,[2]TD!$4:$65536,2,0)),0,VLOOKUP(C796,[2]TD!$4:$65536,2,0))</f>
        <v>0</v>
      </c>
      <c r="F796" s="57">
        <f>IF(ISERROR(VLOOKUP(C796,[2]TD!$4:$65536,3,0)),0,VLOOKUP(C796,[2]TD!$4:$65536,3,0))</f>
        <v>0</v>
      </c>
      <c r="G796" s="57">
        <f>IF(ISERROR(VLOOKUP(C796,[2]TD!$4:$65536,4,0)),0,VLOOKUP(C796,[2]TD!$4:$65536,4,0))</f>
        <v>0</v>
      </c>
      <c r="H796" s="57">
        <f>IF(ISERROR(VLOOKUP(C796,[2]TD!$4:$65536,5,0)),0,VLOOKUP(C796,[2]TD!$4:$65536,5,0))</f>
        <v>0</v>
      </c>
      <c r="I796" s="57">
        <f t="shared" si="643"/>
        <v>0</v>
      </c>
      <c r="J796" s="58">
        <f t="shared" si="643"/>
        <v>0</v>
      </c>
      <c r="K796" s="58">
        <f t="shared" si="644"/>
        <v>0</v>
      </c>
      <c r="L796" s="57">
        <f>IF(ISERROR(VLOOKUP(C796,[2]TD!$4:$65536,6,0)),0,VLOOKUP(C796,[2]TD!$4:$65536,6,0))</f>
        <v>0</v>
      </c>
      <c r="M796" s="57">
        <f>IF(ISERROR(VLOOKUP(C796,[2]TD!$4:$65536,7,0)),0,VLOOKUP(C796,[2]TD!$4:$65536,7,0))</f>
        <v>0</v>
      </c>
      <c r="N796" s="70"/>
      <c r="O796" s="70" t="str">
        <f>IF(ISERROR(VLOOKUP(N796,[2]POA!$A$2:$C$25,3,0)),"",VLOOKUP(N796,[2]POA!$A$2:$C$25,3,0))</f>
        <v/>
      </c>
      <c r="P796" s="61"/>
      <c r="Q796" s="61" t="str">
        <f>IF(ISERROR(VLOOKUP(P796,[2]POA!$A$2:$F$25,4,0)),"",VLOOKUP(P796,[2]POA!$A$2:$F$25,4,0))</f>
        <v/>
      </c>
      <c r="R796" s="62" t="str">
        <f>IF(ISERROR(VLOOKUP(N796,[2]POA!$A$2:$C$25,2,0)),"",VLOOKUP(N796,[2]POA!$A$2:$C$25,2,0))</f>
        <v/>
      </c>
      <c r="S796" s="63" t="s">
        <v>54</v>
      </c>
      <c r="T796" s="64" t="str">
        <f t="shared" si="640"/>
        <v/>
      </c>
      <c r="U796" s="63"/>
      <c r="V796" s="64" t="str">
        <f>IF(OR(U793=0,N796="",R796=""),"",IF(U793&gt;=(0.5*R796),"HABIL","NO HABIL"))</f>
        <v/>
      </c>
      <c r="W796" s="64"/>
      <c r="X796" s="63"/>
      <c r="Y796" s="64" t="str">
        <f>IF(OR(X793=0,N796="",R796=""),"",IF(X793&gt;=$Y$9,"HABIL","NO HABIL"))</f>
        <v/>
      </c>
      <c r="Z796" s="65"/>
      <c r="AA796" s="64" t="str">
        <f>IF(OR(Z793=0,N796="",R796=""),"",IF(Z793&lt;=$AA$9,"HABIL","NO HABIL"))</f>
        <v/>
      </c>
      <c r="AB796" s="61">
        <f>IF(ISERROR(VLOOKUP(P796,[3]POA!$A$2:$F$25,5,0)),"",VLOOKUP(P796,[3]POA!$A$2:$F$25,5,0))</f>
        <v>0</v>
      </c>
      <c r="AC796" s="61"/>
      <c r="AD796" s="64" t="str">
        <f>IF(OR(AC793=0,N796="",R796=""),"",IF(AC793&gt;=$AD$9,"HABIL","NO HABIL"))</f>
        <v/>
      </c>
      <c r="AE796" s="64" t="str">
        <f t="shared" si="641"/>
        <v/>
      </c>
      <c r="AF796" s="66">
        <f t="shared" si="642"/>
        <v>0</v>
      </c>
      <c r="AG796" s="67" t="str">
        <f t="shared" si="645"/>
        <v>MIPYME</v>
      </c>
      <c r="AH796" s="68"/>
      <c r="AI796" s="64" t="str">
        <f>IF(OR(AH793=0,N796="",R796=""),"",IF(AH793&gt;=$AI$9,"HABIL","NO HABIL"))</f>
        <v/>
      </c>
      <c r="AJ796" s="68"/>
      <c r="AK796" s="64" t="str">
        <f>IF(OR(AJ793=0,N796="",R796=""),"",IF(AJ793&gt;=$AK$9,"HABIL","NO HABIL"))</f>
        <v/>
      </c>
      <c r="AL796" s="71" t="str">
        <f t="shared" si="646"/>
        <v/>
      </c>
    </row>
    <row r="797" spans="2:38" ht="18" hidden="1" customHeight="1" x14ac:dyDescent="0.25">
      <c r="B797" s="54"/>
      <c r="C797" s="56" t="s">
        <v>55</v>
      </c>
      <c r="D797" s="56"/>
      <c r="E797" s="57">
        <f>IF(ISERROR(VLOOKUP(C797,[2]TD!$4:$65536,2,0)),0,VLOOKUP(C797,[2]TD!$4:$65536,2,0))</f>
        <v>0</v>
      </c>
      <c r="F797" s="57">
        <f>IF(ISERROR(VLOOKUP(C797,[2]TD!$4:$65536,3,0)),0,VLOOKUP(C797,[2]TD!$4:$65536,3,0))</f>
        <v>0</v>
      </c>
      <c r="G797" s="57">
        <f>IF(ISERROR(VLOOKUP(C797,[2]TD!$4:$65536,4,0)),0,VLOOKUP(C797,[2]TD!$4:$65536,4,0))</f>
        <v>0</v>
      </c>
      <c r="H797" s="57">
        <f>IF(ISERROR(VLOOKUP(C797,[2]TD!$4:$65536,5,0)),0,VLOOKUP(C797,[2]TD!$4:$65536,5,0))</f>
        <v>0</v>
      </c>
      <c r="I797" s="57">
        <f t="shared" si="643"/>
        <v>0</v>
      </c>
      <c r="J797" s="57">
        <f t="shared" si="643"/>
        <v>0</v>
      </c>
      <c r="K797" s="57">
        <f t="shared" si="644"/>
        <v>0</v>
      </c>
      <c r="L797" s="57">
        <f>IF(ISERROR(VLOOKUP(C797,[2]TD!$4:$65536,6,0)),0,VLOOKUP(C797,[2]TD!$4:$65536,6,0))</f>
        <v>0</v>
      </c>
      <c r="M797" s="57">
        <f>IF(ISERROR(VLOOKUP(C797,[2]TD!$4:$65536,7,0)),0,VLOOKUP(C797,[2]TD!$4:$65536,7,0))</f>
        <v>0</v>
      </c>
      <c r="N797" s="70"/>
      <c r="O797" s="70" t="str">
        <f>IF(ISERROR(VLOOKUP(N797,[2]POA!$A$2:$C$25,3,0)),"",VLOOKUP(N797,[2]POA!$A$2:$C$25,3,0))</f>
        <v/>
      </c>
      <c r="P797" s="61"/>
      <c r="Q797" s="61" t="str">
        <f>IF(ISERROR(VLOOKUP(P797,[2]POA!$A$2:$F$25,4,0)),"",VLOOKUP(P797,[2]POA!$A$2:$F$25,4,0))</f>
        <v/>
      </c>
      <c r="R797" s="62" t="str">
        <f>IF(ISERROR(VLOOKUP(N797,[2]POA!$A$2:$C$25,2,0)),"",VLOOKUP(N797,[2]POA!$A$2:$C$25,2,0))</f>
        <v/>
      </c>
      <c r="S797" s="63"/>
      <c r="T797" s="64" t="str">
        <f t="shared" si="640"/>
        <v/>
      </c>
      <c r="U797" s="63"/>
      <c r="V797" s="64" t="str">
        <f>IF(OR(U793=0,N797="",R797=""),"",IF(U793&gt;=(0.5*R797),"HABIL","NO HABIL"))</f>
        <v/>
      </c>
      <c r="W797" s="64"/>
      <c r="X797" s="63"/>
      <c r="Y797" s="64" t="str">
        <f>IF(OR(X793=0,N797="",R797=""),"",IF(X793&gt;=$Y$9,"HABIL","NO HABIL"))</f>
        <v/>
      </c>
      <c r="Z797" s="65"/>
      <c r="AA797" s="64" t="str">
        <f>IF(OR(Z793=0,N797="",R797=""),"",IF(Z793&lt;=$AA$9,"HABIL","NO HABIL"))</f>
        <v/>
      </c>
      <c r="AB797" s="61">
        <f>IF(ISERROR(VLOOKUP(P797,[3]POA!$A$2:$F$25,5,0)),"",VLOOKUP(P797,[3]POA!$A$2:$F$25,5,0))</f>
        <v>0</v>
      </c>
      <c r="AC797" s="61"/>
      <c r="AD797" s="64" t="str">
        <f>IF(OR(AC793=0,N797="",R797=""),"",IF(AC793&gt;=$AD$9,"HABIL","NO HABIL"))</f>
        <v/>
      </c>
      <c r="AE797" s="64" t="str">
        <f t="shared" si="641"/>
        <v/>
      </c>
      <c r="AF797" s="66">
        <f t="shared" si="642"/>
        <v>0</v>
      </c>
      <c r="AG797" s="67" t="str">
        <f t="shared" si="645"/>
        <v>MIPYME</v>
      </c>
      <c r="AH797" s="68"/>
      <c r="AI797" s="64" t="str">
        <f>IF(OR(AH793=0,N797="",R797=""),"",IF(AH793&gt;=$AI$9,"HABIL","NO HABIL"))</f>
        <v/>
      </c>
      <c r="AJ797" s="68"/>
      <c r="AK797" s="64" t="str">
        <f>IF(OR(AJ793=0,N797="",R797=""),"",IF(AJ793&gt;=$AK$9,"HABIL","NO HABIL"))</f>
        <v/>
      </c>
      <c r="AL797" s="71" t="str">
        <f t="shared" si="646"/>
        <v/>
      </c>
    </row>
    <row r="798" spans="2:38" ht="18" hidden="1" customHeight="1" x14ac:dyDescent="0.25">
      <c r="B798" s="54" t="str">
        <f t="shared" ref="B798:B803" si="647">IF(C798="","",B797+0.1)</f>
        <v/>
      </c>
      <c r="C798" s="56"/>
      <c r="D798" s="56"/>
      <c r="E798" s="57">
        <f>IF(ISERROR(VLOOKUP(C798,[2]TD!$4:$65536,2,0)),0,VLOOKUP(C798,[2]TD!$4:$65536,2,0))</f>
        <v>0</v>
      </c>
      <c r="F798" s="57">
        <f>IF(ISERROR(VLOOKUP(C798,[2]TD!$4:$65536,3,0)),0,VLOOKUP(C798,[2]TD!$4:$65536,3,0))</f>
        <v>0</v>
      </c>
      <c r="G798" s="57">
        <f>IF(ISERROR(VLOOKUP(C798,[2]TD!$4:$65536,4,0)),0,VLOOKUP(C798,[2]TD!$4:$65536,4,0))</f>
        <v>0</v>
      </c>
      <c r="H798" s="57">
        <f>IF(ISERROR(VLOOKUP(C798,[2]TD!$4:$65536,5,0)),0,VLOOKUP(C798,[2]TD!$4:$65536,5,0))</f>
        <v>0</v>
      </c>
      <c r="I798" s="57">
        <f t="shared" si="643"/>
        <v>0</v>
      </c>
      <c r="J798" s="57">
        <f t="shared" si="643"/>
        <v>0</v>
      </c>
      <c r="K798" s="57">
        <f t="shared" si="644"/>
        <v>0</v>
      </c>
      <c r="L798" s="57">
        <f>IF(ISERROR(VLOOKUP(C798,[2]TD!$4:$65536,6,0)),0,VLOOKUP(C798,[2]TD!$4:$65536,6,0))</f>
        <v>0</v>
      </c>
      <c r="M798" s="57">
        <f>IF(ISERROR(VLOOKUP(C798,[2]TD!$4:$65536,7,0)),0,VLOOKUP(C798,[2]TD!$4:$65536,7,0))</f>
        <v>0</v>
      </c>
      <c r="N798" s="70"/>
      <c r="O798" s="70" t="str">
        <f>IF(ISERROR(VLOOKUP(N798,[2]POA!$A$2:$C$25,3,0)),"",VLOOKUP(N798,[2]POA!$A$2:$C$25,3,0))</f>
        <v/>
      </c>
      <c r="P798" s="61"/>
      <c r="Q798" s="61" t="str">
        <f>IF(ISERROR(VLOOKUP(P798,[2]POA!$A$2:$F$25,4,0)),"",VLOOKUP(P798,[2]POA!$A$2:$F$25,4,0))</f>
        <v/>
      </c>
      <c r="R798" s="62" t="str">
        <f>IF(ISERROR(VLOOKUP(N798,[2]POA!$A$2:$C$25,2,0)),"",VLOOKUP(N798,[2]POA!$A$2:$C$25,2,0))</f>
        <v/>
      </c>
      <c r="S798" s="63"/>
      <c r="T798" s="64" t="str">
        <f t="shared" si="640"/>
        <v/>
      </c>
      <c r="U798" s="63"/>
      <c r="V798" s="64" t="str">
        <f>IF(OR(U793=0,N798="",R798=""),"",IF(U793&gt;=(0.5*R798),"HABIL","NO HABIL"))</f>
        <v/>
      </c>
      <c r="W798" s="64"/>
      <c r="X798" s="63"/>
      <c r="Y798" s="64" t="str">
        <f>IF(OR(X793=0,N798="",R798=""),"",IF(X793&gt;=$Y$9,"HABIL","NO HABIL"))</f>
        <v/>
      </c>
      <c r="Z798" s="65"/>
      <c r="AA798" s="64" t="str">
        <f>IF(OR(Z793=0,N798="",R798=""),"",IF(Z793&lt;=$AA$9,"HABIL","NO HABIL"))</f>
        <v/>
      </c>
      <c r="AB798" s="61">
        <f>IF(ISERROR(VLOOKUP(P798,[3]POA!$A$2:$F$25,5,0)),"",VLOOKUP(P798,[3]POA!$A$2:$F$25,5,0))</f>
        <v>0</v>
      </c>
      <c r="AC798" s="61"/>
      <c r="AD798" s="64" t="str">
        <f>IF(OR(AC793=0,N798="",R798=""),"",IF(AC793&gt;=$AD$9,"HABIL","NO HABIL"))</f>
        <v/>
      </c>
      <c r="AE798" s="64" t="str">
        <f t="shared" si="641"/>
        <v/>
      </c>
      <c r="AF798" s="66">
        <f t="shared" si="642"/>
        <v>0</v>
      </c>
      <c r="AG798" s="67" t="str">
        <f t="shared" si="645"/>
        <v>MIPYME</v>
      </c>
      <c r="AH798" s="68"/>
      <c r="AI798" s="64" t="str">
        <f>IF(OR(AH793=0,N798="",R798=""),"",IF(AH793&gt;=$AI$9,"HABIL","NO HABIL"))</f>
        <v/>
      </c>
      <c r="AJ798" s="68"/>
      <c r="AK798" s="64" t="str">
        <f>IF(OR(AJ793=0,N798="",R798=""),"",IF(AJ793&gt;=$AK$9,"HABIL","NO HABIL"))</f>
        <v/>
      </c>
      <c r="AL798" s="72" t="str">
        <f t="shared" si="646"/>
        <v/>
      </c>
    </row>
    <row r="799" spans="2:38" ht="18" hidden="1" customHeight="1" x14ac:dyDescent="0.25">
      <c r="B799" s="54" t="str">
        <f t="shared" si="647"/>
        <v/>
      </c>
      <c r="C799" s="56"/>
      <c r="D799" s="56"/>
      <c r="E799" s="57">
        <f>IF(ISERROR(VLOOKUP(C799,[2]TD!$4:$65536,2,0)),0,VLOOKUP(C799,[2]TD!$4:$65536,2,0))</f>
        <v>0</v>
      </c>
      <c r="F799" s="57">
        <f>IF(ISERROR(VLOOKUP(C799,[2]TD!$4:$65536,3,0)),0,VLOOKUP(C799,[2]TD!$4:$65536,3,0))</f>
        <v>0</v>
      </c>
      <c r="G799" s="57">
        <f>IF(ISERROR(VLOOKUP(C799,[2]TD!$4:$65536,4,0)),0,VLOOKUP(C799,[2]TD!$4:$65536,4,0))</f>
        <v>0</v>
      </c>
      <c r="H799" s="57">
        <f>IF(ISERROR(VLOOKUP(C799,[2]TD!$4:$65536,5,0)),0,VLOOKUP(C799,[2]TD!$4:$65536,5,0))</f>
        <v>0</v>
      </c>
      <c r="I799" s="57">
        <f t="shared" si="643"/>
        <v>0</v>
      </c>
      <c r="J799" s="57">
        <f t="shared" si="643"/>
        <v>0</v>
      </c>
      <c r="K799" s="57">
        <f t="shared" si="644"/>
        <v>0</v>
      </c>
      <c r="L799" s="57">
        <f>IF(ISERROR(VLOOKUP(C799,[2]TD!$4:$65536,6,0)),0,VLOOKUP(C799,[2]TD!$4:$65536,6,0))</f>
        <v>0</v>
      </c>
      <c r="M799" s="57">
        <f>IF(ISERROR(VLOOKUP(C799,[2]TD!$4:$65536,7,0)),0,VLOOKUP(C799,[2]TD!$4:$65536,7,0))</f>
        <v>0</v>
      </c>
      <c r="N799" s="70"/>
      <c r="O799" s="70" t="str">
        <f>IF(ISERROR(VLOOKUP(N799,[2]POA!$A$2:$C$25,3,0)),"",VLOOKUP(N799,[2]POA!$A$2:$C$25,3,0))</f>
        <v/>
      </c>
      <c r="P799" s="61"/>
      <c r="Q799" s="61" t="str">
        <f>IF(ISERROR(VLOOKUP(P799,[2]POA!$A$2:$F$25,4,0)),"",VLOOKUP(P799,[2]POA!$A$2:$F$25,4,0))</f>
        <v/>
      </c>
      <c r="R799" s="62" t="str">
        <f>IF(ISERROR(VLOOKUP(N799,[2]POA!$A$2:$C$25,2,0)),"",VLOOKUP(N799,[2]POA!$A$2:$C$25,2,0))</f>
        <v/>
      </c>
      <c r="S799" s="63"/>
      <c r="T799" s="64" t="str">
        <f t="shared" si="640"/>
        <v/>
      </c>
      <c r="U799" s="63"/>
      <c r="V799" s="64" t="str">
        <f>IF(OR(U793=0,N799="",R799=""),"",IF(U793&gt;=(0.5*R799),"HABIL","NO HABIL"))</f>
        <v/>
      </c>
      <c r="W799" s="64"/>
      <c r="X799" s="63"/>
      <c r="Y799" s="64" t="str">
        <f>IF(OR(X793=0,N799="",R799=""),"",IF(X793&gt;=$Y$9,"HABIL","NO HABIL"))</f>
        <v/>
      </c>
      <c r="Z799" s="65"/>
      <c r="AA799" s="64" t="str">
        <f>IF(OR(Z793=0,N799="",R799=""),"",IF(Z793&lt;=$AA$9,"HABIL","NO HABIL"))</f>
        <v/>
      </c>
      <c r="AB799" s="61">
        <f>IF(ISERROR(VLOOKUP(P799,[3]POA!$A$2:$F$25,5,0)),"",VLOOKUP(P799,[3]POA!$A$2:$F$25,5,0))</f>
        <v>0</v>
      </c>
      <c r="AC799" s="61"/>
      <c r="AD799" s="64" t="str">
        <f>IF(OR(AC793=0,N799="",R799=""),"",IF(AC793&gt;=$AD$9,"HABIL","NO HABIL"))</f>
        <v/>
      </c>
      <c r="AE799" s="64" t="str">
        <f t="shared" si="641"/>
        <v/>
      </c>
      <c r="AF799" s="66">
        <f t="shared" si="642"/>
        <v>0</v>
      </c>
      <c r="AG799" s="67" t="str">
        <f t="shared" si="645"/>
        <v>MIPYME</v>
      </c>
      <c r="AH799" s="68"/>
      <c r="AI799" s="64" t="str">
        <f>IF(OR(AH793=0,N799="",R799=""),"",IF(AH793&gt;=$AI$9,"HABIL","NO HABIL"))</f>
        <v/>
      </c>
      <c r="AJ799" s="68"/>
      <c r="AK799" s="64" t="str">
        <f>IF(OR(AJ793=0,N799="",R799=""),"",IF(AJ793&gt;=$AK$9,"HABIL","NO HABIL"))</f>
        <v/>
      </c>
      <c r="AL799" s="71" t="str">
        <f t="shared" si="646"/>
        <v/>
      </c>
    </row>
    <row r="800" spans="2:38" ht="18" hidden="1" customHeight="1" x14ac:dyDescent="0.25">
      <c r="B800" s="54" t="str">
        <f t="shared" si="647"/>
        <v/>
      </c>
      <c r="C800" s="56"/>
      <c r="D800" s="56"/>
      <c r="E800" s="57">
        <f>IF(ISERROR(VLOOKUP(C800,[2]TD!$4:$65536,2,0)),0,VLOOKUP(C800,[2]TD!$4:$65536,2,0))</f>
        <v>0</v>
      </c>
      <c r="F800" s="57">
        <f>IF(ISERROR(VLOOKUP(C800,[2]TD!$4:$65536,3,0)),0,VLOOKUP(C800,[2]TD!$4:$65536,3,0))</f>
        <v>0</v>
      </c>
      <c r="G800" s="57">
        <f>IF(ISERROR(VLOOKUP(C800,[2]TD!$4:$65536,4,0)),0,VLOOKUP(C800,[2]TD!$4:$65536,4,0))</f>
        <v>0</v>
      </c>
      <c r="H800" s="57">
        <f>IF(ISERROR(VLOOKUP(C800,[2]TD!$4:$65536,5,0)),0,VLOOKUP(C800,[2]TD!$4:$65536,5,0))</f>
        <v>0</v>
      </c>
      <c r="I800" s="57">
        <f t="shared" si="643"/>
        <v>0</v>
      </c>
      <c r="J800" s="57">
        <f t="shared" si="643"/>
        <v>0</v>
      </c>
      <c r="K800" s="57">
        <f t="shared" si="644"/>
        <v>0</v>
      </c>
      <c r="L800" s="57">
        <f>IF(ISERROR(VLOOKUP(C800,[2]TD!$4:$65536,6,0)),0,VLOOKUP(C800,[2]TD!$4:$65536,6,0))</f>
        <v>0</v>
      </c>
      <c r="M800" s="57">
        <f>IF(ISERROR(VLOOKUP(C800,[2]TD!$4:$65536,7,0)),0,VLOOKUP(C800,[2]TD!$4:$65536,7,0))</f>
        <v>0</v>
      </c>
      <c r="N800" s="70"/>
      <c r="O800" s="70" t="str">
        <f>IF(ISERROR(VLOOKUP(N800,[2]POA!$A$2:$C$25,3,0)),"",VLOOKUP(N800,[2]POA!$A$2:$C$25,3,0))</f>
        <v/>
      </c>
      <c r="P800" s="61"/>
      <c r="Q800" s="61" t="str">
        <f>IF(ISERROR(VLOOKUP(P800,[2]POA!$A$2:$F$25,4,0)),"",VLOOKUP(P800,[2]POA!$A$2:$F$25,4,0))</f>
        <v/>
      </c>
      <c r="R800" s="62" t="str">
        <f>IF(ISERROR(VLOOKUP(N800,[2]POA!$A$2:$C$25,2,0)),"",VLOOKUP(N800,[2]POA!$A$2:$C$25,2,0))</f>
        <v/>
      </c>
      <c r="S800" s="63"/>
      <c r="T800" s="64" t="str">
        <f t="shared" si="640"/>
        <v/>
      </c>
      <c r="U800" s="63"/>
      <c r="V800" s="64" t="str">
        <f>IF(OR(U793=0,N800="",R800=""),"",IF(U793&gt;=(0.5*R800),"HABIL","NO HABIL"))</f>
        <v/>
      </c>
      <c r="W800" s="64"/>
      <c r="X800" s="63"/>
      <c r="Y800" s="64" t="str">
        <f>IF(OR(X793=0,N800="",R800=""),"",IF(X793&gt;=$Y$9,"HABIL","NO HABIL"))</f>
        <v/>
      </c>
      <c r="Z800" s="65"/>
      <c r="AA800" s="64" t="str">
        <f>IF(OR(Z793=0,N800="",R800=""),"",IF(Z793&lt;=$AA$9,"HABIL","NO HABIL"))</f>
        <v/>
      </c>
      <c r="AB800" s="61">
        <f>IF(ISERROR(VLOOKUP(P800,[3]POA!$A$2:$F$25,5,0)),"",VLOOKUP(P800,[3]POA!$A$2:$F$25,5,0))</f>
        <v>0</v>
      </c>
      <c r="AC800" s="61"/>
      <c r="AD800" s="64" t="str">
        <f>IF(OR(AC793=0,N800="",R800=""),"",IF(AC793&gt;=$AD$9,"HABIL","NO HABIL"))</f>
        <v/>
      </c>
      <c r="AE800" s="64" t="str">
        <f t="shared" si="641"/>
        <v/>
      </c>
      <c r="AF800" s="66">
        <f t="shared" si="642"/>
        <v>0</v>
      </c>
      <c r="AG800" s="67" t="str">
        <f t="shared" si="645"/>
        <v>MIPYME</v>
      </c>
      <c r="AH800" s="68"/>
      <c r="AI800" s="64" t="str">
        <f>IF(OR(AH793=0,N800="",R800=""),"",IF(AH793&gt;=$AI$9,"HABIL","NO HABIL"))</f>
        <v/>
      </c>
      <c r="AJ800" s="68"/>
      <c r="AK800" s="64" t="str">
        <f>IF(OR(AJ793=0,N800="",R800=""),"",IF(AJ793&gt;=$AK$9,"HABIL","NO HABIL"))</f>
        <v/>
      </c>
      <c r="AL800" s="71" t="str">
        <f t="shared" si="646"/>
        <v/>
      </c>
    </row>
    <row r="801" spans="2:38" ht="18" hidden="1" customHeight="1" x14ac:dyDescent="0.25">
      <c r="B801" s="54" t="str">
        <f t="shared" si="647"/>
        <v/>
      </c>
      <c r="C801" s="56"/>
      <c r="D801" s="56"/>
      <c r="E801" s="57">
        <f>IF(ISERROR(VLOOKUP(C801,[2]TD!$4:$65536,2,0)),0,VLOOKUP(C801,[2]TD!$4:$65536,2,0))</f>
        <v>0</v>
      </c>
      <c r="F801" s="57">
        <f>IF(ISERROR(VLOOKUP(C801,[2]TD!$4:$65536,3,0)),0,VLOOKUP(C801,[2]TD!$4:$65536,3,0))</f>
        <v>0</v>
      </c>
      <c r="G801" s="57">
        <f>IF(ISERROR(VLOOKUP(C801,[2]TD!$4:$65536,4,0)),0,VLOOKUP(C801,[2]TD!$4:$65536,4,0))</f>
        <v>0</v>
      </c>
      <c r="H801" s="57">
        <f>IF(ISERROR(VLOOKUP(C801,[2]TD!$4:$65536,5,0)),0,VLOOKUP(C801,[2]TD!$4:$65536,5,0))</f>
        <v>0</v>
      </c>
      <c r="I801" s="57">
        <f t="shared" si="643"/>
        <v>0</v>
      </c>
      <c r="J801" s="57">
        <f t="shared" si="643"/>
        <v>0</v>
      </c>
      <c r="K801" s="57">
        <f t="shared" si="644"/>
        <v>0</v>
      </c>
      <c r="L801" s="57">
        <f>IF(ISERROR(VLOOKUP(C801,[2]TD!$4:$65536,6,0)),0,VLOOKUP(C801,[2]TD!$4:$65536,6,0))</f>
        <v>0</v>
      </c>
      <c r="M801" s="57">
        <f>IF(ISERROR(VLOOKUP(C801,[2]TD!$4:$65536,7,0)),0,VLOOKUP(C801,[2]TD!$4:$65536,7,0))</f>
        <v>0</v>
      </c>
      <c r="N801" s="70"/>
      <c r="O801" s="70" t="str">
        <f>IF(ISERROR(VLOOKUP(N801,[2]POA!$A$2:$C$25,3,0)),"",VLOOKUP(N801,[2]POA!$A$2:$C$25,3,0))</f>
        <v/>
      </c>
      <c r="P801" s="61"/>
      <c r="Q801" s="61" t="str">
        <f>IF(ISERROR(VLOOKUP(P801,[2]POA!$A$2:$F$25,4,0)),"",VLOOKUP(P801,[2]POA!$A$2:$F$25,4,0))</f>
        <v/>
      </c>
      <c r="R801" s="62" t="str">
        <f>IF(ISERROR(VLOOKUP(N801,[2]POA!$A$2:$C$25,2,0)),"",VLOOKUP(N801,[2]POA!$A$2:$C$25,2,0))</f>
        <v/>
      </c>
      <c r="S801" s="63"/>
      <c r="T801" s="64" t="str">
        <f t="shared" si="640"/>
        <v/>
      </c>
      <c r="U801" s="63"/>
      <c r="V801" s="64" t="str">
        <f>IF(OR(U793=0,N801="",R801=""),"",IF(U793&gt;=(0.5*R801),"HABIL","NO HABIL"))</f>
        <v/>
      </c>
      <c r="W801" s="64"/>
      <c r="X801" s="63"/>
      <c r="Y801" s="64" t="str">
        <f>IF(OR(X793=0,N801="",R801=""),"",IF(X793&gt;=$Y$9,"HABIL","NO HABIL"))</f>
        <v/>
      </c>
      <c r="Z801" s="65"/>
      <c r="AA801" s="64" t="str">
        <f>IF(OR(Z793=0,N801="",R801=""),"",IF(Z793&lt;=$AA$9,"HABIL","NO HABIL"))</f>
        <v/>
      </c>
      <c r="AB801" s="61">
        <f>IF(ISERROR(VLOOKUP(P801,[3]POA!$A$2:$F$25,5,0)),"",VLOOKUP(P801,[3]POA!$A$2:$F$25,5,0))</f>
        <v>0</v>
      </c>
      <c r="AC801" s="61"/>
      <c r="AD801" s="64" t="str">
        <f>IF(OR(AC793=0,N801="",R801=""),"",IF(AC793&gt;=$AD$9,"HABIL","NO HABIL"))</f>
        <v/>
      </c>
      <c r="AE801" s="64" t="str">
        <f t="shared" si="641"/>
        <v/>
      </c>
      <c r="AF801" s="66">
        <f t="shared" si="642"/>
        <v>0</v>
      </c>
      <c r="AG801" s="67" t="str">
        <f t="shared" si="645"/>
        <v>MIPYME</v>
      </c>
      <c r="AH801" s="68"/>
      <c r="AI801" s="64" t="str">
        <f>IF(OR(AH793=0,N801="",R801=""),"",IF(AH793&gt;=$AI$9,"HABIL","NO HABIL"))</f>
        <v/>
      </c>
      <c r="AJ801" s="68"/>
      <c r="AK801" s="64" t="str">
        <f>IF(OR(AJ793=0,N801="",R801=""),"",IF(AJ793&gt;=$AK$9,"HABIL","NO HABIL"))</f>
        <v/>
      </c>
      <c r="AL801" s="72" t="str">
        <f t="shared" si="646"/>
        <v/>
      </c>
    </row>
    <row r="802" spans="2:38" ht="18" hidden="1" customHeight="1" x14ac:dyDescent="0.25">
      <c r="B802" s="54" t="str">
        <f t="shared" si="647"/>
        <v/>
      </c>
      <c r="C802" s="56"/>
      <c r="D802" s="56"/>
      <c r="E802" s="57">
        <f>IF(ISERROR(VLOOKUP(C802,[2]TD!$4:$65536,2,0)),0,VLOOKUP(C802,[2]TD!$4:$65536,2,0))</f>
        <v>0</v>
      </c>
      <c r="F802" s="57">
        <f>IF(ISERROR(VLOOKUP(C802,[2]TD!$4:$65536,3,0)),0,VLOOKUP(C802,[2]TD!$4:$65536,3,0))</f>
        <v>0</v>
      </c>
      <c r="G802" s="57">
        <f>IF(ISERROR(VLOOKUP(C802,[2]TD!$4:$65536,4,0)),0,VLOOKUP(C802,[2]TD!$4:$65536,4,0))</f>
        <v>0</v>
      </c>
      <c r="H802" s="57">
        <f>IF(ISERROR(VLOOKUP(C802,[2]TD!$4:$65536,5,0)),0,VLOOKUP(C802,[2]TD!$4:$65536,5,0))</f>
        <v>0</v>
      </c>
      <c r="I802" s="57">
        <f t="shared" si="643"/>
        <v>0</v>
      </c>
      <c r="J802" s="57">
        <f t="shared" si="643"/>
        <v>0</v>
      </c>
      <c r="K802" s="57">
        <f t="shared" si="644"/>
        <v>0</v>
      </c>
      <c r="L802" s="57">
        <f>IF(ISERROR(VLOOKUP(C802,[2]TD!$4:$65536,6,0)),0,VLOOKUP(C802,[2]TD!$4:$65536,6,0))</f>
        <v>0</v>
      </c>
      <c r="M802" s="57">
        <f>IF(ISERROR(VLOOKUP(C802,[2]TD!$4:$65536,7,0)),0,VLOOKUP(C802,[2]TD!$4:$65536,7,0))</f>
        <v>0</v>
      </c>
      <c r="N802" s="70"/>
      <c r="O802" s="70" t="str">
        <f>IF(ISERROR(VLOOKUP(N802,[2]POA!$A$2:$C$25,3,0)),"",VLOOKUP(N802,[2]POA!$A$2:$C$25,3,0))</f>
        <v/>
      </c>
      <c r="P802" s="61"/>
      <c r="Q802" s="61" t="str">
        <f>IF(ISERROR(VLOOKUP(P802,[2]POA!$A$2:$F$25,4,0)),"",VLOOKUP(P802,[2]POA!$A$2:$F$25,4,0))</f>
        <v/>
      </c>
      <c r="R802" s="62" t="str">
        <f>IF(ISERROR(VLOOKUP(N802,[2]POA!$A$2:$C$25,2,0)),"",VLOOKUP(N802,[2]POA!$A$2:$C$25,2,0))</f>
        <v/>
      </c>
      <c r="S802" s="63"/>
      <c r="T802" s="64" t="str">
        <f t="shared" si="640"/>
        <v/>
      </c>
      <c r="U802" s="63"/>
      <c r="V802" s="64" t="str">
        <f>IF(OR(U793=0,N802="",R802=""),"",IF(U793&gt;=(0.5*R802),"HABIL","NO HABIL"))</f>
        <v/>
      </c>
      <c r="W802" s="64"/>
      <c r="X802" s="63"/>
      <c r="Y802" s="64" t="str">
        <f>IF(OR(X793=0,N802="",R802=""),"",IF(X793&gt;=$Y$9,"HABIL","NO HABIL"))</f>
        <v/>
      </c>
      <c r="Z802" s="65"/>
      <c r="AA802" s="64" t="str">
        <f>IF(OR(Z793=0,N802="",R802=""),"",IF(Z793&lt;=$AA$9,"HABIL","NO HABIL"))</f>
        <v/>
      </c>
      <c r="AB802" s="61">
        <f>IF(ISERROR(VLOOKUP(P802,[3]POA!$A$2:$F$25,5,0)),"",VLOOKUP(P802,[3]POA!$A$2:$F$25,5,0))</f>
        <v>0</v>
      </c>
      <c r="AC802" s="61"/>
      <c r="AD802" s="64" t="str">
        <f>IF(OR(AC793=0,N802="",R802=""),"",IF(AC793&gt;=$AD$9,"HABIL","NO HABIL"))</f>
        <v/>
      </c>
      <c r="AE802" s="64" t="str">
        <f t="shared" si="641"/>
        <v/>
      </c>
      <c r="AF802" s="66">
        <f t="shared" si="642"/>
        <v>0</v>
      </c>
      <c r="AG802" s="67" t="str">
        <f t="shared" si="645"/>
        <v>MIPYME</v>
      </c>
      <c r="AH802" s="68"/>
      <c r="AI802" s="64" t="str">
        <f>IF(OR(AH793=0,N802="",R802=""),"",IF(AH793&gt;=$AI$9,"HABIL","NO HABIL"))</f>
        <v/>
      </c>
      <c r="AJ802" s="68"/>
      <c r="AK802" s="64" t="str">
        <f>IF(OR(AJ793=0,N802="",R802=""),"",IF(AJ793&gt;=$AK$9,"HABIL","NO HABIL"))</f>
        <v/>
      </c>
      <c r="AL802" s="72" t="str">
        <f t="shared" si="646"/>
        <v/>
      </c>
    </row>
    <row r="803" spans="2:38" ht="18" hidden="1" customHeight="1" x14ac:dyDescent="0.25">
      <c r="B803" s="73" t="str">
        <f t="shared" si="647"/>
        <v/>
      </c>
      <c r="C803" s="74"/>
      <c r="D803" s="74"/>
      <c r="E803" s="75">
        <f>IF(ISERROR(VLOOKUP(C803,[2]TD!$4:$65536,2,0)),0,VLOOKUP(C803,[2]TD!$4:$65536,2,0))</f>
        <v>0</v>
      </c>
      <c r="F803" s="75">
        <f>IF(ISERROR(VLOOKUP(C803,[2]TD!$4:$65536,3,0)),0,VLOOKUP(C803,[2]TD!$4:$65536,3,0))</f>
        <v>0</v>
      </c>
      <c r="G803" s="75">
        <f>IF(ISERROR(VLOOKUP(C803,[2]TD!$4:$65536,4,0)),0,VLOOKUP(C803,[2]TD!$4:$65536,4,0))</f>
        <v>0</v>
      </c>
      <c r="H803" s="75">
        <f>IF(ISERROR(VLOOKUP(C803,[2]TD!$4:$65536,5,0)),0,VLOOKUP(C803,[2]TD!$4:$65536,5,0))</f>
        <v>0</v>
      </c>
      <c r="I803" s="75">
        <f t="shared" si="643"/>
        <v>0</v>
      </c>
      <c r="J803" s="75">
        <f t="shared" si="643"/>
        <v>0</v>
      </c>
      <c r="K803" s="75">
        <f t="shared" si="644"/>
        <v>0</v>
      </c>
      <c r="L803" s="75">
        <f>IF(ISERROR(VLOOKUP(C803,[2]TD!$4:$65536,6,0)),0,VLOOKUP(C803,[2]TD!$4:$65536,6,0))</f>
        <v>0</v>
      </c>
      <c r="M803" s="75">
        <f>IF(ISERROR(VLOOKUP(C803,[2]TD!$4:$65536,7,0)),0,VLOOKUP(C803,[2]TD!$4:$65536,7,0))</f>
        <v>0</v>
      </c>
      <c r="N803" s="76"/>
      <c r="O803" s="76" t="str">
        <f>IF(ISERROR(VLOOKUP(N803,[2]POA!$A$2:$C$25,3,0)),"",VLOOKUP(N803,[2]POA!$A$2:$C$25,3,0))</f>
        <v/>
      </c>
      <c r="P803" s="77"/>
      <c r="Q803" s="77" t="str">
        <f>IF(ISERROR(VLOOKUP(P803,[2]POA!$A$2:$F$25,4,0)),"",VLOOKUP(P803,[2]POA!$A$2:$F$25,4,0))</f>
        <v/>
      </c>
      <c r="R803" s="78" t="str">
        <f>IF(ISERROR(VLOOKUP(N803,[2]POA!$A$2:$C$25,2,0)),"",VLOOKUP(N803,[2]POA!$A$2:$C$25,2,0))</f>
        <v/>
      </c>
      <c r="S803" s="79"/>
      <c r="T803" s="64" t="str">
        <f t="shared" si="640"/>
        <v/>
      </c>
      <c r="U803" s="79"/>
      <c r="V803" s="80" t="str">
        <f>IF(OR(U793=0,N803="",R803=""),"",IF(U793&gt;=(0.5*R803),"HABIL","NO HABIL"))</f>
        <v/>
      </c>
      <c r="W803" s="80"/>
      <c r="X803" s="79"/>
      <c r="Y803" s="80" t="str">
        <f>IF(OR(X793=0,N803="",R803=""),"",IF(X793&gt;=$Y$9,"HABIL","NO HABIL"))</f>
        <v/>
      </c>
      <c r="Z803" s="81"/>
      <c r="AA803" s="80" t="str">
        <f>IF(OR(Z793=0,N803="",R803=""),"",IF(Z793&lt;=$AA$9,"HABIL","NO HABIL"))</f>
        <v/>
      </c>
      <c r="AB803" s="77">
        <f>IF(ISERROR(VLOOKUP(P803,[3]POA!$A$2:$F$25,5,0)),"",VLOOKUP(P803,[3]POA!$A$2:$F$25,5,0))</f>
        <v>0</v>
      </c>
      <c r="AC803" s="77"/>
      <c r="AD803" s="80" t="str">
        <f>IF(OR(AC793=0,N803="",R803=""),"",IF(AC793&gt;=$AD$9,"HABIL","NO HABIL"))</f>
        <v/>
      </c>
      <c r="AE803" s="80" t="str">
        <f t="shared" si="641"/>
        <v/>
      </c>
      <c r="AF803" s="82">
        <f t="shared" si="642"/>
        <v>0</v>
      </c>
      <c r="AG803" s="83" t="str">
        <f t="shared" si="645"/>
        <v>MIPYME</v>
      </c>
      <c r="AH803" s="84"/>
      <c r="AI803" s="80" t="str">
        <f>IF(OR(AH793=0,N803="",R803=""),"",IF(AH793&gt;=$AI$9,"HABIL","NO HABIL"))</f>
        <v/>
      </c>
      <c r="AJ803" s="84"/>
      <c r="AK803" s="80" t="str">
        <f>IF(OR(AJ793=0,N803="",R803=""),"",IF(AJ793&gt;=$AK$9,"HABIL","NO HABIL"))</f>
        <v/>
      </c>
      <c r="AL803" s="85" t="str">
        <f t="shared" si="646"/>
        <v/>
      </c>
    </row>
    <row r="804" spans="2:38" ht="18" hidden="1" customHeight="1" x14ac:dyDescent="0.25">
      <c r="B804" s="37">
        <v>73</v>
      </c>
      <c r="C804" s="38">
        <f>+C805</f>
        <v>0</v>
      </c>
      <c r="D804" s="39" t="str">
        <f>IF(SUM(D805:D814)=0,"",SUM(D805:D814))</f>
        <v/>
      </c>
      <c r="E804" s="40">
        <f>SUM(E805:E814)</f>
        <v>0</v>
      </c>
      <c r="F804" s="40">
        <f t="shared" ref="F804:M804" si="648">SUM(F805:F814)</f>
        <v>0</v>
      </c>
      <c r="G804" s="40">
        <f t="shared" si="648"/>
        <v>0</v>
      </c>
      <c r="H804" s="40">
        <f t="shared" si="648"/>
        <v>0</v>
      </c>
      <c r="I804" s="40">
        <f t="shared" si="648"/>
        <v>0</v>
      </c>
      <c r="J804" s="40">
        <f t="shared" si="648"/>
        <v>0</v>
      </c>
      <c r="K804" s="40">
        <f t="shared" si="648"/>
        <v>0</v>
      </c>
      <c r="L804" s="40">
        <f t="shared" si="648"/>
        <v>0</v>
      </c>
      <c r="M804" s="40">
        <f t="shared" si="648"/>
        <v>0</v>
      </c>
      <c r="N804" s="41">
        <v>1</v>
      </c>
      <c r="O804" s="42">
        <f>IF(ISERROR(VLOOKUP(N804,[2]POA!$A$2:$C$25,3,0)),"",VLOOKUP(N804,[2]POA!$A$2:$C$25,3,0))</f>
        <v>18</v>
      </c>
      <c r="P804" s="43" t="s">
        <v>54</v>
      </c>
      <c r="Q804" s="41">
        <f>+SUM(Q805:Q814)</f>
        <v>0</v>
      </c>
      <c r="R804" s="44">
        <f>IF(ISERROR(VLOOKUP(N804,[2]POA!$A$2:$C$25,2,0)),"",VLOOKUP(N804,[2]POA!$A$2:$C$25,2,0))</f>
        <v>151500000000</v>
      </c>
      <c r="S804" s="45">
        <f>SUM(I804)</f>
        <v>0</v>
      </c>
      <c r="T804" s="46" t="str">
        <f>IF(OR(S804=0,N804="",R804=""),"",IF(S804&gt;=(R804/O804),"HABIL","NO HABIL"))</f>
        <v/>
      </c>
      <c r="U804" s="47">
        <f>SUM(J804)</f>
        <v>0</v>
      </c>
      <c r="V804" s="48" t="str">
        <f>IF(OR(U804=0,N804="",R804=""),"",IF(U804&gt;=(0.1*R804),"HABIL","NO HABIL"))</f>
        <v/>
      </c>
      <c r="W804" s="48"/>
      <c r="X804" s="47">
        <f>IF(ISERROR(SUM(E804/G804)),0,SUM(E804/G804))</f>
        <v>0</v>
      </c>
      <c r="Y804" s="46" t="str">
        <f>IF(OR(X804=0,N804="",R804=""),"",IF(X804&gt;=$Y$9,"HABIL","NO HABIL"))</f>
        <v/>
      </c>
      <c r="Z804" s="49">
        <f>IF(ISERROR(SUM(H804/F804)),0,SUM(H804/F804))</f>
        <v>0</v>
      </c>
      <c r="AA804" s="46" t="str">
        <f>IF(OR(Z804=0,N804="",R804=""),"",IF(Z804&lt;=$AA$9,"HABIL","NO HABIL"))</f>
        <v/>
      </c>
      <c r="AB804" s="41">
        <f>+SUM(AB805:AB814)</f>
        <v>0</v>
      </c>
      <c r="AC804" s="49">
        <f>IF(ISERROR(SUM(L804/M804)),0,SUM(L804/M804))</f>
        <v>0</v>
      </c>
      <c r="AD804" s="46" t="str">
        <f>IF(OR(AC804=0,N804="",R804=""),"",IF(AC804&gt;=$AD$9,"HABIL","NO HABIL"))</f>
        <v/>
      </c>
      <c r="AE804" s="46" t="str">
        <f>IF(OR(T804="",V804="",Y804="",AA804="",AD804=""),"",IF(T804="NO HABIL","NO HABIL",IF(V804="NO HABIL","NO HABIL",IF(Y804="NO HABIL","NO HABIL",IF(AA804="NO HABIL","NO HABIL",IF(AD804="NO HABIL","NO HABIL",IF(AD804="NO HABIL","NO HABIL","HABIL")))))))</f>
        <v/>
      </c>
      <c r="AF804" s="50"/>
      <c r="AG804" s="51"/>
      <c r="AH804" s="49">
        <f>IF(ISERROR(SUM(L804/K804)),0,SUM(L804/K804))</f>
        <v>0</v>
      </c>
      <c r="AI804" s="46" t="str">
        <f>IF(OR(AH804=0,N804="",R804=""),"",IF(AH804&gt;=$AI$9,"HABIL","NO HABIL"))</f>
        <v/>
      </c>
      <c r="AJ804" s="49">
        <f>IF(ISERROR(SUM(L804/F804)),0,SUM(L804/F804))</f>
        <v>0</v>
      </c>
      <c r="AK804" s="46" t="str">
        <f>IF(OR(AJ804=0,N804="",R804=""),"",IF(AJ804&gt;=$AK$9,"HABIL","NO HABIL"))</f>
        <v/>
      </c>
      <c r="AL804" s="52" t="str">
        <f t="shared" si="646"/>
        <v/>
      </c>
    </row>
    <row r="805" spans="2:38" ht="18" hidden="1" customHeight="1" x14ac:dyDescent="0.25">
      <c r="B805" s="54" t="str">
        <f>IF(C805="","",B804+0.1)</f>
        <v/>
      </c>
      <c r="C805" s="55"/>
      <c r="D805" s="56"/>
      <c r="E805" s="57">
        <f>IF(ISERROR(VLOOKUP(C805,[2]TD!$4:$65536,2,0)),0,VLOOKUP(C805,[2]TD!$4:$65536,2,0))</f>
        <v>0</v>
      </c>
      <c r="F805" s="57">
        <f>IF(ISERROR(VLOOKUP(C805,[2]TD!$4:$65536,3,0)),0,VLOOKUP(C805,[2]TD!$4:$65536,3,0))</f>
        <v>0</v>
      </c>
      <c r="G805" s="57">
        <f>IF(ISERROR(VLOOKUP(C805,[2]TD!$4:$65536,4,0)),0,VLOOKUP(C805,[2]TD!$4:$65536,4,0))</f>
        <v>0</v>
      </c>
      <c r="H805" s="57">
        <f>IF(ISERROR(VLOOKUP(C805,[2]TD!$4:$65536,5,0)),0,VLOOKUP(C805,[2]TD!$4:$65536,5,0))</f>
        <v>0</v>
      </c>
      <c r="I805" s="57">
        <f>IF(ISERROR(E805-G805),"",E805-G805)</f>
        <v>0</v>
      </c>
      <c r="J805" s="58">
        <f>IF(ISERROR(F805-H805),"",F805-H805)</f>
        <v>0</v>
      </c>
      <c r="K805" s="58">
        <f>IF(ISERROR(F805-H805),"",F805-H805)</f>
        <v>0</v>
      </c>
      <c r="L805" s="57">
        <f>IF(ISERROR(VLOOKUP(C805,[2]TD!$4:$65536,6,0)),0,VLOOKUP(C805,[2]TD!$4:$65536,6,0))</f>
        <v>0</v>
      </c>
      <c r="M805" s="57">
        <f>IF(ISERROR(VLOOKUP(C805,[2]TD!$4:$65536,7,0)),0,VLOOKUP(C805,[2]TD!$4:$65536,7,0))</f>
        <v>0</v>
      </c>
      <c r="N805" s="59"/>
      <c r="O805" s="60" t="str">
        <f>IF(ISERROR(VLOOKUP(N805,[2]POA!$A$2:$C$25,3,0)),"",VLOOKUP(N805,[2]POA!$A$2:$C$25,3,0))</f>
        <v/>
      </c>
      <c r="P805" s="61" t="s">
        <v>54</v>
      </c>
      <c r="Q805" s="61" t="str">
        <f>IF(ISERROR(VLOOKUP(P805,[2]POA!$A$2:$F$25,4,0)),"",VLOOKUP(P805,[2]POA!$A$2:$F$25,4,0))</f>
        <v/>
      </c>
      <c r="R805" s="62" t="str">
        <f>IF(ISERROR(VLOOKUP(N805,[2]POA!$A$2:$C$25,2,0)),"",VLOOKUP(N805,[2]POA!$A$2:$C$25,2,0))</f>
        <v/>
      </c>
      <c r="S805" s="63"/>
      <c r="T805" s="64" t="str">
        <f t="shared" ref="T805:T814" si="649">IF(OR(S804=0,N805="",R805=""),"",IF(S804&gt;=(0.1*R805),"HABIL","NO HABIL"))</f>
        <v/>
      </c>
      <c r="U805" s="63"/>
      <c r="V805" s="64" t="str">
        <f>IF(OR(U804=0,N805="",R805=""),"",IF(U804&gt;=(0.5*R805),"HABIL","NO HABIL"))</f>
        <v/>
      </c>
      <c r="W805" s="64"/>
      <c r="X805" s="63"/>
      <c r="Y805" s="64" t="str">
        <f>IF(OR(X804=0,N805="",R805=""),"",IF(X804&gt;=$Y$9,"HABIL","NO HABIL"))</f>
        <v/>
      </c>
      <c r="Z805" s="65"/>
      <c r="AA805" s="64" t="str">
        <f>IF(OR(Z804=0,N805="",R805=""),"",IF(Z804&lt;=$AA$9,"HABIL","NO HABIL"))</f>
        <v/>
      </c>
      <c r="AB805" s="61" t="str">
        <f>IF(ISERROR(VLOOKUP(P805,[3]POA!$A$2:$F$25,5,0)),"",VLOOKUP(P805,[3]POA!$A$2:$F$25,5,0))</f>
        <v/>
      </c>
      <c r="AC805" s="61"/>
      <c r="AD805" s="64" t="str">
        <f>IF(OR(AC804=0,N805="",R805=""),"",IF(AC804&gt;=$AD$9,"HABIL","NO HABIL"))</f>
        <v/>
      </c>
      <c r="AE805" s="64" t="str">
        <f t="shared" ref="AE805:AE814" si="650">IF(OR(T805="",V805="",Y805="",AA805="",AD805=""),"",IF(T805="NO HABIL","NO HABIL",IF(V805="NO HABIL","NO HABIL",IF(Y805="NO HABIL","NO HABIL",IF(AA805="NO HABIL","NO HABIL",IF(AD805="NO HABIL","NO HABIL",IF(AD805="NO HABIL","NO HABIL","HABIL")))))))</f>
        <v/>
      </c>
      <c r="AF805" s="66">
        <f t="shared" ref="AF805:AF814" si="651">IF(ISERROR(F805/$AG$9),"",F805/$AG$9)</f>
        <v>0</v>
      </c>
      <c r="AG805" s="67" t="str">
        <f>+IF(AF805&lt;$AG$10,"MIPYME","NO CUMPLE")</f>
        <v>MIPYME</v>
      </c>
      <c r="AH805" s="68"/>
      <c r="AI805" s="64" t="str">
        <f>IF(OR(AH804=0,N805="",R805=""),"",IF(AH804&gt;=$AI$9,"HABIL","NO HABIL"))</f>
        <v/>
      </c>
      <c r="AJ805" s="68"/>
      <c r="AK805" s="64" t="str">
        <f>IF(OR(AJ804=0,N805="",R805=""),"",IF(AJ804&gt;=$AK$9,"HABIL","NO HABIL"))</f>
        <v/>
      </c>
      <c r="AL805" s="69" t="str">
        <f>IF(OR(AI805="",AK805=""),"",IF(AI805="NO HABIL","NO HABIL",IF(AK805="NO HABIL","NO HABIL",IF(AK805="NO HABIL","NO HABIL","HABIL"))))</f>
        <v/>
      </c>
    </row>
    <row r="806" spans="2:38" ht="18" hidden="1" customHeight="1" x14ac:dyDescent="0.25">
      <c r="B806" s="54" t="str">
        <f>IF(C806="","",B805+0.1)</f>
        <v/>
      </c>
      <c r="C806" s="56"/>
      <c r="D806" s="56"/>
      <c r="E806" s="57">
        <f>IF(ISERROR(VLOOKUP(C806,[2]TD!$4:$65536,2,0)),0,VLOOKUP(C806,[2]TD!$4:$65536,2,0))</f>
        <v>0</v>
      </c>
      <c r="F806" s="57">
        <f>IF(ISERROR(VLOOKUP(C806,[2]TD!$4:$65536,3,0)),0,VLOOKUP(C806,[2]TD!$4:$65536,3,0))</f>
        <v>0</v>
      </c>
      <c r="G806" s="57">
        <f>IF(ISERROR(VLOOKUP(C806,[2]TD!$4:$65536,4,0)),0,VLOOKUP(C806,[2]TD!$4:$65536,4,0))</f>
        <v>0</v>
      </c>
      <c r="H806" s="57">
        <f>IF(ISERROR(VLOOKUP(C806,[2]TD!$4:$65536,5,0)),0,VLOOKUP(C806,[2]TD!$4:$65536,5,0))</f>
        <v>0</v>
      </c>
      <c r="I806" s="57">
        <f t="shared" ref="I806:J814" si="652">IF(ISERROR(E806-G806),"",E806-G806)</f>
        <v>0</v>
      </c>
      <c r="J806" s="58">
        <f t="shared" si="652"/>
        <v>0</v>
      </c>
      <c r="K806" s="58">
        <f t="shared" ref="K806:K814" si="653">IF(ISERROR(F806-H806),"",F806-H806)</f>
        <v>0</v>
      </c>
      <c r="L806" s="57">
        <f>IF(ISERROR(VLOOKUP(C806,[2]TD!$4:$65536,6,0)),0,VLOOKUP(C806,[2]TD!$4:$65536,6,0))</f>
        <v>0</v>
      </c>
      <c r="M806" s="57">
        <f>IF(ISERROR(VLOOKUP(C806,[2]TD!$4:$65536,7,0)),0,VLOOKUP(C806,[2]TD!$4:$65536,7,0))</f>
        <v>0</v>
      </c>
      <c r="N806" s="70"/>
      <c r="O806" s="70" t="str">
        <f>IF(ISERROR(VLOOKUP(N806,[2]POA!$A$2:$C$25,3,0)),"",VLOOKUP(N806,[2]POA!$A$2:$C$25,3,0))</f>
        <v/>
      </c>
      <c r="P806" s="61" t="s">
        <v>54</v>
      </c>
      <c r="Q806" s="61" t="str">
        <f>IF(ISERROR(VLOOKUP(P806,[2]POA!$A$2:$F$25,4,0)),"",VLOOKUP(P806,[2]POA!$A$2:$F$25,4,0))</f>
        <v/>
      </c>
      <c r="R806" s="62" t="str">
        <f>IF(ISERROR(VLOOKUP(N806,[2]POA!$A$2:$C$25,2,0)),"",VLOOKUP(N806,[2]POA!$A$2:$C$25,2,0))</f>
        <v/>
      </c>
      <c r="S806" s="63" t="s">
        <v>54</v>
      </c>
      <c r="T806" s="64" t="str">
        <f t="shared" si="649"/>
        <v/>
      </c>
      <c r="U806" s="63"/>
      <c r="V806" s="64" t="str">
        <f>IF(OR(U804=0,N806="",R806=""),"",IF(U804&gt;=(0.5*R806),"HABIL","NO HABIL"))</f>
        <v/>
      </c>
      <c r="W806" s="64"/>
      <c r="X806" s="63"/>
      <c r="Y806" s="64" t="str">
        <f>IF(OR(X804=0,N806="",R806=""),"",IF(X804&gt;=$Y$9,"HABIL","NO HABIL"))</f>
        <v/>
      </c>
      <c r="Z806" s="65"/>
      <c r="AA806" s="64" t="str">
        <f>IF(OR(Z804=0,N806="",R806=""),"",IF(Z804&lt;=$AA$9,"HABIL","NO HABIL"))</f>
        <v/>
      </c>
      <c r="AB806" s="61" t="str">
        <f>IF(ISERROR(VLOOKUP(P806,[3]POA!$A$2:$F$25,5,0)),"",VLOOKUP(P806,[3]POA!$A$2:$F$25,5,0))</f>
        <v/>
      </c>
      <c r="AC806" s="61"/>
      <c r="AD806" s="64" t="str">
        <f>IF(OR(AC804=0,N806="",R806=""),"",IF(AC804&gt;=$AD$9,"HABIL","NO HABIL"))</f>
        <v/>
      </c>
      <c r="AE806" s="64" t="str">
        <f t="shared" si="650"/>
        <v/>
      </c>
      <c r="AF806" s="66">
        <f t="shared" si="651"/>
        <v>0</v>
      </c>
      <c r="AG806" s="67" t="str">
        <f t="shared" ref="AG806:AG814" si="654">+IF(AF806&lt;$AG$10,"MIPYME","NO CUMPLE")</f>
        <v>MIPYME</v>
      </c>
      <c r="AH806" s="68"/>
      <c r="AI806" s="64" t="str">
        <f>IF(OR(AH804=0,N806="",R806=""),"",IF(AH804&gt;=$AI$9,"HABIL","NO HABIL"))</f>
        <v/>
      </c>
      <c r="AJ806" s="68"/>
      <c r="AK806" s="64" t="str">
        <f>IF(OR(AJ804=0,N806="",R806=""),"",IF(AJ804&gt;=$AK$9,"HABIL","NO HABIL"))</f>
        <v/>
      </c>
      <c r="AL806" s="71" t="str">
        <f t="shared" ref="AL806:AL815" si="655">IF(OR(AI806="",AK806=""),"",IF(AI806="NO HABIL","NO HABIL",IF(AK806="NO HABIL","NO HABIL",IF(AK806="NO HABIL","NO HABIL","HABIL"))))</f>
        <v/>
      </c>
    </row>
    <row r="807" spans="2:38" ht="18" hidden="1" customHeight="1" x14ac:dyDescent="0.25">
      <c r="B807" s="54" t="str">
        <f>IF(C807="","",B806+0.1)</f>
        <v/>
      </c>
      <c r="C807" s="56"/>
      <c r="D807" s="56"/>
      <c r="E807" s="57">
        <f>IF(ISERROR(VLOOKUP(C807,[2]TD!$4:$65536,2,0)),0,VLOOKUP(C807,[2]TD!$4:$65536,2,0))</f>
        <v>0</v>
      </c>
      <c r="F807" s="57">
        <f>IF(ISERROR(VLOOKUP(C807,[2]TD!$4:$65536,3,0)),0,VLOOKUP(C807,[2]TD!$4:$65536,3,0))</f>
        <v>0</v>
      </c>
      <c r="G807" s="57">
        <f>IF(ISERROR(VLOOKUP(C807,[2]TD!$4:$65536,4,0)),0,VLOOKUP(C807,[2]TD!$4:$65536,4,0))</f>
        <v>0</v>
      </c>
      <c r="H807" s="57">
        <f>IF(ISERROR(VLOOKUP(C807,[2]TD!$4:$65536,5,0)),0,VLOOKUP(C807,[2]TD!$4:$65536,5,0))</f>
        <v>0</v>
      </c>
      <c r="I807" s="57">
        <f t="shared" si="652"/>
        <v>0</v>
      </c>
      <c r="J807" s="58">
        <f t="shared" si="652"/>
        <v>0</v>
      </c>
      <c r="K807" s="58">
        <f t="shared" si="653"/>
        <v>0</v>
      </c>
      <c r="L807" s="57">
        <f>IF(ISERROR(VLOOKUP(C807,[2]TD!$4:$65536,6,0)),0,VLOOKUP(C807,[2]TD!$4:$65536,6,0))</f>
        <v>0</v>
      </c>
      <c r="M807" s="57">
        <f>IF(ISERROR(VLOOKUP(C807,[2]TD!$4:$65536,7,0)),0,VLOOKUP(C807,[2]TD!$4:$65536,7,0))</f>
        <v>0</v>
      </c>
      <c r="N807" s="70"/>
      <c r="O807" s="70" t="str">
        <f>IF(ISERROR(VLOOKUP(N807,[2]POA!$A$2:$C$25,3,0)),"",VLOOKUP(N807,[2]POA!$A$2:$C$25,3,0))</f>
        <v/>
      </c>
      <c r="P807" s="61"/>
      <c r="Q807" s="61" t="str">
        <f>IF(ISERROR(VLOOKUP(P807,[2]POA!$A$2:$F$25,4,0)),"",VLOOKUP(P807,[2]POA!$A$2:$F$25,4,0))</f>
        <v/>
      </c>
      <c r="R807" s="62" t="str">
        <f>IF(ISERROR(VLOOKUP(N807,[2]POA!$A$2:$C$25,2,0)),"",VLOOKUP(N807,[2]POA!$A$2:$C$25,2,0))</f>
        <v/>
      </c>
      <c r="S807" s="63" t="s">
        <v>54</v>
      </c>
      <c r="T807" s="64" t="str">
        <f t="shared" si="649"/>
        <v/>
      </c>
      <c r="U807" s="63"/>
      <c r="V807" s="64" t="str">
        <f>IF(OR(U804=0,N807="",R807=""),"",IF(U804&gt;=(0.5*R807),"HABIL","NO HABIL"))</f>
        <v/>
      </c>
      <c r="W807" s="64"/>
      <c r="X807" s="63"/>
      <c r="Y807" s="64" t="str">
        <f>IF(OR(X804=0,N807="",R807=""),"",IF(X804&gt;=$Y$9,"HABIL","NO HABIL"))</f>
        <v/>
      </c>
      <c r="Z807" s="65"/>
      <c r="AA807" s="64" t="str">
        <f>IF(OR(Z804=0,N807="",R807=""),"",IF(Z804&lt;=$AA$9,"HABIL","NO HABIL"))</f>
        <v/>
      </c>
      <c r="AB807" s="61">
        <f>IF(ISERROR(VLOOKUP(P807,[3]POA!$A$2:$F$25,5,0)),"",VLOOKUP(P807,[3]POA!$A$2:$F$25,5,0))</f>
        <v>0</v>
      </c>
      <c r="AC807" s="61"/>
      <c r="AD807" s="64" t="str">
        <f>IF(OR(AC804=0,N807="",R807=""),"",IF(AC804&gt;=$AD$9,"HABIL","NO HABIL"))</f>
        <v/>
      </c>
      <c r="AE807" s="64" t="str">
        <f t="shared" si="650"/>
        <v/>
      </c>
      <c r="AF807" s="66">
        <f t="shared" si="651"/>
        <v>0</v>
      </c>
      <c r="AG807" s="67" t="str">
        <f t="shared" si="654"/>
        <v>MIPYME</v>
      </c>
      <c r="AH807" s="68"/>
      <c r="AI807" s="64" t="str">
        <f>IF(OR(AH804=0,N807="",R807=""),"",IF(AH804&gt;=$AI$9,"HABIL","NO HABIL"))</f>
        <v/>
      </c>
      <c r="AJ807" s="68"/>
      <c r="AK807" s="64" t="str">
        <f>IF(OR(AJ804=0,N807="",R807=""),"",IF(AJ804&gt;=$AK$9,"HABIL","NO HABIL"))</f>
        <v/>
      </c>
      <c r="AL807" s="71" t="str">
        <f t="shared" si="655"/>
        <v/>
      </c>
    </row>
    <row r="808" spans="2:38" ht="18" hidden="1" customHeight="1" x14ac:dyDescent="0.25">
      <c r="B808" s="54"/>
      <c r="C808" s="56" t="s">
        <v>55</v>
      </c>
      <c r="D808" s="56"/>
      <c r="E808" s="57">
        <f>IF(ISERROR(VLOOKUP(C808,[2]TD!$4:$65536,2,0)),0,VLOOKUP(C808,[2]TD!$4:$65536,2,0))</f>
        <v>0</v>
      </c>
      <c r="F808" s="57">
        <f>IF(ISERROR(VLOOKUP(C808,[2]TD!$4:$65536,3,0)),0,VLOOKUP(C808,[2]TD!$4:$65536,3,0))</f>
        <v>0</v>
      </c>
      <c r="G808" s="57">
        <f>IF(ISERROR(VLOOKUP(C808,[2]TD!$4:$65536,4,0)),0,VLOOKUP(C808,[2]TD!$4:$65536,4,0))</f>
        <v>0</v>
      </c>
      <c r="H808" s="57">
        <f>IF(ISERROR(VLOOKUP(C808,[2]TD!$4:$65536,5,0)),0,VLOOKUP(C808,[2]TD!$4:$65536,5,0))</f>
        <v>0</v>
      </c>
      <c r="I808" s="57">
        <f t="shared" si="652"/>
        <v>0</v>
      </c>
      <c r="J808" s="57">
        <f t="shared" si="652"/>
        <v>0</v>
      </c>
      <c r="K808" s="57">
        <f t="shared" si="653"/>
        <v>0</v>
      </c>
      <c r="L808" s="57">
        <f>IF(ISERROR(VLOOKUP(C808,[2]TD!$4:$65536,6,0)),0,VLOOKUP(C808,[2]TD!$4:$65536,6,0))</f>
        <v>0</v>
      </c>
      <c r="M808" s="57">
        <f>IF(ISERROR(VLOOKUP(C808,[2]TD!$4:$65536,7,0)),0,VLOOKUP(C808,[2]TD!$4:$65536,7,0))</f>
        <v>0</v>
      </c>
      <c r="N808" s="70"/>
      <c r="O808" s="70" t="str">
        <f>IF(ISERROR(VLOOKUP(N808,[2]POA!$A$2:$C$25,3,0)),"",VLOOKUP(N808,[2]POA!$A$2:$C$25,3,0))</f>
        <v/>
      </c>
      <c r="P808" s="61"/>
      <c r="Q808" s="61" t="str">
        <f>IF(ISERROR(VLOOKUP(P808,[2]POA!$A$2:$F$25,4,0)),"",VLOOKUP(P808,[2]POA!$A$2:$F$25,4,0))</f>
        <v/>
      </c>
      <c r="R808" s="62" t="str">
        <f>IF(ISERROR(VLOOKUP(N808,[2]POA!$A$2:$C$25,2,0)),"",VLOOKUP(N808,[2]POA!$A$2:$C$25,2,0))</f>
        <v/>
      </c>
      <c r="S808" s="63"/>
      <c r="T808" s="64" t="str">
        <f t="shared" si="649"/>
        <v/>
      </c>
      <c r="U808" s="63"/>
      <c r="V808" s="64" t="str">
        <f>IF(OR(U804=0,N808="",R808=""),"",IF(U804&gt;=(0.5*R808),"HABIL","NO HABIL"))</f>
        <v/>
      </c>
      <c r="W808" s="64"/>
      <c r="X808" s="63"/>
      <c r="Y808" s="64" t="str">
        <f>IF(OR(X804=0,N808="",R808=""),"",IF(X804&gt;=$Y$9,"HABIL","NO HABIL"))</f>
        <v/>
      </c>
      <c r="Z808" s="65"/>
      <c r="AA808" s="64" t="str">
        <f>IF(OR(Z804=0,N808="",R808=""),"",IF(Z804&lt;=$AA$9,"HABIL","NO HABIL"))</f>
        <v/>
      </c>
      <c r="AB808" s="61">
        <f>IF(ISERROR(VLOOKUP(P808,[3]POA!$A$2:$F$25,5,0)),"",VLOOKUP(P808,[3]POA!$A$2:$F$25,5,0))</f>
        <v>0</v>
      </c>
      <c r="AC808" s="61"/>
      <c r="AD808" s="64" t="str">
        <f>IF(OR(AC804=0,N808="",R808=""),"",IF(AC804&gt;=$AD$9,"HABIL","NO HABIL"))</f>
        <v/>
      </c>
      <c r="AE808" s="64" t="str">
        <f t="shared" si="650"/>
        <v/>
      </c>
      <c r="AF808" s="66">
        <f t="shared" si="651"/>
        <v>0</v>
      </c>
      <c r="AG808" s="67" t="str">
        <f t="shared" si="654"/>
        <v>MIPYME</v>
      </c>
      <c r="AH808" s="68"/>
      <c r="AI808" s="64" t="str">
        <f>IF(OR(AH804=0,N808="",R808=""),"",IF(AH804&gt;=$AI$9,"HABIL","NO HABIL"))</f>
        <v/>
      </c>
      <c r="AJ808" s="68"/>
      <c r="AK808" s="64" t="str">
        <f>IF(OR(AJ804=0,N808="",R808=""),"",IF(AJ804&gt;=$AK$9,"HABIL","NO HABIL"))</f>
        <v/>
      </c>
      <c r="AL808" s="71" t="str">
        <f t="shared" si="655"/>
        <v/>
      </c>
    </row>
    <row r="809" spans="2:38" ht="18" hidden="1" customHeight="1" x14ac:dyDescent="0.25">
      <c r="B809" s="54" t="str">
        <f t="shared" ref="B809:B814" si="656">IF(C809="","",B808+0.1)</f>
        <v/>
      </c>
      <c r="C809" s="56"/>
      <c r="D809" s="56"/>
      <c r="E809" s="57">
        <f>IF(ISERROR(VLOOKUP(C809,[2]TD!$4:$65536,2,0)),0,VLOOKUP(C809,[2]TD!$4:$65536,2,0))</f>
        <v>0</v>
      </c>
      <c r="F809" s="57">
        <f>IF(ISERROR(VLOOKUP(C809,[2]TD!$4:$65536,3,0)),0,VLOOKUP(C809,[2]TD!$4:$65536,3,0))</f>
        <v>0</v>
      </c>
      <c r="G809" s="57">
        <f>IF(ISERROR(VLOOKUP(C809,[2]TD!$4:$65536,4,0)),0,VLOOKUP(C809,[2]TD!$4:$65536,4,0))</f>
        <v>0</v>
      </c>
      <c r="H809" s="57">
        <f>IF(ISERROR(VLOOKUP(C809,[2]TD!$4:$65536,5,0)),0,VLOOKUP(C809,[2]TD!$4:$65536,5,0))</f>
        <v>0</v>
      </c>
      <c r="I809" s="57">
        <f t="shared" si="652"/>
        <v>0</v>
      </c>
      <c r="J809" s="57">
        <f t="shared" si="652"/>
        <v>0</v>
      </c>
      <c r="K809" s="57">
        <f t="shared" si="653"/>
        <v>0</v>
      </c>
      <c r="L809" s="57">
        <f>IF(ISERROR(VLOOKUP(C809,[2]TD!$4:$65536,6,0)),0,VLOOKUP(C809,[2]TD!$4:$65536,6,0))</f>
        <v>0</v>
      </c>
      <c r="M809" s="57">
        <f>IF(ISERROR(VLOOKUP(C809,[2]TD!$4:$65536,7,0)),0,VLOOKUP(C809,[2]TD!$4:$65536,7,0))</f>
        <v>0</v>
      </c>
      <c r="N809" s="70"/>
      <c r="O809" s="70" t="str">
        <f>IF(ISERROR(VLOOKUP(N809,[2]POA!$A$2:$C$25,3,0)),"",VLOOKUP(N809,[2]POA!$A$2:$C$25,3,0))</f>
        <v/>
      </c>
      <c r="P809" s="61"/>
      <c r="Q809" s="61" t="str">
        <f>IF(ISERROR(VLOOKUP(P809,[2]POA!$A$2:$F$25,4,0)),"",VLOOKUP(P809,[2]POA!$A$2:$F$25,4,0))</f>
        <v/>
      </c>
      <c r="R809" s="62" t="str">
        <f>IF(ISERROR(VLOOKUP(N809,[2]POA!$A$2:$C$25,2,0)),"",VLOOKUP(N809,[2]POA!$A$2:$C$25,2,0))</f>
        <v/>
      </c>
      <c r="S809" s="63"/>
      <c r="T809" s="64" t="str">
        <f t="shared" si="649"/>
        <v/>
      </c>
      <c r="U809" s="63"/>
      <c r="V809" s="64" t="str">
        <f>IF(OR(U804=0,N809="",R809=""),"",IF(U804&gt;=(0.5*R809),"HABIL","NO HABIL"))</f>
        <v/>
      </c>
      <c r="W809" s="64"/>
      <c r="X809" s="63"/>
      <c r="Y809" s="64" t="str">
        <f>IF(OR(X804=0,N809="",R809=""),"",IF(X804&gt;=$Y$9,"HABIL","NO HABIL"))</f>
        <v/>
      </c>
      <c r="Z809" s="65"/>
      <c r="AA809" s="64" t="str">
        <f>IF(OR(Z804=0,N809="",R809=""),"",IF(Z804&lt;=$AA$9,"HABIL","NO HABIL"))</f>
        <v/>
      </c>
      <c r="AB809" s="61">
        <f>IF(ISERROR(VLOOKUP(P809,[3]POA!$A$2:$F$25,5,0)),"",VLOOKUP(P809,[3]POA!$A$2:$F$25,5,0))</f>
        <v>0</v>
      </c>
      <c r="AC809" s="61"/>
      <c r="AD809" s="64" t="str">
        <f>IF(OR(AC804=0,N809="",R809=""),"",IF(AC804&gt;=$AD$9,"HABIL","NO HABIL"))</f>
        <v/>
      </c>
      <c r="AE809" s="64" t="str">
        <f t="shared" si="650"/>
        <v/>
      </c>
      <c r="AF809" s="66">
        <f t="shared" si="651"/>
        <v>0</v>
      </c>
      <c r="AG809" s="67" t="str">
        <f t="shared" si="654"/>
        <v>MIPYME</v>
      </c>
      <c r="AH809" s="68"/>
      <c r="AI809" s="64" t="str">
        <f>IF(OR(AH804=0,N809="",R809=""),"",IF(AH804&gt;=$AI$9,"HABIL","NO HABIL"))</f>
        <v/>
      </c>
      <c r="AJ809" s="68"/>
      <c r="AK809" s="64" t="str">
        <f>IF(OR(AJ804=0,N809="",R809=""),"",IF(AJ804&gt;=$AK$9,"HABIL","NO HABIL"))</f>
        <v/>
      </c>
      <c r="AL809" s="72" t="str">
        <f t="shared" si="655"/>
        <v/>
      </c>
    </row>
    <row r="810" spans="2:38" ht="18" hidden="1" customHeight="1" x14ac:dyDescent="0.25">
      <c r="B810" s="54" t="str">
        <f t="shared" si="656"/>
        <v/>
      </c>
      <c r="C810" s="56"/>
      <c r="D810" s="56"/>
      <c r="E810" s="57">
        <f>IF(ISERROR(VLOOKUP(C810,[2]TD!$4:$65536,2,0)),0,VLOOKUP(C810,[2]TD!$4:$65536,2,0))</f>
        <v>0</v>
      </c>
      <c r="F810" s="57">
        <f>IF(ISERROR(VLOOKUP(C810,[2]TD!$4:$65536,3,0)),0,VLOOKUP(C810,[2]TD!$4:$65536,3,0))</f>
        <v>0</v>
      </c>
      <c r="G810" s="57">
        <f>IF(ISERROR(VLOOKUP(C810,[2]TD!$4:$65536,4,0)),0,VLOOKUP(C810,[2]TD!$4:$65536,4,0))</f>
        <v>0</v>
      </c>
      <c r="H810" s="57">
        <f>IF(ISERROR(VLOOKUP(C810,[2]TD!$4:$65536,5,0)),0,VLOOKUP(C810,[2]TD!$4:$65536,5,0))</f>
        <v>0</v>
      </c>
      <c r="I810" s="57">
        <f t="shared" si="652"/>
        <v>0</v>
      </c>
      <c r="J810" s="57">
        <f t="shared" si="652"/>
        <v>0</v>
      </c>
      <c r="K810" s="57">
        <f t="shared" si="653"/>
        <v>0</v>
      </c>
      <c r="L810" s="57">
        <f>IF(ISERROR(VLOOKUP(C810,[2]TD!$4:$65536,6,0)),0,VLOOKUP(C810,[2]TD!$4:$65536,6,0))</f>
        <v>0</v>
      </c>
      <c r="M810" s="57">
        <f>IF(ISERROR(VLOOKUP(C810,[2]TD!$4:$65536,7,0)),0,VLOOKUP(C810,[2]TD!$4:$65536,7,0))</f>
        <v>0</v>
      </c>
      <c r="N810" s="70"/>
      <c r="O810" s="70" t="str">
        <f>IF(ISERROR(VLOOKUP(N810,[2]POA!$A$2:$C$25,3,0)),"",VLOOKUP(N810,[2]POA!$A$2:$C$25,3,0))</f>
        <v/>
      </c>
      <c r="P810" s="61"/>
      <c r="Q810" s="61" t="str">
        <f>IF(ISERROR(VLOOKUP(P810,[2]POA!$A$2:$F$25,4,0)),"",VLOOKUP(P810,[2]POA!$A$2:$F$25,4,0))</f>
        <v/>
      </c>
      <c r="R810" s="62" t="str">
        <f>IF(ISERROR(VLOOKUP(N810,[2]POA!$A$2:$C$25,2,0)),"",VLOOKUP(N810,[2]POA!$A$2:$C$25,2,0))</f>
        <v/>
      </c>
      <c r="S810" s="63"/>
      <c r="T810" s="64" t="str">
        <f t="shared" si="649"/>
        <v/>
      </c>
      <c r="U810" s="63"/>
      <c r="V810" s="64" t="str">
        <f>IF(OR(U804=0,N810="",R810=""),"",IF(U804&gt;=(0.5*R810),"HABIL","NO HABIL"))</f>
        <v/>
      </c>
      <c r="W810" s="64"/>
      <c r="X810" s="63"/>
      <c r="Y810" s="64" t="str">
        <f>IF(OR(X804=0,N810="",R810=""),"",IF(X804&gt;=$Y$9,"HABIL","NO HABIL"))</f>
        <v/>
      </c>
      <c r="Z810" s="65"/>
      <c r="AA810" s="64" t="str">
        <f>IF(OR(Z804=0,N810="",R810=""),"",IF(Z804&lt;=$AA$9,"HABIL","NO HABIL"))</f>
        <v/>
      </c>
      <c r="AB810" s="61">
        <f>IF(ISERROR(VLOOKUP(P810,[3]POA!$A$2:$F$25,5,0)),"",VLOOKUP(P810,[3]POA!$A$2:$F$25,5,0))</f>
        <v>0</v>
      </c>
      <c r="AC810" s="61"/>
      <c r="AD810" s="64" t="str">
        <f>IF(OR(AC804=0,N810="",R810=""),"",IF(AC804&gt;=$AD$9,"HABIL","NO HABIL"))</f>
        <v/>
      </c>
      <c r="AE810" s="64" t="str">
        <f t="shared" si="650"/>
        <v/>
      </c>
      <c r="AF810" s="66">
        <f t="shared" si="651"/>
        <v>0</v>
      </c>
      <c r="AG810" s="67" t="str">
        <f t="shared" si="654"/>
        <v>MIPYME</v>
      </c>
      <c r="AH810" s="68"/>
      <c r="AI810" s="64" t="str">
        <f>IF(OR(AH804=0,N810="",R810=""),"",IF(AH804&gt;=$AI$9,"HABIL","NO HABIL"))</f>
        <v/>
      </c>
      <c r="AJ810" s="68"/>
      <c r="AK810" s="64" t="str">
        <f>IF(OR(AJ804=0,N810="",R810=""),"",IF(AJ804&gt;=$AK$9,"HABIL","NO HABIL"))</f>
        <v/>
      </c>
      <c r="AL810" s="71" t="str">
        <f t="shared" si="655"/>
        <v/>
      </c>
    </row>
    <row r="811" spans="2:38" ht="18" hidden="1" customHeight="1" x14ac:dyDescent="0.25">
      <c r="B811" s="54" t="str">
        <f t="shared" si="656"/>
        <v/>
      </c>
      <c r="C811" s="56"/>
      <c r="D811" s="56"/>
      <c r="E811" s="57">
        <f>IF(ISERROR(VLOOKUP(C811,[2]TD!$4:$65536,2,0)),0,VLOOKUP(C811,[2]TD!$4:$65536,2,0))</f>
        <v>0</v>
      </c>
      <c r="F811" s="57">
        <f>IF(ISERROR(VLOOKUP(C811,[2]TD!$4:$65536,3,0)),0,VLOOKUP(C811,[2]TD!$4:$65536,3,0))</f>
        <v>0</v>
      </c>
      <c r="G811" s="57">
        <f>IF(ISERROR(VLOOKUP(C811,[2]TD!$4:$65536,4,0)),0,VLOOKUP(C811,[2]TD!$4:$65536,4,0))</f>
        <v>0</v>
      </c>
      <c r="H811" s="57">
        <f>IF(ISERROR(VLOOKUP(C811,[2]TD!$4:$65536,5,0)),0,VLOOKUP(C811,[2]TD!$4:$65536,5,0))</f>
        <v>0</v>
      </c>
      <c r="I811" s="57">
        <f t="shared" si="652"/>
        <v>0</v>
      </c>
      <c r="J811" s="57">
        <f t="shared" si="652"/>
        <v>0</v>
      </c>
      <c r="K811" s="57">
        <f t="shared" si="653"/>
        <v>0</v>
      </c>
      <c r="L811" s="57">
        <f>IF(ISERROR(VLOOKUP(C811,[2]TD!$4:$65536,6,0)),0,VLOOKUP(C811,[2]TD!$4:$65536,6,0))</f>
        <v>0</v>
      </c>
      <c r="M811" s="57">
        <f>IF(ISERROR(VLOOKUP(C811,[2]TD!$4:$65536,7,0)),0,VLOOKUP(C811,[2]TD!$4:$65536,7,0))</f>
        <v>0</v>
      </c>
      <c r="N811" s="70"/>
      <c r="O811" s="70" t="str">
        <f>IF(ISERROR(VLOOKUP(N811,[2]POA!$A$2:$C$25,3,0)),"",VLOOKUP(N811,[2]POA!$A$2:$C$25,3,0))</f>
        <v/>
      </c>
      <c r="P811" s="61"/>
      <c r="Q811" s="61" t="str">
        <f>IF(ISERROR(VLOOKUP(P811,[2]POA!$A$2:$F$25,4,0)),"",VLOOKUP(P811,[2]POA!$A$2:$F$25,4,0))</f>
        <v/>
      </c>
      <c r="R811" s="62" t="str">
        <f>IF(ISERROR(VLOOKUP(N811,[2]POA!$A$2:$C$25,2,0)),"",VLOOKUP(N811,[2]POA!$A$2:$C$25,2,0))</f>
        <v/>
      </c>
      <c r="S811" s="63"/>
      <c r="T811" s="64" t="str">
        <f t="shared" si="649"/>
        <v/>
      </c>
      <c r="U811" s="63"/>
      <c r="V811" s="64" t="str">
        <f>IF(OR(U804=0,N811="",R811=""),"",IF(U804&gt;=(0.5*R811),"HABIL","NO HABIL"))</f>
        <v/>
      </c>
      <c r="W811" s="64"/>
      <c r="X811" s="63"/>
      <c r="Y811" s="64" t="str">
        <f>IF(OR(X804=0,N811="",R811=""),"",IF(X804&gt;=$Y$9,"HABIL","NO HABIL"))</f>
        <v/>
      </c>
      <c r="Z811" s="65"/>
      <c r="AA811" s="64" t="str">
        <f>IF(OR(Z804=0,N811="",R811=""),"",IF(Z804&lt;=$AA$9,"HABIL","NO HABIL"))</f>
        <v/>
      </c>
      <c r="AB811" s="61">
        <f>IF(ISERROR(VLOOKUP(P811,[3]POA!$A$2:$F$25,5,0)),"",VLOOKUP(P811,[3]POA!$A$2:$F$25,5,0))</f>
        <v>0</v>
      </c>
      <c r="AC811" s="61"/>
      <c r="AD811" s="64" t="str">
        <f>IF(OR(AC804=0,N811="",R811=""),"",IF(AC804&gt;=$AD$9,"HABIL","NO HABIL"))</f>
        <v/>
      </c>
      <c r="AE811" s="64" t="str">
        <f t="shared" si="650"/>
        <v/>
      </c>
      <c r="AF811" s="66">
        <f t="shared" si="651"/>
        <v>0</v>
      </c>
      <c r="AG811" s="67" t="str">
        <f t="shared" si="654"/>
        <v>MIPYME</v>
      </c>
      <c r="AH811" s="68"/>
      <c r="AI811" s="64" t="str">
        <f>IF(OR(AH804=0,N811="",R811=""),"",IF(AH804&gt;=$AI$9,"HABIL","NO HABIL"))</f>
        <v/>
      </c>
      <c r="AJ811" s="68"/>
      <c r="AK811" s="64" t="str">
        <f>IF(OR(AJ804=0,N811="",R811=""),"",IF(AJ804&gt;=$AK$9,"HABIL","NO HABIL"))</f>
        <v/>
      </c>
      <c r="AL811" s="71" t="str">
        <f t="shared" si="655"/>
        <v/>
      </c>
    </row>
    <row r="812" spans="2:38" ht="18" hidden="1" customHeight="1" x14ac:dyDescent="0.25">
      <c r="B812" s="54" t="str">
        <f t="shared" si="656"/>
        <v/>
      </c>
      <c r="C812" s="56"/>
      <c r="D812" s="56"/>
      <c r="E812" s="57">
        <f>IF(ISERROR(VLOOKUP(C812,[2]TD!$4:$65536,2,0)),0,VLOOKUP(C812,[2]TD!$4:$65536,2,0))</f>
        <v>0</v>
      </c>
      <c r="F812" s="57">
        <f>IF(ISERROR(VLOOKUP(C812,[2]TD!$4:$65536,3,0)),0,VLOOKUP(C812,[2]TD!$4:$65536,3,0))</f>
        <v>0</v>
      </c>
      <c r="G812" s="57">
        <f>IF(ISERROR(VLOOKUP(C812,[2]TD!$4:$65536,4,0)),0,VLOOKUP(C812,[2]TD!$4:$65536,4,0))</f>
        <v>0</v>
      </c>
      <c r="H812" s="57">
        <f>IF(ISERROR(VLOOKUP(C812,[2]TD!$4:$65536,5,0)),0,VLOOKUP(C812,[2]TD!$4:$65536,5,0))</f>
        <v>0</v>
      </c>
      <c r="I812" s="57">
        <f t="shared" si="652"/>
        <v>0</v>
      </c>
      <c r="J812" s="57">
        <f t="shared" si="652"/>
        <v>0</v>
      </c>
      <c r="K812" s="57">
        <f t="shared" si="653"/>
        <v>0</v>
      </c>
      <c r="L812" s="57">
        <f>IF(ISERROR(VLOOKUP(C812,[2]TD!$4:$65536,6,0)),0,VLOOKUP(C812,[2]TD!$4:$65536,6,0))</f>
        <v>0</v>
      </c>
      <c r="M812" s="57">
        <f>IF(ISERROR(VLOOKUP(C812,[2]TD!$4:$65536,7,0)),0,VLOOKUP(C812,[2]TD!$4:$65536,7,0))</f>
        <v>0</v>
      </c>
      <c r="N812" s="70"/>
      <c r="O812" s="70" t="str">
        <f>IF(ISERROR(VLOOKUP(N812,[2]POA!$A$2:$C$25,3,0)),"",VLOOKUP(N812,[2]POA!$A$2:$C$25,3,0))</f>
        <v/>
      </c>
      <c r="P812" s="61"/>
      <c r="Q812" s="61" t="str">
        <f>IF(ISERROR(VLOOKUP(P812,[2]POA!$A$2:$F$25,4,0)),"",VLOOKUP(P812,[2]POA!$A$2:$F$25,4,0))</f>
        <v/>
      </c>
      <c r="R812" s="62" t="str">
        <f>IF(ISERROR(VLOOKUP(N812,[2]POA!$A$2:$C$25,2,0)),"",VLOOKUP(N812,[2]POA!$A$2:$C$25,2,0))</f>
        <v/>
      </c>
      <c r="S812" s="63"/>
      <c r="T812" s="64" t="str">
        <f t="shared" si="649"/>
        <v/>
      </c>
      <c r="U812" s="63"/>
      <c r="V812" s="64" t="str">
        <f>IF(OR(U804=0,N812="",R812=""),"",IF(U804&gt;=(0.5*R812),"HABIL","NO HABIL"))</f>
        <v/>
      </c>
      <c r="W812" s="64"/>
      <c r="X812" s="63"/>
      <c r="Y812" s="64" t="str">
        <f>IF(OR(X804=0,N812="",R812=""),"",IF(X804&gt;=$Y$9,"HABIL","NO HABIL"))</f>
        <v/>
      </c>
      <c r="Z812" s="65"/>
      <c r="AA812" s="64" t="str">
        <f>IF(OR(Z804=0,N812="",R812=""),"",IF(Z804&lt;=$AA$9,"HABIL","NO HABIL"))</f>
        <v/>
      </c>
      <c r="AB812" s="61">
        <f>IF(ISERROR(VLOOKUP(P812,[3]POA!$A$2:$F$25,5,0)),"",VLOOKUP(P812,[3]POA!$A$2:$F$25,5,0))</f>
        <v>0</v>
      </c>
      <c r="AC812" s="61"/>
      <c r="AD812" s="64" t="str">
        <f>IF(OR(AC804=0,N812="",R812=""),"",IF(AC804&gt;=$AD$9,"HABIL","NO HABIL"))</f>
        <v/>
      </c>
      <c r="AE812" s="64" t="str">
        <f t="shared" si="650"/>
        <v/>
      </c>
      <c r="AF812" s="66">
        <f t="shared" si="651"/>
        <v>0</v>
      </c>
      <c r="AG812" s="67" t="str">
        <f t="shared" si="654"/>
        <v>MIPYME</v>
      </c>
      <c r="AH812" s="68"/>
      <c r="AI812" s="64" t="str">
        <f>IF(OR(AH804=0,N812="",R812=""),"",IF(AH804&gt;=$AI$9,"HABIL","NO HABIL"))</f>
        <v/>
      </c>
      <c r="AJ812" s="68"/>
      <c r="AK812" s="64" t="str">
        <f>IF(OR(AJ804=0,N812="",R812=""),"",IF(AJ804&gt;=$AK$9,"HABIL","NO HABIL"))</f>
        <v/>
      </c>
      <c r="AL812" s="72" t="str">
        <f t="shared" si="655"/>
        <v/>
      </c>
    </row>
    <row r="813" spans="2:38" ht="18" hidden="1" customHeight="1" x14ac:dyDescent="0.25">
      <c r="B813" s="54" t="str">
        <f t="shared" si="656"/>
        <v/>
      </c>
      <c r="C813" s="56"/>
      <c r="D813" s="56"/>
      <c r="E813" s="57">
        <f>IF(ISERROR(VLOOKUP(C813,[2]TD!$4:$65536,2,0)),0,VLOOKUP(C813,[2]TD!$4:$65536,2,0))</f>
        <v>0</v>
      </c>
      <c r="F813" s="57">
        <f>IF(ISERROR(VLOOKUP(C813,[2]TD!$4:$65536,3,0)),0,VLOOKUP(C813,[2]TD!$4:$65536,3,0))</f>
        <v>0</v>
      </c>
      <c r="G813" s="57">
        <f>IF(ISERROR(VLOOKUP(C813,[2]TD!$4:$65536,4,0)),0,VLOOKUP(C813,[2]TD!$4:$65536,4,0))</f>
        <v>0</v>
      </c>
      <c r="H813" s="57">
        <f>IF(ISERROR(VLOOKUP(C813,[2]TD!$4:$65536,5,0)),0,VLOOKUP(C813,[2]TD!$4:$65536,5,0))</f>
        <v>0</v>
      </c>
      <c r="I813" s="57">
        <f t="shared" si="652"/>
        <v>0</v>
      </c>
      <c r="J813" s="57">
        <f t="shared" si="652"/>
        <v>0</v>
      </c>
      <c r="K813" s="57">
        <f t="shared" si="653"/>
        <v>0</v>
      </c>
      <c r="L813" s="57">
        <f>IF(ISERROR(VLOOKUP(C813,[2]TD!$4:$65536,6,0)),0,VLOOKUP(C813,[2]TD!$4:$65536,6,0))</f>
        <v>0</v>
      </c>
      <c r="M813" s="57">
        <f>IF(ISERROR(VLOOKUP(C813,[2]TD!$4:$65536,7,0)),0,VLOOKUP(C813,[2]TD!$4:$65536,7,0))</f>
        <v>0</v>
      </c>
      <c r="N813" s="70"/>
      <c r="O813" s="70" t="str">
        <f>IF(ISERROR(VLOOKUP(N813,[2]POA!$A$2:$C$25,3,0)),"",VLOOKUP(N813,[2]POA!$A$2:$C$25,3,0))</f>
        <v/>
      </c>
      <c r="P813" s="61"/>
      <c r="Q813" s="61" t="str">
        <f>IF(ISERROR(VLOOKUP(P813,[2]POA!$A$2:$F$25,4,0)),"",VLOOKUP(P813,[2]POA!$A$2:$F$25,4,0))</f>
        <v/>
      </c>
      <c r="R813" s="62" t="str">
        <f>IF(ISERROR(VLOOKUP(N813,[2]POA!$A$2:$C$25,2,0)),"",VLOOKUP(N813,[2]POA!$A$2:$C$25,2,0))</f>
        <v/>
      </c>
      <c r="S813" s="63"/>
      <c r="T813" s="64" t="str">
        <f t="shared" si="649"/>
        <v/>
      </c>
      <c r="U813" s="63"/>
      <c r="V813" s="64" t="str">
        <f>IF(OR(U804=0,N813="",R813=""),"",IF(U804&gt;=(0.5*R813),"HABIL","NO HABIL"))</f>
        <v/>
      </c>
      <c r="W813" s="64"/>
      <c r="X813" s="63"/>
      <c r="Y813" s="64" t="str">
        <f>IF(OR(X804=0,N813="",R813=""),"",IF(X804&gt;=$Y$9,"HABIL","NO HABIL"))</f>
        <v/>
      </c>
      <c r="Z813" s="65"/>
      <c r="AA813" s="64" t="str">
        <f>IF(OR(Z804=0,N813="",R813=""),"",IF(Z804&lt;=$AA$9,"HABIL","NO HABIL"))</f>
        <v/>
      </c>
      <c r="AB813" s="61">
        <f>IF(ISERROR(VLOOKUP(P813,[3]POA!$A$2:$F$25,5,0)),"",VLOOKUP(P813,[3]POA!$A$2:$F$25,5,0))</f>
        <v>0</v>
      </c>
      <c r="AC813" s="61"/>
      <c r="AD813" s="64" t="str">
        <f>IF(OR(AC804=0,N813="",R813=""),"",IF(AC804&gt;=$AD$9,"HABIL","NO HABIL"))</f>
        <v/>
      </c>
      <c r="AE813" s="64" t="str">
        <f t="shared" si="650"/>
        <v/>
      </c>
      <c r="AF813" s="66">
        <f t="shared" si="651"/>
        <v>0</v>
      </c>
      <c r="AG813" s="67" t="str">
        <f t="shared" si="654"/>
        <v>MIPYME</v>
      </c>
      <c r="AH813" s="68"/>
      <c r="AI813" s="64" t="str">
        <f>IF(OR(AH804=0,N813="",R813=""),"",IF(AH804&gt;=$AI$9,"HABIL","NO HABIL"))</f>
        <v/>
      </c>
      <c r="AJ813" s="68"/>
      <c r="AK813" s="64" t="str">
        <f>IF(OR(AJ804=0,N813="",R813=""),"",IF(AJ804&gt;=$AK$9,"HABIL","NO HABIL"))</f>
        <v/>
      </c>
      <c r="AL813" s="72" t="str">
        <f t="shared" si="655"/>
        <v/>
      </c>
    </row>
    <row r="814" spans="2:38" ht="18" hidden="1" customHeight="1" x14ac:dyDescent="0.25">
      <c r="B814" s="73" t="str">
        <f t="shared" si="656"/>
        <v/>
      </c>
      <c r="C814" s="74"/>
      <c r="D814" s="74"/>
      <c r="E814" s="75">
        <f>IF(ISERROR(VLOOKUP(C814,[2]TD!$4:$65536,2,0)),0,VLOOKUP(C814,[2]TD!$4:$65536,2,0))</f>
        <v>0</v>
      </c>
      <c r="F814" s="75">
        <f>IF(ISERROR(VLOOKUP(C814,[2]TD!$4:$65536,3,0)),0,VLOOKUP(C814,[2]TD!$4:$65536,3,0))</f>
        <v>0</v>
      </c>
      <c r="G814" s="75">
        <f>IF(ISERROR(VLOOKUP(C814,[2]TD!$4:$65536,4,0)),0,VLOOKUP(C814,[2]TD!$4:$65536,4,0))</f>
        <v>0</v>
      </c>
      <c r="H814" s="75">
        <f>IF(ISERROR(VLOOKUP(C814,[2]TD!$4:$65536,5,0)),0,VLOOKUP(C814,[2]TD!$4:$65536,5,0))</f>
        <v>0</v>
      </c>
      <c r="I814" s="75">
        <f t="shared" si="652"/>
        <v>0</v>
      </c>
      <c r="J814" s="75">
        <f t="shared" si="652"/>
        <v>0</v>
      </c>
      <c r="K814" s="75">
        <f t="shared" si="653"/>
        <v>0</v>
      </c>
      <c r="L814" s="75">
        <f>IF(ISERROR(VLOOKUP(C814,[2]TD!$4:$65536,6,0)),0,VLOOKUP(C814,[2]TD!$4:$65536,6,0))</f>
        <v>0</v>
      </c>
      <c r="M814" s="75">
        <f>IF(ISERROR(VLOOKUP(C814,[2]TD!$4:$65536,7,0)),0,VLOOKUP(C814,[2]TD!$4:$65536,7,0))</f>
        <v>0</v>
      </c>
      <c r="N814" s="76"/>
      <c r="O814" s="76" t="str">
        <f>IF(ISERROR(VLOOKUP(N814,[2]POA!$A$2:$C$25,3,0)),"",VLOOKUP(N814,[2]POA!$A$2:$C$25,3,0))</f>
        <v/>
      </c>
      <c r="P814" s="77"/>
      <c r="Q814" s="77" t="str">
        <f>IF(ISERROR(VLOOKUP(P814,[2]POA!$A$2:$F$25,4,0)),"",VLOOKUP(P814,[2]POA!$A$2:$F$25,4,0))</f>
        <v/>
      </c>
      <c r="R814" s="78" t="str">
        <f>IF(ISERROR(VLOOKUP(N814,[2]POA!$A$2:$C$25,2,0)),"",VLOOKUP(N814,[2]POA!$A$2:$C$25,2,0))</f>
        <v/>
      </c>
      <c r="S814" s="79"/>
      <c r="T814" s="64" t="str">
        <f t="shared" si="649"/>
        <v/>
      </c>
      <c r="U814" s="79"/>
      <c r="V814" s="80" t="str">
        <f>IF(OR(U804=0,N814="",R814=""),"",IF(U804&gt;=(0.5*R814),"HABIL","NO HABIL"))</f>
        <v/>
      </c>
      <c r="W814" s="80"/>
      <c r="X814" s="79"/>
      <c r="Y814" s="80" t="str">
        <f>IF(OR(X804=0,N814="",R814=""),"",IF(X804&gt;=$Y$9,"HABIL","NO HABIL"))</f>
        <v/>
      </c>
      <c r="Z814" s="81"/>
      <c r="AA814" s="80" t="str">
        <f>IF(OR(Z804=0,N814="",R814=""),"",IF(Z804&lt;=$AA$9,"HABIL","NO HABIL"))</f>
        <v/>
      </c>
      <c r="AB814" s="77">
        <f>IF(ISERROR(VLOOKUP(P814,[3]POA!$A$2:$F$25,5,0)),"",VLOOKUP(P814,[3]POA!$A$2:$F$25,5,0))</f>
        <v>0</v>
      </c>
      <c r="AC814" s="77"/>
      <c r="AD814" s="80" t="str">
        <f>IF(OR(AC804=0,N814="",R814=""),"",IF(AC804&gt;=$AD$9,"HABIL","NO HABIL"))</f>
        <v/>
      </c>
      <c r="AE814" s="80" t="str">
        <f t="shared" si="650"/>
        <v/>
      </c>
      <c r="AF814" s="82">
        <f t="shared" si="651"/>
        <v>0</v>
      </c>
      <c r="AG814" s="83" t="str">
        <f t="shared" si="654"/>
        <v>MIPYME</v>
      </c>
      <c r="AH814" s="84"/>
      <c r="AI814" s="80" t="str">
        <f>IF(OR(AH804=0,N814="",R814=""),"",IF(AH804&gt;=$AI$9,"HABIL","NO HABIL"))</f>
        <v/>
      </c>
      <c r="AJ814" s="84"/>
      <c r="AK814" s="80" t="str">
        <f>IF(OR(AJ804=0,N814="",R814=""),"",IF(AJ804&gt;=$AK$9,"HABIL","NO HABIL"))</f>
        <v/>
      </c>
      <c r="AL814" s="85" t="str">
        <f t="shared" si="655"/>
        <v/>
      </c>
    </row>
    <row r="815" spans="2:38" ht="18" hidden="1" customHeight="1" x14ac:dyDescent="0.25">
      <c r="B815" s="37">
        <v>74</v>
      </c>
      <c r="C815" s="38">
        <f>+C816</f>
        <v>0</v>
      </c>
      <c r="D815" s="39" t="str">
        <f>IF(SUM(D816:D825)=0,"",SUM(D816:D825))</f>
        <v/>
      </c>
      <c r="E815" s="40">
        <f>SUM(E816:E825)</f>
        <v>0</v>
      </c>
      <c r="F815" s="40">
        <f t="shared" ref="F815:M815" si="657">SUM(F816:F825)</f>
        <v>0</v>
      </c>
      <c r="G815" s="40">
        <f t="shared" si="657"/>
        <v>0</v>
      </c>
      <c r="H815" s="40">
        <f t="shared" si="657"/>
        <v>0</v>
      </c>
      <c r="I815" s="40">
        <f t="shared" si="657"/>
        <v>0</v>
      </c>
      <c r="J815" s="40">
        <f t="shared" si="657"/>
        <v>0</v>
      </c>
      <c r="K815" s="40">
        <f t="shared" si="657"/>
        <v>0</v>
      </c>
      <c r="L815" s="40">
        <f t="shared" si="657"/>
        <v>0</v>
      </c>
      <c r="M815" s="40">
        <f t="shared" si="657"/>
        <v>0</v>
      </c>
      <c r="N815" s="41">
        <v>1</v>
      </c>
      <c r="O815" s="42">
        <f>IF(ISERROR(VLOOKUP(N815,[2]POA!$A$2:$C$25,3,0)),"",VLOOKUP(N815,[2]POA!$A$2:$C$25,3,0))</f>
        <v>18</v>
      </c>
      <c r="P815" s="43" t="s">
        <v>54</v>
      </c>
      <c r="Q815" s="41">
        <f>+SUM(Q816:Q825)</f>
        <v>0</v>
      </c>
      <c r="R815" s="44">
        <f>IF(ISERROR(VLOOKUP(N815,[2]POA!$A$2:$C$25,2,0)),"",VLOOKUP(N815,[2]POA!$A$2:$C$25,2,0))</f>
        <v>151500000000</v>
      </c>
      <c r="S815" s="45">
        <f>SUM(I815)</f>
        <v>0</v>
      </c>
      <c r="T815" s="46" t="str">
        <f>IF(OR(S815=0,N815="",R815=""),"",IF(S815&gt;=(R815/O815),"HABIL","NO HABIL"))</f>
        <v/>
      </c>
      <c r="U815" s="47">
        <f>SUM(J815)</f>
        <v>0</v>
      </c>
      <c r="V815" s="48" t="str">
        <f>IF(OR(U815=0,N815="",R815=""),"",IF(U815&gt;=(0.1*R815),"HABIL","NO HABIL"))</f>
        <v/>
      </c>
      <c r="W815" s="48"/>
      <c r="X815" s="47">
        <f>IF(ISERROR(SUM(E815/G815)),0,SUM(E815/G815))</f>
        <v>0</v>
      </c>
      <c r="Y815" s="46" t="str">
        <f>IF(OR(X815=0,N815="",R815=""),"",IF(X815&gt;=$Y$9,"HABIL","NO HABIL"))</f>
        <v/>
      </c>
      <c r="Z815" s="49">
        <f>IF(ISERROR(SUM(H815/F815)),0,SUM(H815/F815))</f>
        <v>0</v>
      </c>
      <c r="AA815" s="46" t="str">
        <f>IF(OR(Z815=0,N815="",R815=""),"",IF(Z815&lt;=$AA$9,"HABIL","NO HABIL"))</f>
        <v/>
      </c>
      <c r="AB815" s="41">
        <f>+SUM(AB816:AB825)</f>
        <v>0</v>
      </c>
      <c r="AC815" s="49">
        <f>IF(ISERROR(SUM(L815/M815)),0,SUM(L815/M815))</f>
        <v>0</v>
      </c>
      <c r="AD815" s="46" t="str">
        <f>IF(OR(AC815=0,N815="",R815=""),"",IF(AC815&gt;=$AD$9,"HABIL","NO HABIL"))</f>
        <v/>
      </c>
      <c r="AE815" s="46" t="str">
        <f>IF(OR(T815="",V815="",Y815="",AA815="",AD815=""),"",IF(T815="NO HABIL","NO HABIL",IF(V815="NO HABIL","NO HABIL",IF(Y815="NO HABIL","NO HABIL",IF(AA815="NO HABIL","NO HABIL",IF(AD815="NO HABIL","NO HABIL",IF(AD815="NO HABIL","NO HABIL","HABIL")))))))</f>
        <v/>
      </c>
      <c r="AF815" s="50"/>
      <c r="AG815" s="51"/>
      <c r="AH815" s="49">
        <f>IF(ISERROR(SUM(L815/K815)),0,SUM(L815/K815))</f>
        <v>0</v>
      </c>
      <c r="AI815" s="46" t="str">
        <f>IF(OR(AH815=0,N815="",R815=""),"",IF(AH815&gt;=$AI$9,"HABIL","NO HABIL"))</f>
        <v/>
      </c>
      <c r="AJ815" s="49">
        <f>IF(ISERROR(SUM(L815/F815)),0,SUM(L815/F815))</f>
        <v>0</v>
      </c>
      <c r="AK815" s="46" t="str">
        <f>IF(OR(AJ815=0,N815="",R815=""),"",IF(AJ815&gt;=$AK$9,"HABIL","NO HABIL"))</f>
        <v/>
      </c>
      <c r="AL815" s="52" t="str">
        <f t="shared" si="655"/>
        <v/>
      </c>
    </row>
    <row r="816" spans="2:38" ht="18" hidden="1" customHeight="1" x14ac:dyDescent="0.25">
      <c r="B816" s="54" t="str">
        <f>IF(C816="","",B815+0.1)</f>
        <v/>
      </c>
      <c r="C816" s="55"/>
      <c r="D816" s="56"/>
      <c r="E816" s="57">
        <f>IF(ISERROR(VLOOKUP(C816,[2]TD!$4:$65536,2,0)),0,VLOOKUP(C816,[2]TD!$4:$65536,2,0))</f>
        <v>0</v>
      </c>
      <c r="F816" s="57">
        <f>IF(ISERROR(VLOOKUP(C816,[2]TD!$4:$65536,3,0)),0,VLOOKUP(C816,[2]TD!$4:$65536,3,0))</f>
        <v>0</v>
      </c>
      <c r="G816" s="57">
        <f>IF(ISERROR(VLOOKUP(C816,[2]TD!$4:$65536,4,0)),0,VLOOKUP(C816,[2]TD!$4:$65536,4,0))</f>
        <v>0</v>
      </c>
      <c r="H816" s="57">
        <f>IF(ISERROR(VLOOKUP(C816,[2]TD!$4:$65536,5,0)),0,VLOOKUP(C816,[2]TD!$4:$65536,5,0))</f>
        <v>0</v>
      </c>
      <c r="I816" s="57">
        <f>IF(ISERROR(E816-G816),"",E816-G816)</f>
        <v>0</v>
      </c>
      <c r="J816" s="58">
        <f>IF(ISERROR(F816-H816),"",F816-H816)</f>
        <v>0</v>
      </c>
      <c r="K816" s="58">
        <f>IF(ISERROR(F816-H816),"",F816-H816)</f>
        <v>0</v>
      </c>
      <c r="L816" s="57">
        <f>IF(ISERROR(VLOOKUP(C816,[2]TD!$4:$65536,6,0)),0,VLOOKUP(C816,[2]TD!$4:$65536,6,0))</f>
        <v>0</v>
      </c>
      <c r="M816" s="57">
        <f>IF(ISERROR(VLOOKUP(C816,[2]TD!$4:$65536,7,0)),0,VLOOKUP(C816,[2]TD!$4:$65536,7,0))</f>
        <v>0</v>
      </c>
      <c r="N816" s="59"/>
      <c r="O816" s="60" t="str">
        <f>IF(ISERROR(VLOOKUP(N816,[2]POA!$A$2:$C$25,3,0)),"",VLOOKUP(N816,[2]POA!$A$2:$C$25,3,0))</f>
        <v/>
      </c>
      <c r="P816" s="61" t="s">
        <v>54</v>
      </c>
      <c r="Q816" s="61" t="str">
        <f>IF(ISERROR(VLOOKUP(P816,[2]POA!$A$2:$F$25,4,0)),"",VLOOKUP(P816,[2]POA!$A$2:$F$25,4,0))</f>
        <v/>
      </c>
      <c r="R816" s="62" t="str">
        <f>IF(ISERROR(VLOOKUP(N816,[2]POA!$A$2:$C$25,2,0)),"",VLOOKUP(N816,[2]POA!$A$2:$C$25,2,0))</f>
        <v/>
      </c>
      <c r="S816" s="63"/>
      <c r="T816" s="64" t="str">
        <f t="shared" ref="T816:T825" si="658">IF(OR(S815=0,N816="",R816=""),"",IF(S815&gt;=(0.1*R816),"HABIL","NO HABIL"))</f>
        <v/>
      </c>
      <c r="U816" s="63"/>
      <c r="V816" s="64" t="str">
        <f>IF(OR(U815=0,N816="",R816=""),"",IF(U815&gt;=(0.5*R816),"HABIL","NO HABIL"))</f>
        <v/>
      </c>
      <c r="W816" s="64"/>
      <c r="X816" s="63"/>
      <c r="Y816" s="64" t="str">
        <f>IF(OR(X815=0,N816="",R816=""),"",IF(X815&gt;=$Y$9,"HABIL","NO HABIL"))</f>
        <v/>
      </c>
      <c r="Z816" s="65"/>
      <c r="AA816" s="64" t="str">
        <f>IF(OR(Z815=0,N816="",R816=""),"",IF(Z815&lt;=$AA$9,"HABIL","NO HABIL"))</f>
        <v/>
      </c>
      <c r="AB816" s="61" t="str">
        <f>IF(ISERROR(VLOOKUP(P816,[3]POA!$A$2:$F$25,5,0)),"",VLOOKUP(P816,[3]POA!$A$2:$F$25,5,0))</f>
        <v/>
      </c>
      <c r="AC816" s="61"/>
      <c r="AD816" s="64" t="str">
        <f>IF(OR(AC815=0,N816="",R816=""),"",IF(AC815&gt;=$AD$9,"HABIL","NO HABIL"))</f>
        <v/>
      </c>
      <c r="AE816" s="64" t="str">
        <f t="shared" ref="AE816:AE825" si="659">IF(OR(T816="",V816="",Y816="",AA816="",AD816=""),"",IF(T816="NO HABIL","NO HABIL",IF(V816="NO HABIL","NO HABIL",IF(Y816="NO HABIL","NO HABIL",IF(AA816="NO HABIL","NO HABIL",IF(AD816="NO HABIL","NO HABIL",IF(AD816="NO HABIL","NO HABIL","HABIL")))))))</f>
        <v/>
      </c>
      <c r="AF816" s="66">
        <f t="shared" ref="AF816:AF825" si="660">IF(ISERROR(F816/$AG$9),"",F816/$AG$9)</f>
        <v>0</v>
      </c>
      <c r="AG816" s="67" t="str">
        <f>+IF(AF816&lt;$AG$10,"MIPYME","NO CUMPLE")</f>
        <v>MIPYME</v>
      </c>
      <c r="AH816" s="68"/>
      <c r="AI816" s="64" t="str">
        <f>IF(OR(AH815=0,N816="",R816=""),"",IF(AH815&gt;=$AI$9,"HABIL","NO HABIL"))</f>
        <v/>
      </c>
      <c r="AJ816" s="68"/>
      <c r="AK816" s="64" t="str">
        <f>IF(OR(AJ815=0,N816="",R816=""),"",IF(AJ815&gt;=$AK$9,"HABIL","NO HABIL"))</f>
        <v/>
      </c>
      <c r="AL816" s="69" t="str">
        <f>IF(OR(AI816="",AK816=""),"",IF(AI816="NO HABIL","NO HABIL",IF(AK816="NO HABIL","NO HABIL",IF(AK816="NO HABIL","NO HABIL","HABIL"))))</f>
        <v/>
      </c>
    </row>
    <row r="817" spans="2:38" ht="18" hidden="1" customHeight="1" x14ac:dyDescent="0.25">
      <c r="B817" s="54" t="str">
        <f>IF(C817="","",B816+0.1)</f>
        <v/>
      </c>
      <c r="C817" s="56"/>
      <c r="D817" s="56"/>
      <c r="E817" s="57">
        <f>IF(ISERROR(VLOOKUP(C817,[2]TD!$4:$65536,2,0)),0,VLOOKUP(C817,[2]TD!$4:$65536,2,0))</f>
        <v>0</v>
      </c>
      <c r="F817" s="57">
        <f>IF(ISERROR(VLOOKUP(C817,[2]TD!$4:$65536,3,0)),0,VLOOKUP(C817,[2]TD!$4:$65536,3,0))</f>
        <v>0</v>
      </c>
      <c r="G817" s="57">
        <f>IF(ISERROR(VLOOKUP(C817,[2]TD!$4:$65536,4,0)),0,VLOOKUP(C817,[2]TD!$4:$65536,4,0))</f>
        <v>0</v>
      </c>
      <c r="H817" s="57">
        <f>IF(ISERROR(VLOOKUP(C817,[2]TD!$4:$65536,5,0)),0,VLOOKUP(C817,[2]TD!$4:$65536,5,0))</f>
        <v>0</v>
      </c>
      <c r="I817" s="57">
        <f t="shared" ref="I817:J825" si="661">IF(ISERROR(E817-G817),"",E817-G817)</f>
        <v>0</v>
      </c>
      <c r="J817" s="58">
        <f t="shared" si="661"/>
        <v>0</v>
      </c>
      <c r="K817" s="58">
        <f t="shared" ref="K817:K825" si="662">IF(ISERROR(F817-H817),"",F817-H817)</f>
        <v>0</v>
      </c>
      <c r="L817" s="57">
        <f>IF(ISERROR(VLOOKUP(C817,[2]TD!$4:$65536,6,0)),0,VLOOKUP(C817,[2]TD!$4:$65536,6,0))</f>
        <v>0</v>
      </c>
      <c r="M817" s="57">
        <f>IF(ISERROR(VLOOKUP(C817,[2]TD!$4:$65536,7,0)),0,VLOOKUP(C817,[2]TD!$4:$65536,7,0))</f>
        <v>0</v>
      </c>
      <c r="N817" s="70"/>
      <c r="O817" s="70" t="str">
        <f>IF(ISERROR(VLOOKUP(N817,[2]POA!$A$2:$C$25,3,0)),"",VLOOKUP(N817,[2]POA!$A$2:$C$25,3,0))</f>
        <v/>
      </c>
      <c r="P817" s="61" t="s">
        <v>54</v>
      </c>
      <c r="Q817" s="61" t="str">
        <f>IF(ISERROR(VLOOKUP(P817,[2]POA!$A$2:$F$25,4,0)),"",VLOOKUP(P817,[2]POA!$A$2:$F$25,4,0))</f>
        <v/>
      </c>
      <c r="R817" s="62" t="str">
        <f>IF(ISERROR(VLOOKUP(N817,[2]POA!$A$2:$C$25,2,0)),"",VLOOKUP(N817,[2]POA!$A$2:$C$25,2,0))</f>
        <v/>
      </c>
      <c r="S817" s="63" t="s">
        <v>54</v>
      </c>
      <c r="T817" s="64" t="str">
        <f t="shared" si="658"/>
        <v/>
      </c>
      <c r="U817" s="63"/>
      <c r="V817" s="64" t="str">
        <f>IF(OR(U815=0,N817="",R817=""),"",IF(U815&gt;=(0.5*R817),"HABIL","NO HABIL"))</f>
        <v/>
      </c>
      <c r="W817" s="64"/>
      <c r="X817" s="63"/>
      <c r="Y817" s="64" t="str">
        <f>IF(OR(X815=0,N817="",R817=""),"",IF(X815&gt;=$Y$9,"HABIL","NO HABIL"))</f>
        <v/>
      </c>
      <c r="Z817" s="65"/>
      <c r="AA817" s="64" t="str">
        <f>IF(OR(Z815=0,N817="",R817=""),"",IF(Z815&lt;=$AA$9,"HABIL","NO HABIL"))</f>
        <v/>
      </c>
      <c r="AB817" s="61" t="str">
        <f>IF(ISERROR(VLOOKUP(P817,[3]POA!$A$2:$F$25,5,0)),"",VLOOKUP(P817,[3]POA!$A$2:$F$25,5,0))</f>
        <v/>
      </c>
      <c r="AC817" s="61"/>
      <c r="AD817" s="64" t="str">
        <f>IF(OR(AC815=0,N817="",R817=""),"",IF(AC815&gt;=$AD$9,"HABIL","NO HABIL"))</f>
        <v/>
      </c>
      <c r="AE817" s="64" t="str">
        <f t="shared" si="659"/>
        <v/>
      </c>
      <c r="AF817" s="66">
        <f t="shared" si="660"/>
        <v>0</v>
      </c>
      <c r="AG817" s="67" t="str">
        <f t="shared" ref="AG817:AG825" si="663">+IF(AF817&lt;$AG$10,"MIPYME","NO CUMPLE")</f>
        <v>MIPYME</v>
      </c>
      <c r="AH817" s="68"/>
      <c r="AI817" s="64" t="str">
        <f>IF(OR(AH815=0,N817="",R817=""),"",IF(AH815&gt;=$AI$9,"HABIL","NO HABIL"))</f>
        <v/>
      </c>
      <c r="AJ817" s="68"/>
      <c r="AK817" s="64" t="str">
        <f>IF(OR(AJ815=0,N817="",R817=""),"",IF(AJ815&gt;=$AK$9,"HABIL","NO HABIL"))</f>
        <v/>
      </c>
      <c r="AL817" s="71" t="str">
        <f t="shared" ref="AL817:AL826" si="664">IF(OR(AI817="",AK817=""),"",IF(AI817="NO HABIL","NO HABIL",IF(AK817="NO HABIL","NO HABIL",IF(AK817="NO HABIL","NO HABIL","HABIL"))))</f>
        <v/>
      </c>
    </row>
    <row r="818" spans="2:38" ht="18" hidden="1" customHeight="1" x14ac:dyDescent="0.25">
      <c r="B818" s="54" t="str">
        <f>IF(C818="","",B817+0.1)</f>
        <v/>
      </c>
      <c r="C818" s="56"/>
      <c r="D818" s="56"/>
      <c r="E818" s="57">
        <f>IF(ISERROR(VLOOKUP(C818,[2]TD!$4:$65536,2,0)),0,VLOOKUP(C818,[2]TD!$4:$65536,2,0))</f>
        <v>0</v>
      </c>
      <c r="F818" s="57">
        <f>IF(ISERROR(VLOOKUP(C818,[2]TD!$4:$65536,3,0)),0,VLOOKUP(C818,[2]TD!$4:$65536,3,0))</f>
        <v>0</v>
      </c>
      <c r="G818" s="57">
        <f>IF(ISERROR(VLOOKUP(C818,[2]TD!$4:$65536,4,0)),0,VLOOKUP(C818,[2]TD!$4:$65536,4,0))</f>
        <v>0</v>
      </c>
      <c r="H818" s="57">
        <f>IF(ISERROR(VLOOKUP(C818,[2]TD!$4:$65536,5,0)),0,VLOOKUP(C818,[2]TD!$4:$65536,5,0))</f>
        <v>0</v>
      </c>
      <c r="I818" s="57">
        <f t="shared" si="661"/>
        <v>0</v>
      </c>
      <c r="J818" s="58">
        <f t="shared" si="661"/>
        <v>0</v>
      </c>
      <c r="K818" s="58">
        <f t="shared" si="662"/>
        <v>0</v>
      </c>
      <c r="L818" s="57">
        <f>IF(ISERROR(VLOOKUP(C818,[2]TD!$4:$65536,6,0)),0,VLOOKUP(C818,[2]TD!$4:$65536,6,0))</f>
        <v>0</v>
      </c>
      <c r="M818" s="57">
        <f>IF(ISERROR(VLOOKUP(C818,[2]TD!$4:$65536,7,0)),0,VLOOKUP(C818,[2]TD!$4:$65536,7,0))</f>
        <v>0</v>
      </c>
      <c r="N818" s="70"/>
      <c r="O818" s="70" t="str">
        <f>IF(ISERROR(VLOOKUP(N818,[2]POA!$A$2:$C$25,3,0)),"",VLOOKUP(N818,[2]POA!$A$2:$C$25,3,0))</f>
        <v/>
      </c>
      <c r="P818" s="61"/>
      <c r="Q818" s="61" t="str">
        <f>IF(ISERROR(VLOOKUP(P818,[2]POA!$A$2:$F$25,4,0)),"",VLOOKUP(P818,[2]POA!$A$2:$F$25,4,0))</f>
        <v/>
      </c>
      <c r="R818" s="62" t="str">
        <f>IF(ISERROR(VLOOKUP(N818,[2]POA!$A$2:$C$25,2,0)),"",VLOOKUP(N818,[2]POA!$A$2:$C$25,2,0))</f>
        <v/>
      </c>
      <c r="S818" s="63" t="s">
        <v>54</v>
      </c>
      <c r="T818" s="64" t="str">
        <f t="shared" si="658"/>
        <v/>
      </c>
      <c r="U818" s="63"/>
      <c r="V818" s="64" t="str">
        <f>IF(OR(U815=0,N818="",R818=""),"",IF(U815&gt;=(0.5*R818),"HABIL","NO HABIL"))</f>
        <v/>
      </c>
      <c r="W818" s="64"/>
      <c r="X818" s="63"/>
      <c r="Y818" s="64" t="str">
        <f>IF(OR(X815=0,N818="",R818=""),"",IF(X815&gt;=$Y$9,"HABIL","NO HABIL"))</f>
        <v/>
      </c>
      <c r="Z818" s="65"/>
      <c r="AA818" s="64" t="str">
        <f>IF(OR(Z815=0,N818="",R818=""),"",IF(Z815&lt;=$AA$9,"HABIL","NO HABIL"))</f>
        <v/>
      </c>
      <c r="AB818" s="61">
        <f>IF(ISERROR(VLOOKUP(P818,[3]POA!$A$2:$F$25,5,0)),"",VLOOKUP(P818,[3]POA!$A$2:$F$25,5,0))</f>
        <v>0</v>
      </c>
      <c r="AC818" s="61"/>
      <c r="AD818" s="64" t="str">
        <f>IF(OR(AC815=0,N818="",R818=""),"",IF(AC815&gt;=$AD$9,"HABIL","NO HABIL"))</f>
        <v/>
      </c>
      <c r="AE818" s="64" t="str">
        <f t="shared" si="659"/>
        <v/>
      </c>
      <c r="AF818" s="66">
        <f t="shared" si="660"/>
        <v>0</v>
      </c>
      <c r="AG818" s="67" t="str">
        <f t="shared" si="663"/>
        <v>MIPYME</v>
      </c>
      <c r="AH818" s="68"/>
      <c r="AI818" s="64" t="str">
        <f>IF(OR(AH815=0,N818="",R818=""),"",IF(AH815&gt;=$AI$9,"HABIL","NO HABIL"))</f>
        <v/>
      </c>
      <c r="AJ818" s="68"/>
      <c r="AK818" s="64" t="str">
        <f>IF(OR(AJ815=0,N818="",R818=""),"",IF(AJ815&gt;=$AK$9,"HABIL","NO HABIL"))</f>
        <v/>
      </c>
      <c r="AL818" s="71" t="str">
        <f t="shared" si="664"/>
        <v/>
      </c>
    </row>
    <row r="819" spans="2:38" ht="18" hidden="1" customHeight="1" x14ac:dyDescent="0.25">
      <c r="B819" s="54"/>
      <c r="C819" s="56" t="s">
        <v>55</v>
      </c>
      <c r="D819" s="56"/>
      <c r="E819" s="57">
        <f>IF(ISERROR(VLOOKUP(C819,[2]TD!$4:$65536,2,0)),0,VLOOKUP(C819,[2]TD!$4:$65536,2,0))</f>
        <v>0</v>
      </c>
      <c r="F819" s="57">
        <f>IF(ISERROR(VLOOKUP(C819,[2]TD!$4:$65536,3,0)),0,VLOOKUP(C819,[2]TD!$4:$65536,3,0))</f>
        <v>0</v>
      </c>
      <c r="G819" s="57">
        <f>IF(ISERROR(VLOOKUP(C819,[2]TD!$4:$65536,4,0)),0,VLOOKUP(C819,[2]TD!$4:$65536,4,0))</f>
        <v>0</v>
      </c>
      <c r="H819" s="57">
        <f>IF(ISERROR(VLOOKUP(C819,[2]TD!$4:$65536,5,0)),0,VLOOKUP(C819,[2]TD!$4:$65536,5,0))</f>
        <v>0</v>
      </c>
      <c r="I819" s="57">
        <f t="shared" si="661"/>
        <v>0</v>
      </c>
      <c r="J819" s="57">
        <f t="shared" si="661"/>
        <v>0</v>
      </c>
      <c r="K819" s="57">
        <f t="shared" si="662"/>
        <v>0</v>
      </c>
      <c r="L819" s="57">
        <f>IF(ISERROR(VLOOKUP(C819,[2]TD!$4:$65536,6,0)),0,VLOOKUP(C819,[2]TD!$4:$65536,6,0))</f>
        <v>0</v>
      </c>
      <c r="M819" s="57">
        <f>IF(ISERROR(VLOOKUP(C819,[2]TD!$4:$65536,7,0)),0,VLOOKUP(C819,[2]TD!$4:$65536,7,0))</f>
        <v>0</v>
      </c>
      <c r="N819" s="70"/>
      <c r="O819" s="70" t="str">
        <f>IF(ISERROR(VLOOKUP(N819,[2]POA!$A$2:$C$25,3,0)),"",VLOOKUP(N819,[2]POA!$A$2:$C$25,3,0))</f>
        <v/>
      </c>
      <c r="P819" s="61"/>
      <c r="Q819" s="61" t="str">
        <f>IF(ISERROR(VLOOKUP(P819,[2]POA!$A$2:$F$25,4,0)),"",VLOOKUP(P819,[2]POA!$A$2:$F$25,4,0))</f>
        <v/>
      </c>
      <c r="R819" s="62" t="str">
        <f>IF(ISERROR(VLOOKUP(N819,[2]POA!$A$2:$C$25,2,0)),"",VLOOKUP(N819,[2]POA!$A$2:$C$25,2,0))</f>
        <v/>
      </c>
      <c r="S819" s="63"/>
      <c r="T819" s="64" t="str">
        <f t="shared" si="658"/>
        <v/>
      </c>
      <c r="U819" s="63"/>
      <c r="V819" s="64" t="str">
        <f>IF(OR(U815=0,N819="",R819=""),"",IF(U815&gt;=(0.5*R819),"HABIL","NO HABIL"))</f>
        <v/>
      </c>
      <c r="W819" s="64"/>
      <c r="X819" s="63"/>
      <c r="Y819" s="64" t="str">
        <f>IF(OR(X815=0,N819="",R819=""),"",IF(X815&gt;=$Y$9,"HABIL","NO HABIL"))</f>
        <v/>
      </c>
      <c r="Z819" s="65"/>
      <c r="AA819" s="64" t="str">
        <f>IF(OR(Z815=0,N819="",R819=""),"",IF(Z815&lt;=$AA$9,"HABIL","NO HABIL"))</f>
        <v/>
      </c>
      <c r="AB819" s="61">
        <f>IF(ISERROR(VLOOKUP(P819,[3]POA!$A$2:$F$25,5,0)),"",VLOOKUP(P819,[3]POA!$A$2:$F$25,5,0))</f>
        <v>0</v>
      </c>
      <c r="AC819" s="61"/>
      <c r="AD819" s="64" t="str">
        <f>IF(OR(AC815=0,N819="",R819=""),"",IF(AC815&gt;=$AD$9,"HABIL","NO HABIL"))</f>
        <v/>
      </c>
      <c r="AE819" s="64" t="str">
        <f t="shared" si="659"/>
        <v/>
      </c>
      <c r="AF819" s="66">
        <f t="shared" si="660"/>
        <v>0</v>
      </c>
      <c r="AG819" s="67" t="str">
        <f t="shared" si="663"/>
        <v>MIPYME</v>
      </c>
      <c r="AH819" s="68"/>
      <c r="AI819" s="64" t="str">
        <f>IF(OR(AH815=0,N819="",R819=""),"",IF(AH815&gt;=$AI$9,"HABIL","NO HABIL"))</f>
        <v/>
      </c>
      <c r="AJ819" s="68"/>
      <c r="AK819" s="64" t="str">
        <f>IF(OR(AJ815=0,N819="",R819=""),"",IF(AJ815&gt;=$AK$9,"HABIL","NO HABIL"))</f>
        <v/>
      </c>
      <c r="AL819" s="71" t="str">
        <f t="shared" si="664"/>
        <v/>
      </c>
    </row>
    <row r="820" spans="2:38" ht="18" hidden="1" customHeight="1" x14ac:dyDescent="0.25">
      <c r="B820" s="54" t="str">
        <f t="shared" ref="B820:B825" si="665">IF(C820="","",B819+0.1)</f>
        <v/>
      </c>
      <c r="C820" s="56"/>
      <c r="D820" s="56"/>
      <c r="E820" s="57">
        <f>IF(ISERROR(VLOOKUP(C820,[2]TD!$4:$65536,2,0)),0,VLOOKUP(C820,[2]TD!$4:$65536,2,0))</f>
        <v>0</v>
      </c>
      <c r="F820" s="57">
        <f>IF(ISERROR(VLOOKUP(C820,[2]TD!$4:$65536,3,0)),0,VLOOKUP(C820,[2]TD!$4:$65536,3,0))</f>
        <v>0</v>
      </c>
      <c r="G820" s="57">
        <f>IF(ISERROR(VLOOKUP(C820,[2]TD!$4:$65536,4,0)),0,VLOOKUP(C820,[2]TD!$4:$65536,4,0))</f>
        <v>0</v>
      </c>
      <c r="H820" s="57">
        <f>IF(ISERROR(VLOOKUP(C820,[2]TD!$4:$65536,5,0)),0,VLOOKUP(C820,[2]TD!$4:$65536,5,0))</f>
        <v>0</v>
      </c>
      <c r="I820" s="57">
        <f t="shared" si="661"/>
        <v>0</v>
      </c>
      <c r="J820" s="57">
        <f t="shared" si="661"/>
        <v>0</v>
      </c>
      <c r="K820" s="57">
        <f t="shared" si="662"/>
        <v>0</v>
      </c>
      <c r="L820" s="57">
        <f>IF(ISERROR(VLOOKUP(C820,[2]TD!$4:$65536,6,0)),0,VLOOKUP(C820,[2]TD!$4:$65536,6,0))</f>
        <v>0</v>
      </c>
      <c r="M820" s="57">
        <f>IF(ISERROR(VLOOKUP(C820,[2]TD!$4:$65536,7,0)),0,VLOOKUP(C820,[2]TD!$4:$65536,7,0))</f>
        <v>0</v>
      </c>
      <c r="N820" s="70"/>
      <c r="O820" s="70" t="str">
        <f>IF(ISERROR(VLOOKUP(N820,[2]POA!$A$2:$C$25,3,0)),"",VLOOKUP(N820,[2]POA!$A$2:$C$25,3,0))</f>
        <v/>
      </c>
      <c r="P820" s="61"/>
      <c r="Q820" s="61" t="str">
        <f>IF(ISERROR(VLOOKUP(P820,[2]POA!$A$2:$F$25,4,0)),"",VLOOKUP(P820,[2]POA!$A$2:$F$25,4,0))</f>
        <v/>
      </c>
      <c r="R820" s="62" t="str">
        <f>IF(ISERROR(VLOOKUP(N820,[2]POA!$A$2:$C$25,2,0)),"",VLOOKUP(N820,[2]POA!$A$2:$C$25,2,0))</f>
        <v/>
      </c>
      <c r="S820" s="63"/>
      <c r="T820" s="64" t="str">
        <f t="shared" si="658"/>
        <v/>
      </c>
      <c r="U820" s="63"/>
      <c r="V820" s="64" t="str">
        <f>IF(OR(U815=0,N820="",R820=""),"",IF(U815&gt;=(0.5*R820),"HABIL","NO HABIL"))</f>
        <v/>
      </c>
      <c r="W820" s="64"/>
      <c r="X820" s="63"/>
      <c r="Y820" s="64" t="str">
        <f>IF(OR(X815=0,N820="",R820=""),"",IF(X815&gt;=$Y$9,"HABIL","NO HABIL"))</f>
        <v/>
      </c>
      <c r="Z820" s="65"/>
      <c r="AA820" s="64" t="str">
        <f>IF(OR(Z815=0,N820="",R820=""),"",IF(Z815&lt;=$AA$9,"HABIL","NO HABIL"))</f>
        <v/>
      </c>
      <c r="AB820" s="61">
        <f>IF(ISERROR(VLOOKUP(P820,[3]POA!$A$2:$F$25,5,0)),"",VLOOKUP(P820,[3]POA!$A$2:$F$25,5,0))</f>
        <v>0</v>
      </c>
      <c r="AC820" s="61"/>
      <c r="AD820" s="64" t="str">
        <f>IF(OR(AC815=0,N820="",R820=""),"",IF(AC815&gt;=$AD$9,"HABIL","NO HABIL"))</f>
        <v/>
      </c>
      <c r="AE820" s="64" t="str">
        <f t="shared" si="659"/>
        <v/>
      </c>
      <c r="AF820" s="66">
        <f t="shared" si="660"/>
        <v>0</v>
      </c>
      <c r="AG820" s="67" t="str">
        <f t="shared" si="663"/>
        <v>MIPYME</v>
      </c>
      <c r="AH820" s="68"/>
      <c r="AI820" s="64" t="str">
        <f>IF(OR(AH815=0,N820="",R820=""),"",IF(AH815&gt;=$AI$9,"HABIL","NO HABIL"))</f>
        <v/>
      </c>
      <c r="AJ820" s="68"/>
      <c r="AK820" s="64" t="str">
        <f>IF(OR(AJ815=0,N820="",R820=""),"",IF(AJ815&gt;=$AK$9,"HABIL","NO HABIL"))</f>
        <v/>
      </c>
      <c r="AL820" s="72" t="str">
        <f t="shared" si="664"/>
        <v/>
      </c>
    </row>
    <row r="821" spans="2:38" ht="18" hidden="1" customHeight="1" x14ac:dyDescent="0.25">
      <c r="B821" s="54" t="str">
        <f t="shared" si="665"/>
        <v/>
      </c>
      <c r="C821" s="56"/>
      <c r="D821" s="56"/>
      <c r="E821" s="57">
        <f>IF(ISERROR(VLOOKUP(C821,[2]TD!$4:$65536,2,0)),0,VLOOKUP(C821,[2]TD!$4:$65536,2,0))</f>
        <v>0</v>
      </c>
      <c r="F821" s="57">
        <f>IF(ISERROR(VLOOKUP(C821,[2]TD!$4:$65536,3,0)),0,VLOOKUP(C821,[2]TD!$4:$65536,3,0))</f>
        <v>0</v>
      </c>
      <c r="G821" s="57">
        <f>IF(ISERROR(VLOOKUP(C821,[2]TD!$4:$65536,4,0)),0,VLOOKUP(C821,[2]TD!$4:$65536,4,0))</f>
        <v>0</v>
      </c>
      <c r="H821" s="57">
        <f>IF(ISERROR(VLOOKUP(C821,[2]TD!$4:$65536,5,0)),0,VLOOKUP(C821,[2]TD!$4:$65536,5,0))</f>
        <v>0</v>
      </c>
      <c r="I821" s="57">
        <f t="shared" si="661"/>
        <v>0</v>
      </c>
      <c r="J821" s="57">
        <f t="shared" si="661"/>
        <v>0</v>
      </c>
      <c r="K821" s="57">
        <f t="shared" si="662"/>
        <v>0</v>
      </c>
      <c r="L821" s="57">
        <f>IF(ISERROR(VLOOKUP(C821,[2]TD!$4:$65536,6,0)),0,VLOOKUP(C821,[2]TD!$4:$65536,6,0))</f>
        <v>0</v>
      </c>
      <c r="M821" s="57">
        <f>IF(ISERROR(VLOOKUP(C821,[2]TD!$4:$65536,7,0)),0,VLOOKUP(C821,[2]TD!$4:$65536,7,0))</f>
        <v>0</v>
      </c>
      <c r="N821" s="70"/>
      <c r="O821" s="70" t="str">
        <f>IF(ISERROR(VLOOKUP(N821,[2]POA!$A$2:$C$25,3,0)),"",VLOOKUP(N821,[2]POA!$A$2:$C$25,3,0))</f>
        <v/>
      </c>
      <c r="P821" s="61"/>
      <c r="Q821" s="61" t="str">
        <f>IF(ISERROR(VLOOKUP(P821,[2]POA!$A$2:$F$25,4,0)),"",VLOOKUP(P821,[2]POA!$A$2:$F$25,4,0))</f>
        <v/>
      </c>
      <c r="R821" s="62" t="str">
        <f>IF(ISERROR(VLOOKUP(N821,[2]POA!$A$2:$C$25,2,0)),"",VLOOKUP(N821,[2]POA!$A$2:$C$25,2,0))</f>
        <v/>
      </c>
      <c r="S821" s="63"/>
      <c r="T821" s="64" t="str">
        <f t="shared" si="658"/>
        <v/>
      </c>
      <c r="U821" s="63"/>
      <c r="V821" s="64" t="str">
        <f>IF(OR(U815=0,N821="",R821=""),"",IF(U815&gt;=(0.5*R821),"HABIL","NO HABIL"))</f>
        <v/>
      </c>
      <c r="W821" s="64"/>
      <c r="X821" s="63"/>
      <c r="Y821" s="64" t="str">
        <f>IF(OR(X815=0,N821="",R821=""),"",IF(X815&gt;=$Y$9,"HABIL","NO HABIL"))</f>
        <v/>
      </c>
      <c r="Z821" s="65"/>
      <c r="AA821" s="64" t="str">
        <f>IF(OR(Z815=0,N821="",R821=""),"",IF(Z815&lt;=$AA$9,"HABIL","NO HABIL"))</f>
        <v/>
      </c>
      <c r="AB821" s="61">
        <f>IF(ISERROR(VLOOKUP(P821,[3]POA!$A$2:$F$25,5,0)),"",VLOOKUP(P821,[3]POA!$A$2:$F$25,5,0))</f>
        <v>0</v>
      </c>
      <c r="AC821" s="61"/>
      <c r="AD821" s="64" t="str">
        <f>IF(OR(AC815=0,N821="",R821=""),"",IF(AC815&gt;=$AD$9,"HABIL","NO HABIL"))</f>
        <v/>
      </c>
      <c r="AE821" s="64" t="str">
        <f t="shared" si="659"/>
        <v/>
      </c>
      <c r="AF821" s="66">
        <f t="shared" si="660"/>
        <v>0</v>
      </c>
      <c r="AG821" s="67" t="str">
        <f t="shared" si="663"/>
        <v>MIPYME</v>
      </c>
      <c r="AH821" s="68"/>
      <c r="AI821" s="64" t="str">
        <f>IF(OR(AH815=0,N821="",R821=""),"",IF(AH815&gt;=$AI$9,"HABIL","NO HABIL"))</f>
        <v/>
      </c>
      <c r="AJ821" s="68"/>
      <c r="AK821" s="64" t="str">
        <f>IF(OR(AJ815=0,N821="",R821=""),"",IF(AJ815&gt;=$AK$9,"HABIL","NO HABIL"))</f>
        <v/>
      </c>
      <c r="AL821" s="71" t="str">
        <f t="shared" si="664"/>
        <v/>
      </c>
    </row>
    <row r="822" spans="2:38" ht="18" hidden="1" customHeight="1" x14ac:dyDescent="0.25">
      <c r="B822" s="54" t="str">
        <f t="shared" si="665"/>
        <v/>
      </c>
      <c r="C822" s="56"/>
      <c r="D822" s="56"/>
      <c r="E822" s="57">
        <f>IF(ISERROR(VLOOKUP(C822,[2]TD!$4:$65536,2,0)),0,VLOOKUP(C822,[2]TD!$4:$65536,2,0))</f>
        <v>0</v>
      </c>
      <c r="F822" s="57">
        <f>IF(ISERROR(VLOOKUP(C822,[2]TD!$4:$65536,3,0)),0,VLOOKUP(C822,[2]TD!$4:$65536,3,0))</f>
        <v>0</v>
      </c>
      <c r="G822" s="57">
        <f>IF(ISERROR(VLOOKUP(C822,[2]TD!$4:$65536,4,0)),0,VLOOKUP(C822,[2]TD!$4:$65536,4,0))</f>
        <v>0</v>
      </c>
      <c r="H822" s="57">
        <f>IF(ISERROR(VLOOKUP(C822,[2]TD!$4:$65536,5,0)),0,VLOOKUP(C822,[2]TD!$4:$65536,5,0))</f>
        <v>0</v>
      </c>
      <c r="I822" s="57">
        <f t="shared" si="661"/>
        <v>0</v>
      </c>
      <c r="J822" s="57">
        <f t="shared" si="661"/>
        <v>0</v>
      </c>
      <c r="K822" s="57">
        <f t="shared" si="662"/>
        <v>0</v>
      </c>
      <c r="L822" s="57">
        <f>IF(ISERROR(VLOOKUP(C822,[2]TD!$4:$65536,6,0)),0,VLOOKUP(C822,[2]TD!$4:$65536,6,0))</f>
        <v>0</v>
      </c>
      <c r="M822" s="57">
        <f>IF(ISERROR(VLOOKUP(C822,[2]TD!$4:$65536,7,0)),0,VLOOKUP(C822,[2]TD!$4:$65536,7,0))</f>
        <v>0</v>
      </c>
      <c r="N822" s="70"/>
      <c r="O822" s="70" t="str">
        <f>IF(ISERROR(VLOOKUP(N822,[2]POA!$A$2:$C$25,3,0)),"",VLOOKUP(N822,[2]POA!$A$2:$C$25,3,0))</f>
        <v/>
      </c>
      <c r="P822" s="61"/>
      <c r="Q822" s="61" t="str">
        <f>IF(ISERROR(VLOOKUP(P822,[2]POA!$A$2:$F$25,4,0)),"",VLOOKUP(P822,[2]POA!$A$2:$F$25,4,0))</f>
        <v/>
      </c>
      <c r="R822" s="62" t="str">
        <f>IF(ISERROR(VLOOKUP(N822,[2]POA!$A$2:$C$25,2,0)),"",VLOOKUP(N822,[2]POA!$A$2:$C$25,2,0))</f>
        <v/>
      </c>
      <c r="S822" s="63"/>
      <c r="T822" s="64" t="str">
        <f t="shared" si="658"/>
        <v/>
      </c>
      <c r="U822" s="63"/>
      <c r="V822" s="64" t="str">
        <f>IF(OR(U815=0,N822="",R822=""),"",IF(U815&gt;=(0.5*R822),"HABIL","NO HABIL"))</f>
        <v/>
      </c>
      <c r="W822" s="64"/>
      <c r="X822" s="63"/>
      <c r="Y822" s="64" t="str">
        <f>IF(OR(X815=0,N822="",R822=""),"",IF(X815&gt;=$Y$9,"HABIL","NO HABIL"))</f>
        <v/>
      </c>
      <c r="Z822" s="65"/>
      <c r="AA822" s="64" t="str">
        <f>IF(OR(Z815=0,N822="",R822=""),"",IF(Z815&lt;=$AA$9,"HABIL","NO HABIL"))</f>
        <v/>
      </c>
      <c r="AB822" s="61">
        <f>IF(ISERROR(VLOOKUP(P822,[3]POA!$A$2:$F$25,5,0)),"",VLOOKUP(P822,[3]POA!$A$2:$F$25,5,0))</f>
        <v>0</v>
      </c>
      <c r="AC822" s="61"/>
      <c r="AD822" s="64" t="str">
        <f>IF(OR(AC815=0,N822="",R822=""),"",IF(AC815&gt;=$AD$9,"HABIL","NO HABIL"))</f>
        <v/>
      </c>
      <c r="AE822" s="64" t="str">
        <f t="shared" si="659"/>
        <v/>
      </c>
      <c r="AF822" s="66">
        <f t="shared" si="660"/>
        <v>0</v>
      </c>
      <c r="AG822" s="67" t="str">
        <f t="shared" si="663"/>
        <v>MIPYME</v>
      </c>
      <c r="AH822" s="68"/>
      <c r="AI822" s="64" t="str">
        <f>IF(OR(AH815=0,N822="",R822=""),"",IF(AH815&gt;=$AI$9,"HABIL","NO HABIL"))</f>
        <v/>
      </c>
      <c r="AJ822" s="68"/>
      <c r="AK822" s="64" t="str">
        <f>IF(OR(AJ815=0,N822="",R822=""),"",IF(AJ815&gt;=$AK$9,"HABIL","NO HABIL"))</f>
        <v/>
      </c>
      <c r="AL822" s="71" t="str">
        <f t="shared" si="664"/>
        <v/>
      </c>
    </row>
    <row r="823" spans="2:38" ht="18" hidden="1" customHeight="1" x14ac:dyDescent="0.25">
      <c r="B823" s="54" t="str">
        <f t="shared" si="665"/>
        <v/>
      </c>
      <c r="C823" s="56"/>
      <c r="D823" s="56"/>
      <c r="E823" s="57">
        <f>IF(ISERROR(VLOOKUP(C823,[2]TD!$4:$65536,2,0)),0,VLOOKUP(C823,[2]TD!$4:$65536,2,0))</f>
        <v>0</v>
      </c>
      <c r="F823" s="57">
        <f>IF(ISERROR(VLOOKUP(C823,[2]TD!$4:$65536,3,0)),0,VLOOKUP(C823,[2]TD!$4:$65536,3,0))</f>
        <v>0</v>
      </c>
      <c r="G823" s="57">
        <f>IF(ISERROR(VLOOKUP(C823,[2]TD!$4:$65536,4,0)),0,VLOOKUP(C823,[2]TD!$4:$65536,4,0))</f>
        <v>0</v>
      </c>
      <c r="H823" s="57">
        <f>IF(ISERROR(VLOOKUP(C823,[2]TD!$4:$65536,5,0)),0,VLOOKUP(C823,[2]TD!$4:$65536,5,0))</f>
        <v>0</v>
      </c>
      <c r="I823" s="57">
        <f t="shared" si="661"/>
        <v>0</v>
      </c>
      <c r="J823" s="57">
        <f t="shared" si="661"/>
        <v>0</v>
      </c>
      <c r="K823" s="57">
        <f t="shared" si="662"/>
        <v>0</v>
      </c>
      <c r="L823" s="57">
        <f>IF(ISERROR(VLOOKUP(C823,[2]TD!$4:$65536,6,0)),0,VLOOKUP(C823,[2]TD!$4:$65536,6,0))</f>
        <v>0</v>
      </c>
      <c r="M823" s="57">
        <f>IF(ISERROR(VLOOKUP(C823,[2]TD!$4:$65536,7,0)),0,VLOOKUP(C823,[2]TD!$4:$65536,7,0))</f>
        <v>0</v>
      </c>
      <c r="N823" s="70"/>
      <c r="O823" s="70" t="str">
        <f>IF(ISERROR(VLOOKUP(N823,[2]POA!$A$2:$C$25,3,0)),"",VLOOKUP(N823,[2]POA!$A$2:$C$25,3,0))</f>
        <v/>
      </c>
      <c r="P823" s="61"/>
      <c r="Q823" s="61" t="str">
        <f>IF(ISERROR(VLOOKUP(P823,[2]POA!$A$2:$F$25,4,0)),"",VLOOKUP(P823,[2]POA!$A$2:$F$25,4,0))</f>
        <v/>
      </c>
      <c r="R823" s="62" t="str">
        <f>IF(ISERROR(VLOOKUP(N823,[2]POA!$A$2:$C$25,2,0)),"",VLOOKUP(N823,[2]POA!$A$2:$C$25,2,0))</f>
        <v/>
      </c>
      <c r="S823" s="63"/>
      <c r="T823" s="64" t="str">
        <f t="shared" si="658"/>
        <v/>
      </c>
      <c r="U823" s="63"/>
      <c r="V823" s="64" t="str">
        <f>IF(OR(U815=0,N823="",R823=""),"",IF(U815&gt;=(0.5*R823),"HABIL","NO HABIL"))</f>
        <v/>
      </c>
      <c r="W823" s="64"/>
      <c r="X823" s="63"/>
      <c r="Y823" s="64" t="str">
        <f>IF(OR(X815=0,N823="",R823=""),"",IF(X815&gt;=$Y$9,"HABIL","NO HABIL"))</f>
        <v/>
      </c>
      <c r="Z823" s="65"/>
      <c r="AA823" s="64" t="str">
        <f>IF(OR(Z815=0,N823="",R823=""),"",IF(Z815&lt;=$AA$9,"HABIL","NO HABIL"))</f>
        <v/>
      </c>
      <c r="AB823" s="61">
        <f>IF(ISERROR(VLOOKUP(P823,[3]POA!$A$2:$F$25,5,0)),"",VLOOKUP(P823,[3]POA!$A$2:$F$25,5,0))</f>
        <v>0</v>
      </c>
      <c r="AC823" s="61"/>
      <c r="AD823" s="64" t="str">
        <f>IF(OR(AC815=0,N823="",R823=""),"",IF(AC815&gt;=$AD$9,"HABIL","NO HABIL"))</f>
        <v/>
      </c>
      <c r="AE823" s="64" t="str">
        <f t="shared" si="659"/>
        <v/>
      </c>
      <c r="AF823" s="66">
        <f t="shared" si="660"/>
        <v>0</v>
      </c>
      <c r="AG823" s="67" t="str">
        <f t="shared" si="663"/>
        <v>MIPYME</v>
      </c>
      <c r="AH823" s="68"/>
      <c r="AI823" s="64" t="str">
        <f>IF(OR(AH815=0,N823="",R823=""),"",IF(AH815&gt;=$AI$9,"HABIL","NO HABIL"))</f>
        <v/>
      </c>
      <c r="AJ823" s="68"/>
      <c r="AK823" s="64" t="str">
        <f>IF(OR(AJ815=0,N823="",R823=""),"",IF(AJ815&gt;=$AK$9,"HABIL","NO HABIL"))</f>
        <v/>
      </c>
      <c r="AL823" s="72" t="str">
        <f t="shared" si="664"/>
        <v/>
      </c>
    </row>
    <row r="824" spans="2:38" ht="18" hidden="1" customHeight="1" x14ac:dyDescent="0.25">
      <c r="B824" s="54" t="str">
        <f t="shared" si="665"/>
        <v/>
      </c>
      <c r="C824" s="56"/>
      <c r="D824" s="56"/>
      <c r="E824" s="57">
        <f>IF(ISERROR(VLOOKUP(C824,[2]TD!$4:$65536,2,0)),0,VLOOKUP(C824,[2]TD!$4:$65536,2,0))</f>
        <v>0</v>
      </c>
      <c r="F824" s="57">
        <f>IF(ISERROR(VLOOKUP(C824,[2]TD!$4:$65536,3,0)),0,VLOOKUP(C824,[2]TD!$4:$65536,3,0))</f>
        <v>0</v>
      </c>
      <c r="G824" s="57">
        <f>IF(ISERROR(VLOOKUP(C824,[2]TD!$4:$65536,4,0)),0,VLOOKUP(C824,[2]TD!$4:$65536,4,0))</f>
        <v>0</v>
      </c>
      <c r="H824" s="57">
        <f>IF(ISERROR(VLOOKUP(C824,[2]TD!$4:$65536,5,0)),0,VLOOKUP(C824,[2]TD!$4:$65536,5,0))</f>
        <v>0</v>
      </c>
      <c r="I824" s="57">
        <f t="shared" si="661"/>
        <v>0</v>
      </c>
      <c r="J824" s="57">
        <f t="shared" si="661"/>
        <v>0</v>
      </c>
      <c r="K824" s="57">
        <f t="shared" si="662"/>
        <v>0</v>
      </c>
      <c r="L824" s="57">
        <f>IF(ISERROR(VLOOKUP(C824,[2]TD!$4:$65536,6,0)),0,VLOOKUP(C824,[2]TD!$4:$65536,6,0))</f>
        <v>0</v>
      </c>
      <c r="M824" s="57">
        <f>IF(ISERROR(VLOOKUP(C824,[2]TD!$4:$65536,7,0)),0,VLOOKUP(C824,[2]TD!$4:$65536,7,0))</f>
        <v>0</v>
      </c>
      <c r="N824" s="70"/>
      <c r="O824" s="70" t="str">
        <f>IF(ISERROR(VLOOKUP(N824,[2]POA!$A$2:$C$25,3,0)),"",VLOOKUP(N824,[2]POA!$A$2:$C$25,3,0))</f>
        <v/>
      </c>
      <c r="P824" s="61"/>
      <c r="Q824" s="61" t="str">
        <f>IF(ISERROR(VLOOKUP(P824,[2]POA!$A$2:$F$25,4,0)),"",VLOOKUP(P824,[2]POA!$A$2:$F$25,4,0))</f>
        <v/>
      </c>
      <c r="R824" s="62" t="str">
        <f>IF(ISERROR(VLOOKUP(N824,[2]POA!$A$2:$C$25,2,0)),"",VLOOKUP(N824,[2]POA!$A$2:$C$25,2,0))</f>
        <v/>
      </c>
      <c r="S824" s="63"/>
      <c r="T824" s="64" t="str">
        <f t="shared" si="658"/>
        <v/>
      </c>
      <c r="U824" s="63"/>
      <c r="V824" s="64" t="str">
        <f>IF(OR(U815=0,N824="",R824=""),"",IF(U815&gt;=(0.5*R824),"HABIL","NO HABIL"))</f>
        <v/>
      </c>
      <c r="W824" s="64"/>
      <c r="X824" s="63"/>
      <c r="Y824" s="64" t="str">
        <f>IF(OR(X815=0,N824="",R824=""),"",IF(X815&gt;=$Y$9,"HABIL","NO HABIL"))</f>
        <v/>
      </c>
      <c r="Z824" s="65"/>
      <c r="AA824" s="64" t="str">
        <f>IF(OR(Z815=0,N824="",R824=""),"",IF(Z815&lt;=$AA$9,"HABIL","NO HABIL"))</f>
        <v/>
      </c>
      <c r="AB824" s="61">
        <f>IF(ISERROR(VLOOKUP(P824,[3]POA!$A$2:$F$25,5,0)),"",VLOOKUP(P824,[3]POA!$A$2:$F$25,5,0))</f>
        <v>0</v>
      </c>
      <c r="AC824" s="61"/>
      <c r="AD824" s="64" t="str">
        <f>IF(OR(AC815=0,N824="",R824=""),"",IF(AC815&gt;=$AD$9,"HABIL","NO HABIL"))</f>
        <v/>
      </c>
      <c r="AE824" s="64" t="str">
        <f t="shared" si="659"/>
        <v/>
      </c>
      <c r="AF824" s="66">
        <f t="shared" si="660"/>
        <v>0</v>
      </c>
      <c r="AG824" s="67" t="str">
        <f t="shared" si="663"/>
        <v>MIPYME</v>
      </c>
      <c r="AH824" s="68"/>
      <c r="AI824" s="64" t="str">
        <f>IF(OR(AH815=0,N824="",R824=""),"",IF(AH815&gt;=$AI$9,"HABIL","NO HABIL"))</f>
        <v/>
      </c>
      <c r="AJ824" s="68"/>
      <c r="AK824" s="64" t="str">
        <f>IF(OR(AJ815=0,N824="",R824=""),"",IF(AJ815&gt;=$AK$9,"HABIL","NO HABIL"))</f>
        <v/>
      </c>
      <c r="AL824" s="72" t="str">
        <f t="shared" si="664"/>
        <v/>
      </c>
    </row>
    <row r="825" spans="2:38" ht="18" hidden="1" customHeight="1" x14ac:dyDescent="0.25">
      <c r="B825" s="73" t="str">
        <f t="shared" si="665"/>
        <v/>
      </c>
      <c r="C825" s="74"/>
      <c r="D825" s="74"/>
      <c r="E825" s="75">
        <f>IF(ISERROR(VLOOKUP(C825,[2]TD!$4:$65536,2,0)),0,VLOOKUP(C825,[2]TD!$4:$65536,2,0))</f>
        <v>0</v>
      </c>
      <c r="F825" s="75">
        <f>IF(ISERROR(VLOOKUP(C825,[2]TD!$4:$65536,3,0)),0,VLOOKUP(C825,[2]TD!$4:$65536,3,0))</f>
        <v>0</v>
      </c>
      <c r="G825" s="75">
        <f>IF(ISERROR(VLOOKUP(C825,[2]TD!$4:$65536,4,0)),0,VLOOKUP(C825,[2]TD!$4:$65536,4,0))</f>
        <v>0</v>
      </c>
      <c r="H825" s="75">
        <f>IF(ISERROR(VLOOKUP(C825,[2]TD!$4:$65536,5,0)),0,VLOOKUP(C825,[2]TD!$4:$65536,5,0))</f>
        <v>0</v>
      </c>
      <c r="I825" s="75">
        <f t="shared" si="661"/>
        <v>0</v>
      </c>
      <c r="J825" s="75">
        <f t="shared" si="661"/>
        <v>0</v>
      </c>
      <c r="K825" s="75">
        <f t="shared" si="662"/>
        <v>0</v>
      </c>
      <c r="L825" s="75">
        <f>IF(ISERROR(VLOOKUP(C825,[2]TD!$4:$65536,6,0)),0,VLOOKUP(C825,[2]TD!$4:$65536,6,0))</f>
        <v>0</v>
      </c>
      <c r="M825" s="75">
        <f>IF(ISERROR(VLOOKUP(C825,[2]TD!$4:$65536,7,0)),0,VLOOKUP(C825,[2]TD!$4:$65536,7,0))</f>
        <v>0</v>
      </c>
      <c r="N825" s="76"/>
      <c r="O825" s="76" t="str">
        <f>IF(ISERROR(VLOOKUP(N825,[2]POA!$A$2:$C$25,3,0)),"",VLOOKUP(N825,[2]POA!$A$2:$C$25,3,0))</f>
        <v/>
      </c>
      <c r="P825" s="77"/>
      <c r="Q825" s="77" t="str">
        <f>IF(ISERROR(VLOOKUP(P825,[2]POA!$A$2:$F$25,4,0)),"",VLOOKUP(P825,[2]POA!$A$2:$F$25,4,0))</f>
        <v/>
      </c>
      <c r="R825" s="78" t="str">
        <f>IF(ISERROR(VLOOKUP(N825,[2]POA!$A$2:$C$25,2,0)),"",VLOOKUP(N825,[2]POA!$A$2:$C$25,2,0))</f>
        <v/>
      </c>
      <c r="S825" s="79"/>
      <c r="T825" s="64" t="str">
        <f t="shared" si="658"/>
        <v/>
      </c>
      <c r="U825" s="79"/>
      <c r="V825" s="80" t="str">
        <f>IF(OR(U815=0,N825="",R825=""),"",IF(U815&gt;=(0.5*R825),"HABIL","NO HABIL"))</f>
        <v/>
      </c>
      <c r="W825" s="80"/>
      <c r="X825" s="79"/>
      <c r="Y825" s="80" t="str">
        <f>IF(OR(X815=0,N825="",R825=""),"",IF(X815&gt;=$Y$9,"HABIL","NO HABIL"))</f>
        <v/>
      </c>
      <c r="Z825" s="81"/>
      <c r="AA825" s="80" t="str">
        <f>IF(OR(Z815=0,N825="",R825=""),"",IF(Z815&lt;=$AA$9,"HABIL","NO HABIL"))</f>
        <v/>
      </c>
      <c r="AB825" s="77">
        <f>IF(ISERROR(VLOOKUP(P825,[3]POA!$A$2:$F$25,5,0)),"",VLOOKUP(P825,[3]POA!$A$2:$F$25,5,0))</f>
        <v>0</v>
      </c>
      <c r="AC825" s="77"/>
      <c r="AD825" s="80" t="str">
        <f>IF(OR(AC815=0,N825="",R825=""),"",IF(AC815&gt;=$AD$9,"HABIL","NO HABIL"))</f>
        <v/>
      </c>
      <c r="AE825" s="80" t="str">
        <f t="shared" si="659"/>
        <v/>
      </c>
      <c r="AF825" s="82">
        <f t="shared" si="660"/>
        <v>0</v>
      </c>
      <c r="AG825" s="83" t="str">
        <f t="shared" si="663"/>
        <v>MIPYME</v>
      </c>
      <c r="AH825" s="84"/>
      <c r="AI825" s="80" t="str">
        <f>IF(OR(AH815=0,N825="",R825=""),"",IF(AH815&gt;=$AI$9,"HABIL","NO HABIL"))</f>
        <v/>
      </c>
      <c r="AJ825" s="84"/>
      <c r="AK825" s="80" t="str">
        <f>IF(OR(AJ815=0,N825="",R825=""),"",IF(AJ815&gt;=$AK$9,"HABIL","NO HABIL"))</f>
        <v/>
      </c>
      <c r="AL825" s="85" t="str">
        <f t="shared" si="664"/>
        <v/>
      </c>
    </row>
    <row r="826" spans="2:38" ht="18" hidden="1" customHeight="1" x14ac:dyDescent="0.25">
      <c r="B826" s="37">
        <v>75</v>
      </c>
      <c r="C826" s="38">
        <f>+C827</f>
        <v>0</v>
      </c>
      <c r="D826" s="39" t="str">
        <f>IF(SUM(D827:D836)=0,"",SUM(D827:D836))</f>
        <v/>
      </c>
      <c r="E826" s="40">
        <f>SUM(E827:E836)</f>
        <v>0</v>
      </c>
      <c r="F826" s="40">
        <f t="shared" ref="F826:M826" si="666">SUM(F827:F836)</f>
        <v>0</v>
      </c>
      <c r="G826" s="40">
        <f t="shared" si="666"/>
        <v>0</v>
      </c>
      <c r="H826" s="40">
        <f t="shared" si="666"/>
        <v>0</v>
      </c>
      <c r="I826" s="40">
        <f t="shared" si="666"/>
        <v>0</v>
      </c>
      <c r="J826" s="40">
        <f t="shared" si="666"/>
        <v>0</v>
      </c>
      <c r="K826" s="40">
        <f t="shared" si="666"/>
        <v>0</v>
      </c>
      <c r="L826" s="40">
        <f t="shared" si="666"/>
        <v>0</v>
      </c>
      <c r="M826" s="40">
        <f t="shared" si="666"/>
        <v>0</v>
      </c>
      <c r="N826" s="41">
        <v>1</v>
      </c>
      <c r="O826" s="42">
        <f>IF(ISERROR(VLOOKUP(N826,[2]POA!$A$2:$C$25,3,0)),"",VLOOKUP(N826,[2]POA!$A$2:$C$25,3,0))</f>
        <v>18</v>
      </c>
      <c r="P826" s="43" t="s">
        <v>54</v>
      </c>
      <c r="Q826" s="41">
        <f>+SUM(Q827:Q836)</f>
        <v>0</v>
      </c>
      <c r="R826" s="44">
        <f>IF(ISERROR(VLOOKUP(N826,[2]POA!$A$2:$C$25,2,0)),"",VLOOKUP(N826,[2]POA!$A$2:$C$25,2,0))</f>
        <v>151500000000</v>
      </c>
      <c r="S826" s="45">
        <f>SUM(I826)</f>
        <v>0</v>
      </c>
      <c r="T826" s="46" t="str">
        <f>IF(OR(S826=0,N826="",R826=""),"",IF(S826&gt;=(R826/O826),"HABIL","NO HABIL"))</f>
        <v/>
      </c>
      <c r="U826" s="47">
        <f>SUM(J826)</f>
        <v>0</v>
      </c>
      <c r="V826" s="48" t="str">
        <f>IF(OR(U826=0,N826="",R826=""),"",IF(U826&gt;=(0.1*R826),"HABIL","NO HABIL"))</f>
        <v/>
      </c>
      <c r="W826" s="48"/>
      <c r="X826" s="47">
        <f>IF(ISERROR(SUM(E826/G826)),0,SUM(E826/G826))</f>
        <v>0</v>
      </c>
      <c r="Y826" s="46" t="str">
        <f>IF(OR(X826=0,N826="",R826=""),"",IF(X826&gt;=$Y$9,"HABIL","NO HABIL"))</f>
        <v/>
      </c>
      <c r="Z826" s="49">
        <f>IF(ISERROR(SUM(H826/F826)),0,SUM(H826/F826))</f>
        <v>0</v>
      </c>
      <c r="AA826" s="46" t="str">
        <f>IF(OR(Z826=0,N826="",R826=""),"",IF(Z826&lt;=$AA$9,"HABIL","NO HABIL"))</f>
        <v/>
      </c>
      <c r="AB826" s="41">
        <f>+SUM(AB827:AB836)</f>
        <v>0</v>
      </c>
      <c r="AC826" s="49">
        <f>IF(ISERROR(SUM(L826/M826)),0,SUM(L826/M826))</f>
        <v>0</v>
      </c>
      <c r="AD826" s="46" t="str">
        <f>IF(OR(AC826=0,N826="",R826=""),"",IF(AC826&gt;=$AD$9,"HABIL","NO HABIL"))</f>
        <v/>
      </c>
      <c r="AE826" s="46" t="str">
        <f>IF(OR(T826="",V826="",Y826="",AA826="",AD826=""),"",IF(T826="NO HABIL","NO HABIL",IF(V826="NO HABIL","NO HABIL",IF(Y826="NO HABIL","NO HABIL",IF(AA826="NO HABIL","NO HABIL",IF(AD826="NO HABIL","NO HABIL",IF(AD826="NO HABIL","NO HABIL","HABIL")))))))</f>
        <v/>
      </c>
      <c r="AF826" s="50"/>
      <c r="AG826" s="51"/>
      <c r="AH826" s="49">
        <f>IF(ISERROR(SUM(L826/K826)),0,SUM(L826/K826))</f>
        <v>0</v>
      </c>
      <c r="AI826" s="46" t="str">
        <f>IF(OR(AH826=0,N826="",R826=""),"",IF(AH826&gt;=$AI$9,"HABIL","NO HABIL"))</f>
        <v/>
      </c>
      <c r="AJ826" s="49">
        <f>IF(ISERROR(SUM(L826/F826)),0,SUM(L826/F826))</f>
        <v>0</v>
      </c>
      <c r="AK826" s="46" t="str">
        <f>IF(OR(AJ826=0,N826="",R826=""),"",IF(AJ826&gt;=$AK$9,"HABIL","NO HABIL"))</f>
        <v/>
      </c>
      <c r="AL826" s="52" t="str">
        <f t="shared" si="664"/>
        <v/>
      </c>
    </row>
    <row r="827" spans="2:38" ht="18" hidden="1" customHeight="1" x14ac:dyDescent="0.25">
      <c r="B827" s="54" t="str">
        <f>IF(C827="","",B826+0.1)</f>
        <v/>
      </c>
      <c r="C827" s="55"/>
      <c r="D827" s="56"/>
      <c r="E827" s="57">
        <f>IF(ISERROR(VLOOKUP(C827,[2]TD!$4:$65536,2,0)),0,VLOOKUP(C827,[2]TD!$4:$65536,2,0))</f>
        <v>0</v>
      </c>
      <c r="F827" s="57">
        <f>IF(ISERROR(VLOOKUP(C827,[2]TD!$4:$65536,3,0)),0,VLOOKUP(C827,[2]TD!$4:$65536,3,0))</f>
        <v>0</v>
      </c>
      <c r="G827" s="57">
        <f>IF(ISERROR(VLOOKUP(C827,[2]TD!$4:$65536,4,0)),0,VLOOKUP(C827,[2]TD!$4:$65536,4,0))</f>
        <v>0</v>
      </c>
      <c r="H827" s="57">
        <f>IF(ISERROR(VLOOKUP(C827,[2]TD!$4:$65536,5,0)),0,VLOOKUP(C827,[2]TD!$4:$65536,5,0))</f>
        <v>0</v>
      </c>
      <c r="I827" s="57">
        <f>IF(ISERROR(E827-G827),"",E827-G827)</f>
        <v>0</v>
      </c>
      <c r="J827" s="58">
        <f>IF(ISERROR(F827-H827),"",F827-H827)</f>
        <v>0</v>
      </c>
      <c r="K827" s="58">
        <f>IF(ISERROR(F827-H827),"",F827-H827)</f>
        <v>0</v>
      </c>
      <c r="L827" s="57">
        <f>IF(ISERROR(VLOOKUP(C827,[2]TD!$4:$65536,6,0)),0,VLOOKUP(C827,[2]TD!$4:$65536,6,0))</f>
        <v>0</v>
      </c>
      <c r="M827" s="57">
        <f>IF(ISERROR(VLOOKUP(C827,[2]TD!$4:$65536,7,0)),0,VLOOKUP(C827,[2]TD!$4:$65536,7,0))</f>
        <v>0</v>
      </c>
      <c r="N827" s="59"/>
      <c r="O827" s="60" t="str">
        <f>IF(ISERROR(VLOOKUP(N827,[2]POA!$A$2:$C$25,3,0)),"",VLOOKUP(N827,[2]POA!$A$2:$C$25,3,0))</f>
        <v/>
      </c>
      <c r="P827" s="61" t="s">
        <v>54</v>
      </c>
      <c r="Q827" s="61" t="str">
        <f>IF(ISERROR(VLOOKUP(P827,[2]POA!$A$2:$F$25,4,0)),"",VLOOKUP(P827,[2]POA!$A$2:$F$25,4,0))</f>
        <v/>
      </c>
      <c r="R827" s="62" t="str">
        <f>IF(ISERROR(VLOOKUP(N827,[2]POA!$A$2:$C$25,2,0)),"",VLOOKUP(N827,[2]POA!$A$2:$C$25,2,0))</f>
        <v/>
      </c>
      <c r="S827" s="63"/>
      <c r="T827" s="64" t="str">
        <f t="shared" ref="T827:T836" si="667">IF(OR(S826=0,N827="",R827=""),"",IF(S826&gt;=(0.1*R827),"HABIL","NO HABIL"))</f>
        <v/>
      </c>
      <c r="U827" s="63"/>
      <c r="V827" s="64" t="str">
        <f>IF(OR(U826=0,N827="",R827=""),"",IF(U826&gt;=(0.5*R827),"HABIL","NO HABIL"))</f>
        <v/>
      </c>
      <c r="W827" s="64"/>
      <c r="X827" s="63"/>
      <c r="Y827" s="64" t="str">
        <f>IF(OR(X826=0,N827="",R827=""),"",IF(X826&gt;=$Y$9,"HABIL","NO HABIL"))</f>
        <v/>
      </c>
      <c r="Z827" s="65"/>
      <c r="AA827" s="64" t="str">
        <f>IF(OR(Z826=0,N827="",R827=""),"",IF(Z826&lt;=$AA$9,"HABIL","NO HABIL"))</f>
        <v/>
      </c>
      <c r="AB827" s="61" t="str">
        <f>IF(ISERROR(VLOOKUP(P827,[3]POA!$A$2:$F$25,5,0)),"",VLOOKUP(P827,[3]POA!$A$2:$F$25,5,0))</f>
        <v/>
      </c>
      <c r="AC827" s="61"/>
      <c r="AD827" s="64" t="str">
        <f>IF(OR(AC826=0,N827="",R827=""),"",IF(AC826&gt;=$AD$9,"HABIL","NO HABIL"))</f>
        <v/>
      </c>
      <c r="AE827" s="64" t="str">
        <f t="shared" ref="AE827:AE836" si="668">IF(OR(T827="",V827="",Y827="",AA827="",AD827=""),"",IF(T827="NO HABIL","NO HABIL",IF(V827="NO HABIL","NO HABIL",IF(Y827="NO HABIL","NO HABIL",IF(AA827="NO HABIL","NO HABIL",IF(AD827="NO HABIL","NO HABIL",IF(AD827="NO HABIL","NO HABIL","HABIL")))))))</f>
        <v/>
      </c>
      <c r="AF827" s="66">
        <f t="shared" ref="AF827:AF836" si="669">IF(ISERROR(F827/$AG$9),"",F827/$AG$9)</f>
        <v>0</v>
      </c>
      <c r="AG827" s="67" t="str">
        <f>+IF(AF827&lt;$AG$10,"MIPYME","NO CUMPLE")</f>
        <v>MIPYME</v>
      </c>
      <c r="AH827" s="68"/>
      <c r="AI827" s="64" t="str">
        <f>IF(OR(AH826=0,N827="",R827=""),"",IF(AH826&gt;=$AI$9,"HABIL","NO HABIL"))</f>
        <v/>
      </c>
      <c r="AJ827" s="68"/>
      <c r="AK827" s="64" t="str">
        <f>IF(OR(AJ826=0,N827="",R827=""),"",IF(AJ826&gt;=$AK$9,"HABIL","NO HABIL"))</f>
        <v/>
      </c>
      <c r="AL827" s="69" t="str">
        <f>IF(OR(AI827="",AK827=""),"",IF(AI827="NO HABIL","NO HABIL",IF(AK827="NO HABIL","NO HABIL",IF(AK827="NO HABIL","NO HABIL","HABIL"))))</f>
        <v/>
      </c>
    </row>
    <row r="828" spans="2:38" ht="18" hidden="1" customHeight="1" x14ac:dyDescent="0.25">
      <c r="B828" s="54" t="str">
        <f>IF(C828="","",B827+0.1)</f>
        <v/>
      </c>
      <c r="C828" s="56"/>
      <c r="D828" s="56"/>
      <c r="E828" s="57">
        <f>IF(ISERROR(VLOOKUP(C828,[2]TD!$4:$65536,2,0)),0,VLOOKUP(C828,[2]TD!$4:$65536,2,0))</f>
        <v>0</v>
      </c>
      <c r="F828" s="57">
        <f>IF(ISERROR(VLOOKUP(C828,[2]TD!$4:$65536,3,0)),0,VLOOKUP(C828,[2]TD!$4:$65536,3,0))</f>
        <v>0</v>
      </c>
      <c r="G828" s="57">
        <f>IF(ISERROR(VLOOKUP(C828,[2]TD!$4:$65536,4,0)),0,VLOOKUP(C828,[2]TD!$4:$65536,4,0))</f>
        <v>0</v>
      </c>
      <c r="H828" s="57">
        <f>IF(ISERROR(VLOOKUP(C828,[2]TD!$4:$65536,5,0)),0,VLOOKUP(C828,[2]TD!$4:$65536,5,0))</f>
        <v>0</v>
      </c>
      <c r="I828" s="57">
        <f t="shared" ref="I828:J836" si="670">IF(ISERROR(E828-G828),"",E828-G828)</f>
        <v>0</v>
      </c>
      <c r="J828" s="58">
        <f t="shared" si="670"/>
        <v>0</v>
      </c>
      <c r="K828" s="58">
        <f t="shared" ref="K828:K836" si="671">IF(ISERROR(F828-H828),"",F828-H828)</f>
        <v>0</v>
      </c>
      <c r="L828" s="57">
        <f>IF(ISERROR(VLOOKUP(C828,[2]TD!$4:$65536,6,0)),0,VLOOKUP(C828,[2]TD!$4:$65536,6,0))</f>
        <v>0</v>
      </c>
      <c r="M828" s="57">
        <f>IF(ISERROR(VLOOKUP(C828,[2]TD!$4:$65536,7,0)),0,VLOOKUP(C828,[2]TD!$4:$65536,7,0))</f>
        <v>0</v>
      </c>
      <c r="N828" s="70"/>
      <c r="O828" s="70" t="str">
        <f>IF(ISERROR(VLOOKUP(N828,[2]POA!$A$2:$C$25,3,0)),"",VLOOKUP(N828,[2]POA!$A$2:$C$25,3,0))</f>
        <v/>
      </c>
      <c r="P828" s="61" t="s">
        <v>54</v>
      </c>
      <c r="Q828" s="61" t="str">
        <f>IF(ISERROR(VLOOKUP(P828,[2]POA!$A$2:$F$25,4,0)),"",VLOOKUP(P828,[2]POA!$A$2:$F$25,4,0))</f>
        <v/>
      </c>
      <c r="R828" s="62" t="str">
        <f>IF(ISERROR(VLOOKUP(N828,[2]POA!$A$2:$C$25,2,0)),"",VLOOKUP(N828,[2]POA!$A$2:$C$25,2,0))</f>
        <v/>
      </c>
      <c r="S828" s="63" t="s">
        <v>54</v>
      </c>
      <c r="T828" s="64" t="str">
        <f t="shared" si="667"/>
        <v/>
      </c>
      <c r="U828" s="63"/>
      <c r="V828" s="64" t="str">
        <f>IF(OR(U826=0,N828="",R828=""),"",IF(U826&gt;=(0.5*R828),"HABIL","NO HABIL"))</f>
        <v/>
      </c>
      <c r="W828" s="64"/>
      <c r="X828" s="63"/>
      <c r="Y828" s="64" t="str">
        <f>IF(OR(X826=0,N828="",R828=""),"",IF(X826&gt;=$Y$9,"HABIL","NO HABIL"))</f>
        <v/>
      </c>
      <c r="Z828" s="65"/>
      <c r="AA828" s="64" t="str">
        <f>IF(OR(Z826=0,N828="",R828=""),"",IF(Z826&lt;=$AA$9,"HABIL","NO HABIL"))</f>
        <v/>
      </c>
      <c r="AB828" s="61" t="str">
        <f>IF(ISERROR(VLOOKUP(P828,[3]POA!$A$2:$F$25,5,0)),"",VLOOKUP(P828,[3]POA!$A$2:$F$25,5,0))</f>
        <v/>
      </c>
      <c r="AC828" s="61"/>
      <c r="AD828" s="64" t="str">
        <f>IF(OR(AC826=0,N828="",R828=""),"",IF(AC826&gt;=$AD$9,"HABIL","NO HABIL"))</f>
        <v/>
      </c>
      <c r="AE828" s="64" t="str">
        <f t="shared" si="668"/>
        <v/>
      </c>
      <c r="AF828" s="66">
        <f t="shared" si="669"/>
        <v>0</v>
      </c>
      <c r="AG828" s="67" t="str">
        <f t="shared" ref="AG828:AG836" si="672">+IF(AF828&lt;$AG$10,"MIPYME","NO CUMPLE")</f>
        <v>MIPYME</v>
      </c>
      <c r="AH828" s="68"/>
      <c r="AI828" s="64" t="str">
        <f>IF(OR(AH826=0,N828="",R828=""),"",IF(AH826&gt;=$AI$9,"HABIL","NO HABIL"))</f>
        <v/>
      </c>
      <c r="AJ828" s="68"/>
      <c r="AK828" s="64" t="str">
        <f>IF(OR(AJ826=0,N828="",R828=""),"",IF(AJ826&gt;=$AK$9,"HABIL","NO HABIL"))</f>
        <v/>
      </c>
      <c r="AL828" s="71" t="str">
        <f t="shared" ref="AL828:AL837" si="673">IF(OR(AI828="",AK828=""),"",IF(AI828="NO HABIL","NO HABIL",IF(AK828="NO HABIL","NO HABIL",IF(AK828="NO HABIL","NO HABIL","HABIL"))))</f>
        <v/>
      </c>
    </row>
    <row r="829" spans="2:38" ht="18" hidden="1" customHeight="1" x14ac:dyDescent="0.25">
      <c r="B829" s="54" t="str">
        <f>IF(C829="","",B828+0.1)</f>
        <v/>
      </c>
      <c r="C829" s="56"/>
      <c r="D829" s="56"/>
      <c r="E829" s="57">
        <f>IF(ISERROR(VLOOKUP(C829,[2]TD!$4:$65536,2,0)),0,VLOOKUP(C829,[2]TD!$4:$65536,2,0))</f>
        <v>0</v>
      </c>
      <c r="F829" s="57">
        <f>IF(ISERROR(VLOOKUP(C829,[2]TD!$4:$65536,3,0)),0,VLOOKUP(C829,[2]TD!$4:$65536,3,0))</f>
        <v>0</v>
      </c>
      <c r="G829" s="57">
        <f>IF(ISERROR(VLOOKUP(C829,[2]TD!$4:$65536,4,0)),0,VLOOKUP(C829,[2]TD!$4:$65536,4,0))</f>
        <v>0</v>
      </c>
      <c r="H829" s="57">
        <f>IF(ISERROR(VLOOKUP(C829,[2]TD!$4:$65536,5,0)),0,VLOOKUP(C829,[2]TD!$4:$65536,5,0))</f>
        <v>0</v>
      </c>
      <c r="I829" s="57">
        <f t="shared" si="670"/>
        <v>0</v>
      </c>
      <c r="J829" s="58">
        <f t="shared" si="670"/>
        <v>0</v>
      </c>
      <c r="K829" s="58">
        <f t="shared" si="671"/>
        <v>0</v>
      </c>
      <c r="L829" s="57">
        <f>IF(ISERROR(VLOOKUP(C829,[2]TD!$4:$65536,6,0)),0,VLOOKUP(C829,[2]TD!$4:$65536,6,0))</f>
        <v>0</v>
      </c>
      <c r="M829" s="57">
        <f>IF(ISERROR(VLOOKUP(C829,[2]TD!$4:$65536,7,0)),0,VLOOKUP(C829,[2]TD!$4:$65536,7,0))</f>
        <v>0</v>
      </c>
      <c r="N829" s="70"/>
      <c r="O829" s="70" t="str">
        <f>IF(ISERROR(VLOOKUP(N829,[2]POA!$A$2:$C$25,3,0)),"",VLOOKUP(N829,[2]POA!$A$2:$C$25,3,0))</f>
        <v/>
      </c>
      <c r="P829" s="61"/>
      <c r="Q829" s="61" t="str">
        <f>IF(ISERROR(VLOOKUP(P829,[2]POA!$A$2:$F$25,4,0)),"",VLOOKUP(P829,[2]POA!$A$2:$F$25,4,0))</f>
        <v/>
      </c>
      <c r="R829" s="62" t="str">
        <f>IF(ISERROR(VLOOKUP(N829,[2]POA!$A$2:$C$25,2,0)),"",VLOOKUP(N829,[2]POA!$A$2:$C$25,2,0))</f>
        <v/>
      </c>
      <c r="S829" s="63" t="s">
        <v>54</v>
      </c>
      <c r="T829" s="64" t="str">
        <f t="shared" si="667"/>
        <v/>
      </c>
      <c r="U829" s="63"/>
      <c r="V829" s="64" t="str">
        <f>IF(OR(U826=0,N829="",R829=""),"",IF(U826&gt;=(0.5*R829),"HABIL","NO HABIL"))</f>
        <v/>
      </c>
      <c r="W829" s="64"/>
      <c r="X829" s="63"/>
      <c r="Y829" s="64" t="str">
        <f>IF(OR(X826=0,N829="",R829=""),"",IF(X826&gt;=$Y$9,"HABIL","NO HABIL"))</f>
        <v/>
      </c>
      <c r="Z829" s="65"/>
      <c r="AA829" s="64" t="str">
        <f>IF(OR(Z826=0,N829="",R829=""),"",IF(Z826&lt;=$AA$9,"HABIL","NO HABIL"))</f>
        <v/>
      </c>
      <c r="AB829" s="61">
        <f>IF(ISERROR(VLOOKUP(P829,[3]POA!$A$2:$F$25,5,0)),"",VLOOKUP(P829,[3]POA!$A$2:$F$25,5,0))</f>
        <v>0</v>
      </c>
      <c r="AC829" s="61"/>
      <c r="AD829" s="64" t="str">
        <f>IF(OR(AC826=0,N829="",R829=""),"",IF(AC826&gt;=$AD$9,"HABIL","NO HABIL"))</f>
        <v/>
      </c>
      <c r="AE829" s="64" t="str">
        <f t="shared" si="668"/>
        <v/>
      </c>
      <c r="AF829" s="66">
        <f t="shared" si="669"/>
        <v>0</v>
      </c>
      <c r="AG829" s="67" t="str">
        <f t="shared" si="672"/>
        <v>MIPYME</v>
      </c>
      <c r="AH829" s="68"/>
      <c r="AI829" s="64" t="str">
        <f>IF(OR(AH826=0,N829="",R829=""),"",IF(AH826&gt;=$AI$9,"HABIL","NO HABIL"))</f>
        <v/>
      </c>
      <c r="AJ829" s="68"/>
      <c r="AK829" s="64" t="str">
        <f>IF(OR(AJ826=0,N829="",R829=""),"",IF(AJ826&gt;=$AK$9,"HABIL","NO HABIL"))</f>
        <v/>
      </c>
      <c r="AL829" s="71" t="str">
        <f t="shared" si="673"/>
        <v/>
      </c>
    </row>
    <row r="830" spans="2:38" ht="18" hidden="1" customHeight="1" x14ac:dyDescent="0.25">
      <c r="B830" s="54"/>
      <c r="C830" s="56" t="s">
        <v>55</v>
      </c>
      <c r="D830" s="56"/>
      <c r="E830" s="57">
        <f>IF(ISERROR(VLOOKUP(C830,[2]TD!$4:$65536,2,0)),0,VLOOKUP(C830,[2]TD!$4:$65536,2,0))</f>
        <v>0</v>
      </c>
      <c r="F830" s="57">
        <f>IF(ISERROR(VLOOKUP(C830,[2]TD!$4:$65536,3,0)),0,VLOOKUP(C830,[2]TD!$4:$65536,3,0))</f>
        <v>0</v>
      </c>
      <c r="G830" s="57">
        <f>IF(ISERROR(VLOOKUP(C830,[2]TD!$4:$65536,4,0)),0,VLOOKUP(C830,[2]TD!$4:$65536,4,0))</f>
        <v>0</v>
      </c>
      <c r="H830" s="57">
        <f>IF(ISERROR(VLOOKUP(C830,[2]TD!$4:$65536,5,0)),0,VLOOKUP(C830,[2]TD!$4:$65536,5,0))</f>
        <v>0</v>
      </c>
      <c r="I830" s="57">
        <f t="shared" si="670"/>
        <v>0</v>
      </c>
      <c r="J830" s="57">
        <f t="shared" si="670"/>
        <v>0</v>
      </c>
      <c r="K830" s="57">
        <f t="shared" si="671"/>
        <v>0</v>
      </c>
      <c r="L830" s="57">
        <f>IF(ISERROR(VLOOKUP(C830,[2]TD!$4:$65536,6,0)),0,VLOOKUP(C830,[2]TD!$4:$65536,6,0))</f>
        <v>0</v>
      </c>
      <c r="M830" s="57">
        <f>IF(ISERROR(VLOOKUP(C830,[2]TD!$4:$65536,7,0)),0,VLOOKUP(C830,[2]TD!$4:$65536,7,0))</f>
        <v>0</v>
      </c>
      <c r="N830" s="70"/>
      <c r="O830" s="70" t="str">
        <f>IF(ISERROR(VLOOKUP(N830,[2]POA!$A$2:$C$25,3,0)),"",VLOOKUP(N830,[2]POA!$A$2:$C$25,3,0))</f>
        <v/>
      </c>
      <c r="P830" s="61"/>
      <c r="Q830" s="61" t="str">
        <f>IF(ISERROR(VLOOKUP(P830,[2]POA!$A$2:$F$25,4,0)),"",VLOOKUP(P830,[2]POA!$A$2:$F$25,4,0))</f>
        <v/>
      </c>
      <c r="R830" s="62" t="str">
        <f>IF(ISERROR(VLOOKUP(N830,[2]POA!$A$2:$C$25,2,0)),"",VLOOKUP(N830,[2]POA!$A$2:$C$25,2,0))</f>
        <v/>
      </c>
      <c r="S830" s="63"/>
      <c r="T830" s="64" t="str">
        <f t="shared" si="667"/>
        <v/>
      </c>
      <c r="U830" s="63"/>
      <c r="V830" s="64" t="str">
        <f>IF(OR(U826=0,N830="",R830=""),"",IF(U826&gt;=(0.5*R830),"HABIL","NO HABIL"))</f>
        <v/>
      </c>
      <c r="W830" s="64"/>
      <c r="X830" s="63"/>
      <c r="Y830" s="64" t="str">
        <f>IF(OR(X826=0,N830="",R830=""),"",IF(X826&gt;=$Y$9,"HABIL","NO HABIL"))</f>
        <v/>
      </c>
      <c r="Z830" s="65"/>
      <c r="AA830" s="64" t="str">
        <f>IF(OR(Z826=0,N830="",R830=""),"",IF(Z826&lt;=$AA$9,"HABIL","NO HABIL"))</f>
        <v/>
      </c>
      <c r="AB830" s="61">
        <f>IF(ISERROR(VLOOKUP(P830,[3]POA!$A$2:$F$25,5,0)),"",VLOOKUP(P830,[3]POA!$A$2:$F$25,5,0))</f>
        <v>0</v>
      </c>
      <c r="AC830" s="61"/>
      <c r="AD830" s="64" t="str">
        <f>IF(OR(AC826=0,N830="",R830=""),"",IF(AC826&gt;=$AD$9,"HABIL","NO HABIL"))</f>
        <v/>
      </c>
      <c r="AE830" s="64" t="str">
        <f t="shared" si="668"/>
        <v/>
      </c>
      <c r="AF830" s="66">
        <f t="shared" si="669"/>
        <v>0</v>
      </c>
      <c r="AG830" s="67" t="str">
        <f t="shared" si="672"/>
        <v>MIPYME</v>
      </c>
      <c r="AH830" s="68"/>
      <c r="AI830" s="64" t="str">
        <f>IF(OR(AH826=0,N830="",R830=""),"",IF(AH826&gt;=$AI$9,"HABIL","NO HABIL"))</f>
        <v/>
      </c>
      <c r="AJ830" s="68"/>
      <c r="AK830" s="64" t="str">
        <f>IF(OR(AJ826=0,N830="",R830=""),"",IF(AJ826&gt;=$AK$9,"HABIL","NO HABIL"))</f>
        <v/>
      </c>
      <c r="AL830" s="71" t="str">
        <f t="shared" si="673"/>
        <v/>
      </c>
    </row>
    <row r="831" spans="2:38" ht="18" hidden="1" customHeight="1" x14ac:dyDescent="0.25">
      <c r="B831" s="54" t="str">
        <f t="shared" ref="B831:B836" si="674">IF(C831="","",B830+0.1)</f>
        <v/>
      </c>
      <c r="C831" s="56"/>
      <c r="D831" s="56"/>
      <c r="E831" s="57">
        <f>IF(ISERROR(VLOOKUP(C831,[2]TD!$4:$65536,2,0)),0,VLOOKUP(C831,[2]TD!$4:$65536,2,0))</f>
        <v>0</v>
      </c>
      <c r="F831" s="57">
        <f>IF(ISERROR(VLOOKUP(C831,[2]TD!$4:$65536,3,0)),0,VLOOKUP(C831,[2]TD!$4:$65536,3,0))</f>
        <v>0</v>
      </c>
      <c r="G831" s="57">
        <f>IF(ISERROR(VLOOKUP(C831,[2]TD!$4:$65536,4,0)),0,VLOOKUP(C831,[2]TD!$4:$65536,4,0))</f>
        <v>0</v>
      </c>
      <c r="H831" s="57">
        <f>IF(ISERROR(VLOOKUP(C831,[2]TD!$4:$65536,5,0)),0,VLOOKUP(C831,[2]TD!$4:$65536,5,0))</f>
        <v>0</v>
      </c>
      <c r="I831" s="57">
        <f t="shared" si="670"/>
        <v>0</v>
      </c>
      <c r="J831" s="57">
        <f t="shared" si="670"/>
        <v>0</v>
      </c>
      <c r="K831" s="57">
        <f t="shared" si="671"/>
        <v>0</v>
      </c>
      <c r="L831" s="57">
        <f>IF(ISERROR(VLOOKUP(C831,[2]TD!$4:$65536,6,0)),0,VLOOKUP(C831,[2]TD!$4:$65536,6,0))</f>
        <v>0</v>
      </c>
      <c r="M831" s="57">
        <f>IF(ISERROR(VLOOKUP(C831,[2]TD!$4:$65536,7,0)),0,VLOOKUP(C831,[2]TD!$4:$65536,7,0))</f>
        <v>0</v>
      </c>
      <c r="N831" s="70"/>
      <c r="O831" s="70" t="str">
        <f>IF(ISERROR(VLOOKUP(N831,[2]POA!$A$2:$C$25,3,0)),"",VLOOKUP(N831,[2]POA!$A$2:$C$25,3,0))</f>
        <v/>
      </c>
      <c r="P831" s="61"/>
      <c r="Q831" s="61" t="str">
        <f>IF(ISERROR(VLOOKUP(P831,[2]POA!$A$2:$F$25,4,0)),"",VLOOKUP(P831,[2]POA!$A$2:$F$25,4,0))</f>
        <v/>
      </c>
      <c r="R831" s="62" t="str">
        <f>IF(ISERROR(VLOOKUP(N831,[2]POA!$A$2:$C$25,2,0)),"",VLOOKUP(N831,[2]POA!$A$2:$C$25,2,0))</f>
        <v/>
      </c>
      <c r="S831" s="63"/>
      <c r="T831" s="64" t="str">
        <f t="shared" si="667"/>
        <v/>
      </c>
      <c r="U831" s="63"/>
      <c r="V831" s="64" t="str">
        <f>IF(OR(U826=0,N831="",R831=""),"",IF(U826&gt;=(0.5*R831),"HABIL","NO HABIL"))</f>
        <v/>
      </c>
      <c r="W831" s="64"/>
      <c r="X831" s="63"/>
      <c r="Y831" s="64" t="str">
        <f>IF(OR(X826=0,N831="",R831=""),"",IF(X826&gt;=$Y$9,"HABIL","NO HABIL"))</f>
        <v/>
      </c>
      <c r="Z831" s="65"/>
      <c r="AA831" s="64" t="str">
        <f>IF(OR(Z826=0,N831="",R831=""),"",IF(Z826&lt;=$AA$9,"HABIL","NO HABIL"))</f>
        <v/>
      </c>
      <c r="AB831" s="61">
        <f>IF(ISERROR(VLOOKUP(P831,[3]POA!$A$2:$F$25,5,0)),"",VLOOKUP(P831,[3]POA!$A$2:$F$25,5,0))</f>
        <v>0</v>
      </c>
      <c r="AC831" s="61"/>
      <c r="AD831" s="64" t="str">
        <f>IF(OR(AC826=0,N831="",R831=""),"",IF(AC826&gt;=$AD$9,"HABIL","NO HABIL"))</f>
        <v/>
      </c>
      <c r="AE831" s="64" t="str">
        <f t="shared" si="668"/>
        <v/>
      </c>
      <c r="AF831" s="66">
        <f t="shared" si="669"/>
        <v>0</v>
      </c>
      <c r="AG831" s="67" t="str">
        <f t="shared" si="672"/>
        <v>MIPYME</v>
      </c>
      <c r="AH831" s="68"/>
      <c r="AI831" s="64" t="str">
        <f>IF(OR(AH826=0,N831="",R831=""),"",IF(AH826&gt;=$AI$9,"HABIL","NO HABIL"))</f>
        <v/>
      </c>
      <c r="AJ831" s="68"/>
      <c r="AK831" s="64" t="str">
        <f>IF(OR(AJ826=0,N831="",R831=""),"",IF(AJ826&gt;=$AK$9,"HABIL","NO HABIL"))</f>
        <v/>
      </c>
      <c r="AL831" s="72" t="str">
        <f t="shared" si="673"/>
        <v/>
      </c>
    </row>
    <row r="832" spans="2:38" ht="18" hidden="1" customHeight="1" x14ac:dyDescent="0.25">
      <c r="B832" s="54" t="str">
        <f t="shared" si="674"/>
        <v/>
      </c>
      <c r="C832" s="56"/>
      <c r="D832" s="56"/>
      <c r="E832" s="57">
        <f>IF(ISERROR(VLOOKUP(C832,[2]TD!$4:$65536,2,0)),0,VLOOKUP(C832,[2]TD!$4:$65536,2,0))</f>
        <v>0</v>
      </c>
      <c r="F832" s="57">
        <f>IF(ISERROR(VLOOKUP(C832,[2]TD!$4:$65536,3,0)),0,VLOOKUP(C832,[2]TD!$4:$65536,3,0))</f>
        <v>0</v>
      </c>
      <c r="G832" s="57">
        <f>IF(ISERROR(VLOOKUP(C832,[2]TD!$4:$65536,4,0)),0,VLOOKUP(C832,[2]TD!$4:$65536,4,0))</f>
        <v>0</v>
      </c>
      <c r="H832" s="57">
        <f>IF(ISERROR(VLOOKUP(C832,[2]TD!$4:$65536,5,0)),0,VLOOKUP(C832,[2]TD!$4:$65536,5,0))</f>
        <v>0</v>
      </c>
      <c r="I832" s="57">
        <f t="shared" si="670"/>
        <v>0</v>
      </c>
      <c r="J832" s="57">
        <f t="shared" si="670"/>
        <v>0</v>
      </c>
      <c r="K832" s="57">
        <f t="shared" si="671"/>
        <v>0</v>
      </c>
      <c r="L832" s="57">
        <f>IF(ISERROR(VLOOKUP(C832,[2]TD!$4:$65536,6,0)),0,VLOOKUP(C832,[2]TD!$4:$65536,6,0))</f>
        <v>0</v>
      </c>
      <c r="M832" s="57">
        <f>IF(ISERROR(VLOOKUP(C832,[2]TD!$4:$65536,7,0)),0,VLOOKUP(C832,[2]TD!$4:$65536,7,0))</f>
        <v>0</v>
      </c>
      <c r="N832" s="70"/>
      <c r="O832" s="70" t="str">
        <f>IF(ISERROR(VLOOKUP(N832,[2]POA!$A$2:$C$25,3,0)),"",VLOOKUP(N832,[2]POA!$A$2:$C$25,3,0))</f>
        <v/>
      </c>
      <c r="P832" s="61"/>
      <c r="Q832" s="61" t="str">
        <f>IF(ISERROR(VLOOKUP(P832,[2]POA!$A$2:$F$25,4,0)),"",VLOOKUP(P832,[2]POA!$A$2:$F$25,4,0))</f>
        <v/>
      </c>
      <c r="R832" s="62" t="str">
        <f>IF(ISERROR(VLOOKUP(N832,[2]POA!$A$2:$C$25,2,0)),"",VLOOKUP(N832,[2]POA!$A$2:$C$25,2,0))</f>
        <v/>
      </c>
      <c r="S832" s="63"/>
      <c r="T832" s="64" t="str">
        <f t="shared" si="667"/>
        <v/>
      </c>
      <c r="U832" s="63"/>
      <c r="V832" s="64" t="str">
        <f>IF(OR(U826=0,N832="",R832=""),"",IF(U826&gt;=(0.5*R832),"HABIL","NO HABIL"))</f>
        <v/>
      </c>
      <c r="W832" s="64"/>
      <c r="X832" s="63"/>
      <c r="Y832" s="64" t="str">
        <f>IF(OR(X826=0,N832="",R832=""),"",IF(X826&gt;=$Y$9,"HABIL","NO HABIL"))</f>
        <v/>
      </c>
      <c r="Z832" s="65"/>
      <c r="AA832" s="64" t="str">
        <f>IF(OR(Z826=0,N832="",R832=""),"",IF(Z826&lt;=$AA$9,"HABIL","NO HABIL"))</f>
        <v/>
      </c>
      <c r="AB832" s="61">
        <f>IF(ISERROR(VLOOKUP(P832,[3]POA!$A$2:$F$25,5,0)),"",VLOOKUP(P832,[3]POA!$A$2:$F$25,5,0))</f>
        <v>0</v>
      </c>
      <c r="AC832" s="61"/>
      <c r="AD832" s="64" t="str">
        <f>IF(OR(AC826=0,N832="",R832=""),"",IF(AC826&gt;=$AD$9,"HABIL","NO HABIL"))</f>
        <v/>
      </c>
      <c r="AE832" s="64" t="str">
        <f t="shared" si="668"/>
        <v/>
      </c>
      <c r="AF832" s="66">
        <f t="shared" si="669"/>
        <v>0</v>
      </c>
      <c r="AG832" s="67" t="str">
        <f t="shared" si="672"/>
        <v>MIPYME</v>
      </c>
      <c r="AH832" s="68"/>
      <c r="AI832" s="64" t="str">
        <f>IF(OR(AH826=0,N832="",R832=""),"",IF(AH826&gt;=$AI$9,"HABIL","NO HABIL"))</f>
        <v/>
      </c>
      <c r="AJ832" s="68"/>
      <c r="AK832" s="64" t="str">
        <f>IF(OR(AJ826=0,N832="",R832=""),"",IF(AJ826&gt;=$AK$9,"HABIL","NO HABIL"))</f>
        <v/>
      </c>
      <c r="AL832" s="71" t="str">
        <f t="shared" si="673"/>
        <v/>
      </c>
    </row>
    <row r="833" spans="2:38" ht="18" hidden="1" customHeight="1" x14ac:dyDescent="0.25">
      <c r="B833" s="54" t="str">
        <f t="shared" si="674"/>
        <v/>
      </c>
      <c r="C833" s="56"/>
      <c r="D833" s="56"/>
      <c r="E833" s="57">
        <f>IF(ISERROR(VLOOKUP(C833,[2]TD!$4:$65536,2,0)),0,VLOOKUP(C833,[2]TD!$4:$65536,2,0))</f>
        <v>0</v>
      </c>
      <c r="F833" s="57">
        <f>IF(ISERROR(VLOOKUP(C833,[2]TD!$4:$65536,3,0)),0,VLOOKUP(C833,[2]TD!$4:$65536,3,0))</f>
        <v>0</v>
      </c>
      <c r="G833" s="57">
        <f>IF(ISERROR(VLOOKUP(C833,[2]TD!$4:$65536,4,0)),0,VLOOKUP(C833,[2]TD!$4:$65536,4,0))</f>
        <v>0</v>
      </c>
      <c r="H833" s="57">
        <f>IF(ISERROR(VLOOKUP(C833,[2]TD!$4:$65536,5,0)),0,VLOOKUP(C833,[2]TD!$4:$65536,5,0))</f>
        <v>0</v>
      </c>
      <c r="I833" s="57">
        <f t="shared" si="670"/>
        <v>0</v>
      </c>
      <c r="J833" s="57">
        <f t="shared" si="670"/>
        <v>0</v>
      </c>
      <c r="K833" s="57">
        <f t="shared" si="671"/>
        <v>0</v>
      </c>
      <c r="L833" s="57">
        <f>IF(ISERROR(VLOOKUP(C833,[2]TD!$4:$65536,6,0)),0,VLOOKUP(C833,[2]TD!$4:$65536,6,0))</f>
        <v>0</v>
      </c>
      <c r="M833" s="57">
        <f>IF(ISERROR(VLOOKUP(C833,[2]TD!$4:$65536,7,0)),0,VLOOKUP(C833,[2]TD!$4:$65536,7,0))</f>
        <v>0</v>
      </c>
      <c r="N833" s="70"/>
      <c r="O833" s="70" t="str">
        <f>IF(ISERROR(VLOOKUP(N833,[2]POA!$A$2:$C$25,3,0)),"",VLOOKUP(N833,[2]POA!$A$2:$C$25,3,0))</f>
        <v/>
      </c>
      <c r="P833" s="61"/>
      <c r="Q833" s="61" t="str">
        <f>IF(ISERROR(VLOOKUP(P833,[2]POA!$A$2:$F$25,4,0)),"",VLOOKUP(P833,[2]POA!$A$2:$F$25,4,0))</f>
        <v/>
      </c>
      <c r="R833" s="62" t="str">
        <f>IF(ISERROR(VLOOKUP(N833,[2]POA!$A$2:$C$25,2,0)),"",VLOOKUP(N833,[2]POA!$A$2:$C$25,2,0))</f>
        <v/>
      </c>
      <c r="S833" s="63"/>
      <c r="T833" s="64" t="str">
        <f t="shared" si="667"/>
        <v/>
      </c>
      <c r="U833" s="63"/>
      <c r="V833" s="64" t="str">
        <f>IF(OR(U826=0,N833="",R833=""),"",IF(U826&gt;=(0.5*R833),"HABIL","NO HABIL"))</f>
        <v/>
      </c>
      <c r="W833" s="64"/>
      <c r="X833" s="63"/>
      <c r="Y833" s="64" t="str">
        <f>IF(OR(X826=0,N833="",R833=""),"",IF(X826&gt;=$Y$9,"HABIL","NO HABIL"))</f>
        <v/>
      </c>
      <c r="Z833" s="65"/>
      <c r="AA833" s="64" t="str">
        <f>IF(OR(Z826=0,N833="",R833=""),"",IF(Z826&lt;=$AA$9,"HABIL","NO HABIL"))</f>
        <v/>
      </c>
      <c r="AB833" s="61">
        <f>IF(ISERROR(VLOOKUP(P833,[3]POA!$A$2:$F$25,5,0)),"",VLOOKUP(P833,[3]POA!$A$2:$F$25,5,0))</f>
        <v>0</v>
      </c>
      <c r="AC833" s="61"/>
      <c r="AD833" s="64" t="str">
        <f>IF(OR(AC826=0,N833="",R833=""),"",IF(AC826&gt;=$AD$9,"HABIL","NO HABIL"))</f>
        <v/>
      </c>
      <c r="AE833" s="64" t="str">
        <f t="shared" si="668"/>
        <v/>
      </c>
      <c r="AF833" s="66">
        <f t="shared" si="669"/>
        <v>0</v>
      </c>
      <c r="AG833" s="67" t="str">
        <f t="shared" si="672"/>
        <v>MIPYME</v>
      </c>
      <c r="AH833" s="68"/>
      <c r="AI833" s="64" t="str">
        <f>IF(OR(AH826=0,N833="",R833=""),"",IF(AH826&gt;=$AI$9,"HABIL","NO HABIL"))</f>
        <v/>
      </c>
      <c r="AJ833" s="68"/>
      <c r="AK833" s="64" t="str">
        <f>IF(OR(AJ826=0,N833="",R833=""),"",IF(AJ826&gt;=$AK$9,"HABIL","NO HABIL"))</f>
        <v/>
      </c>
      <c r="AL833" s="71" t="str">
        <f t="shared" si="673"/>
        <v/>
      </c>
    </row>
    <row r="834" spans="2:38" ht="18" hidden="1" customHeight="1" x14ac:dyDescent="0.25">
      <c r="B834" s="54" t="str">
        <f t="shared" si="674"/>
        <v/>
      </c>
      <c r="C834" s="56"/>
      <c r="D834" s="56"/>
      <c r="E834" s="57">
        <f>IF(ISERROR(VLOOKUP(C834,[2]TD!$4:$65536,2,0)),0,VLOOKUP(C834,[2]TD!$4:$65536,2,0))</f>
        <v>0</v>
      </c>
      <c r="F834" s="57">
        <f>IF(ISERROR(VLOOKUP(C834,[2]TD!$4:$65536,3,0)),0,VLOOKUP(C834,[2]TD!$4:$65536,3,0))</f>
        <v>0</v>
      </c>
      <c r="G834" s="57">
        <f>IF(ISERROR(VLOOKUP(C834,[2]TD!$4:$65536,4,0)),0,VLOOKUP(C834,[2]TD!$4:$65536,4,0))</f>
        <v>0</v>
      </c>
      <c r="H834" s="57">
        <f>IF(ISERROR(VLOOKUP(C834,[2]TD!$4:$65536,5,0)),0,VLOOKUP(C834,[2]TD!$4:$65536,5,0))</f>
        <v>0</v>
      </c>
      <c r="I834" s="57">
        <f t="shared" si="670"/>
        <v>0</v>
      </c>
      <c r="J834" s="57">
        <f t="shared" si="670"/>
        <v>0</v>
      </c>
      <c r="K834" s="57">
        <f t="shared" si="671"/>
        <v>0</v>
      </c>
      <c r="L834" s="57">
        <f>IF(ISERROR(VLOOKUP(C834,[2]TD!$4:$65536,6,0)),0,VLOOKUP(C834,[2]TD!$4:$65536,6,0))</f>
        <v>0</v>
      </c>
      <c r="M834" s="57">
        <f>IF(ISERROR(VLOOKUP(C834,[2]TD!$4:$65536,7,0)),0,VLOOKUP(C834,[2]TD!$4:$65536,7,0))</f>
        <v>0</v>
      </c>
      <c r="N834" s="70"/>
      <c r="O834" s="70" t="str">
        <f>IF(ISERROR(VLOOKUP(N834,[2]POA!$A$2:$C$25,3,0)),"",VLOOKUP(N834,[2]POA!$A$2:$C$25,3,0))</f>
        <v/>
      </c>
      <c r="P834" s="61"/>
      <c r="Q834" s="61" t="str">
        <f>IF(ISERROR(VLOOKUP(P834,[2]POA!$A$2:$F$25,4,0)),"",VLOOKUP(P834,[2]POA!$A$2:$F$25,4,0))</f>
        <v/>
      </c>
      <c r="R834" s="62" t="str">
        <f>IF(ISERROR(VLOOKUP(N834,[2]POA!$A$2:$C$25,2,0)),"",VLOOKUP(N834,[2]POA!$A$2:$C$25,2,0))</f>
        <v/>
      </c>
      <c r="S834" s="63"/>
      <c r="T834" s="64" t="str">
        <f t="shared" si="667"/>
        <v/>
      </c>
      <c r="U834" s="63"/>
      <c r="V834" s="64" t="str">
        <f>IF(OR(U826=0,N834="",R834=""),"",IF(U826&gt;=(0.5*R834),"HABIL","NO HABIL"))</f>
        <v/>
      </c>
      <c r="W834" s="64"/>
      <c r="X834" s="63"/>
      <c r="Y834" s="64" t="str">
        <f>IF(OR(X826=0,N834="",R834=""),"",IF(X826&gt;=$Y$9,"HABIL","NO HABIL"))</f>
        <v/>
      </c>
      <c r="Z834" s="65"/>
      <c r="AA834" s="64" t="str">
        <f>IF(OR(Z826=0,N834="",R834=""),"",IF(Z826&lt;=$AA$9,"HABIL","NO HABIL"))</f>
        <v/>
      </c>
      <c r="AB834" s="61">
        <f>IF(ISERROR(VLOOKUP(P834,[3]POA!$A$2:$F$25,5,0)),"",VLOOKUP(P834,[3]POA!$A$2:$F$25,5,0))</f>
        <v>0</v>
      </c>
      <c r="AC834" s="61"/>
      <c r="AD834" s="64" t="str">
        <f>IF(OR(AC826=0,N834="",R834=""),"",IF(AC826&gt;=$AD$9,"HABIL","NO HABIL"))</f>
        <v/>
      </c>
      <c r="AE834" s="64" t="str">
        <f t="shared" si="668"/>
        <v/>
      </c>
      <c r="AF834" s="66">
        <f t="shared" si="669"/>
        <v>0</v>
      </c>
      <c r="AG834" s="67" t="str">
        <f t="shared" si="672"/>
        <v>MIPYME</v>
      </c>
      <c r="AH834" s="68"/>
      <c r="AI834" s="64" t="str">
        <f>IF(OR(AH826=0,N834="",R834=""),"",IF(AH826&gt;=$AI$9,"HABIL","NO HABIL"))</f>
        <v/>
      </c>
      <c r="AJ834" s="68"/>
      <c r="AK834" s="64" t="str">
        <f>IF(OR(AJ826=0,N834="",R834=""),"",IF(AJ826&gt;=$AK$9,"HABIL","NO HABIL"))</f>
        <v/>
      </c>
      <c r="AL834" s="72" t="str">
        <f t="shared" si="673"/>
        <v/>
      </c>
    </row>
    <row r="835" spans="2:38" ht="18" hidden="1" customHeight="1" x14ac:dyDescent="0.25">
      <c r="B835" s="54" t="str">
        <f t="shared" si="674"/>
        <v/>
      </c>
      <c r="C835" s="56"/>
      <c r="D835" s="56"/>
      <c r="E835" s="57">
        <f>IF(ISERROR(VLOOKUP(C835,[2]TD!$4:$65536,2,0)),0,VLOOKUP(C835,[2]TD!$4:$65536,2,0))</f>
        <v>0</v>
      </c>
      <c r="F835" s="57">
        <f>IF(ISERROR(VLOOKUP(C835,[2]TD!$4:$65536,3,0)),0,VLOOKUP(C835,[2]TD!$4:$65536,3,0))</f>
        <v>0</v>
      </c>
      <c r="G835" s="57">
        <f>IF(ISERROR(VLOOKUP(C835,[2]TD!$4:$65536,4,0)),0,VLOOKUP(C835,[2]TD!$4:$65536,4,0))</f>
        <v>0</v>
      </c>
      <c r="H835" s="57">
        <f>IF(ISERROR(VLOOKUP(C835,[2]TD!$4:$65536,5,0)),0,VLOOKUP(C835,[2]TD!$4:$65536,5,0))</f>
        <v>0</v>
      </c>
      <c r="I835" s="57">
        <f t="shared" si="670"/>
        <v>0</v>
      </c>
      <c r="J835" s="57">
        <f t="shared" si="670"/>
        <v>0</v>
      </c>
      <c r="K835" s="57">
        <f t="shared" si="671"/>
        <v>0</v>
      </c>
      <c r="L835" s="57">
        <f>IF(ISERROR(VLOOKUP(C835,[2]TD!$4:$65536,6,0)),0,VLOOKUP(C835,[2]TD!$4:$65536,6,0))</f>
        <v>0</v>
      </c>
      <c r="M835" s="57">
        <f>IF(ISERROR(VLOOKUP(C835,[2]TD!$4:$65536,7,0)),0,VLOOKUP(C835,[2]TD!$4:$65536,7,0))</f>
        <v>0</v>
      </c>
      <c r="N835" s="70"/>
      <c r="O835" s="70" t="str">
        <f>IF(ISERROR(VLOOKUP(N835,[2]POA!$A$2:$C$25,3,0)),"",VLOOKUP(N835,[2]POA!$A$2:$C$25,3,0))</f>
        <v/>
      </c>
      <c r="P835" s="61"/>
      <c r="Q835" s="61" t="str">
        <f>IF(ISERROR(VLOOKUP(P835,[2]POA!$A$2:$F$25,4,0)),"",VLOOKUP(P835,[2]POA!$A$2:$F$25,4,0))</f>
        <v/>
      </c>
      <c r="R835" s="62" t="str">
        <f>IF(ISERROR(VLOOKUP(N835,[2]POA!$A$2:$C$25,2,0)),"",VLOOKUP(N835,[2]POA!$A$2:$C$25,2,0))</f>
        <v/>
      </c>
      <c r="S835" s="63"/>
      <c r="T835" s="64" t="str">
        <f t="shared" si="667"/>
        <v/>
      </c>
      <c r="U835" s="63"/>
      <c r="V835" s="64" t="str">
        <f>IF(OR(U826=0,N835="",R835=""),"",IF(U826&gt;=(0.5*R835),"HABIL","NO HABIL"))</f>
        <v/>
      </c>
      <c r="W835" s="64"/>
      <c r="X835" s="63"/>
      <c r="Y835" s="64" t="str">
        <f>IF(OR(X826=0,N835="",R835=""),"",IF(X826&gt;=$Y$9,"HABIL","NO HABIL"))</f>
        <v/>
      </c>
      <c r="Z835" s="65"/>
      <c r="AA835" s="64" t="str">
        <f>IF(OR(Z826=0,N835="",R835=""),"",IF(Z826&lt;=$AA$9,"HABIL","NO HABIL"))</f>
        <v/>
      </c>
      <c r="AB835" s="61">
        <f>IF(ISERROR(VLOOKUP(P835,[3]POA!$A$2:$F$25,5,0)),"",VLOOKUP(P835,[3]POA!$A$2:$F$25,5,0))</f>
        <v>0</v>
      </c>
      <c r="AC835" s="61"/>
      <c r="AD835" s="64" t="str">
        <f>IF(OR(AC826=0,N835="",R835=""),"",IF(AC826&gt;=$AD$9,"HABIL","NO HABIL"))</f>
        <v/>
      </c>
      <c r="AE835" s="64" t="str">
        <f t="shared" si="668"/>
        <v/>
      </c>
      <c r="AF835" s="66">
        <f t="shared" si="669"/>
        <v>0</v>
      </c>
      <c r="AG835" s="67" t="str">
        <f t="shared" si="672"/>
        <v>MIPYME</v>
      </c>
      <c r="AH835" s="68"/>
      <c r="AI835" s="64" t="str">
        <f>IF(OR(AH826=0,N835="",R835=""),"",IF(AH826&gt;=$AI$9,"HABIL","NO HABIL"))</f>
        <v/>
      </c>
      <c r="AJ835" s="68"/>
      <c r="AK835" s="64" t="str">
        <f>IF(OR(AJ826=0,N835="",R835=""),"",IF(AJ826&gt;=$AK$9,"HABIL","NO HABIL"))</f>
        <v/>
      </c>
      <c r="AL835" s="72" t="str">
        <f t="shared" si="673"/>
        <v/>
      </c>
    </row>
    <row r="836" spans="2:38" ht="18" hidden="1" customHeight="1" x14ac:dyDescent="0.25">
      <c r="B836" s="73" t="str">
        <f t="shared" si="674"/>
        <v/>
      </c>
      <c r="C836" s="74"/>
      <c r="D836" s="74"/>
      <c r="E836" s="75">
        <f>IF(ISERROR(VLOOKUP(C836,[2]TD!$4:$65536,2,0)),0,VLOOKUP(C836,[2]TD!$4:$65536,2,0))</f>
        <v>0</v>
      </c>
      <c r="F836" s="75">
        <f>IF(ISERROR(VLOOKUP(C836,[2]TD!$4:$65536,3,0)),0,VLOOKUP(C836,[2]TD!$4:$65536,3,0))</f>
        <v>0</v>
      </c>
      <c r="G836" s="75">
        <f>IF(ISERROR(VLOOKUP(C836,[2]TD!$4:$65536,4,0)),0,VLOOKUP(C836,[2]TD!$4:$65536,4,0))</f>
        <v>0</v>
      </c>
      <c r="H836" s="75">
        <f>IF(ISERROR(VLOOKUP(C836,[2]TD!$4:$65536,5,0)),0,VLOOKUP(C836,[2]TD!$4:$65536,5,0))</f>
        <v>0</v>
      </c>
      <c r="I836" s="75">
        <f t="shared" si="670"/>
        <v>0</v>
      </c>
      <c r="J836" s="75">
        <f t="shared" si="670"/>
        <v>0</v>
      </c>
      <c r="K836" s="75">
        <f t="shared" si="671"/>
        <v>0</v>
      </c>
      <c r="L836" s="75">
        <f>IF(ISERROR(VLOOKUP(C836,[2]TD!$4:$65536,6,0)),0,VLOOKUP(C836,[2]TD!$4:$65536,6,0))</f>
        <v>0</v>
      </c>
      <c r="M836" s="75">
        <f>IF(ISERROR(VLOOKUP(C836,[2]TD!$4:$65536,7,0)),0,VLOOKUP(C836,[2]TD!$4:$65536,7,0))</f>
        <v>0</v>
      </c>
      <c r="N836" s="76"/>
      <c r="O836" s="76" t="str">
        <f>IF(ISERROR(VLOOKUP(N836,[2]POA!$A$2:$C$25,3,0)),"",VLOOKUP(N836,[2]POA!$A$2:$C$25,3,0))</f>
        <v/>
      </c>
      <c r="P836" s="77"/>
      <c r="Q836" s="77" t="str">
        <f>IF(ISERROR(VLOOKUP(P836,[2]POA!$A$2:$F$25,4,0)),"",VLOOKUP(P836,[2]POA!$A$2:$F$25,4,0))</f>
        <v/>
      </c>
      <c r="R836" s="78" t="str">
        <f>IF(ISERROR(VLOOKUP(N836,[2]POA!$A$2:$C$25,2,0)),"",VLOOKUP(N836,[2]POA!$A$2:$C$25,2,0))</f>
        <v/>
      </c>
      <c r="S836" s="79"/>
      <c r="T836" s="64" t="str">
        <f t="shared" si="667"/>
        <v/>
      </c>
      <c r="U836" s="79"/>
      <c r="V836" s="80" t="str">
        <f>IF(OR(U826=0,N836="",R836=""),"",IF(U826&gt;=(0.5*R836),"HABIL","NO HABIL"))</f>
        <v/>
      </c>
      <c r="W836" s="80"/>
      <c r="X836" s="79"/>
      <c r="Y836" s="80" t="str">
        <f>IF(OR(X826=0,N836="",R836=""),"",IF(X826&gt;=$Y$9,"HABIL","NO HABIL"))</f>
        <v/>
      </c>
      <c r="Z836" s="81"/>
      <c r="AA836" s="80" t="str">
        <f>IF(OR(Z826=0,N836="",R836=""),"",IF(Z826&lt;=$AA$9,"HABIL","NO HABIL"))</f>
        <v/>
      </c>
      <c r="AB836" s="77">
        <f>IF(ISERROR(VLOOKUP(P836,[3]POA!$A$2:$F$25,5,0)),"",VLOOKUP(P836,[3]POA!$A$2:$F$25,5,0))</f>
        <v>0</v>
      </c>
      <c r="AC836" s="77"/>
      <c r="AD836" s="80" t="str">
        <f>IF(OR(AC826=0,N836="",R836=""),"",IF(AC826&gt;=$AD$9,"HABIL","NO HABIL"))</f>
        <v/>
      </c>
      <c r="AE836" s="80" t="str">
        <f t="shared" si="668"/>
        <v/>
      </c>
      <c r="AF836" s="82">
        <f t="shared" si="669"/>
        <v>0</v>
      </c>
      <c r="AG836" s="83" t="str">
        <f t="shared" si="672"/>
        <v>MIPYME</v>
      </c>
      <c r="AH836" s="84"/>
      <c r="AI836" s="80" t="str">
        <f>IF(OR(AH826=0,N836="",R836=""),"",IF(AH826&gt;=$AI$9,"HABIL","NO HABIL"))</f>
        <v/>
      </c>
      <c r="AJ836" s="84"/>
      <c r="AK836" s="80" t="str">
        <f>IF(OR(AJ826=0,N836="",R836=""),"",IF(AJ826&gt;=$AK$9,"HABIL","NO HABIL"))</f>
        <v/>
      </c>
      <c r="AL836" s="85" t="str">
        <f t="shared" si="673"/>
        <v/>
      </c>
    </row>
    <row r="837" spans="2:38" ht="18" hidden="1" customHeight="1" x14ac:dyDescent="0.25">
      <c r="B837" s="37">
        <v>76</v>
      </c>
      <c r="C837" s="38">
        <f>+C838</f>
        <v>0</v>
      </c>
      <c r="D837" s="39" t="str">
        <f>IF(SUM(D838:D847)=0,"",SUM(D838:D847))</f>
        <v/>
      </c>
      <c r="E837" s="40">
        <f>SUM(E838:E847)</f>
        <v>0</v>
      </c>
      <c r="F837" s="40">
        <f t="shared" ref="F837:M837" si="675">SUM(F838:F847)</f>
        <v>0</v>
      </c>
      <c r="G837" s="40">
        <f t="shared" si="675"/>
        <v>0</v>
      </c>
      <c r="H837" s="40">
        <f t="shared" si="675"/>
        <v>0</v>
      </c>
      <c r="I837" s="40">
        <f t="shared" si="675"/>
        <v>0</v>
      </c>
      <c r="J837" s="40">
        <f t="shared" si="675"/>
        <v>0</v>
      </c>
      <c r="K837" s="40">
        <f t="shared" si="675"/>
        <v>0</v>
      </c>
      <c r="L837" s="40">
        <f t="shared" si="675"/>
        <v>0</v>
      </c>
      <c r="M837" s="40">
        <f t="shared" si="675"/>
        <v>0</v>
      </c>
      <c r="N837" s="41">
        <v>1</v>
      </c>
      <c r="O837" s="42">
        <f>IF(ISERROR(VLOOKUP(N837,[2]POA!$A$2:$C$25,3,0)),"",VLOOKUP(N837,[2]POA!$A$2:$C$25,3,0))</f>
        <v>18</v>
      </c>
      <c r="P837" s="43" t="s">
        <v>54</v>
      </c>
      <c r="Q837" s="41">
        <f>+SUM(Q838:Q847)</f>
        <v>0</v>
      </c>
      <c r="R837" s="44">
        <f>IF(ISERROR(VLOOKUP(N837,[2]POA!$A$2:$C$25,2,0)),"",VLOOKUP(N837,[2]POA!$A$2:$C$25,2,0))</f>
        <v>151500000000</v>
      </c>
      <c r="S837" s="45">
        <f>SUM(I837)</f>
        <v>0</v>
      </c>
      <c r="T837" s="46" t="str">
        <f>IF(OR(S837=0,N837="",R837=""),"",IF(S837&gt;=(R837/O837),"HABIL","NO HABIL"))</f>
        <v/>
      </c>
      <c r="U837" s="47">
        <f>SUM(J837)</f>
        <v>0</v>
      </c>
      <c r="V837" s="48" t="str">
        <f>IF(OR(U837=0,N837="",R837=""),"",IF(U837&gt;=(0.1*R837),"HABIL","NO HABIL"))</f>
        <v/>
      </c>
      <c r="W837" s="48"/>
      <c r="X837" s="47">
        <f>IF(ISERROR(SUM(E837/G837)),0,SUM(E837/G837))</f>
        <v>0</v>
      </c>
      <c r="Y837" s="46" t="str">
        <f>IF(OR(X837=0,N837="",R837=""),"",IF(X837&gt;=$Y$9,"HABIL","NO HABIL"))</f>
        <v/>
      </c>
      <c r="Z837" s="49">
        <f>IF(ISERROR(SUM(H837/F837)),0,SUM(H837/F837))</f>
        <v>0</v>
      </c>
      <c r="AA837" s="46" t="str">
        <f>IF(OR(Z837=0,N837="",R837=""),"",IF(Z837&lt;=$AA$9,"HABIL","NO HABIL"))</f>
        <v/>
      </c>
      <c r="AB837" s="41">
        <f>+SUM(AB838:AB847)</f>
        <v>0</v>
      </c>
      <c r="AC837" s="49">
        <f>IF(ISERROR(SUM(L837/M837)),0,SUM(L837/M837))</f>
        <v>0</v>
      </c>
      <c r="AD837" s="46" t="str">
        <f>IF(OR(AC837=0,N837="",R837=""),"",IF(AC837&gt;=$AD$9,"HABIL","NO HABIL"))</f>
        <v/>
      </c>
      <c r="AE837" s="46" t="str">
        <f>IF(OR(T837="",V837="",Y837="",AA837="",AD837=""),"",IF(T837="NO HABIL","NO HABIL",IF(V837="NO HABIL","NO HABIL",IF(Y837="NO HABIL","NO HABIL",IF(AA837="NO HABIL","NO HABIL",IF(AD837="NO HABIL","NO HABIL",IF(AD837="NO HABIL","NO HABIL","HABIL")))))))</f>
        <v/>
      </c>
      <c r="AF837" s="50"/>
      <c r="AG837" s="51"/>
      <c r="AH837" s="49">
        <f>IF(ISERROR(SUM(L837/K837)),0,SUM(L837/K837))</f>
        <v>0</v>
      </c>
      <c r="AI837" s="46" t="str">
        <f>IF(OR(AH837=0,N837="",R837=""),"",IF(AH837&gt;=$AI$9,"HABIL","NO HABIL"))</f>
        <v/>
      </c>
      <c r="AJ837" s="49">
        <f>IF(ISERROR(SUM(L837/F837)),0,SUM(L837/F837))</f>
        <v>0</v>
      </c>
      <c r="AK837" s="46" t="str">
        <f>IF(OR(AJ837=0,N837="",R837=""),"",IF(AJ837&gt;=$AK$9,"HABIL","NO HABIL"))</f>
        <v/>
      </c>
      <c r="AL837" s="52" t="str">
        <f t="shared" si="673"/>
        <v/>
      </c>
    </row>
    <row r="838" spans="2:38" ht="18" hidden="1" customHeight="1" x14ac:dyDescent="0.25">
      <c r="B838" s="54" t="str">
        <f>IF(C838="","",B837+0.1)</f>
        <v/>
      </c>
      <c r="C838" s="55"/>
      <c r="D838" s="56"/>
      <c r="E838" s="57">
        <f>IF(ISERROR(VLOOKUP(C838,[2]TD!$4:$65536,2,0)),0,VLOOKUP(C838,[2]TD!$4:$65536,2,0))</f>
        <v>0</v>
      </c>
      <c r="F838" s="57">
        <f>IF(ISERROR(VLOOKUP(C838,[2]TD!$4:$65536,3,0)),0,VLOOKUP(C838,[2]TD!$4:$65536,3,0))</f>
        <v>0</v>
      </c>
      <c r="G838" s="57">
        <f>IF(ISERROR(VLOOKUP(C838,[2]TD!$4:$65536,4,0)),0,VLOOKUP(C838,[2]TD!$4:$65536,4,0))</f>
        <v>0</v>
      </c>
      <c r="H838" s="57">
        <f>IF(ISERROR(VLOOKUP(C838,[2]TD!$4:$65536,5,0)),0,VLOOKUP(C838,[2]TD!$4:$65536,5,0))</f>
        <v>0</v>
      </c>
      <c r="I838" s="57">
        <f>IF(ISERROR(E838-G838),"",E838-G838)</f>
        <v>0</v>
      </c>
      <c r="J838" s="58">
        <f>IF(ISERROR(F838-H838),"",F838-H838)</f>
        <v>0</v>
      </c>
      <c r="K838" s="58">
        <f>IF(ISERROR(F838-H838),"",F838-H838)</f>
        <v>0</v>
      </c>
      <c r="L838" s="57">
        <f>IF(ISERROR(VLOOKUP(C838,[2]TD!$4:$65536,6,0)),0,VLOOKUP(C838,[2]TD!$4:$65536,6,0))</f>
        <v>0</v>
      </c>
      <c r="M838" s="57">
        <f>IF(ISERROR(VLOOKUP(C838,[2]TD!$4:$65536,7,0)),0,VLOOKUP(C838,[2]TD!$4:$65536,7,0))</f>
        <v>0</v>
      </c>
      <c r="N838" s="59"/>
      <c r="O838" s="60" t="str">
        <f>IF(ISERROR(VLOOKUP(N838,[2]POA!$A$2:$C$25,3,0)),"",VLOOKUP(N838,[2]POA!$A$2:$C$25,3,0))</f>
        <v/>
      </c>
      <c r="P838" s="61" t="s">
        <v>54</v>
      </c>
      <c r="Q838" s="61" t="str">
        <f>IF(ISERROR(VLOOKUP(P838,[2]POA!$A$2:$F$25,4,0)),"",VLOOKUP(P838,[2]POA!$A$2:$F$25,4,0))</f>
        <v/>
      </c>
      <c r="R838" s="62" t="str">
        <f>IF(ISERROR(VLOOKUP(N838,[2]POA!$A$2:$C$25,2,0)),"",VLOOKUP(N838,[2]POA!$A$2:$C$25,2,0))</f>
        <v/>
      </c>
      <c r="S838" s="63"/>
      <c r="T838" s="64" t="str">
        <f t="shared" ref="T838:T847" si="676">IF(OR(S837=0,N838="",R838=""),"",IF(S837&gt;=(0.1*R838),"HABIL","NO HABIL"))</f>
        <v/>
      </c>
      <c r="U838" s="63"/>
      <c r="V838" s="64" t="str">
        <f>IF(OR(U837=0,N838="",R838=""),"",IF(U837&gt;=(0.5*R838),"HABIL","NO HABIL"))</f>
        <v/>
      </c>
      <c r="W838" s="64"/>
      <c r="X838" s="63"/>
      <c r="Y838" s="64" t="str">
        <f>IF(OR(X837=0,N838="",R838=""),"",IF(X837&gt;=$Y$9,"HABIL","NO HABIL"))</f>
        <v/>
      </c>
      <c r="Z838" s="65"/>
      <c r="AA838" s="64" t="str">
        <f>IF(OR(Z837=0,N838="",R838=""),"",IF(Z837&lt;=$AA$9,"HABIL","NO HABIL"))</f>
        <v/>
      </c>
      <c r="AB838" s="61" t="str">
        <f>IF(ISERROR(VLOOKUP(P838,[3]POA!$A$2:$F$25,5,0)),"",VLOOKUP(P838,[3]POA!$A$2:$F$25,5,0))</f>
        <v/>
      </c>
      <c r="AC838" s="61"/>
      <c r="AD838" s="64" t="str">
        <f>IF(OR(AC837=0,N838="",R838=""),"",IF(AC837&gt;=$AD$9,"HABIL","NO HABIL"))</f>
        <v/>
      </c>
      <c r="AE838" s="64" t="str">
        <f t="shared" ref="AE838:AE847" si="677">IF(OR(T838="",V838="",Y838="",AA838="",AD838=""),"",IF(T838="NO HABIL","NO HABIL",IF(V838="NO HABIL","NO HABIL",IF(Y838="NO HABIL","NO HABIL",IF(AA838="NO HABIL","NO HABIL",IF(AD838="NO HABIL","NO HABIL",IF(AD838="NO HABIL","NO HABIL","HABIL")))))))</f>
        <v/>
      </c>
      <c r="AF838" s="66">
        <f t="shared" ref="AF838:AF847" si="678">IF(ISERROR(F838/$AG$9),"",F838/$AG$9)</f>
        <v>0</v>
      </c>
      <c r="AG838" s="67" t="str">
        <f>+IF(AF838&lt;$AG$10,"MIPYME","NO CUMPLE")</f>
        <v>MIPYME</v>
      </c>
      <c r="AH838" s="68"/>
      <c r="AI838" s="64" t="str">
        <f>IF(OR(AH837=0,N838="",R838=""),"",IF(AH837&gt;=$AI$9,"HABIL","NO HABIL"))</f>
        <v/>
      </c>
      <c r="AJ838" s="68"/>
      <c r="AK838" s="64" t="str">
        <f>IF(OR(AJ837=0,N838="",R838=""),"",IF(AJ837&gt;=$AK$9,"HABIL","NO HABIL"))</f>
        <v/>
      </c>
      <c r="AL838" s="69" t="str">
        <f>IF(OR(AI838="",AK838=""),"",IF(AI838="NO HABIL","NO HABIL",IF(AK838="NO HABIL","NO HABIL",IF(AK838="NO HABIL","NO HABIL","HABIL"))))</f>
        <v/>
      </c>
    </row>
    <row r="839" spans="2:38" ht="18" hidden="1" customHeight="1" x14ac:dyDescent="0.25">
      <c r="B839" s="54" t="str">
        <f>IF(C839="","",B838+0.1)</f>
        <v/>
      </c>
      <c r="C839" s="56"/>
      <c r="D839" s="56"/>
      <c r="E839" s="57">
        <f>IF(ISERROR(VLOOKUP(C839,[2]TD!$4:$65536,2,0)),0,VLOOKUP(C839,[2]TD!$4:$65536,2,0))</f>
        <v>0</v>
      </c>
      <c r="F839" s="57">
        <f>IF(ISERROR(VLOOKUP(C839,[2]TD!$4:$65536,3,0)),0,VLOOKUP(C839,[2]TD!$4:$65536,3,0))</f>
        <v>0</v>
      </c>
      <c r="G839" s="57">
        <f>IF(ISERROR(VLOOKUP(C839,[2]TD!$4:$65536,4,0)),0,VLOOKUP(C839,[2]TD!$4:$65536,4,0))</f>
        <v>0</v>
      </c>
      <c r="H839" s="57">
        <f>IF(ISERROR(VLOOKUP(C839,[2]TD!$4:$65536,5,0)),0,VLOOKUP(C839,[2]TD!$4:$65536,5,0))</f>
        <v>0</v>
      </c>
      <c r="I839" s="57">
        <f t="shared" ref="I839:J847" si="679">IF(ISERROR(E839-G839),"",E839-G839)</f>
        <v>0</v>
      </c>
      <c r="J839" s="58">
        <f t="shared" si="679"/>
        <v>0</v>
      </c>
      <c r="K839" s="58">
        <f t="shared" ref="K839:K847" si="680">IF(ISERROR(F839-H839),"",F839-H839)</f>
        <v>0</v>
      </c>
      <c r="L839" s="57">
        <f>IF(ISERROR(VLOOKUP(C839,[2]TD!$4:$65536,6,0)),0,VLOOKUP(C839,[2]TD!$4:$65536,6,0))</f>
        <v>0</v>
      </c>
      <c r="M839" s="57">
        <f>IF(ISERROR(VLOOKUP(C839,[2]TD!$4:$65536,7,0)),0,VLOOKUP(C839,[2]TD!$4:$65536,7,0))</f>
        <v>0</v>
      </c>
      <c r="N839" s="70"/>
      <c r="O839" s="70" t="str">
        <f>IF(ISERROR(VLOOKUP(N839,[2]POA!$A$2:$C$25,3,0)),"",VLOOKUP(N839,[2]POA!$A$2:$C$25,3,0))</f>
        <v/>
      </c>
      <c r="P839" s="61" t="s">
        <v>54</v>
      </c>
      <c r="Q839" s="61" t="str">
        <f>IF(ISERROR(VLOOKUP(P839,[2]POA!$A$2:$F$25,4,0)),"",VLOOKUP(P839,[2]POA!$A$2:$F$25,4,0))</f>
        <v/>
      </c>
      <c r="R839" s="62" t="str">
        <f>IF(ISERROR(VLOOKUP(N839,[2]POA!$A$2:$C$25,2,0)),"",VLOOKUP(N839,[2]POA!$A$2:$C$25,2,0))</f>
        <v/>
      </c>
      <c r="S839" s="63" t="s">
        <v>54</v>
      </c>
      <c r="T839" s="64" t="str">
        <f t="shared" si="676"/>
        <v/>
      </c>
      <c r="U839" s="63"/>
      <c r="V839" s="64" t="str">
        <f>IF(OR(U837=0,N839="",R839=""),"",IF(U837&gt;=(0.5*R839),"HABIL","NO HABIL"))</f>
        <v/>
      </c>
      <c r="W839" s="64"/>
      <c r="X839" s="63"/>
      <c r="Y839" s="64" t="str">
        <f>IF(OR(X837=0,N839="",R839=""),"",IF(X837&gt;=$Y$9,"HABIL","NO HABIL"))</f>
        <v/>
      </c>
      <c r="Z839" s="65"/>
      <c r="AA839" s="64" t="str">
        <f>IF(OR(Z837=0,N839="",R839=""),"",IF(Z837&lt;=$AA$9,"HABIL","NO HABIL"))</f>
        <v/>
      </c>
      <c r="AB839" s="61" t="str">
        <f>IF(ISERROR(VLOOKUP(P839,[3]POA!$A$2:$F$25,5,0)),"",VLOOKUP(P839,[3]POA!$A$2:$F$25,5,0))</f>
        <v/>
      </c>
      <c r="AC839" s="61"/>
      <c r="AD839" s="64" t="str">
        <f>IF(OR(AC837=0,N839="",R839=""),"",IF(AC837&gt;=$AD$9,"HABIL","NO HABIL"))</f>
        <v/>
      </c>
      <c r="AE839" s="64" t="str">
        <f t="shared" si="677"/>
        <v/>
      </c>
      <c r="AF839" s="66">
        <f t="shared" si="678"/>
        <v>0</v>
      </c>
      <c r="AG839" s="67" t="str">
        <f t="shared" ref="AG839:AG847" si="681">+IF(AF839&lt;$AG$10,"MIPYME","NO CUMPLE")</f>
        <v>MIPYME</v>
      </c>
      <c r="AH839" s="68"/>
      <c r="AI839" s="64" t="str">
        <f>IF(OR(AH837=0,N839="",R839=""),"",IF(AH837&gt;=$AI$9,"HABIL","NO HABIL"))</f>
        <v/>
      </c>
      <c r="AJ839" s="68"/>
      <c r="AK839" s="64" t="str">
        <f>IF(OR(AJ837=0,N839="",R839=""),"",IF(AJ837&gt;=$AK$9,"HABIL","NO HABIL"))</f>
        <v/>
      </c>
      <c r="AL839" s="71" t="str">
        <f t="shared" ref="AL839:AL848" si="682">IF(OR(AI839="",AK839=""),"",IF(AI839="NO HABIL","NO HABIL",IF(AK839="NO HABIL","NO HABIL",IF(AK839="NO HABIL","NO HABIL","HABIL"))))</f>
        <v/>
      </c>
    </row>
    <row r="840" spans="2:38" ht="18" hidden="1" customHeight="1" x14ac:dyDescent="0.25">
      <c r="B840" s="54" t="str">
        <f>IF(C840="","",B839+0.1)</f>
        <v/>
      </c>
      <c r="C840" s="56"/>
      <c r="D840" s="56"/>
      <c r="E840" s="57">
        <f>IF(ISERROR(VLOOKUP(C840,[2]TD!$4:$65536,2,0)),0,VLOOKUP(C840,[2]TD!$4:$65536,2,0))</f>
        <v>0</v>
      </c>
      <c r="F840" s="57">
        <f>IF(ISERROR(VLOOKUP(C840,[2]TD!$4:$65536,3,0)),0,VLOOKUP(C840,[2]TD!$4:$65536,3,0))</f>
        <v>0</v>
      </c>
      <c r="G840" s="57">
        <f>IF(ISERROR(VLOOKUP(C840,[2]TD!$4:$65536,4,0)),0,VLOOKUP(C840,[2]TD!$4:$65536,4,0))</f>
        <v>0</v>
      </c>
      <c r="H840" s="57">
        <f>IF(ISERROR(VLOOKUP(C840,[2]TD!$4:$65536,5,0)),0,VLOOKUP(C840,[2]TD!$4:$65536,5,0))</f>
        <v>0</v>
      </c>
      <c r="I840" s="57">
        <f t="shared" si="679"/>
        <v>0</v>
      </c>
      <c r="J840" s="58">
        <f t="shared" si="679"/>
        <v>0</v>
      </c>
      <c r="K840" s="58">
        <f t="shared" si="680"/>
        <v>0</v>
      </c>
      <c r="L840" s="57">
        <f>IF(ISERROR(VLOOKUP(C840,[2]TD!$4:$65536,6,0)),0,VLOOKUP(C840,[2]TD!$4:$65536,6,0))</f>
        <v>0</v>
      </c>
      <c r="M840" s="57">
        <f>IF(ISERROR(VLOOKUP(C840,[2]TD!$4:$65536,7,0)),0,VLOOKUP(C840,[2]TD!$4:$65536,7,0))</f>
        <v>0</v>
      </c>
      <c r="N840" s="70"/>
      <c r="O840" s="70" t="str">
        <f>IF(ISERROR(VLOOKUP(N840,[2]POA!$A$2:$C$25,3,0)),"",VLOOKUP(N840,[2]POA!$A$2:$C$25,3,0))</f>
        <v/>
      </c>
      <c r="P840" s="61"/>
      <c r="Q840" s="61" t="str">
        <f>IF(ISERROR(VLOOKUP(P840,[2]POA!$A$2:$F$25,4,0)),"",VLOOKUP(P840,[2]POA!$A$2:$F$25,4,0))</f>
        <v/>
      </c>
      <c r="R840" s="62" t="str">
        <f>IF(ISERROR(VLOOKUP(N840,[2]POA!$A$2:$C$25,2,0)),"",VLOOKUP(N840,[2]POA!$A$2:$C$25,2,0))</f>
        <v/>
      </c>
      <c r="S840" s="63" t="s">
        <v>54</v>
      </c>
      <c r="T840" s="64" t="str">
        <f t="shared" si="676"/>
        <v/>
      </c>
      <c r="U840" s="63"/>
      <c r="V840" s="64" t="str">
        <f>IF(OR(U837=0,N840="",R840=""),"",IF(U837&gt;=(0.5*R840),"HABIL","NO HABIL"))</f>
        <v/>
      </c>
      <c r="W840" s="64"/>
      <c r="X840" s="63"/>
      <c r="Y840" s="64" t="str">
        <f>IF(OR(X837=0,N840="",R840=""),"",IF(X837&gt;=$Y$9,"HABIL","NO HABIL"))</f>
        <v/>
      </c>
      <c r="Z840" s="65"/>
      <c r="AA840" s="64" t="str">
        <f>IF(OR(Z837=0,N840="",R840=""),"",IF(Z837&lt;=$AA$9,"HABIL","NO HABIL"))</f>
        <v/>
      </c>
      <c r="AB840" s="61">
        <f>IF(ISERROR(VLOOKUP(P840,[3]POA!$A$2:$F$25,5,0)),"",VLOOKUP(P840,[3]POA!$A$2:$F$25,5,0))</f>
        <v>0</v>
      </c>
      <c r="AC840" s="61"/>
      <c r="AD840" s="64" t="str">
        <f>IF(OR(AC837=0,N840="",R840=""),"",IF(AC837&gt;=$AD$9,"HABIL","NO HABIL"))</f>
        <v/>
      </c>
      <c r="AE840" s="64" t="str">
        <f t="shared" si="677"/>
        <v/>
      </c>
      <c r="AF840" s="66">
        <f t="shared" si="678"/>
        <v>0</v>
      </c>
      <c r="AG840" s="67" t="str">
        <f t="shared" si="681"/>
        <v>MIPYME</v>
      </c>
      <c r="AH840" s="68"/>
      <c r="AI840" s="64" t="str">
        <f>IF(OR(AH837=0,N840="",R840=""),"",IF(AH837&gt;=$AI$9,"HABIL","NO HABIL"))</f>
        <v/>
      </c>
      <c r="AJ840" s="68"/>
      <c r="AK840" s="64" t="str">
        <f>IF(OR(AJ837=0,N840="",R840=""),"",IF(AJ837&gt;=$AK$9,"HABIL","NO HABIL"))</f>
        <v/>
      </c>
      <c r="AL840" s="71" t="str">
        <f t="shared" si="682"/>
        <v/>
      </c>
    </row>
    <row r="841" spans="2:38" ht="18" hidden="1" customHeight="1" x14ac:dyDescent="0.25">
      <c r="B841" s="54"/>
      <c r="C841" s="56" t="s">
        <v>55</v>
      </c>
      <c r="D841" s="56"/>
      <c r="E841" s="57">
        <f>IF(ISERROR(VLOOKUP(C841,[2]TD!$4:$65536,2,0)),0,VLOOKUP(C841,[2]TD!$4:$65536,2,0))</f>
        <v>0</v>
      </c>
      <c r="F841" s="57">
        <f>IF(ISERROR(VLOOKUP(C841,[2]TD!$4:$65536,3,0)),0,VLOOKUP(C841,[2]TD!$4:$65536,3,0))</f>
        <v>0</v>
      </c>
      <c r="G841" s="57">
        <f>IF(ISERROR(VLOOKUP(C841,[2]TD!$4:$65536,4,0)),0,VLOOKUP(C841,[2]TD!$4:$65536,4,0))</f>
        <v>0</v>
      </c>
      <c r="H841" s="57">
        <f>IF(ISERROR(VLOOKUP(C841,[2]TD!$4:$65536,5,0)),0,VLOOKUP(C841,[2]TD!$4:$65536,5,0))</f>
        <v>0</v>
      </c>
      <c r="I841" s="57">
        <f t="shared" si="679"/>
        <v>0</v>
      </c>
      <c r="J841" s="57">
        <f t="shared" si="679"/>
        <v>0</v>
      </c>
      <c r="K841" s="57">
        <f t="shared" si="680"/>
        <v>0</v>
      </c>
      <c r="L841" s="57">
        <f>IF(ISERROR(VLOOKUP(C841,[2]TD!$4:$65536,6,0)),0,VLOOKUP(C841,[2]TD!$4:$65536,6,0))</f>
        <v>0</v>
      </c>
      <c r="M841" s="57">
        <f>IF(ISERROR(VLOOKUP(C841,[2]TD!$4:$65536,7,0)),0,VLOOKUP(C841,[2]TD!$4:$65536,7,0))</f>
        <v>0</v>
      </c>
      <c r="N841" s="70"/>
      <c r="O841" s="70" t="str">
        <f>IF(ISERROR(VLOOKUP(N841,[2]POA!$A$2:$C$25,3,0)),"",VLOOKUP(N841,[2]POA!$A$2:$C$25,3,0))</f>
        <v/>
      </c>
      <c r="P841" s="61"/>
      <c r="Q841" s="61" t="str">
        <f>IF(ISERROR(VLOOKUP(P841,[2]POA!$A$2:$F$25,4,0)),"",VLOOKUP(P841,[2]POA!$A$2:$F$25,4,0))</f>
        <v/>
      </c>
      <c r="R841" s="62" t="str">
        <f>IF(ISERROR(VLOOKUP(N841,[2]POA!$A$2:$C$25,2,0)),"",VLOOKUP(N841,[2]POA!$A$2:$C$25,2,0))</f>
        <v/>
      </c>
      <c r="S841" s="63"/>
      <c r="T841" s="64" t="str">
        <f t="shared" si="676"/>
        <v/>
      </c>
      <c r="U841" s="63"/>
      <c r="V841" s="64" t="str">
        <f>IF(OR(U837=0,N841="",R841=""),"",IF(U837&gt;=(0.5*R841),"HABIL","NO HABIL"))</f>
        <v/>
      </c>
      <c r="W841" s="64"/>
      <c r="X841" s="63"/>
      <c r="Y841" s="64" t="str">
        <f>IF(OR(X837=0,N841="",R841=""),"",IF(X837&gt;=$Y$9,"HABIL","NO HABIL"))</f>
        <v/>
      </c>
      <c r="Z841" s="65"/>
      <c r="AA841" s="64" t="str">
        <f>IF(OR(Z837=0,N841="",R841=""),"",IF(Z837&lt;=$AA$9,"HABIL","NO HABIL"))</f>
        <v/>
      </c>
      <c r="AB841" s="61">
        <f>IF(ISERROR(VLOOKUP(P841,[3]POA!$A$2:$F$25,5,0)),"",VLOOKUP(P841,[3]POA!$A$2:$F$25,5,0))</f>
        <v>0</v>
      </c>
      <c r="AC841" s="61"/>
      <c r="AD841" s="64" t="str">
        <f>IF(OR(AC837=0,N841="",R841=""),"",IF(AC837&gt;=$AD$9,"HABIL","NO HABIL"))</f>
        <v/>
      </c>
      <c r="AE841" s="64" t="str">
        <f t="shared" si="677"/>
        <v/>
      </c>
      <c r="AF841" s="66">
        <f t="shared" si="678"/>
        <v>0</v>
      </c>
      <c r="AG841" s="67" t="str">
        <f t="shared" si="681"/>
        <v>MIPYME</v>
      </c>
      <c r="AH841" s="68"/>
      <c r="AI841" s="64" t="str">
        <f>IF(OR(AH837=0,N841="",R841=""),"",IF(AH837&gt;=$AI$9,"HABIL","NO HABIL"))</f>
        <v/>
      </c>
      <c r="AJ841" s="68"/>
      <c r="AK841" s="64" t="str">
        <f>IF(OR(AJ837=0,N841="",R841=""),"",IF(AJ837&gt;=$AK$9,"HABIL","NO HABIL"))</f>
        <v/>
      </c>
      <c r="AL841" s="71" t="str">
        <f t="shared" si="682"/>
        <v/>
      </c>
    </row>
    <row r="842" spans="2:38" ht="18" hidden="1" customHeight="1" x14ac:dyDescent="0.25">
      <c r="B842" s="54" t="str">
        <f t="shared" ref="B842:B847" si="683">IF(C842="","",B841+0.1)</f>
        <v/>
      </c>
      <c r="C842" s="56"/>
      <c r="D842" s="56"/>
      <c r="E842" s="57">
        <f>IF(ISERROR(VLOOKUP(C842,[2]TD!$4:$65536,2,0)),0,VLOOKUP(C842,[2]TD!$4:$65536,2,0))</f>
        <v>0</v>
      </c>
      <c r="F842" s="57">
        <f>IF(ISERROR(VLOOKUP(C842,[2]TD!$4:$65536,3,0)),0,VLOOKUP(C842,[2]TD!$4:$65536,3,0))</f>
        <v>0</v>
      </c>
      <c r="G842" s="57">
        <f>IF(ISERROR(VLOOKUP(C842,[2]TD!$4:$65536,4,0)),0,VLOOKUP(C842,[2]TD!$4:$65536,4,0))</f>
        <v>0</v>
      </c>
      <c r="H842" s="57">
        <f>IF(ISERROR(VLOOKUP(C842,[2]TD!$4:$65536,5,0)),0,VLOOKUP(C842,[2]TD!$4:$65536,5,0))</f>
        <v>0</v>
      </c>
      <c r="I842" s="57">
        <f t="shared" si="679"/>
        <v>0</v>
      </c>
      <c r="J842" s="57">
        <f t="shared" si="679"/>
        <v>0</v>
      </c>
      <c r="K842" s="57">
        <f t="shared" si="680"/>
        <v>0</v>
      </c>
      <c r="L842" s="57">
        <f>IF(ISERROR(VLOOKUP(C842,[2]TD!$4:$65536,6,0)),0,VLOOKUP(C842,[2]TD!$4:$65536,6,0))</f>
        <v>0</v>
      </c>
      <c r="M842" s="57">
        <f>IF(ISERROR(VLOOKUP(C842,[2]TD!$4:$65536,7,0)),0,VLOOKUP(C842,[2]TD!$4:$65536,7,0))</f>
        <v>0</v>
      </c>
      <c r="N842" s="70"/>
      <c r="O842" s="70" t="str">
        <f>IF(ISERROR(VLOOKUP(N842,[2]POA!$A$2:$C$25,3,0)),"",VLOOKUP(N842,[2]POA!$A$2:$C$25,3,0))</f>
        <v/>
      </c>
      <c r="P842" s="61"/>
      <c r="Q842" s="61" t="str">
        <f>IF(ISERROR(VLOOKUP(P842,[2]POA!$A$2:$F$25,4,0)),"",VLOOKUP(P842,[2]POA!$A$2:$F$25,4,0))</f>
        <v/>
      </c>
      <c r="R842" s="62" t="str">
        <f>IF(ISERROR(VLOOKUP(N842,[2]POA!$A$2:$C$25,2,0)),"",VLOOKUP(N842,[2]POA!$A$2:$C$25,2,0))</f>
        <v/>
      </c>
      <c r="S842" s="63"/>
      <c r="T842" s="64" t="str">
        <f t="shared" si="676"/>
        <v/>
      </c>
      <c r="U842" s="63"/>
      <c r="V842" s="64" t="str">
        <f>IF(OR(U837=0,N842="",R842=""),"",IF(U837&gt;=(0.5*R842),"HABIL","NO HABIL"))</f>
        <v/>
      </c>
      <c r="W842" s="64"/>
      <c r="X842" s="63"/>
      <c r="Y842" s="64" t="str">
        <f>IF(OR(X837=0,N842="",R842=""),"",IF(X837&gt;=$Y$9,"HABIL","NO HABIL"))</f>
        <v/>
      </c>
      <c r="Z842" s="65"/>
      <c r="AA842" s="64" t="str">
        <f>IF(OR(Z837=0,N842="",R842=""),"",IF(Z837&lt;=$AA$9,"HABIL","NO HABIL"))</f>
        <v/>
      </c>
      <c r="AB842" s="61">
        <f>IF(ISERROR(VLOOKUP(P842,[3]POA!$A$2:$F$25,5,0)),"",VLOOKUP(P842,[3]POA!$A$2:$F$25,5,0))</f>
        <v>0</v>
      </c>
      <c r="AC842" s="61"/>
      <c r="AD842" s="64" t="str">
        <f>IF(OR(AC837=0,N842="",R842=""),"",IF(AC837&gt;=$AD$9,"HABIL","NO HABIL"))</f>
        <v/>
      </c>
      <c r="AE842" s="64" t="str">
        <f t="shared" si="677"/>
        <v/>
      </c>
      <c r="AF842" s="66">
        <f t="shared" si="678"/>
        <v>0</v>
      </c>
      <c r="AG842" s="67" t="str">
        <f t="shared" si="681"/>
        <v>MIPYME</v>
      </c>
      <c r="AH842" s="68"/>
      <c r="AI842" s="64" t="str">
        <f>IF(OR(AH837=0,N842="",R842=""),"",IF(AH837&gt;=$AI$9,"HABIL","NO HABIL"))</f>
        <v/>
      </c>
      <c r="AJ842" s="68"/>
      <c r="AK842" s="64" t="str">
        <f>IF(OR(AJ837=0,N842="",R842=""),"",IF(AJ837&gt;=$AK$9,"HABIL","NO HABIL"))</f>
        <v/>
      </c>
      <c r="AL842" s="72" t="str">
        <f t="shared" si="682"/>
        <v/>
      </c>
    </row>
    <row r="843" spans="2:38" ht="18" hidden="1" customHeight="1" x14ac:dyDescent="0.25">
      <c r="B843" s="54" t="str">
        <f t="shared" si="683"/>
        <v/>
      </c>
      <c r="C843" s="56"/>
      <c r="D843" s="56"/>
      <c r="E843" s="57">
        <f>IF(ISERROR(VLOOKUP(C843,[2]TD!$4:$65536,2,0)),0,VLOOKUP(C843,[2]TD!$4:$65536,2,0))</f>
        <v>0</v>
      </c>
      <c r="F843" s="57">
        <f>IF(ISERROR(VLOOKUP(C843,[2]TD!$4:$65536,3,0)),0,VLOOKUP(C843,[2]TD!$4:$65536,3,0))</f>
        <v>0</v>
      </c>
      <c r="G843" s="57">
        <f>IF(ISERROR(VLOOKUP(C843,[2]TD!$4:$65536,4,0)),0,VLOOKUP(C843,[2]TD!$4:$65536,4,0))</f>
        <v>0</v>
      </c>
      <c r="H843" s="57">
        <f>IF(ISERROR(VLOOKUP(C843,[2]TD!$4:$65536,5,0)),0,VLOOKUP(C843,[2]TD!$4:$65536,5,0))</f>
        <v>0</v>
      </c>
      <c r="I843" s="57">
        <f t="shared" si="679"/>
        <v>0</v>
      </c>
      <c r="J843" s="57">
        <f t="shared" si="679"/>
        <v>0</v>
      </c>
      <c r="K843" s="57">
        <f t="shared" si="680"/>
        <v>0</v>
      </c>
      <c r="L843" s="57">
        <f>IF(ISERROR(VLOOKUP(C843,[2]TD!$4:$65536,6,0)),0,VLOOKUP(C843,[2]TD!$4:$65536,6,0))</f>
        <v>0</v>
      </c>
      <c r="M843" s="57">
        <f>IF(ISERROR(VLOOKUP(C843,[2]TD!$4:$65536,7,0)),0,VLOOKUP(C843,[2]TD!$4:$65536,7,0))</f>
        <v>0</v>
      </c>
      <c r="N843" s="70"/>
      <c r="O843" s="70" t="str">
        <f>IF(ISERROR(VLOOKUP(N843,[2]POA!$A$2:$C$25,3,0)),"",VLOOKUP(N843,[2]POA!$A$2:$C$25,3,0))</f>
        <v/>
      </c>
      <c r="P843" s="61"/>
      <c r="Q843" s="61" t="str">
        <f>IF(ISERROR(VLOOKUP(P843,[2]POA!$A$2:$F$25,4,0)),"",VLOOKUP(P843,[2]POA!$A$2:$F$25,4,0))</f>
        <v/>
      </c>
      <c r="R843" s="62" t="str">
        <f>IF(ISERROR(VLOOKUP(N843,[2]POA!$A$2:$C$25,2,0)),"",VLOOKUP(N843,[2]POA!$A$2:$C$25,2,0))</f>
        <v/>
      </c>
      <c r="S843" s="63"/>
      <c r="T843" s="64" t="str">
        <f t="shared" si="676"/>
        <v/>
      </c>
      <c r="U843" s="63"/>
      <c r="V843" s="64" t="str">
        <f>IF(OR(U837=0,N843="",R843=""),"",IF(U837&gt;=(0.5*R843),"HABIL","NO HABIL"))</f>
        <v/>
      </c>
      <c r="W843" s="64"/>
      <c r="X843" s="63"/>
      <c r="Y843" s="64" t="str">
        <f>IF(OR(X837=0,N843="",R843=""),"",IF(X837&gt;=$Y$9,"HABIL","NO HABIL"))</f>
        <v/>
      </c>
      <c r="Z843" s="65"/>
      <c r="AA843" s="64" t="str">
        <f>IF(OR(Z837=0,N843="",R843=""),"",IF(Z837&lt;=$AA$9,"HABIL","NO HABIL"))</f>
        <v/>
      </c>
      <c r="AB843" s="61">
        <f>IF(ISERROR(VLOOKUP(P843,[3]POA!$A$2:$F$25,5,0)),"",VLOOKUP(P843,[3]POA!$A$2:$F$25,5,0))</f>
        <v>0</v>
      </c>
      <c r="AC843" s="61"/>
      <c r="AD843" s="64" t="str">
        <f>IF(OR(AC837=0,N843="",R843=""),"",IF(AC837&gt;=$AD$9,"HABIL","NO HABIL"))</f>
        <v/>
      </c>
      <c r="AE843" s="64" t="str">
        <f t="shared" si="677"/>
        <v/>
      </c>
      <c r="AF843" s="66">
        <f t="shared" si="678"/>
        <v>0</v>
      </c>
      <c r="AG843" s="67" t="str">
        <f t="shared" si="681"/>
        <v>MIPYME</v>
      </c>
      <c r="AH843" s="68"/>
      <c r="AI843" s="64" t="str">
        <f>IF(OR(AH837=0,N843="",R843=""),"",IF(AH837&gt;=$AI$9,"HABIL","NO HABIL"))</f>
        <v/>
      </c>
      <c r="AJ843" s="68"/>
      <c r="AK843" s="64" t="str">
        <f>IF(OR(AJ837=0,N843="",R843=""),"",IF(AJ837&gt;=$AK$9,"HABIL","NO HABIL"))</f>
        <v/>
      </c>
      <c r="AL843" s="71" t="str">
        <f t="shared" si="682"/>
        <v/>
      </c>
    </row>
    <row r="844" spans="2:38" ht="18" hidden="1" customHeight="1" x14ac:dyDescent="0.25">
      <c r="B844" s="54" t="str">
        <f t="shared" si="683"/>
        <v/>
      </c>
      <c r="C844" s="56"/>
      <c r="D844" s="56"/>
      <c r="E844" s="57">
        <f>IF(ISERROR(VLOOKUP(C844,[2]TD!$4:$65536,2,0)),0,VLOOKUP(C844,[2]TD!$4:$65536,2,0))</f>
        <v>0</v>
      </c>
      <c r="F844" s="57">
        <f>IF(ISERROR(VLOOKUP(C844,[2]TD!$4:$65536,3,0)),0,VLOOKUP(C844,[2]TD!$4:$65536,3,0))</f>
        <v>0</v>
      </c>
      <c r="G844" s="57">
        <f>IF(ISERROR(VLOOKUP(C844,[2]TD!$4:$65536,4,0)),0,VLOOKUP(C844,[2]TD!$4:$65536,4,0))</f>
        <v>0</v>
      </c>
      <c r="H844" s="57">
        <f>IF(ISERROR(VLOOKUP(C844,[2]TD!$4:$65536,5,0)),0,VLOOKUP(C844,[2]TD!$4:$65536,5,0))</f>
        <v>0</v>
      </c>
      <c r="I844" s="57">
        <f t="shared" si="679"/>
        <v>0</v>
      </c>
      <c r="J844" s="57">
        <f t="shared" si="679"/>
        <v>0</v>
      </c>
      <c r="K844" s="57">
        <f t="shared" si="680"/>
        <v>0</v>
      </c>
      <c r="L844" s="57">
        <f>IF(ISERROR(VLOOKUP(C844,[2]TD!$4:$65536,6,0)),0,VLOOKUP(C844,[2]TD!$4:$65536,6,0))</f>
        <v>0</v>
      </c>
      <c r="M844" s="57">
        <f>IF(ISERROR(VLOOKUP(C844,[2]TD!$4:$65536,7,0)),0,VLOOKUP(C844,[2]TD!$4:$65536,7,0))</f>
        <v>0</v>
      </c>
      <c r="N844" s="70"/>
      <c r="O844" s="70" t="str">
        <f>IF(ISERROR(VLOOKUP(N844,[2]POA!$A$2:$C$25,3,0)),"",VLOOKUP(N844,[2]POA!$A$2:$C$25,3,0))</f>
        <v/>
      </c>
      <c r="P844" s="61"/>
      <c r="Q844" s="61" t="str">
        <f>IF(ISERROR(VLOOKUP(P844,[2]POA!$A$2:$F$25,4,0)),"",VLOOKUP(P844,[2]POA!$A$2:$F$25,4,0))</f>
        <v/>
      </c>
      <c r="R844" s="62" t="str">
        <f>IF(ISERROR(VLOOKUP(N844,[2]POA!$A$2:$C$25,2,0)),"",VLOOKUP(N844,[2]POA!$A$2:$C$25,2,0))</f>
        <v/>
      </c>
      <c r="S844" s="63"/>
      <c r="T844" s="64" t="str">
        <f t="shared" si="676"/>
        <v/>
      </c>
      <c r="U844" s="63"/>
      <c r="V844" s="64" t="str">
        <f>IF(OR(U837=0,N844="",R844=""),"",IF(U837&gt;=(0.5*R844),"HABIL","NO HABIL"))</f>
        <v/>
      </c>
      <c r="W844" s="64"/>
      <c r="X844" s="63"/>
      <c r="Y844" s="64" t="str">
        <f>IF(OR(X837=0,N844="",R844=""),"",IF(X837&gt;=$Y$9,"HABIL","NO HABIL"))</f>
        <v/>
      </c>
      <c r="Z844" s="65"/>
      <c r="AA844" s="64" t="str">
        <f>IF(OR(Z837=0,N844="",R844=""),"",IF(Z837&lt;=$AA$9,"HABIL","NO HABIL"))</f>
        <v/>
      </c>
      <c r="AB844" s="61">
        <f>IF(ISERROR(VLOOKUP(P844,[3]POA!$A$2:$F$25,5,0)),"",VLOOKUP(P844,[3]POA!$A$2:$F$25,5,0))</f>
        <v>0</v>
      </c>
      <c r="AC844" s="61"/>
      <c r="AD844" s="64" t="str">
        <f>IF(OR(AC837=0,N844="",R844=""),"",IF(AC837&gt;=$AD$9,"HABIL","NO HABIL"))</f>
        <v/>
      </c>
      <c r="AE844" s="64" t="str">
        <f t="shared" si="677"/>
        <v/>
      </c>
      <c r="AF844" s="66">
        <f t="shared" si="678"/>
        <v>0</v>
      </c>
      <c r="AG844" s="67" t="str">
        <f t="shared" si="681"/>
        <v>MIPYME</v>
      </c>
      <c r="AH844" s="68"/>
      <c r="AI844" s="64" t="str">
        <f>IF(OR(AH837=0,N844="",R844=""),"",IF(AH837&gt;=$AI$9,"HABIL","NO HABIL"))</f>
        <v/>
      </c>
      <c r="AJ844" s="68"/>
      <c r="AK844" s="64" t="str">
        <f>IF(OR(AJ837=0,N844="",R844=""),"",IF(AJ837&gt;=$AK$9,"HABIL","NO HABIL"))</f>
        <v/>
      </c>
      <c r="AL844" s="71" t="str">
        <f t="shared" si="682"/>
        <v/>
      </c>
    </row>
    <row r="845" spans="2:38" ht="18" hidden="1" customHeight="1" x14ac:dyDescent="0.25">
      <c r="B845" s="54" t="str">
        <f t="shared" si="683"/>
        <v/>
      </c>
      <c r="C845" s="56"/>
      <c r="D845" s="56"/>
      <c r="E845" s="57">
        <f>IF(ISERROR(VLOOKUP(C845,[2]TD!$4:$65536,2,0)),0,VLOOKUP(C845,[2]TD!$4:$65536,2,0))</f>
        <v>0</v>
      </c>
      <c r="F845" s="57">
        <f>IF(ISERROR(VLOOKUP(C845,[2]TD!$4:$65536,3,0)),0,VLOOKUP(C845,[2]TD!$4:$65536,3,0))</f>
        <v>0</v>
      </c>
      <c r="G845" s="57">
        <f>IF(ISERROR(VLOOKUP(C845,[2]TD!$4:$65536,4,0)),0,VLOOKUP(C845,[2]TD!$4:$65536,4,0))</f>
        <v>0</v>
      </c>
      <c r="H845" s="57">
        <f>IF(ISERROR(VLOOKUP(C845,[2]TD!$4:$65536,5,0)),0,VLOOKUP(C845,[2]TD!$4:$65536,5,0))</f>
        <v>0</v>
      </c>
      <c r="I845" s="57">
        <f t="shared" si="679"/>
        <v>0</v>
      </c>
      <c r="J845" s="57">
        <f t="shared" si="679"/>
        <v>0</v>
      </c>
      <c r="K845" s="57">
        <f t="shared" si="680"/>
        <v>0</v>
      </c>
      <c r="L845" s="57">
        <f>IF(ISERROR(VLOOKUP(C845,[2]TD!$4:$65536,6,0)),0,VLOOKUP(C845,[2]TD!$4:$65536,6,0))</f>
        <v>0</v>
      </c>
      <c r="M845" s="57">
        <f>IF(ISERROR(VLOOKUP(C845,[2]TD!$4:$65536,7,0)),0,VLOOKUP(C845,[2]TD!$4:$65536,7,0))</f>
        <v>0</v>
      </c>
      <c r="N845" s="70"/>
      <c r="O845" s="70" t="str">
        <f>IF(ISERROR(VLOOKUP(N845,[2]POA!$A$2:$C$25,3,0)),"",VLOOKUP(N845,[2]POA!$A$2:$C$25,3,0))</f>
        <v/>
      </c>
      <c r="P845" s="61"/>
      <c r="Q845" s="61" t="str">
        <f>IF(ISERROR(VLOOKUP(P845,[2]POA!$A$2:$F$25,4,0)),"",VLOOKUP(P845,[2]POA!$A$2:$F$25,4,0))</f>
        <v/>
      </c>
      <c r="R845" s="62" t="str">
        <f>IF(ISERROR(VLOOKUP(N845,[2]POA!$A$2:$C$25,2,0)),"",VLOOKUP(N845,[2]POA!$A$2:$C$25,2,0))</f>
        <v/>
      </c>
      <c r="S845" s="63"/>
      <c r="T845" s="64" t="str">
        <f t="shared" si="676"/>
        <v/>
      </c>
      <c r="U845" s="63"/>
      <c r="V845" s="64" t="str">
        <f>IF(OR(U837=0,N845="",R845=""),"",IF(U837&gt;=(0.5*R845),"HABIL","NO HABIL"))</f>
        <v/>
      </c>
      <c r="W845" s="64"/>
      <c r="X845" s="63"/>
      <c r="Y845" s="64" t="str">
        <f>IF(OR(X837=0,N845="",R845=""),"",IF(X837&gt;=$Y$9,"HABIL","NO HABIL"))</f>
        <v/>
      </c>
      <c r="Z845" s="65"/>
      <c r="AA845" s="64" t="str">
        <f>IF(OR(Z837=0,N845="",R845=""),"",IF(Z837&lt;=$AA$9,"HABIL","NO HABIL"))</f>
        <v/>
      </c>
      <c r="AB845" s="61">
        <f>IF(ISERROR(VLOOKUP(P845,[3]POA!$A$2:$F$25,5,0)),"",VLOOKUP(P845,[3]POA!$A$2:$F$25,5,0))</f>
        <v>0</v>
      </c>
      <c r="AC845" s="61"/>
      <c r="AD845" s="64" t="str">
        <f>IF(OR(AC837=0,N845="",R845=""),"",IF(AC837&gt;=$AD$9,"HABIL","NO HABIL"))</f>
        <v/>
      </c>
      <c r="AE845" s="64" t="str">
        <f t="shared" si="677"/>
        <v/>
      </c>
      <c r="AF845" s="66">
        <f t="shared" si="678"/>
        <v>0</v>
      </c>
      <c r="AG845" s="67" t="str">
        <f t="shared" si="681"/>
        <v>MIPYME</v>
      </c>
      <c r="AH845" s="68"/>
      <c r="AI845" s="64" t="str">
        <f>IF(OR(AH837=0,N845="",R845=""),"",IF(AH837&gt;=$AI$9,"HABIL","NO HABIL"))</f>
        <v/>
      </c>
      <c r="AJ845" s="68"/>
      <c r="AK845" s="64" t="str">
        <f>IF(OR(AJ837=0,N845="",R845=""),"",IF(AJ837&gt;=$AK$9,"HABIL","NO HABIL"))</f>
        <v/>
      </c>
      <c r="AL845" s="72" t="str">
        <f t="shared" si="682"/>
        <v/>
      </c>
    </row>
    <row r="846" spans="2:38" ht="18" hidden="1" customHeight="1" x14ac:dyDescent="0.25">
      <c r="B846" s="54" t="str">
        <f t="shared" si="683"/>
        <v/>
      </c>
      <c r="C846" s="56"/>
      <c r="D846" s="56"/>
      <c r="E846" s="57">
        <f>IF(ISERROR(VLOOKUP(C846,[2]TD!$4:$65536,2,0)),0,VLOOKUP(C846,[2]TD!$4:$65536,2,0))</f>
        <v>0</v>
      </c>
      <c r="F846" s="57">
        <f>IF(ISERROR(VLOOKUP(C846,[2]TD!$4:$65536,3,0)),0,VLOOKUP(C846,[2]TD!$4:$65536,3,0))</f>
        <v>0</v>
      </c>
      <c r="G846" s="57">
        <f>IF(ISERROR(VLOOKUP(C846,[2]TD!$4:$65536,4,0)),0,VLOOKUP(C846,[2]TD!$4:$65536,4,0))</f>
        <v>0</v>
      </c>
      <c r="H846" s="57">
        <f>IF(ISERROR(VLOOKUP(C846,[2]TD!$4:$65536,5,0)),0,VLOOKUP(C846,[2]TD!$4:$65536,5,0))</f>
        <v>0</v>
      </c>
      <c r="I846" s="57">
        <f t="shared" si="679"/>
        <v>0</v>
      </c>
      <c r="J846" s="57">
        <f t="shared" si="679"/>
        <v>0</v>
      </c>
      <c r="K846" s="57">
        <f t="shared" si="680"/>
        <v>0</v>
      </c>
      <c r="L846" s="57">
        <f>IF(ISERROR(VLOOKUP(C846,[2]TD!$4:$65536,6,0)),0,VLOOKUP(C846,[2]TD!$4:$65536,6,0))</f>
        <v>0</v>
      </c>
      <c r="M846" s="57">
        <f>IF(ISERROR(VLOOKUP(C846,[2]TD!$4:$65536,7,0)),0,VLOOKUP(C846,[2]TD!$4:$65536,7,0))</f>
        <v>0</v>
      </c>
      <c r="N846" s="70"/>
      <c r="O846" s="70" t="str">
        <f>IF(ISERROR(VLOOKUP(N846,[2]POA!$A$2:$C$25,3,0)),"",VLOOKUP(N846,[2]POA!$A$2:$C$25,3,0))</f>
        <v/>
      </c>
      <c r="P846" s="61"/>
      <c r="Q846" s="61" t="str">
        <f>IF(ISERROR(VLOOKUP(P846,[2]POA!$A$2:$F$25,4,0)),"",VLOOKUP(P846,[2]POA!$A$2:$F$25,4,0))</f>
        <v/>
      </c>
      <c r="R846" s="62" t="str">
        <f>IF(ISERROR(VLOOKUP(N846,[2]POA!$A$2:$C$25,2,0)),"",VLOOKUP(N846,[2]POA!$A$2:$C$25,2,0))</f>
        <v/>
      </c>
      <c r="S846" s="63"/>
      <c r="T846" s="64" t="str">
        <f t="shared" si="676"/>
        <v/>
      </c>
      <c r="U846" s="63"/>
      <c r="V846" s="64" t="str">
        <f>IF(OR(U837=0,N846="",R846=""),"",IF(U837&gt;=(0.5*R846),"HABIL","NO HABIL"))</f>
        <v/>
      </c>
      <c r="W846" s="64"/>
      <c r="X846" s="63"/>
      <c r="Y846" s="64" t="str">
        <f>IF(OR(X837=0,N846="",R846=""),"",IF(X837&gt;=$Y$9,"HABIL","NO HABIL"))</f>
        <v/>
      </c>
      <c r="Z846" s="65"/>
      <c r="AA846" s="64" t="str">
        <f>IF(OR(Z837=0,N846="",R846=""),"",IF(Z837&lt;=$AA$9,"HABIL","NO HABIL"))</f>
        <v/>
      </c>
      <c r="AB846" s="61">
        <f>IF(ISERROR(VLOOKUP(P846,[3]POA!$A$2:$F$25,5,0)),"",VLOOKUP(P846,[3]POA!$A$2:$F$25,5,0))</f>
        <v>0</v>
      </c>
      <c r="AC846" s="61"/>
      <c r="AD846" s="64" t="str">
        <f>IF(OR(AC837=0,N846="",R846=""),"",IF(AC837&gt;=$AD$9,"HABIL","NO HABIL"))</f>
        <v/>
      </c>
      <c r="AE846" s="64" t="str">
        <f t="shared" si="677"/>
        <v/>
      </c>
      <c r="AF846" s="66">
        <f t="shared" si="678"/>
        <v>0</v>
      </c>
      <c r="AG846" s="67" t="str">
        <f t="shared" si="681"/>
        <v>MIPYME</v>
      </c>
      <c r="AH846" s="68"/>
      <c r="AI846" s="64" t="str">
        <f>IF(OR(AH837=0,N846="",R846=""),"",IF(AH837&gt;=$AI$9,"HABIL","NO HABIL"))</f>
        <v/>
      </c>
      <c r="AJ846" s="68"/>
      <c r="AK846" s="64" t="str">
        <f>IF(OR(AJ837=0,N846="",R846=""),"",IF(AJ837&gt;=$AK$9,"HABIL","NO HABIL"))</f>
        <v/>
      </c>
      <c r="AL846" s="72" t="str">
        <f t="shared" si="682"/>
        <v/>
      </c>
    </row>
    <row r="847" spans="2:38" ht="18" hidden="1" customHeight="1" x14ac:dyDescent="0.25">
      <c r="B847" s="73" t="str">
        <f t="shared" si="683"/>
        <v/>
      </c>
      <c r="C847" s="74"/>
      <c r="D847" s="74"/>
      <c r="E847" s="75">
        <f>IF(ISERROR(VLOOKUP(C847,[2]TD!$4:$65536,2,0)),0,VLOOKUP(C847,[2]TD!$4:$65536,2,0))</f>
        <v>0</v>
      </c>
      <c r="F847" s="75">
        <f>IF(ISERROR(VLOOKUP(C847,[2]TD!$4:$65536,3,0)),0,VLOOKUP(C847,[2]TD!$4:$65536,3,0))</f>
        <v>0</v>
      </c>
      <c r="G847" s="75">
        <f>IF(ISERROR(VLOOKUP(C847,[2]TD!$4:$65536,4,0)),0,VLOOKUP(C847,[2]TD!$4:$65536,4,0))</f>
        <v>0</v>
      </c>
      <c r="H847" s="75">
        <f>IF(ISERROR(VLOOKUP(C847,[2]TD!$4:$65536,5,0)),0,VLOOKUP(C847,[2]TD!$4:$65536,5,0))</f>
        <v>0</v>
      </c>
      <c r="I847" s="75">
        <f t="shared" si="679"/>
        <v>0</v>
      </c>
      <c r="J847" s="75">
        <f t="shared" si="679"/>
        <v>0</v>
      </c>
      <c r="K847" s="75">
        <f t="shared" si="680"/>
        <v>0</v>
      </c>
      <c r="L847" s="75">
        <f>IF(ISERROR(VLOOKUP(C847,[2]TD!$4:$65536,6,0)),0,VLOOKUP(C847,[2]TD!$4:$65536,6,0))</f>
        <v>0</v>
      </c>
      <c r="M847" s="75">
        <f>IF(ISERROR(VLOOKUP(C847,[2]TD!$4:$65536,7,0)),0,VLOOKUP(C847,[2]TD!$4:$65536,7,0))</f>
        <v>0</v>
      </c>
      <c r="N847" s="76"/>
      <c r="O847" s="76" t="str">
        <f>IF(ISERROR(VLOOKUP(N847,[2]POA!$A$2:$C$25,3,0)),"",VLOOKUP(N847,[2]POA!$A$2:$C$25,3,0))</f>
        <v/>
      </c>
      <c r="P847" s="77"/>
      <c r="Q847" s="77" t="str">
        <f>IF(ISERROR(VLOOKUP(P847,[2]POA!$A$2:$F$25,4,0)),"",VLOOKUP(P847,[2]POA!$A$2:$F$25,4,0))</f>
        <v/>
      </c>
      <c r="R847" s="78" t="str">
        <f>IF(ISERROR(VLOOKUP(N847,[2]POA!$A$2:$C$25,2,0)),"",VLOOKUP(N847,[2]POA!$A$2:$C$25,2,0))</f>
        <v/>
      </c>
      <c r="S847" s="79"/>
      <c r="T847" s="64" t="str">
        <f t="shared" si="676"/>
        <v/>
      </c>
      <c r="U847" s="79"/>
      <c r="V847" s="80" t="str">
        <f>IF(OR(U837=0,N847="",R847=""),"",IF(U837&gt;=(0.5*R847),"HABIL","NO HABIL"))</f>
        <v/>
      </c>
      <c r="W847" s="80"/>
      <c r="X847" s="79"/>
      <c r="Y847" s="80" t="str">
        <f>IF(OR(X837=0,N847="",R847=""),"",IF(X837&gt;=$Y$9,"HABIL","NO HABIL"))</f>
        <v/>
      </c>
      <c r="Z847" s="81"/>
      <c r="AA847" s="80" t="str">
        <f>IF(OR(Z837=0,N847="",R847=""),"",IF(Z837&lt;=$AA$9,"HABIL","NO HABIL"))</f>
        <v/>
      </c>
      <c r="AB847" s="77">
        <f>IF(ISERROR(VLOOKUP(P847,[3]POA!$A$2:$F$25,5,0)),"",VLOOKUP(P847,[3]POA!$A$2:$F$25,5,0))</f>
        <v>0</v>
      </c>
      <c r="AC847" s="77"/>
      <c r="AD847" s="80" t="str">
        <f>IF(OR(AC837=0,N847="",R847=""),"",IF(AC837&gt;=$AD$9,"HABIL","NO HABIL"))</f>
        <v/>
      </c>
      <c r="AE847" s="80" t="str">
        <f t="shared" si="677"/>
        <v/>
      </c>
      <c r="AF847" s="82">
        <f t="shared" si="678"/>
        <v>0</v>
      </c>
      <c r="AG847" s="83" t="str">
        <f t="shared" si="681"/>
        <v>MIPYME</v>
      </c>
      <c r="AH847" s="84"/>
      <c r="AI847" s="80" t="str">
        <f>IF(OR(AH837=0,N847="",R847=""),"",IF(AH837&gt;=$AI$9,"HABIL","NO HABIL"))</f>
        <v/>
      </c>
      <c r="AJ847" s="84"/>
      <c r="AK847" s="80" t="str">
        <f>IF(OR(AJ837=0,N847="",R847=""),"",IF(AJ837&gt;=$AK$9,"HABIL","NO HABIL"))</f>
        <v/>
      </c>
      <c r="AL847" s="85" t="str">
        <f t="shared" si="682"/>
        <v/>
      </c>
    </row>
    <row r="848" spans="2:38" ht="18" hidden="1" customHeight="1" x14ac:dyDescent="0.25">
      <c r="B848" s="37">
        <v>77</v>
      </c>
      <c r="C848" s="38">
        <f>+C849</f>
        <v>0</v>
      </c>
      <c r="D848" s="39" t="str">
        <f>IF(SUM(D849:D858)=0,"",SUM(D849:D858))</f>
        <v/>
      </c>
      <c r="E848" s="40">
        <f>SUM(E849:E858)</f>
        <v>0</v>
      </c>
      <c r="F848" s="40">
        <f t="shared" ref="F848:M848" si="684">SUM(F849:F858)</f>
        <v>0</v>
      </c>
      <c r="G848" s="40">
        <f t="shared" si="684"/>
        <v>0</v>
      </c>
      <c r="H848" s="40">
        <f t="shared" si="684"/>
        <v>0</v>
      </c>
      <c r="I848" s="40">
        <f t="shared" si="684"/>
        <v>0</v>
      </c>
      <c r="J848" s="40">
        <f t="shared" si="684"/>
        <v>0</v>
      </c>
      <c r="K848" s="40">
        <f t="shared" si="684"/>
        <v>0</v>
      </c>
      <c r="L848" s="40">
        <f t="shared" si="684"/>
        <v>0</v>
      </c>
      <c r="M848" s="40">
        <f t="shared" si="684"/>
        <v>0</v>
      </c>
      <c r="N848" s="41">
        <v>1</v>
      </c>
      <c r="O848" s="42">
        <f>IF(ISERROR(VLOOKUP(N848,[2]POA!$A$2:$C$25,3,0)),"",VLOOKUP(N848,[2]POA!$A$2:$C$25,3,0))</f>
        <v>18</v>
      </c>
      <c r="P848" s="43" t="s">
        <v>54</v>
      </c>
      <c r="Q848" s="41">
        <f>+SUM(Q849:Q858)</f>
        <v>0</v>
      </c>
      <c r="R848" s="44">
        <f>IF(ISERROR(VLOOKUP(N848,[2]POA!$A$2:$C$25,2,0)),"",VLOOKUP(N848,[2]POA!$A$2:$C$25,2,0))</f>
        <v>151500000000</v>
      </c>
      <c r="S848" s="45">
        <f>SUM(I848)</f>
        <v>0</v>
      </c>
      <c r="T848" s="46" t="str">
        <f>IF(OR(S848=0,N848="",R848=""),"",IF(S848&gt;=(R848/O848),"HABIL","NO HABIL"))</f>
        <v/>
      </c>
      <c r="U848" s="47">
        <f>SUM(J848)</f>
        <v>0</v>
      </c>
      <c r="V848" s="48" t="str">
        <f>IF(OR(U848=0,N848="",R848=""),"",IF(U848&gt;=(0.1*R848),"HABIL","NO HABIL"))</f>
        <v/>
      </c>
      <c r="W848" s="48"/>
      <c r="X848" s="47">
        <f>IF(ISERROR(SUM(E848/G848)),0,SUM(E848/G848))</f>
        <v>0</v>
      </c>
      <c r="Y848" s="46" t="str">
        <f>IF(OR(X848=0,N848="",R848=""),"",IF(X848&gt;=$Y$9,"HABIL","NO HABIL"))</f>
        <v/>
      </c>
      <c r="Z848" s="49">
        <f>IF(ISERROR(SUM(H848/F848)),0,SUM(H848/F848))</f>
        <v>0</v>
      </c>
      <c r="AA848" s="46" t="str">
        <f>IF(OR(Z848=0,N848="",R848=""),"",IF(Z848&lt;=$AA$9,"HABIL","NO HABIL"))</f>
        <v/>
      </c>
      <c r="AB848" s="41">
        <f>+SUM(AB849:AB858)</f>
        <v>0</v>
      </c>
      <c r="AC848" s="49">
        <f>IF(ISERROR(SUM(L848/M848)),0,SUM(L848/M848))</f>
        <v>0</v>
      </c>
      <c r="AD848" s="46" t="str">
        <f>IF(OR(AC848=0,N848="",R848=""),"",IF(AC848&gt;=$AD$9,"HABIL","NO HABIL"))</f>
        <v/>
      </c>
      <c r="AE848" s="46" t="str">
        <f>IF(OR(T848="",V848="",Y848="",AA848="",AD848=""),"",IF(T848="NO HABIL","NO HABIL",IF(V848="NO HABIL","NO HABIL",IF(Y848="NO HABIL","NO HABIL",IF(AA848="NO HABIL","NO HABIL",IF(AD848="NO HABIL","NO HABIL",IF(AD848="NO HABIL","NO HABIL","HABIL")))))))</f>
        <v/>
      </c>
      <c r="AF848" s="50"/>
      <c r="AG848" s="51"/>
      <c r="AH848" s="49">
        <f>IF(ISERROR(SUM(L848/K848)),0,SUM(L848/K848))</f>
        <v>0</v>
      </c>
      <c r="AI848" s="46" t="str">
        <f>IF(OR(AH848=0,N848="",R848=""),"",IF(AH848&gt;=$AI$9,"HABIL","NO HABIL"))</f>
        <v/>
      </c>
      <c r="AJ848" s="49">
        <f>IF(ISERROR(SUM(L848/F848)),0,SUM(L848/F848))</f>
        <v>0</v>
      </c>
      <c r="AK848" s="46" t="str">
        <f>IF(OR(AJ848=0,N848="",R848=""),"",IF(AJ848&gt;=$AK$9,"HABIL","NO HABIL"))</f>
        <v/>
      </c>
      <c r="AL848" s="52" t="str">
        <f t="shared" si="682"/>
        <v/>
      </c>
    </row>
    <row r="849" spans="2:38" ht="18" hidden="1" customHeight="1" x14ac:dyDescent="0.25">
      <c r="B849" s="54" t="str">
        <f>IF(C849="","",B848+0.1)</f>
        <v/>
      </c>
      <c r="C849" s="55"/>
      <c r="D849" s="56"/>
      <c r="E849" s="57">
        <f>IF(ISERROR(VLOOKUP(C849,[2]TD!$4:$65536,2,0)),0,VLOOKUP(C849,[2]TD!$4:$65536,2,0))</f>
        <v>0</v>
      </c>
      <c r="F849" s="57">
        <f>IF(ISERROR(VLOOKUP(C849,[2]TD!$4:$65536,3,0)),0,VLOOKUP(C849,[2]TD!$4:$65536,3,0))</f>
        <v>0</v>
      </c>
      <c r="G849" s="57">
        <f>IF(ISERROR(VLOOKUP(C849,[2]TD!$4:$65536,4,0)),0,VLOOKUP(C849,[2]TD!$4:$65536,4,0))</f>
        <v>0</v>
      </c>
      <c r="H849" s="57">
        <f>IF(ISERROR(VLOOKUP(C849,[2]TD!$4:$65536,5,0)),0,VLOOKUP(C849,[2]TD!$4:$65536,5,0))</f>
        <v>0</v>
      </c>
      <c r="I849" s="57">
        <f>IF(ISERROR(E849-G849),"",E849-G849)</f>
        <v>0</v>
      </c>
      <c r="J849" s="58">
        <f>IF(ISERROR(F849-H849),"",F849-H849)</f>
        <v>0</v>
      </c>
      <c r="K849" s="58">
        <f>IF(ISERROR(F849-H849),"",F849-H849)</f>
        <v>0</v>
      </c>
      <c r="L849" s="57">
        <f>IF(ISERROR(VLOOKUP(C849,[2]TD!$4:$65536,6,0)),0,VLOOKUP(C849,[2]TD!$4:$65536,6,0))</f>
        <v>0</v>
      </c>
      <c r="M849" s="57">
        <f>IF(ISERROR(VLOOKUP(C849,[2]TD!$4:$65536,7,0)),0,VLOOKUP(C849,[2]TD!$4:$65536,7,0))</f>
        <v>0</v>
      </c>
      <c r="N849" s="59"/>
      <c r="O849" s="60" t="str">
        <f>IF(ISERROR(VLOOKUP(N849,[2]POA!$A$2:$C$25,3,0)),"",VLOOKUP(N849,[2]POA!$A$2:$C$25,3,0))</f>
        <v/>
      </c>
      <c r="P849" s="61" t="s">
        <v>54</v>
      </c>
      <c r="Q849" s="61" t="str">
        <f>IF(ISERROR(VLOOKUP(P849,[2]POA!$A$2:$F$25,4,0)),"",VLOOKUP(P849,[2]POA!$A$2:$F$25,4,0))</f>
        <v/>
      </c>
      <c r="R849" s="62" t="str">
        <f>IF(ISERROR(VLOOKUP(N849,[2]POA!$A$2:$C$25,2,0)),"",VLOOKUP(N849,[2]POA!$A$2:$C$25,2,0))</f>
        <v/>
      </c>
      <c r="S849" s="63"/>
      <c r="T849" s="64" t="str">
        <f t="shared" ref="T849:T858" si="685">IF(OR(S848=0,N849="",R849=""),"",IF(S848&gt;=(0.1*R849),"HABIL","NO HABIL"))</f>
        <v/>
      </c>
      <c r="U849" s="63"/>
      <c r="V849" s="64" t="str">
        <f>IF(OR(U848=0,N849="",R849=""),"",IF(U848&gt;=(0.5*R849),"HABIL","NO HABIL"))</f>
        <v/>
      </c>
      <c r="W849" s="64"/>
      <c r="X849" s="63"/>
      <c r="Y849" s="64" t="str">
        <f>IF(OR(X848=0,N849="",R849=""),"",IF(X848&gt;=$Y$9,"HABIL","NO HABIL"))</f>
        <v/>
      </c>
      <c r="Z849" s="65"/>
      <c r="AA849" s="64" t="str">
        <f>IF(OR(Z848=0,N849="",R849=""),"",IF(Z848&lt;=$AA$9,"HABIL","NO HABIL"))</f>
        <v/>
      </c>
      <c r="AB849" s="61" t="str">
        <f>IF(ISERROR(VLOOKUP(P849,[3]POA!$A$2:$F$25,5,0)),"",VLOOKUP(P849,[3]POA!$A$2:$F$25,5,0))</f>
        <v/>
      </c>
      <c r="AC849" s="61"/>
      <c r="AD849" s="64" t="str">
        <f>IF(OR(AC848=0,N849="",R849=""),"",IF(AC848&gt;=$AD$9,"HABIL","NO HABIL"))</f>
        <v/>
      </c>
      <c r="AE849" s="64" t="str">
        <f t="shared" ref="AE849:AE858" si="686">IF(OR(T849="",V849="",Y849="",AA849="",AD849=""),"",IF(T849="NO HABIL","NO HABIL",IF(V849="NO HABIL","NO HABIL",IF(Y849="NO HABIL","NO HABIL",IF(AA849="NO HABIL","NO HABIL",IF(AD849="NO HABIL","NO HABIL",IF(AD849="NO HABIL","NO HABIL","HABIL")))))))</f>
        <v/>
      </c>
      <c r="AF849" s="66">
        <f t="shared" ref="AF849:AF858" si="687">IF(ISERROR(F849/$AG$9),"",F849/$AG$9)</f>
        <v>0</v>
      </c>
      <c r="AG849" s="67" t="str">
        <f>+IF(AF849&lt;$AG$10,"MIPYME","NO CUMPLE")</f>
        <v>MIPYME</v>
      </c>
      <c r="AH849" s="68"/>
      <c r="AI849" s="64" t="str">
        <f>IF(OR(AH848=0,N849="",R849=""),"",IF(AH848&gt;=$AI$9,"HABIL","NO HABIL"))</f>
        <v/>
      </c>
      <c r="AJ849" s="68"/>
      <c r="AK849" s="64" t="str">
        <f>IF(OR(AJ848=0,N849="",R849=""),"",IF(AJ848&gt;=$AK$9,"HABIL","NO HABIL"))</f>
        <v/>
      </c>
      <c r="AL849" s="69" t="str">
        <f>IF(OR(AI849="",AK849=""),"",IF(AI849="NO HABIL","NO HABIL",IF(AK849="NO HABIL","NO HABIL",IF(AK849="NO HABIL","NO HABIL","HABIL"))))</f>
        <v/>
      </c>
    </row>
    <row r="850" spans="2:38" ht="18" hidden="1" customHeight="1" x14ac:dyDescent="0.25">
      <c r="B850" s="54" t="str">
        <f>IF(C850="","",B849+0.1)</f>
        <v/>
      </c>
      <c r="C850" s="56"/>
      <c r="D850" s="56"/>
      <c r="E850" s="57">
        <f>IF(ISERROR(VLOOKUP(C850,[2]TD!$4:$65536,2,0)),0,VLOOKUP(C850,[2]TD!$4:$65536,2,0))</f>
        <v>0</v>
      </c>
      <c r="F850" s="57">
        <f>IF(ISERROR(VLOOKUP(C850,[2]TD!$4:$65536,3,0)),0,VLOOKUP(C850,[2]TD!$4:$65536,3,0))</f>
        <v>0</v>
      </c>
      <c r="G850" s="57">
        <f>IF(ISERROR(VLOOKUP(C850,[2]TD!$4:$65536,4,0)),0,VLOOKUP(C850,[2]TD!$4:$65536,4,0))</f>
        <v>0</v>
      </c>
      <c r="H850" s="57">
        <f>IF(ISERROR(VLOOKUP(C850,[2]TD!$4:$65536,5,0)),0,VLOOKUP(C850,[2]TD!$4:$65536,5,0))</f>
        <v>0</v>
      </c>
      <c r="I850" s="57">
        <f t="shared" ref="I850:J858" si="688">IF(ISERROR(E850-G850),"",E850-G850)</f>
        <v>0</v>
      </c>
      <c r="J850" s="58">
        <f t="shared" si="688"/>
        <v>0</v>
      </c>
      <c r="K850" s="58">
        <f t="shared" ref="K850:K858" si="689">IF(ISERROR(F850-H850),"",F850-H850)</f>
        <v>0</v>
      </c>
      <c r="L850" s="57">
        <f>IF(ISERROR(VLOOKUP(C850,[2]TD!$4:$65536,6,0)),0,VLOOKUP(C850,[2]TD!$4:$65536,6,0))</f>
        <v>0</v>
      </c>
      <c r="M850" s="57">
        <f>IF(ISERROR(VLOOKUP(C850,[2]TD!$4:$65536,7,0)),0,VLOOKUP(C850,[2]TD!$4:$65536,7,0))</f>
        <v>0</v>
      </c>
      <c r="N850" s="70"/>
      <c r="O850" s="70" t="str">
        <f>IF(ISERROR(VLOOKUP(N850,[2]POA!$A$2:$C$25,3,0)),"",VLOOKUP(N850,[2]POA!$A$2:$C$25,3,0))</f>
        <v/>
      </c>
      <c r="P850" s="61" t="s">
        <v>54</v>
      </c>
      <c r="Q850" s="61" t="str">
        <f>IF(ISERROR(VLOOKUP(P850,[2]POA!$A$2:$F$25,4,0)),"",VLOOKUP(P850,[2]POA!$A$2:$F$25,4,0))</f>
        <v/>
      </c>
      <c r="R850" s="62" t="str">
        <f>IF(ISERROR(VLOOKUP(N850,[2]POA!$A$2:$C$25,2,0)),"",VLOOKUP(N850,[2]POA!$A$2:$C$25,2,0))</f>
        <v/>
      </c>
      <c r="S850" s="63" t="s">
        <v>54</v>
      </c>
      <c r="T850" s="64" t="str">
        <f t="shared" si="685"/>
        <v/>
      </c>
      <c r="U850" s="63"/>
      <c r="V850" s="64" t="str">
        <f>IF(OR(U848=0,N850="",R850=""),"",IF(U848&gt;=(0.5*R850),"HABIL","NO HABIL"))</f>
        <v/>
      </c>
      <c r="W850" s="64"/>
      <c r="X850" s="63"/>
      <c r="Y850" s="64" t="str">
        <f>IF(OR(X848=0,N850="",R850=""),"",IF(X848&gt;=$Y$9,"HABIL","NO HABIL"))</f>
        <v/>
      </c>
      <c r="Z850" s="65"/>
      <c r="AA850" s="64" t="str">
        <f>IF(OR(Z848=0,N850="",R850=""),"",IF(Z848&lt;=$AA$9,"HABIL","NO HABIL"))</f>
        <v/>
      </c>
      <c r="AB850" s="61" t="str">
        <f>IF(ISERROR(VLOOKUP(P850,[3]POA!$A$2:$F$25,5,0)),"",VLOOKUP(P850,[3]POA!$A$2:$F$25,5,0))</f>
        <v/>
      </c>
      <c r="AC850" s="61"/>
      <c r="AD850" s="64" t="str">
        <f>IF(OR(AC848=0,N850="",R850=""),"",IF(AC848&gt;=$AD$9,"HABIL","NO HABIL"))</f>
        <v/>
      </c>
      <c r="AE850" s="64" t="str">
        <f t="shared" si="686"/>
        <v/>
      </c>
      <c r="AF850" s="66">
        <f t="shared" si="687"/>
        <v>0</v>
      </c>
      <c r="AG850" s="67" t="str">
        <f t="shared" ref="AG850:AG858" si="690">+IF(AF850&lt;$AG$10,"MIPYME","NO CUMPLE")</f>
        <v>MIPYME</v>
      </c>
      <c r="AH850" s="68"/>
      <c r="AI850" s="64" t="str">
        <f>IF(OR(AH848=0,N850="",R850=""),"",IF(AH848&gt;=$AI$9,"HABIL","NO HABIL"))</f>
        <v/>
      </c>
      <c r="AJ850" s="68"/>
      <c r="AK850" s="64" t="str">
        <f>IF(OR(AJ848=0,N850="",R850=""),"",IF(AJ848&gt;=$AK$9,"HABIL","NO HABIL"))</f>
        <v/>
      </c>
      <c r="AL850" s="71" t="str">
        <f t="shared" ref="AL850:AL859" si="691">IF(OR(AI850="",AK850=""),"",IF(AI850="NO HABIL","NO HABIL",IF(AK850="NO HABIL","NO HABIL",IF(AK850="NO HABIL","NO HABIL","HABIL"))))</f>
        <v/>
      </c>
    </row>
    <row r="851" spans="2:38" ht="18" hidden="1" customHeight="1" x14ac:dyDescent="0.25">
      <c r="B851" s="54" t="str">
        <f>IF(C851="","",B850+0.1)</f>
        <v/>
      </c>
      <c r="C851" s="56"/>
      <c r="D851" s="56"/>
      <c r="E851" s="57">
        <f>IF(ISERROR(VLOOKUP(C851,[2]TD!$4:$65536,2,0)),0,VLOOKUP(C851,[2]TD!$4:$65536,2,0))</f>
        <v>0</v>
      </c>
      <c r="F851" s="57">
        <f>IF(ISERROR(VLOOKUP(C851,[2]TD!$4:$65536,3,0)),0,VLOOKUP(C851,[2]TD!$4:$65536,3,0))</f>
        <v>0</v>
      </c>
      <c r="G851" s="57">
        <f>IF(ISERROR(VLOOKUP(C851,[2]TD!$4:$65536,4,0)),0,VLOOKUP(C851,[2]TD!$4:$65536,4,0))</f>
        <v>0</v>
      </c>
      <c r="H851" s="57">
        <f>IF(ISERROR(VLOOKUP(C851,[2]TD!$4:$65536,5,0)),0,VLOOKUP(C851,[2]TD!$4:$65536,5,0))</f>
        <v>0</v>
      </c>
      <c r="I851" s="57">
        <f t="shared" si="688"/>
        <v>0</v>
      </c>
      <c r="J851" s="58">
        <f t="shared" si="688"/>
        <v>0</v>
      </c>
      <c r="K851" s="58">
        <f t="shared" si="689"/>
        <v>0</v>
      </c>
      <c r="L851" s="57">
        <f>IF(ISERROR(VLOOKUP(C851,[2]TD!$4:$65536,6,0)),0,VLOOKUP(C851,[2]TD!$4:$65536,6,0))</f>
        <v>0</v>
      </c>
      <c r="M851" s="57">
        <f>IF(ISERROR(VLOOKUP(C851,[2]TD!$4:$65536,7,0)),0,VLOOKUP(C851,[2]TD!$4:$65536,7,0))</f>
        <v>0</v>
      </c>
      <c r="N851" s="70"/>
      <c r="O851" s="70" t="str">
        <f>IF(ISERROR(VLOOKUP(N851,[2]POA!$A$2:$C$25,3,0)),"",VLOOKUP(N851,[2]POA!$A$2:$C$25,3,0))</f>
        <v/>
      </c>
      <c r="P851" s="61"/>
      <c r="Q851" s="61" t="str">
        <f>IF(ISERROR(VLOOKUP(P851,[2]POA!$A$2:$F$25,4,0)),"",VLOOKUP(P851,[2]POA!$A$2:$F$25,4,0))</f>
        <v/>
      </c>
      <c r="R851" s="62" t="str">
        <f>IF(ISERROR(VLOOKUP(N851,[2]POA!$A$2:$C$25,2,0)),"",VLOOKUP(N851,[2]POA!$A$2:$C$25,2,0))</f>
        <v/>
      </c>
      <c r="S851" s="63" t="s">
        <v>54</v>
      </c>
      <c r="T851" s="64" t="str">
        <f t="shared" si="685"/>
        <v/>
      </c>
      <c r="U851" s="63"/>
      <c r="V851" s="64" t="str">
        <f>IF(OR(U848=0,N851="",R851=""),"",IF(U848&gt;=(0.5*R851),"HABIL","NO HABIL"))</f>
        <v/>
      </c>
      <c r="W851" s="64"/>
      <c r="X851" s="63"/>
      <c r="Y851" s="64" t="str">
        <f>IF(OR(X848=0,N851="",R851=""),"",IF(X848&gt;=$Y$9,"HABIL","NO HABIL"))</f>
        <v/>
      </c>
      <c r="Z851" s="65"/>
      <c r="AA851" s="64" t="str">
        <f>IF(OR(Z848=0,N851="",R851=""),"",IF(Z848&lt;=$AA$9,"HABIL","NO HABIL"))</f>
        <v/>
      </c>
      <c r="AB851" s="61">
        <f>IF(ISERROR(VLOOKUP(P851,[3]POA!$A$2:$F$25,5,0)),"",VLOOKUP(P851,[3]POA!$A$2:$F$25,5,0))</f>
        <v>0</v>
      </c>
      <c r="AC851" s="61"/>
      <c r="AD851" s="64" t="str">
        <f>IF(OR(AC848=0,N851="",R851=""),"",IF(AC848&gt;=$AD$9,"HABIL","NO HABIL"))</f>
        <v/>
      </c>
      <c r="AE851" s="64" t="str">
        <f t="shared" si="686"/>
        <v/>
      </c>
      <c r="AF851" s="66">
        <f t="shared" si="687"/>
        <v>0</v>
      </c>
      <c r="AG851" s="67" t="str">
        <f t="shared" si="690"/>
        <v>MIPYME</v>
      </c>
      <c r="AH851" s="68"/>
      <c r="AI851" s="64" t="str">
        <f>IF(OR(AH848=0,N851="",R851=""),"",IF(AH848&gt;=$AI$9,"HABIL","NO HABIL"))</f>
        <v/>
      </c>
      <c r="AJ851" s="68"/>
      <c r="AK851" s="64" t="str">
        <f>IF(OR(AJ848=0,N851="",R851=""),"",IF(AJ848&gt;=$AK$9,"HABIL","NO HABIL"))</f>
        <v/>
      </c>
      <c r="AL851" s="71" t="str">
        <f t="shared" si="691"/>
        <v/>
      </c>
    </row>
    <row r="852" spans="2:38" ht="18" hidden="1" customHeight="1" x14ac:dyDescent="0.25">
      <c r="B852" s="54"/>
      <c r="C852" s="56" t="s">
        <v>55</v>
      </c>
      <c r="D852" s="56"/>
      <c r="E852" s="57">
        <f>IF(ISERROR(VLOOKUP(C852,[2]TD!$4:$65536,2,0)),0,VLOOKUP(C852,[2]TD!$4:$65536,2,0))</f>
        <v>0</v>
      </c>
      <c r="F852" s="57">
        <f>IF(ISERROR(VLOOKUP(C852,[2]TD!$4:$65536,3,0)),0,VLOOKUP(C852,[2]TD!$4:$65536,3,0))</f>
        <v>0</v>
      </c>
      <c r="G852" s="57">
        <f>IF(ISERROR(VLOOKUP(C852,[2]TD!$4:$65536,4,0)),0,VLOOKUP(C852,[2]TD!$4:$65536,4,0))</f>
        <v>0</v>
      </c>
      <c r="H852" s="57">
        <f>IF(ISERROR(VLOOKUP(C852,[2]TD!$4:$65536,5,0)),0,VLOOKUP(C852,[2]TD!$4:$65536,5,0))</f>
        <v>0</v>
      </c>
      <c r="I852" s="57">
        <f t="shared" si="688"/>
        <v>0</v>
      </c>
      <c r="J852" s="57">
        <f t="shared" si="688"/>
        <v>0</v>
      </c>
      <c r="K852" s="57">
        <f t="shared" si="689"/>
        <v>0</v>
      </c>
      <c r="L852" s="57">
        <f>IF(ISERROR(VLOOKUP(C852,[2]TD!$4:$65536,6,0)),0,VLOOKUP(C852,[2]TD!$4:$65536,6,0))</f>
        <v>0</v>
      </c>
      <c r="M852" s="57">
        <f>IF(ISERROR(VLOOKUP(C852,[2]TD!$4:$65536,7,0)),0,VLOOKUP(C852,[2]TD!$4:$65536,7,0))</f>
        <v>0</v>
      </c>
      <c r="N852" s="70"/>
      <c r="O852" s="70" t="str">
        <f>IF(ISERROR(VLOOKUP(N852,[2]POA!$A$2:$C$25,3,0)),"",VLOOKUP(N852,[2]POA!$A$2:$C$25,3,0))</f>
        <v/>
      </c>
      <c r="P852" s="61"/>
      <c r="Q852" s="61" t="str">
        <f>IF(ISERROR(VLOOKUP(P852,[2]POA!$A$2:$F$25,4,0)),"",VLOOKUP(P852,[2]POA!$A$2:$F$25,4,0))</f>
        <v/>
      </c>
      <c r="R852" s="62" t="str">
        <f>IF(ISERROR(VLOOKUP(N852,[2]POA!$A$2:$C$25,2,0)),"",VLOOKUP(N852,[2]POA!$A$2:$C$25,2,0))</f>
        <v/>
      </c>
      <c r="S852" s="63"/>
      <c r="T852" s="64" t="str">
        <f t="shared" si="685"/>
        <v/>
      </c>
      <c r="U852" s="63"/>
      <c r="V852" s="64" t="str">
        <f>IF(OR(U848=0,N852="",R852=""),"",IF(U848&gt;=(0.5*R852),"HABIL","NO HABIL"))</f>
        <v/>
      </c>
      <c r="W852" s="64"/>
      <c r="X852" s="63"/>
      <c r="Y852" s="64" t="str">
        <f>IF(OR(X848=0,N852="",R852=""),"",IF(X848&gt;=$Y$9,"HABIL","NO HABIL"))</f>
        <v/>
      </c>
      <c r="Z852" s="65"/>
      <c r="AA852" s="64" t="str">
        <f>IF(OR(Z848=0,N852="",R852=""),"",IF(Z848&lt;=$AA$9,"HABIL","NO HABIL"))</f>
        <v/>
      </c>
      <c r="AB852" s="61">
        <f>IF(ISERROR(VLOOKUP(P852,[3]POA!$A$2:$F$25,5,0)),"",VLOOKUP(P852,[3]POA!$A$2:$F$25,5,0))</f>
        <v>0</v>
      </c>
      <c r="AC852" s="61"/>
      <c r="AD852" s="64" t="str">
        <f>IF(OR(AC848=0,N852="",R852=""),"",IF(AC848&gt;=$AD$9,"HABIL","NO HABIL"))</f>
        <v/>
      </c>
      <c r="AE852" s="64" t="str">
        <f t="shared" si="686"/>
        <v/>
      </c>
      <c r="AF852" s="66">
        <f t="shared" si="687"/>
        <v>0</v>
      </c>
      <c r="AG852" s="67" t="str">
        <f t="shared" si="690"/>
        <v>MIPYME</v>
      </c>
      <c r="AH852" s="68"/>
      <c r="AI852" s="64" t="str">
        <f>IF(OR(AH848=0,N852="",R852=""),"",IF(AH848&gt;=$AI$9,"HABIL","NO HABIL"))</f>
        <v/>
      </c>
      <c r="AJ852" s="68"/>
      <c r="AK852" s="64" t="str">
        <f>IF(OR(AJ848=0,N852="",R852=""),"",IF(AJ848&gt;=$AK$9,"HABIL","NO HABIL"))</f>
        <v/>
      </c>
      <c r="AL852" s="71" t="str">
        <f t="shared" si="691"/>
        <v/>
      </c>
    </row>
    <row r="853" spans="2:38" ht="18" hidden="1" customHeight="1" x14ac:dyDescent="0.25">
      <c r="B853" s="54" t="str">
        <f t="shared" ref="B853:B858" si="692">IF(C853="","",B852+0.1)</f>
        <v/>
      </c>
      <c r="C853" s="56"/>
      <c r="D853" s="56"/>
      <c r="E853" s="57">
        <f>IF(ISERROR(VLOOKUP(C853,[2]TD!$4:$65536,2,0)),0,VLOOKUP(C853,[2]TD!$4:$65536,2,0))</f>
        <v>0</v>
      </c>
      <c r="F853" s="57">
        <f>IF(ISERROR(VLOOKUP(C853,[2]TD!$4:$65536,3,0)),0,VLOOKUP(C853,[2]TD!$4:$65536,3,0))</f>
        <v>0</v>
      </c>
      <c r="G853" s="57">
        <f>IF(ISERROR(VLOOKUP(C853,[2]TD!$4:$65536,4,0)),0,VLOOKUP(C853,[2]TD!$4:$65536,4,0))</f>
        <v>0</v>
      </c>
      <c r="H853" s="57">
        <f>IF(ISERROR(VLOOKUP(C853,[2]TD!$4:$65536,5,0)),0,VLOOKUP(C853,[2]TD!$4:$65536,5,0))</f>
        <v>0</v>
      </c>
      <c r="I853" s="57">
        <f t="shared" si="688"/>
        <v>0</v>
      </c>
      <c r="J853" s="57">
        <f t="shared" si="688"/>
        <v>0</v>
      </c>
      <c r="K853" s="57">
        <f t="shared" si="689"/>
        <v>0</v>
      </c>
      <c r="L853" s="57">
        <f>IF(ISERROR(VLOOKUP(C853,[2]TD!$4:$65536,6,0)),0,VLOOKUP(C853,[2]TD!$4:$65536,6,0))</f>
        <v>0</v>
      </c>
      <c r="M853" s="57">
        <f>IF(ISERROR(VLOOKUP(C853,[2]TD!$4:$65536,7,0)),0,VLOOKUP(C853,[2]TD!$4:$65536,7,0))</f>
        <v>0</v>
      </c>
      <c r="N853" s="70"/>
      <c r="O853" s="70" t="str">
        <f>IF(ISERROR(VLOOKUP(N853,[2]POA!$A$2:$C$25,3,0)),"",VLOOKUP(N853,[2]POA!$A$2:$C$25,3,0))</f>
        <v/>
      </c>
      <c r="P853" s="61"/>
      <c r="Q853" s="61" t="str">
        <f>IF(ISERROR(VLOOKUP(P853,[2]POA!$A$2:$F$25,4,0)),"",VLOOKUP(P853,[2]POA!$A$2:$F$25,4,0))</f>
        <v/>
      </c>
      <c r="R853" s="62" t="str">
        <f>IF(ISERROR(VLOOKUP(N853,[2]POA!$A$2:$C$25,2,0)),"",VLOOKUP(N853,[2]POA!$A$2:$C$25,2,0))</f>
        <v/>
      </c>
      <c r="S853" s="63"/>
      <c r="T853" s="64" t="str">
        <f t="shared" si="685"/>
        <v/>
      </c>
      <c r="U853" s="63"/>
      <c r="V853" s="64" t="str">
        <f>IF(OR(U848=0,N853="",R853=""),"",IF(U848&gt;=(0.5*R853),"HABIL","NO HABIL"))</f>
        <v/>
      </c>
      <c r="W853" s="64"/>
      <c r="X853" s="63"/>
      <c r="Y853" s="64" t="str">
        <f>IF(OR(X848=0,N853="",R853=""),"",IF(X848&gt;=$Y$9,"HABIL","NO HABIL"))</f>
        <v/>
      </c>
      <c r="Z853" s="65"/>
      <c r="AA853" s="64" t="str">
        <f>IF(OR(Z848=0,N853="",R853=""),"",IF(Z848&lt;=$AA$9,"HABIL","NO HABIL"))</f>
        <v/>
      </c>
      <c r="AB853" s="61">
        <f>IF(ISERROR(VLOOKUP(P853,[3]POA!$A$2:$F$25,5,0)),"",VLOOKUP(P853,[3]POA!$A$2:$F$25,5,0))</f>
        <v>0</v>
      </c>
      <c r="AC853" s="61"/>
      <c r="AD853" s="64" t="str">
        <f>IF(OR(AC848=0,N853="",R853=""),"",IF(AC848&gt;=$AD$9,"HABIL","NO HABIL"))</f>
        <v/>
      </c>
      <c r="AE853" s="64" t="str">
        <f t="shared" si="686"/>
        <v/>
      </c>
      <c r="AF853" s="66">
        <f t="shared" si="687"/>
        <v>0</v>
      </c>
      <c r="AG853" s="67" t="str">
        <f t="shared" si="690"/>
        <v>MIPYME</v>
      </c>
      <c r="AH853" s="68"/>
      <c r="AI853" s="64" t="str">
        <f>IF(OR(AH848=0,N853="",R853=""),"",IF(AH848&gt;=$AI$9,"HABIL","NO HABIL"))</f>
        <v/>
      </c>
      <c r="AJ853" s="68"/>
      <c r="AK853" s="64" t="str">
        <f>IF(OR(AJ848=0,N853="",R853=""),"",IF(AJ848&gt;=$AK$9,"HABIL","NO HABIL"))</f>
        <v/>
      </c>
      <c r="AL853" s="72" t="str">
        <f t="shared" si="691"/>
        <v/>
      </c>
    </row>
    <row r="854" spans="2:38" ht="18" hidden="1" customHeight="1" x14ac:dyDescent="0.25">
      <c r="B854" s="54" t="str">
        <f t="shared" si="692"/>
        <v/>
      </c>
      <c r="C854" s="56"/>
      <c r="D854" s="56"/>
      <c r="E854" s="57">
        <f>IF(ISERROR(VLOOKUP(C854,[2]TD!$4:$65536,2,0)),0,VLOOKUP(C854,[2]TD!$4:$65536,2,0))</f>
        <v>0</v>
      </c>
      <c r="F854" s="57">
        <f>IF(ISERROR(VLOOKUP(C854,[2]TD!$4:$65536,3,0)),0,VLOOKUP(C854,[2]TD!$4:$65536,3,0))</f>
        <v>0</v>
      </c>
      <c r="G854" s="57">
        <f>IF(ISERROR(VLOOKUP(C854,[2]TD!$4:$65536,4,0)),0,VLOOKUP(C854,[2]TD!$4:$65536,4,0))</f>
        <v>0</v>
      </c>
      <c r="H854" s="57">
        <f>IF(ISERROR(VLOOKUP(C854,[2]TD!$4:$65536,5,0)),0,VLOOKUP(C854,[2]TD!$4:$65536,5,0))</f>
        <v>0</v>
      </c>
      <c r="I854" s="57">
        <f t="shared" si="688"/>
        <v>0</v>
      </c>
      <c r="J854" s="57">
        <f t="shared" si="688"/>
        <v>0</v>
      </c>
      <c r="K854" s="57">
        <f t="shared" si="689"/>
        <v>0</v>
      </c>
      <c r="L854" s="57">
        <f>IF(ISERROR(VLOOKUP(C854,[2]TD!$4:$65536,6,0)),0,VLOOKUP(C854,[2]TD!$4:$65536,6,0))</f>
        <v>0</v>
      </c>
      <c r="M854" s="57">
        <f>IF(ISERROR(VLOOKUP(C854,[2]TD!$4:$65536,7,0)),0,VLOOKUP(C854,[2]TD!$4:$65536,7,0))</f>
        <v>0</v>
      </c>
      <c r="N854" s="70"/>
      <c r="O854" s="70" t="str">
        <f>IF(ISERROR(VLOOKUP(N854,[2]POA!$A$2:$C$25,3,0)),"",VLOOKUP(N854,[2]POA!$A$2:$C$25,3,0))</f>
        <v/>
      </c>
      <c r="P854" s="61"/>
      <c r="Q854" s="61" t="str">
        <f>IF(ISERROR(VLOOKUP(P854,[2]POA!$A$2:$F$25,4,0)),"",VLOOKUP(P854,[2]POA!$A$2:$F$25,4,0))</f>
        <v/>
      </c>
      <c r="R854" s="62" t="str">
        <f>IF(ISERROR(VLOOKUP(N854,[2]POA!$A$2:$C$25,2,0)),"",VLOOKUP(N854,[2]POA!$A$2:$C$25,2,0))</f>
        <v/>
      </c>
      <c r="S854" s="63"/>
      <c r="T854" s="64" t="str">
        <f t="shared" si="685"/>
        <v/>
      </c>
      <c r="U854" s="63"/>
      <c r="V854" s="64" t="str">
        <f>IF(OR(U848=0,N854="",R854=""),"",IF(U848&gt;=(0.5*R854),"HABIL","NO HABIL"))</f>
        <v/>
      </c>
      <c r="W854" s="64"/>
      <c r="X854" s="63"/>
      <c r="Y854" s="64" t="str">
        <f>IF(OR(X848=0,N854="",R854=""),"",IF(X848&gt;=$Y$9,"HABIL","NO HABIL"))</f>
        <v/>
      </c>
      <c r="Z854" s="65"/>
      <c r="AA854" s="64" t="str">
        <f>IF(OR(Z848=0,N854="",R854=""),"",IF(Z848&lt;=$AA$9,"HABIL","NO HABIL"))</f>
        <v/>
      </c>
      <c r="AB854" s="61">
        <f>IF(ISERROR(VLOOKUP(P854,[3]POA!$A$2:$F$25,5,0)),"",VLOOKUP(P854,[3]POA!$A$2:$F$25,5,0))</f>
        <v>0</v>
      </c>
      <c r="AC854" s="61"/>
      <c r="AD854" s="64" t="str">
        <f>IF(OR(AC848=0,N854="",R854=""),"",IF(AC848&gt;=$AD$9,"HABIL","NO HABIL"))</f>
        <v/>
      </c>
      <c r="AE854" s="64" t="str">
        <f t="shared" si="686"/>
        <v/>
      </c>
      <c r="AF854" s="66">
        <f t="shared" si="687"/>
        <v>0</v>
      </c>
      <c r="AG854" s="67" t="str">
        <f t="shared" si="690"/>
        <v>MIPYME</v>
      </c>
      <c r="AH854" s="68"/>
      <c r="AI854" s="64" t="str">
        <f>IF(OR(AH848=0,N854="",R854=""),"",IF(AH848&gt;=$AI$9,"HABIL","NO HABIL"))</f>
        <v/>
      </c>
      <c r="AJ854" s="68"/>
      <c r="AK854" s="64" t="str">
        <f>IF(OR(AJ848=0,N854="",R854=""),"",IF(AJ848&gt;=$AK$9,"HABIL","NO HABIL"))</f>
        <v/>
      </c>
      <c r="AL854" s="71" t="str">
        <f t="shared" si="691"/>
        <v/>
      </c>
    </row>
    <row r="855" spans="2:38" ht="18" hidden="1" customHeight="1" x14ac:dyDescent="0.25">
      <c r="B855" s="54" t="str">
        <f t="shared" si="692"/>
        <v/>
      </c>
      <c r="C855" s="56"/>
      <c r="D855" s="56"/>
      <c r="E855" s="57">
        <f>IF(ISERROR(VLOOKUP(C855,[2]TD!$4:$65536,2,0)),0,VLOOKUP(C855,[2]TD!$4:$65536,2,0))</f>
        <v>0</v>
      </c>
      <c r="F855" s="57">
        <f>IF(ISERROR(VLOOKUP(C855,[2]TD!$4:$65536,3,0)),0,VLOOKUP(C855,[2]TD!$4:$65536,3,0))</f>
        <v>0</v>
      </c>
      <c r="G855" s="57">
        <f>IF(ISERROR(VLOOKUP(C855,[2]TD!$4:$65536,4,0)),0,VLOOKUP(C855,[2]TD!$4:$65536,4,0))</f>
        <v>0</v>
      </c>
      <c r="H855" s="57">
        <f>IF(ISERROR(VLOOKUP(C855,[2]TD!$4:$65536,5,0)),0,VLOOKUP(C855,[2]TD!$4:$65536,5,0))</f>
        <v>0</v>
      </c>
      <c r="I855" s="57">
        <f t="shared" si="688"/>
        <v>0</v>
      </c>
      <c r="J855" s="57">
        <f t="shared" si="688"/>
        <v>0</v>
      </c>
      <c r="K855" s="57">
        <f t="shared" si="689"/>
        <v>0</v>
      </c>
      <c r="L855" s="57">
        <f>IF(ISERROR(VLOOKUP(C855,[2]TD!$4:$65536,6,0)),0,VLOOKUP(C855,[2]TD!$4:$65536,6,0))</f>
        <v>0</v>
      </c>
      <c r="M855" s="57">
        <f>IF(ISERROR(VLOOKUP(C855,[2]TD!$4:$65536,7,0)),0,VLOOKUP(C855,[2]TD!$4:$65536,7,0))</f>
        <v>0</v>
      </c>
      <c r="N855" s="70"/>
      <c r="O855" s="70" t="str">
        <f>IF(ISERROR(VLOOKUP(N855,[2]POA!$A$2:$C$25,3,0)),"",VLOOKUP(N855,[2]POA!$A$2:$C$25,3,0))</f>
        <v/>
      </c>
      <c r="P855" s="61"/>
      <c r="Q855" s="61" t="str">
        <f>IF(ISERROR(VLOOKUP(P855,[2]POA!$A$2:$F$25,4,0)),"",VLOOKUP(P855,[2]POA!$A$2:$F$25,4,0))</f>
        <v/>
      </c>
      <c r="R855" s="62" t="str">
        <f>IF(ISERROR(VLOOKUP(N855,[2]POA!$A$2:$C$25,2,0)),"",VLOOKUP(N855,[2]POA!$A$2:$C$25,2,0))</f>
        <v/>
      </c>
      <c r="S855" s="63"/>
      <c r="T855" s="64" t="str">
        <f t="shared" si="685"/>
        <v/>
      </c>
      <c r="U855" s="63"/>
      <c r="V855" s="64" t="str">
        <f>IF(OR(U848=0,N855="",R855=""),"",IF(U848&gt;=(0.5*R855),"HABIL","NO HABIL"))</f>
        <v/>
      </c>
      <c r="W855" s="64"/>
      <c r="X855" s="63"/>
      <c r="Y855" s="64" t="str">
        <f>IF(OR(X848=0,N855="",R855=""),"",IF(X848&gt;=$Y$9,"HABIL","NO HABIL"))</f>
        <v/>
      </c>
      <c r="Z855" s="65"/>
      <c r="AA855" s="64" t="str">
        <f>IF(OR(Z848=0,N855="",R855=""),"",IF(Z848&lt;=$AA$9,"HABIL","NO HABIL"))</f>
        <v/>
      </c>
      <c r="AB855" s="61">
        <f>IF(ISERROR(VLOOKUP(P855,[3]POA!$A$2:$F$25,5,0)),"",VLOOKUP(P855,[3]POA!$A$2:$F$25,5,0))</f>
        <v>0</v>
      </c>
      <c r="AC855" s="61"/>
      <c r="AD855" s="64" t="str">
        <f>IF(OR(AC848=0,N855="",R855=""),"",IF(AC848&gt;=$AD$9,"HABIL","NO HABIL"))</f>
        <v/>
      </c>
      <c r="AE855" s="64" t="str">
        <f t="shared" si="686"/>
        <v/>
      </c>
      <c r="AF855" s="66">
        <f t="shared" si="687"/>
        <v>0</v>
      </c>
      <c r="AG855" s="67" t="str">
        <f t="shared" si="690"/>
        <v>MIPYME</v>
      </c>
      <c r="AH855" s="68"/>
      <c r="AI855" s="64" t="str">
        <f>IF(OR(AH848=0,N855="",R855=""),"",IF(AH848&gt;=$AI$9,"HABIL","NO HABIL"))</f>
        <v/>
      </c>
      <c r="AJ855" s="68"/>
      <c r="AK855" s="64" t="str">
        <f>IF(OR(AJ848=0,N855="",R855=""),"",IF(AJ848&gt;=$AK$9,"HABIL","NO HABIL"))</f>
        <v/>
      </c>
      <c r="AL855" s="71" t="str">
        <f t="shared" si="691"/>
        <v/>
      </c>
    </row>
    <row r="856" spans="2:38" ht="18" hidden="1" customHeight="1" x14ac:dyDescent="0.25">
      <c r="B856" s="54" t="str">
        <f t="shared" si="692"/>
        <v/>
      </c>
      <c r="C856" s="56"/>
      <c r="D856" s="56"/>
      <c r="E856" s="57">
        <f>IF(ISERROR(VLOOKUP(C856,[2]TD!$4:$65536,2,0)),0,VLOOKUP(C856,[2]TD!$4:$65536,2,0))</f>
        <v>0</v>
      </c>
      <c r="F856" s="57">
        <f>IF(ISERROR(VLOOKUP(C856,[2]TD!$4:$65536,3,0)),0,VLOOKUP(C856,[2]TD!$4:$65536,3,0))</f>
        <v>0</v>
      </c>
      <c r="G856" s="57">
        <f>IF(ISERROR(VLOOKUP(C856,[2]TD!$4:$65536,4,0)),0,VLOOKUP(C856,[2]TD!$4:$65536,4,0))</f>
        <v>0</v>
      </c>
      <c r="H856" s="57">
        <f>IF(ISERROR(VLOOKUP(C856,[2]TD!$4:$65536,5,0)),0,VLOOKUP(C856,[2]TD!$4:$65536,5,0))</f>
        <v>0</v>
      </c>
      <c r="I856" s="57">
        <f t="shared" si="688"/>
        <v>0</v>
      </c>
      <c r="J856" s="57">
        <f t="shared" si="688"/>
        <v>0</v>
      </c>
      <c r="K856" s="57">
        <f t="shared" si="689"/>
        <v>0</v>
      </c>
      <c r="L856" s="57">
        <f>IF(ISERROR(VLOOKUP(C856,[2]TD!$4:$65536,6,0)),0,VLOOKUP(C856,[2]TD!$4:$65536,6,0))</f>
        <v>0</v>
      </c>
      <c r="M856" s="57">
        <f>IF(ISERROR(VLOOKUP(C856,[2]TD!$4:$65536,7,0)),0,VLOOKUP(C856,[2]TD!$4:$65536,7,0))</f>
        <v>0</v>
      </c>
      <c r="N856" s="70"/>
      <c r="O856" s="70" t="str">
        <f>IF(ISERROR(VLOOKUP(N856,[2]POA!$A$2:$C$25,3,0)),"",VLOOKUP(N856,[2]POA!$A$2:$C$25,3,0))</f>
        <v/>
      </c>
      <c r="P856" s="61"/>
      <c r="Q856" s="61" t="str">
        <f>IF(ISERROR(VLOOKUP(P856,[2]POA!$A$2:$F$25,4,0)),"",VLOOKUP(P856,[2]POA!$A$2:$F$25,4,0))</f>
        <v/>
      </c>
      <c r="R856" s="62" t="str">
        <f>IF(ISERROR(VLOOKUP(N856,[2]POA!$A$2:$C$25,2,0)),"",VLOOKUP(N856,[2]POA!$A$2:$C$25,2,0))</f>
        <v/>
      </c>
      <c r="S856" s="63"/>
      <c r="T856" s="64" t="str">
        <f t="shared" si="685"/>
        <v/>
      </c>
      <c r="U856" s="63"/>
      <c r="V856" s="64" t="str">
        <f>IF(OR(U848=0,N856="",R856=""),"",IF(U848&gt;=(0.5*R856),"HABIL","NO HABIL"))</f>
        <v/>
      </c>
      <c r="W856" s="64"/>
      <c r="X856" s="63"/>
      <c r="Y856" s="64" t="str">
        <f>IF(OR(X848=0,N856="",R856=""),"",IF(X848&gt;=$Y$9,"HABIL","NO HABIL"))</f>
        <v/>
      </c>
      <c r="Z856" s="65"/>
      <c r="AA856" s="64" t="str">
        <f>IF(OR(Z848=0,N856="",R856=""),"",IF(Z848&lt;=$AA$9,"HABIL","NO HABIL"))</f>
        <v/>
      </c>
      <c r="AB856" s="61">
        <f>IF(ISERROR(VLOOKUP(P856,[3]POA!$A$2:$F$25,5,0)),"",VLOOKUP(P856,[3]POA!$A$2:$F$25,5,0))</f>
        <v>0</v>
      </c>
      <c r="AC856" s="61"/>
      <c r="AD856" s="64" t="str">
        <f>IF(OR(AC848=0,N856="",R856=""),"",IF(AC848&gt;=$AD$9,"HABIL","NO HABIL"))</f>
        <v/>
      </c>
      <c r="AE856" s="64" t="str">
        <f t="shared" si="686"/>
        <v/>
      </c>
      <c r="AF856" s="66">
        <f t="shared" si="687"/>
        <v>0</v>
      </c>
      <c r="AG856" s="67" t="str">
        <f t="shared" si="690"/>
        <v>MIPYME</v>
      </c>
      <c r="AH856" s="68"/>
      <c r="AI856" s="64" t="str">
        <f>IF(OR(AH848=0,N856="",R856=""),"",IF(AH848&gt;=$AI$9,"HABIL","NO HABIL"))</f>
        <v/>
      </c>
      <c r="AJ856" s="68"/>
      <c r="AK856" s="64" t="str">
        <f>IF(OR(AJ848=0,N856="",R856=""),"",IF(AJ848&gt;=$AK$9,"HABIL","NO HABIL"))</f>
        <v/>
      </c>
      <c r="AL856" s="72" t="str">
        <f t="shared" si="691"/>
        <v/>
      </c>
    </row>
    <row r="857" spans="2:38" ht="18" hidden="1" customHeight="1" x14ac:dyDescent="0.25">
      <c r="B857" s="54" t="str">
        <f t="shared" si="692"/>
        <v/>
      </c>
      <c r="C857" s="56"/>
      <c r="D857" s="56"/>
      <c r="E857" s="57">
        <f>IF(ISERROR(VLOOKUP(C857,[2]TD!$4:$65536,2,0)),0,VLOOKUP(C857,[2]TD!$4:$65536,2,0))</f>
        <v>0</v>
      </c>
      <c r="F857" s="57">
        <f>IF(ISERROR(VLOOKUP(C857,[2]TD!$4:$65536,3,0)),0,VLOOKUP(C857,[2]TD!$4:$65536,3,0))</f>
        <v>0</v>
      </c>
      <c r="G857" s="57">
        <f>IF(ISERROR(VLOOKUP(C857,[2]TD!$4:$65536,4,0)),0,VLOOKUP(C857,[2]TD!$4:$65536,4,0))</f>
        <v>0</v>
      </c>
      <c r="H857" s="57">
        <f>IF(ISERROR(VLOOKUP(C857,[2]TD!$4:$65536,5,0)),0,VLOOKUP(C857,[2]TD!$4:$65536,5,0))</f>
        <v>0</v>
      </c>
      <c r="I857" s="57">
        <f t="shared" si="688"/>
        <v>0</v>
      </c>
      <c r="J857" s="57">
        <f t="shared" si="688"/>
        <v>0</v>
      </c>
      <c r="K857" s="57">
        <f t="shared" si="689"/>
        <v>0</v>
      </c>
      <c r="L857" s="57">
        <f>IF(ISERROR(VLOOKUP(C857,[2]TD!$4:$65536,6,0)),0,VLOOKUP(C857,[2]TD!$4:$65536,6,0))</f>
        <v>0</v>
      </c>
      <c r="M857" s="57">
        <f>IF(ISERROR(VLOOKUP(C857,[2]TD!$4:$65536,7,0)),0,VLOOKUP(C857,[2]TD!$4:$65536,7,0))</f>
        <v>0</v>
      </c>
      <c r="N857" s="70"/>
      <c r="O857" s="70" t="str">
        <f>IF(ISERROR(VLOOKUP(N857,[2]POA!$A$2:$C$25,3,0)),"",VLOOKUP(N857,[2]POA!$A$2:$C$25,3,0))</f>
        <v/>
      </c>
      <c r="P857" s="61"/>
      <c r="Q857" s="61" t="str">
        <f>IF(ISERROR(VLOOKUP(P857,[2]POA!$A$2:$F$25,4,0)),"",VLOOKUP(P857,[2]POA!$A$2:$F$25,4,0))</f>
        <v/>
      </c>
      <c r="R857" s="62" t="str">
        <f>IF(ISERROR(VLOOKUP(N857,[2]POA!$A$2:$C$25,2,0)),"",VLOOKUP(N857,[2]POA!$A$2:$C$25,2,0))</f>
        <v/>
      </c>
      <c r="S857" s="63"/>
      <c r="T857" s="64" t="str">
        <f t="shared" si="685"/>
        <v/>
      </c>
      <c r="U857" s="63"/>
      <c r="V857" s="64" t="str">
        <f>IF(OR(U848=0,N857="",R857=""),"",IF(U848&gt;=(0.5*R857),"HABIL","NO HABIL"))</f>
        <v/>
      </c>
      <c r="W857" s="64"/>
      <c r="X857" s="63"/>
      <c r="Y857" s="64" t="str">
        <f>IF(OR(X848=0,N857="",R857=""),"",IF(X848&gt;=$Y$9,"HABIL","NO HABIL"))</f>
        <v/>
      </c>
      <c r="Z857" s="65"/>
      <c r="AA857" s="64" t="str">
        <f>IF(OR(Z848=0,N857="",R857=""),"",IF(Z848&lt;=$AA$9,"HABIL","NO HABIL"))</f>
        <v/>
      </c>
      <c r="AB857" s="61">
        <f>IF(ISERROR(VLOOKUP(P857,[3]POA!$A$2:$F$25,5,0)),"",VLOOKUP(P857,[3]POA!$A$2:$F$25,5,0))</f>
        <v>0</v>
      </c>
      <c r="AC857" s="61"/>
      <c r="AD857" s="64" t="str">
        <f>IF(OR(AC848=0,N857="",R857=""),"",IF(AC848&gt;=$AD$9,"HABIL","NO HABIL"))</f>
        <v/>
      </c>
      <c r="AE857" s="64" t="str">
        <f t="shared" si="686"/>
        <v/>
      </c>
      <c r="AF857" s="66">
        <f t="shared" si="687"/>
        <v>0</v>
      </c>
      <c r="AG857" s="67" t="str">
        <f t="shared" si="690"/>
        <v>MIPYME</v>
      </c>
      <c r="AH857" s="68"/>
      <c r="AI857" s="64" t="str">
        <f>IF(OR(AH848=0,N857="",R857=""),"",IF(AH848&gt;=$AI$9,"HABIL","NO HABIL"))</f>
        <v/>
      </c>
      <c r="AJ857" s="68"/>
      <c r="AK857" s="64" t="str">
        <f>IF(OR(AJ848=0,N857="",R857=""),"",IF(AJ848&gt;=$AK$9,"HABIL","NO HABIL"))</f>
        <v/>
      </c>
      <c r="AL857" s="72" t="str">
        <f t="shared" si="691"/>
        <v/>
      </c>
    </row>
    <row r="858" spans="2:38" ht="18" hidden="1" customHeight="1" x14ac:dyDescent="0.25">
      <c r="B858" s="73" t="str">
        <f t="shared" si="692"/>
        <v/>
      </c>
      <c r="C858" s="74"/>
      <c r="D858" s="74"/>
      <c r="E858" s="75">
        <f>IF(ISERROR(VLOOKUP(C858,[2]TD!$4:$65536,2,0)),0,VLOOKUP(C858,[2]TD!$4:$65536,2,0))</f>
        <v>0</v>
      </c>
      <c r="F858" s="75">
        <f>IF(ISERROR(VLOOKUP(C858,[2]TD!$4:$65536,3,0)),0,VLOOKUP(C858,[2]TD!$4:$65536,3,0))</f>
        <v>0</v>
      </c>
      <c r="G858" s="75">
        <f>IF(ISERROR(VLOOKUP(C858,[2]TD!$4:$65536,4,0)),0,VLOOKUP(C858,[2]TD!$4:$65536,4,0))</f>
        <v>0</v>
      </c>
      <c r="H858" s="75">
        <f>IF(ISERROR(VLOOKUP(C858,[2]TD!$4:$65536,5,0)),0,VLOOKUP(C858,[2]TD!$4:$65536,5,0))</f>
        <v>0</v>
      </c>
      <c r="I858" s="75">
        <f t="shared" si="688"/>
        <v>0</v>
      </c>
      <c r="J858" s="75">
        <f t="shared" si="688"/>
        <v>0</v>
      </c>
      <c r="K858" s="75">
        <f t="shared" si="689"/>
        <v>0</v>
      </c>
      <c r="L858" s="75">
        <f>IF(ISERROR(VLOOKUP(C858,[2]TD!$4:$65536,6,0)),0,VLOOKUP(C858,[2]TD!$4:$65536,6,0))</f>
        <v>0</v>
      </c>
      <c r="M858" s="75">
        <f>IF(ISERROR(VLOOKUP(C858,[2]TD!$4:$65536,7,0)),0,VLOOKUP(C858,[2]TD!$4:$65536,7,0))</f>
        <v>0</v>
      </c>
      <c r="N858" s="76"/>
      <c r="O858" s="76" t="str">
        <f>IF(ISERROR(VLOOKUP(N858,[2]POA!$A$2:$C$25,3,0)),"",VLOOKUP(N858,[2]POA!$A$2:$C$25,3,0))</f>
        <v/>
      </c>
      <c r="P858" s="77"/>
      <c r="Q858" s="77" t="str">
        <f>IF(ISERROR(VLOOKUP(P858,[2]POA!$A$2:$F$25,4,0)),"",VLOOKUP(P858,[2]POA!$A$2:$F$25,4,0))</f>
        <v/>
      </c>
      <c r="R858" s="78" t="str">
        <f>IF(ISERROR(VLOOKUP(N858,[2]POA!$A$2:$C$25,2,0)),"",VLOOKUP(N858,[2]POA!$A$2:$C$25,2,0))</f>
        <v/>
      </c>
      <c r="S858" s="79"/>
      <c r="T858" s="64" t="str">
        <f t="shared" si="685"/>
        <v/>
      </c>
      <c r="U858" s="79"/>
      <c r="V858" s="80" t="str">
        <f>IF(OR(U848=0,N858="",R858=""),"",IF(U848&gt;=(0.5*R858),"HABIL","NO HABIL"))</f>
        <v/>
      </c>
      <c r="W858" s="80"/>
      <c r="X858" s="79"/>
      <c r="Y858" s="80" t="str">
        <f>IF(OR(X848=0,N858="",R858=""),"",IF(X848&gt;=$Y$9,"HABIL","NO HABIL"))</f>
        <v/>
      </c>
      <c r="Z858" s="81"/>
      <c r="AA858" s="80" t="str">
        <f>IF(OR(Z848=0,N858="",R858=""),"",IF(Z848&lt;=$AA$9,"HABIL","NO HABIL"))</f>
        <v/>
      </c>
      <c r="AB858" s="77">
        <f>IF(ISERROR(VLOOKUP(P858,[3]POA!$A$2:$F$25,5,0)),"",VLOOKUP(P858,[3]POA!$A$2:$F$25,5,0))</f>
        <v>0</v>
      </c>
      <c r="AC858" s="77"/>
      <c r="AD858" s="80" t="str">
        <f>IF(OR(AC848=0,N858="",R858=""),"",IF(AC848&gt;=$AD$9,"HABIL","NO HABIL"))</f>
        <v/>
      </c>
      <c r="AE858" s="80" t="str">
        <f t="shared" si="686"/>
        <v/>
      </c>
      <c r="AF858" s="82">
        <f t="shared" si="687"/>
        <v>0</v>
      </c>
      <c r="AG858" s="83" t="str">
        <f t="shared" si="690"/>
        <v>MIPYME</v>
      </c>
      <c r="AH858" s="84"/>
      <c r="AI858" s="80" t="str">
        <f>IF(OR(AH848=0,N858="",R858=""),"",IF(AH848&gt;=$AI$9,"HABIL","NO HABIL"))</f>
        <v/>
      </c>
      <c r="AJ858" s="84"/>
      <c r="AK858" s="80" t="str">
        <f>IF(OR(AJ848=0,N858="",R858=""),"",IF(AJ848&gt;=$AK$9,"HABIL","NO HABIL"))</f>
        <v/>
      </c>
      <c r="AL858" s="85" t="str">
        <f t="shared" si="691"/>
        <v/>
      </c>
    </row>
    <row r="859" spans="2:38" ht="18" hidden="1" customHeight="1" x14ac:dyDescent="0.25">
      <c r="B859" s="37">
        <v>78</v>
      </c>
      <c r="C859" s="38">
        <f>+C860</f>
        <v>0</v>
      </c>
      <c r="D859" s="39" t="str">
        <f>IF(SUM(D860:D869)=0,"",SUM(D860:D869))</f>
        <v/>
      </c>
      <c r="E859" s="40">
        <f>SUM(E860:E869)</f>
        <v>0</v>
      </c>
      <c r="F859" s="40">
        <f t="shared" ref="F859:M859" si="693">SUM(F860:F869)</f>
        <v>0</v>
      </c>
      <c r="G859" s="40">
        <f t="shared" si="693"/>
        <v>0</v>
      </c>
      <c r="H859" s="40">
        <f t="shared" si="693"/>
        <v>0</v>
      </c>
      <c r="I859" s="40">
        <f t="shared" si="693"/>
        <v>0</v>
      </c>
      <c r="J859" s="40">
        <f t="shared" si="693"/>
        <v>0</v>
      </c>
      <c r="K859" s="40">
        <f t="shared" si="693"/>
        <v>0</v>
      </c>
      <c r="L859" s="40">
        <f t="shared" si="693"/>
        <v>0</v>
      </c>
      <c r="M859" s="40">
        <f t="shared" si="693"/>
        <v>0</v>
      </c>
      <c r="N859" s="41">
        <v>1</v>
      </c>
      <c r="O859" s="42">
        <f>IF(ISERROR(VLOOKUP(N859,[2]POA!$A$2:$C$25,3,0)),"",VLOOKUP(N859,[2]POA!$A$2:$C$25,3,0))</f>
        <v>18</v>
      </c>
      <c r="P859" s="43" t="s">
        <v>54</v>
      </c>
      <c r="Q859" s="41">
        <f>+SUM(Q860:Q869)</f>
        <v>0</v>
      </c>
      <c r="R859" s="44">
        <f>IF(ISERROR(VLOOKUP(N859,[2]POA!$A$2:$C$25,2,0)),"",VLOOKUP(N859,[2]POA!$A$2:$C$25,2,0))</f>
        <v>151500000000</v>
      </c>
      <c r="S859" s="45">
        <f>SUM(I859)</f>
        <v>0</v>
      </c>
      <c r="T859" s="46" t="str">
        <f>IF(OR(S859=0,N859="",R859=""),"",IF(S859&gt;=(R859/O859),"HABIL","NO HABIL"))</f>
        <v/>
      </c>
      <c r="U859" s="47">
        <f>SUM(J859)</f>
        <v>0</v>
      </c>
      <c r="V859" s="48" t="str">
        <f>IF(OR(U859=0,N859="",R859=""),"",IF(U859&gt;=(0.1*R859),"HABIL","NO HABIL"))</f>
        <v/>
      </c>
      <c r="W859" s="48"/>
      <c r="X859" s="47">
        <f>IF(ISERROR(SUM(E859/G859)),0,SUM(E859/G859))</f>
        <v>0</v>
      </c>
      <c r="Y859" s="46" t="str">
        <f>IF(OR(X859=0,N859="",R859=""),"",IF(X859&gt;=$Y$9,"HABIL","NO HABIL"))</f>
        <v/>
      </c>
      <c r="Z859" s="49">
        <f>IF(ISERROR(SUM(H859/F859)),0,SUM(H859/F859))</f>
        <v>0</v>
      </c>
      <c r="AA859" s="46" t="str">
        <f>IF(OR(Z859=0,N859="",R859=""),"",IF(Z859&lt;=$AA$9,"HABIL","NO HABIL"))</f>
        <v/>
      </c>
      <c r="AB859" s="41">
        <f>+SUM(AB860:AB869)</f>
        <v>0</v>
      </c>
      <c r="AC859" s="49">
        <f>IF(ISERROR(SUM(L859/M859)),0,SUM(L859/M859))</f>
        <v>0</v>
      </c>
      <c r="AD859" s="46" t="str">
        <f>IF(OR(AC859=0,N859="",R859=""),"",IF(AC859&gt;=$AD$9,"HABIL","NO HABIL"))</f>
        <v/>
      </c>
      <c r="AE859" s="46" t="str">
        <f>IF(OR(T859="",V859="",Y859="",AA859="",AD859=""),"",IF(T859="NO HABIL","NO HABIL",IF(V859="NO HABIL","NO HABIL",IF(Y859="NO HABIL","NO HABIL",IF(AA859="NO HABIL","NO HABIL",IF(AD859="NO HABIL","NO HABIL",IF(AD859="NO HABIL","NO HABIL","HABIL")))))))</f>
        <v/>
      </c>
      <c r="AF859" s="50"/>
      <c r="AG859" s="51"/>
      <c r="AH859" s="49">
        <f>IF(ISERROR(SUM(L859/K859)),0,SUM(L859/K859))</f>
        <v>0</v>
      </c>
      <c r="AI859" s="46" t="str">
        <f>IF(OR(AH859=0,N859="",R859=""),"",IF(AH859&gt;=$AI$9,"HABIL","NO HABIL"))</f>
        <v/>
      </c>
      <c r="AJ859" s="49">
        <f>IF(ISERROR(SUM(L859/F859)),0,SUM(L859/F859))</f>
        <v>0</v>
      </c>
      <c r="AK859" s="46" t="str">
        <f>IF(OR(AJ859=0,N859="",R859=""),"",IF(AJ859&gt;=$AK$9,"HABIL","NO HABIL"))</f>
        <v/>
      </c>
      <c r="AL859" s="52" t="str">
        <f t="shared" si="691"/>
        <v/>
      </c>
    </row>
    <row r="860" spans="2:38" ht="18" hidden="1" customHeight="1" x14ac:dyDescent="0.25">
      <c r="B860" s="54" t="str">
        <f>IF(C860="","",B859+0.1)</f>
        <v/>
      </c>
      <c r="C860" s="55"/>
      <c r="D860" s="56"/>
      <c r="E860" s="57">
        <f>IF(ISERROR(VLOOKUP(C860,[2]TD!$4:$65536,2,0)),0,VLOOKUP(C860,[2]TD!$4:$65536,2,0))</f>
        <v>0</v>
      </c>
      <c r="F860" s="57">
        <f>IF(ISERROR(VLOOKUP(C860,[2]TD!$4:$65536,3,0)),0,VLOOKUP(C860,[2]TD!$4:$65536,3,0))</f>
        <v>0</v>
      </c>
      <c r="G860" s="57">
        <f>IF(ISERROR(VLOOKUP(C860,[2]TD!$4:$65536,4,0)),0,VLOOKUP(C860,[2]TD!$4:$65536,4,0))</f>
        <v>0</v>
      </c>
      <c r="H860" s="57">
        <f>IF(ISERROR(VLOOKUP(C860,[2]TD!$4:$65536,5,0)),0,VLOOKUP(C860,[2]TD!$4:$65536,5,0))</f>
        <v>0</v>
      </c>
      <c r="I860" s="57">
        <f>IF(ISERROR(E860-G860),"",E860-G860)</f>
        <v>0</v>
      </c>
      <c r="J860" s="58">
        <f>IF(ISERROR(F860-H860),"",F860-H860)</f>
        <v>0</v>
      </c>
      <c r="K860" s="58">
        <f>IF(ISERROR(F860-H860),"",F860-H860)</f>
        <v>0</v>
      </c>
      <c r="L860" s="57">
        <f>IF(ISERROR(VLOOKUP(C860,[2]TD!$4:$65536,6,0)),0,VLOOKUP(C860,[2]TD!$4:$65536,6,0))</f>
        <v>0</v>
      </c>
      <c r="M860" s="57">
        <f>IF(ISERROR(VLOOKUP(C860,[2]TD!$4:$65536,7,0)),0,VLOOKUP(C860,[2]TD!$4:$65536,7,0))</f>
        <v>0</v>
      </c>
      <c r="N860" s="59"/>
      <c r="O860" s="60" t="str">
        <f>IF(ISERROR(VLOOKUP(N860,[2]POA!$A$2:$C$25,3,0)),"",VLOOKUP(N860,[2]POA!$A$2:$C$25,3,0))</f>
        <v/>
      </c>
      <c r="P860" s="61" t="s">
        <v>54</v>
      </c>
      <c r="Q860" s="61" t="str">
        <f>IF(ISERROR(VLOOKUP(P860,[2]POA!$A$2:$F$25,4,0)),"",VLOOKUP(P860,[2]POA!$A$2:$F$25,4,0))</f>
        <v/>
      </c>
      <c r="R860" s="62" t="str">
        <f>IF(ISERROR(VLOOKUP(N860,[2]POA!$A$2:$C$25,2,0)),"",VLOOKUP(N860,[2]POA!$A$2:$C$25,2,0))</f>
        <v/>
      </c>
      <c r="S860" s="63"/>
      <c r="T860" s="64" t="str">
        <f t="shared" ref="T860:T869" si="694">IF(OR(S859=0,N860="",R860=""),"",IF(S859&gt;=(0.1*R860),"HABIL","NO HABIL"))</f>
        <v/>
      </c>
      <c r="U860" s="63"/>
      <c r="V860" s="64" t="str">
        <f>IF(OR(U859=0,N860="",R860=""),"",IF(U859&gt;=(0.5*R860),"HABIL","NO HABIL"))</f>
        <v/>
      </c>
      <c r="W860" s="64"/>
      <c r="X860" s="63"/>
      <c r="Y860" s="64" t="str">
        <f>IF(OR(X859=0,N860="",R860=""),"",IF(X859&gt;=$Y$9,"HABIL","NO HABIL"))</f>
        <v/>
      </c>
      <c r="Z860" s="65"/>
      <c r="AA860" s="64" t="str">
        <f>IF(OR(Z859=0,N860="",R860=""),"",IF(Z859&lt;=$AA$9,"HABIL","NO HABIL"))</f>
        <v/>
      </c>
      <c r="AB860" s="61" t="str">
        <f>IF(ISERROR(VLOOKUP(P860,[3]POA!$A$2:$F$25,5,0)),"",VLOOKUP(P860,[3]POA!$A$2:$F$25,5,0))</f>
        <v/>
      </c>
      <c r="AC860" s="61"/>
      <c r="AD860" s="64" t="str">
        <f>IF(OR(AC859=0,N860="",R860=""),"",IF(AC859&gt;=$AD$9,"HABIL","NO HABIL"))</f>
        <v/>
      </c>
      <c r="AE860" s="64" t="str">
        <f t="shared" ref="AE860:AE869" si="695">IF(OR(T860="",V860="",Y860="",AA860="",AD860=""),"",IF(T860="NO HABIL","NO HABIL",IF(V860="NO HABIL","NO HABIL",IF(Y860="NO HABIL","NO HABIL",IF(AA860="NO HABIL","NO HABIL",IF(AD860="NO HABIL","NO HABIL",IF(AD860="NO HABIL","NO HABIL","HABIL")))))))</f>
        <v/>
      </c>
      <c r="AF860" s="66">
        <f t="shared" ref="AF860:AF869" si="696">IF(ISERROR(F860/$AG$9),"",F860/$AG$9)</f>
        <v>0</v>
      </c>
      <c r="AG860" s="67" t="str">
        <f>+IF(AF860&lt;$AG$10,"MIPYME","NO CUMPLE")</f>
        <v>MIPYME</v>
      </c>
      <c r="AH860" s="68"/>
      <c r="AI860" s="64" t="str">
        <f>IF(OR(AH859=0,N860="",R860=""),"",IF(AH859&gt;=$AI$9,"HABIL","NO HABIL"))</f>
        <v/>
      </c>
      <c r="AJ860" s="68"/>
      <c r="AK860" s="64" t="str">
        <f>IF(OR(AJ859=0,N860="",R860=""),"",IF(AJ859&gt;=$AK$9,"HABIL","NO HABIL"))</f>
        <v/>
      </c>
      <c r="AL860" s="69" t="str">
        <f>IF(OR(AI860="",AK860=""),"",IF(AI860="NO HABIL","NO HABIL",IF(AK860="NO HABIL","NO HABIL",IF(AK860="NO HABIL","NO HABIL","HABIL"))))</f>
        <v/>
      </c>
    </row>
    <row r="861" spans="2:38" ht="18" hidden="1" customHeight="1" x14ac:dyDescent="0.25">
      <c r="B861" s="54" t="str">
        <f>IF(C861="","",B860+0.1)</f>
        <v/>
      </c>
      <c r="C861" s="56"/>
      <c r="D861" s="56"/>
      <c r="E861" s="57">
        <f>IF(ISERROR(VLOOKUP(C861,[2]TD!$4:$65536,2,0)),0,VLOOKUP(C861,[2]TD!$4:$65536,2,0))</f>
        <v>0</v>
      </c>
      <c r="F861" s="57">
        <f>IF(ISERROR(VLOOKUP(C861,[2]TD!$4:$65536,3,0)),0,VLOOKUP(C861,[2]TD!$4:$65536,3,0))</f>
        <v>0</v>
      </c>
      <c r="G861" s="57">
        <f>IF(ISERROR(VLOOKUP(C861,[2]TD!$4:$65536,4,0)),0,VLOOKUP(C861,[2]TD!$4:$65536,4,0))</f>
        <v>0</v>
      </c>
      <c r="H861" s="57">
        <f>IF(ISERROR(VLOOKUP(C861,[2]TD!$4:$65536,5,0)),0,VLOOKUP(C861,[2]TD!$4:$65536,5,0))</f>
        <v>0</v>
      </c>
      <c r="I861" s="57">
        <f t="shared" ref="I861:J869" si="697">IF(ISERROR(E861-G861),"",E861-G861)</f>
        <v>0</v>
      </c>
      <c r="J861" s="58">
        <f t="shared" si="697"/>
        <v>0</v>
      </c>
      <c r="K861" s="58">
        <f t="shared" ref="K861:K869" si="698">IF(ISERROR(F861-H861),"",F861-H861)</f>
        <v>0</v>
      </c>
      <c r="L861" s="57">
        <f>IF(ISERROR(VLOOKUP(C861,[2]TD!$4:$65536,6,0)),0,VLOOKUP(C861,[2]TD!$4:$65536,6,0))</f>
        <v>0</v>
      </c>
      <c r="M861" s="57">
        <f>IF(ISERROR(VLOOKUP(C861,[2]TD!$4:$65536,7,0)),0,VLOOKUP(C861,[2]TD!$4:$65536,7,0))</f>
        <v>0</v>
      </c>
      <c r="N861" s="70"/>
      <c r="O861" s="70" t="str">
        <f>IF(ISERROR(VLOOKUP(N861,[2]POA!$A$2:$C$25,3,0)),"",VLOOKUP(N861,[2]POA!$A$2:$C$25,3,0))</f>
        <v/>
      </c>
      <c r="P861" s="61" t="s">
        <v>54</v>
      </c>
      <c r="Q861" s="61" t="str">
        <f>IF(ISERROR(VLOOKUP(P861,[2]POA!$A$2:$F$25,4,0)),"",VLOOKUP(P861,[2]POA!$A$2:$F$25,4,0))</f>
        <v/>
      </c>
      <c r="R861" s="62" t="str">
        <f>IF(ISERROR(VLOOKUP(N861,[2]POA!$A$2:$C$25,2,0)),"",VLOOKUP(N861,[2]POA!$A$2:$C$25,2,0))</f>
        <v/>
      </c>
      <c r="S861" s="63" t="s">
        <v>54</v>
      </c>
      <c r="T861" s="64" t="str">
        <f t="shared" si="694"/>
        <v/>
      </c>
      <c r="U861" s="63"/>
      <c r="V861" s="64" t="str">
        <f>IF(OR(U859=0,N861="",R861=""),"",IF(U859&gt;=(0.5*R861),"HABIL","NO HABIL"))</f>
        <v/>
      </c>
      <c r="W861" s="64"/>
      <c r="X861" s="63"/>
      <c r="Y861" s="64" t="str">
        <f>IF(OR(X859=0,N861="",R861=""),"",IF(X859&gt;=$Y$9,"HABIL","NO HABIL"))</f>
        <v/>
      </c>
      <c r="Z861" s="65"/>
      <c r="AA861" s="64" t="str">
        <f>IF(OR(Z859=0,N861="",R861=""),"",IF(Z859&lt;=$AA$9,"HABIL","NO HABIL"))</f>
        <v/>
      </c>
      <c r="AB861" s="61" t="str">
        <f>IF(ISERROR(VLOOKUP(P861,[3]POA!$A$2:$F$25,5,0)),"",VLOOKUP(P861,[3]POA!$A$2:$F$25,5,0))</f>
        <v/>
      </c>
      <c r="AC861" s="61"/>
      <c r="AD861" s="64" t="str">
        <f>IF(OR(AC859=0,N861="",R861=""),"",IF(AC859&gt;=$AD$9,"HABIL","NO HABIL"))</f>
        <v/>
      </c>
      <c r="AE861" s="64" t="str">
        <f t="shared" si="695"/>
        <v/>
      </c>
      <c r="AF861" s="66">
        <f t="shared" si="696"/>
        <v>0</v>
      </c>
      <c r="AG861" s="67" t="str">
        <f t="shared" ref="AG861:AG869" si="699">+IF(AF861&lt;$AG$10,"MIPYME","NO CUMPLE")</f>
        <v>MIPYME</v>
      </c>
      <c r="AH861" s="68"/>
      <c r="AI861" s="64" t="str">
        <f>IF(OR(AH859=0,N861="",R861=""),"",IF(AH859&gt;=$AI$9,"HABIL","NO HABIL"))</f>
        <v/>
      </c>
      <c r="AJ861" s="68"/>
      <c r="AK861" s="64" t="str">
        <f>IF(OR(AJ859=0,N861="",R861=""),"",IF(AJ859&gt;=$AK$9,"HABIL","NO HABIL"))</f>
        <v/>
      </c>
      <c r="AL861" s="71" t="str">
        <f t="shared" ref="AL861:AL870" si="700">IF(OR(AI861="",AK861=""),"",IF(AI861="NO HABIL","NO HABIL",IF(AK861="NO HABIL","NO HABIL",IF(AK861="NO HABIL","NO HABIL","HABIL"))))</f>
        <v/>
      </c>
    </row>
    <row r="862" spans="2:38" ht="18" hidden="1" customHeight="1" x14ac:dyDescent="0.25">
      <c r="B862" s="54" t="str">
        <f>IF(C862="","",B861+0.1)</f>
        <v/>
      </c>
      <c r="C862" s="56"/>
      <c r="D862" s="56"/>
      <c r="E862" s="57">
        <f>IF(ISERROR(VLOOKUP(C862,[2]TD!$4:$65536,2,0)),0,VLOOKUP(C862,[2]TD!$4:$65536,2,0))</f>
        <v>0</v>
      </c>
      <c r="F862" s="57">
        <f>IF(ISERROR(VLOOKUP(C862,[2]TD!$4:$65536,3,0)),0,VLOOKUP(C862,[2]TD!$4:$65536,3,0))</f>
        <v>0</v>
      </c>
      <c r="G862" s="57">
        <f>IF(ISERROR(VLOOKUP(C862,[2]TD!$4:$65536,4,0)),0,VLOOKUP(C862,[2]TD!$4:$65536,4,0))</f>
        <v>0</v>
      </c>
      <c r="H862" s="57">
        <f>IF(ISERROR(VLOOKUP(C862,[2]TD!$4:$65536,5,0)),0,VLOOKUP(C862,[2]TD!$4:$65536,5,0))</f>
        <v>0</v>
      </c>
      <c r="I862" s="57">
        <f t="shared" si="697"/>
        <v>0</v>
      </c>
      <c r="J862" s="58">
        <f t="shared" si="697"/>
        <v>0</v>
      </c>
      <c r="K862" s="58">
        <f t="shared" si="698"/>
        <v>0</v>
      </c>
      <c r="L862" s="57">
        <f>IF(ISERROR(VLOOKUP(C862,[2]TD!$4:$65536,6,0)),0,VLOOKUP(C862,[2]TD!$4:$65536,6,0))</f>
        <v>0</v>
      </c>
      <c r="M862" s="57">
        <f>IF(ISERROR(VLOOKUP(C862,[2]TD!$4:$65536,7,0)),0,VLOOKUP(C862,[2]TD!$4:$65536,7,0))</f>
        <v>0</v>
      </c>
      <c r="N862" s="70"/>
      <c r="O862" s="70" t="str">
        <f>IF(ISERROR(VLOOKUP(N862,[2]POA!$A$2:$C$25,3,0)),"",VLOOKUP(N862,[2]POA!$A$2:$C$25,3,0))</f>
        <v/>
      </c>
      <c r="P862" s="61"/>
      <c r="Q862" s="61" t="str">
        <f>IF(ISERROR(VLOOKUP(P862,[2]POA!$A$2:$F$25,4,0)),"",VLOOKUP(P862,[2]POA!$A$2:$F$25,4,0))</f>
        <v/>
      </c>
      <c r="R862" s="62" t="str">
        <f>IF(ISERROR(VLOOKUP(N862,[2]POA!$A$2:$C$25,2,0)),"",VLOOKUP(N862,[2]POA!$A$2:$C$25,2,0))</f>
        <v/>
      </c>
      <c r="S862" s="63" t="s">
        <v>54</v>
      </c>
      <c r="T862" s="64" t="str">
        <f t="shared" si="694"/>
        <v/>
      </c>
      <c r="U862" s="63"/>
      <c r="V862" s="64" t="str">
        <f>IF(OR(U859=0,N862="",R862=""),"",IF(U859&gt;=(0.5*R862),"HABIL","NO HABIL"))</f>
        <v/>
      </c>
      <c r="W862" s="64"/>
      <c r="X862" s="63"/>
      <c r="Y862" s="64" t="str">
        <f>IF(OR(X859=0,N862="",R862=""),"",IF(X859&gt;=$Y$9,"HABIL","NO HABIL"))</f>
        <v/>
      </c>
      <c r="Z862" s="65"/>
      <c r="AA862" s="64" t="str">
        <f>IF(OR(Z859=0,N862="",R862=""),"",IF(Z859&lt;=$AA$9,"HABIL","NO HABIL"))</f>
        <v/>
      </c>
      <c r="AB862" s="61">
        <f>IF(ISERROR(VLOOKUP(P862,[3]POA!$A$2:$F$25,5,0)),"",VLOOKUP(P862,[3]POA!$A$2:$F$25,5,0))</f>
        <v>0</v>
      </c>
      <c r="AC862" s="61"/>
      <c r="AD862" s="64" t="str">
        <f>IF(OR(AC859=0,N862="",R862=""),"",IF(AC859&gt;=$AD$9,"HABIL","NO HABIL"))</f>
        <v/>
      </c>
      <c r="AE862" s="64" t="str">
        <f t="shared" si="695"/>
        <v/>
      </c>
      <c r="AF862" s="66">
        <f t="shared" si="696"/>
        <v>0</v>
      </c>
      <c r="AG862" s="67" t="str">
        <f t="shared" si="699"/>
        <v>MIPYME</v>
      </c>
      <c r="AH862" s="68"/>
      <c r="AI862" s="64" t="str">
        <f>IF(OR(AH859=0,N862="",R862=""),"",IF(AH859&gt;=$AI$9,"HABIL","NO HABIL"))</f>
        <v/>
      </c>
      <c r="AJ862" s="68"/>
      <c r="AK862" s="64" t="str">
        <f>IF(OR(AJ859=0,N862="",R862=""),"",IF(AJ859&gt;=$AK$9,"HABIL","NO HABIL"))</f>
        <v/>
      </c>
      <c r="AL862" s="71" t="str">
        <f t="shared" si="700"/>
        <v/>
      </c>
    </row>
    <row r="863" spans="2:38" ht="18" hidden="1" customHeight="1" x14ac:dyDescent="0.25">
      <c r="B863" s="54"/>
      <c r="C863" s="56" t="s">
        <v>55</v>
      </c>
      <c r="D863" s="56"/>
      <c r="E863" s="57">
        <f>IF(ISERROR(VLOOKUP(C863,[2]TD!$4:$65536,2,0)),0,VLOOKUP(C863,[2]TD!$4:$65536,2,0))</f>
        <v>0</v>
      </c>
      <c r="F863" s="57">
        <f>IF(ISERROR(VLOOKUP(C863,[2]TD!$4:$65536,3,0)),0,VLOOKUP(C863,[2]TD!$4:$65536,3,0))</f>
        <v>0</v>
      </c>
      <c r="G863" s="57">
        <f>IF(ISERROR(VLOOKUP(C863,[2]TD!$4:$65536,4,0)),0,VLOOKUP(C863,[2]TD!$4:$65536,4,0))</f>
        <v>0</v>
      </c>
      <c r="H863" s="57">
        <f>IF(ISERROR(VLOOKUP(C863,[2]TD!$4:$65536,5,0)),0,VLOOKUP(C863,[2]TD!$4:$65536,5,0))</f>
        <v>0</v>
      </c>
      <c r="I863" s="57">
        <f t="shared" si="697"/>
        <v>0</v>
      </c>
      <c r="J863" s="57">
        <f t="shared" si="697"/>
        <v>0</v>
      </c>
      <c r="K863" s="57">
        <f t="shared" si="698"/>
        <v>0</v>
      </c>
      <c r="L863" s="57">
        <f>IF(ISERROR(VLOOKUP(C863,[2]TD!$4:$65536,6,0)),0,VLOOKUP(C863,[2]TD!$4:$65536,6,0))</f>
        <v>0</v>
      </c>
      <c r="M863" s="57">
        <f>IF(ISERROR(VLOOKUP(C863,[2]TD!$4:$65536,7,0)),0,VLOOKUP(C863,[2]TD!$4:$65536,7,0))</f>
        <v>0</v>
      </c>
      <c r="N863" s="70"/>
      <c r="O863" s="70" t="str">
        <f>IF(ISERROR(VLOOKUP(N863,[2]POA!$A$2:$C$25,3,0)),"",VLOOKUP(N863,[2]POA!$A$2:$C$25,3,0))</f>
        <v/>
      </c>
      <c r="P863" s="61"/>
      <c r="Q863" s="61" t="str">
        <f>IF(ISERROR(VLOOKUP(P863,[2]POA!$A$2:$F$25,4,0)),"",VLOOKUP(P863,[2]POA!$A$2:$F$25,4,0))</f>
        <v/>
      </c>
      <c r="R863" s="62" t="str">
        <f>IF(ISERROR(VLOOKUP(N863,[2]POA!$A$2:$C$25,2,0)),"",VLOOKUP(N863,[2]POA!$A$2:$C$25,2,0))</f>
        <v/>
      </c>
      <c r="S863" s="63"/>
      <c r="T863" s="64" t="str">
        <f t="shared" si="694"/>
        <v/>
      </c>
      <c r="U863" s="63"/>
      <c r="V863" s="64" t="str">
        <f>IF(OR(U859=0,N863="",R863=""),"",IF(U859&gt;=(0.5*R863),"HABIL","NO HABIL"))</f>
        <v/>
      </c>
      <c r="W863" s="64"/>
      <c r="X863" s="63"/>
      <c r="Y863" s="64" t="str">
        <f>IF(OR(X859=0,N863="",R863=""),"",IF(X859&gt;=$Y$9,"HABIL","NO HABIL"))</f>
        <v/>
      </c>
      <c r="Z863" s="65"/>
      <c r="AA863" s="64" t="str">
        <f>IF(OR(Z859=0,N863="",R863=""),"",IF(Z859&lt;=$AA$9,"HABIL","NO HABIL"))</f>
        <v/>
      </c>
      <c r="AB863" s="61">
        <f>IF(ISERROR(VLOOKUP(P863,[3]POA!$A$2:$F$25,5,0)),"",VLOOKUP(P863,[3]POA!$A$2:$F$25,5,0))</f>
        <v>0</v>
      </c>
      <c r="AC863" s="61"/>
      <c r="AD863" s="64" t="str">
        <f>IF(OR(AC859=0,N863="",R863=""),"",IF(AC859&gt;=$AD$9,"HABIL","NO HABIL"))</f>
        <v/>
      </c>
      <c r="AE863" s="64" t="str">
        <f t="shared" si="695"/>
        <v/>
      </c>
      <c r="AF863" s="66">
        <f t="shared" si="696"/>
        <v>0</v>
      </c>
      <c r="AG863" s="67" t="str">
        <f t="shared" si="699"/>
        <v>MIPYME</v>
      </c>
      <c r="AH863" s="68"/>
      <c r="AI863" s="64" t="str">
        <f>IF(OR(AH859=0,N863="",R863=""),"",IF(AH859&gt;=$AI$9,"HABIL","NO HABIL"))</f>
        <v/>
      </c>
      <c r="AJ863" s="68"/>
      <c r="AK863" s="64" t="str">
        <f>IF(OR(AJ859=0,N863="",R863=""),"",IF(AJ859&gt;=$AK$9,"HABIL","NO HABIL"))</f>
        <v/>
      </c>
      <c r="AL863" s="71" t="str">
        <f t="shared" si="700"/>
        <v/>
      </c>
    </row>
    <row r="864" spans="2:38" ht="18" hidden="1" customHeight="1" x14ac:dyDescent="0.25">
      <c r="B864" s="54" t="str">
        <f t="shared" ref="B864:B869" si="701">IF(C864="","",B863+0.1)</f>
        <v/>
      </c>
      <c r="C864" s="56"/>
      <c r="D864" s="56"/>
      <c r="E864" s="57">
        <f>IF(ISERROR(VLOOKUP(C864,[2]TD!$4:$65536,2,0)),0,VLOOKUP(C864,[2]TD!$4:$65536,2,0))</f>
        <v>0</v>
      </c>
      <c r="F864" s="57">
        <f>IF(ISERROR(VLOOKUP(C864,[2]TD!$4:$65536,3,0)),0,VLOOKUP(C864,[2]TD!$4:$65536,3,0))</f>
        <v>0</v>
      </c>
      <c r="G864" s="57">
        <f>IF(ISERROR(VLOOKUP(C864,[2]TD!$4:$65536,4,0)),0,VLOOKUP(C864,[2]TD!$4:$65536,4,0))</f>
        <v>0</v>
      </c>
      <c r="H864" s="57">
        <f>IF(ISERROR(VLOOKUP(C864,[2]TD!$4:$65536,5,0)),0,VLOOKUP(C864,[2]TD!$4:$65536,5,0))</f>
        <v>0</v>
      </c>
      <c r="I864" s="57">
        <f t="shared" si="697"/>
        <v>0</v>
      </c>
      <c r="J864" s="57">
        <f t="shared" si="697"/>
        <v>0</v>
      </c>
      <c r="K864" s="57">
        <f t="shared" si="698"/>
        <v>0</v>
      </c>
      <c r="L864" s="57">
        <f>IF(ISERROR(VLOOKUP(C864,[2]TD!$4:$65536,6,0)),0,VLOOKUP(C864,[2]TD!$4:$65536,6,0))</f>
        <v>0</v>
      </c>
      <c r="M864" s="57">
        <f>IF(ISERROR(VLOOKUP(C864,[2]TD!$4:$65536,7,0)),0,VLOOKUP(C864,[2]TD!$4:$65536,7,0))</f>
        <v>0</v>
      </c>
      <c r="N864" s="70"/>
      <c r="O864" s="70" t="str">
        <f>IF(ISERROR(VLOOKUP(N864,[2]POA!$A$2:$C$25,3,0)),"",VLOOKUP(N864,[2]POA!$A$2:$C$25,3,0))</f>
        <v/>
      </c>
      <c r="P864" s="61"/>
      <c r="Q864" s="61" t="str">
        <f>IF(ISERROR(VLOOKUP(P864,[2]POA!$A$2:$F$25,4,0)),"",VLOOKUP(P864,[2]POA!$A$2:$F$25,4,0))</f>
        <v/>
      </c>
      <c r="R864" s="62" t="str">
        <f>IF(ISERROR(VLOOKUP(N864,[2]POA!$A$2:$C$25,2,0)),"",VLOOKUP(N864,[2]POA!$A$2:$C$25,2,0))</f>
        <v/>
      </c>
      <c r="S864" s="63"/>
      <c r="T864" s="64" t="str">
        <f t="shared" si="694"/>
        <v/>
      </c>
      <c r="U864" s="63"/>
      <c r="V864" s="64" t="str">
        <f>IF(OR(U859=0,N864="",R864=""),"",IF(U859&gt;=(0.5*R864),"HABIL","NO HABIL"))</f>
        <v/>
      </c>
      <c r="W864" s="64"/>
      <c r="X864" s="63"/>
      <c r="Y864" s="64" t="str">
        <f>IF(OR(X859=0,N864="",R864=""),"",IF(X859&gt;=$Y$9,"HABIL","NO HABIL"))</f>
        <v/>
      </c>
      <c r="Z864" s="65"/>
      <c r="AA864" s="64" t="str">
        <f>IF(OR(Z859=0,N864="",R864=""),"",IF(Z859&lt;=$AA$9,"HABIL","NO HABIL"))</f>
        <v/>
      </c>
      <c r="AB864" s="61">
        <f>IF(ISERROR(VLOOKUP(P864,[3]POA!$A$2:$F$25,5,0)),"",VLOOKUP(P864,[3]POA!$A$2:$F$25,5,0))</f>
        <v>0</v>
      </c>
      <c r="AC864" s="61"/>
      <c r="AD864" s="64" t="str">
        <f>IF(OR(AC859=0,N864="",R864=""),"",IF(AC859&gt;=$AD$9,"HABIL","NO HABIL"))</f>
        <v/>
      </c>
      <c r="AE864" s="64" t="str">
        <f t="shared" si="695"/>
        <v/>
      </c>
      <c r="AF864" s="66">
        <f t="shared" si="696"/>
        <v>0</v>
      </c>
      <c r="AG864" s="67" t="str">
        <f t="shared" si="699"/>
        <v>MIPYME</v>
      </c>
      <c r="AH864" s="68"/>
      <c r="AI864" s="64" t="str">
        <f>IF(OR(AH859=0,N864="",R864=""),"",IF(AH859&gt;=$AI$9,"HABIL","NO HABIL"))</f>
        <v/>
      </c>
      <c r="AJ864" s="68"/>
      <c r="AK864" s="64" t="str">
        <f>IF(OR(AJ859=0,N864="",R864=""),"",IF(AJ859&gt;=$AK$9,"HABIL","NO HABIL"))</f>
        <v/>
      </c>
      <c r="AL864" s="72" t="str">
        <f t="shared" si="700"/>
        <v/>
      </c>
    </row>
    <row r="865" spans="2:38" ht="18" hidden="1" customHeight="1" x14ac:dyDescent="0.25">
      <c r="B865" s="54" t="str">
        <f t="shared" si="701"/>
        <v/>
      </c>
      <c r="C865" s="56"/>
      <c r="D865" s="56"/>
      <c r="E865" s="57">
        <f>IF(ISERROR(VLOOKUP(C865,[2]TD!$4:$65536,2,0)),0,VLOOKUP(C865,[2]TD!$4:$65536,2,0))</f>
        <v>0</v>
      </c>
      <c r="F865" s="57">
        <f>IF(ISERROR(VLOOKUP(C865,[2]TD!$4:$65536,3,0)),0,VLOOKUP(C865,[2]TD!$4:$65536,3,0))</f>
        <v>0</v>
      </c>
      <c r="G865" s="57">
        <f>IF(ISERROR(VLOOKUP(C865,[2]TD!$4:$65536,4,0)),0,VLOOKUP(C865,[2]TD!$4:$65536,4,0))</f>
        <v>0</v>
      </c>
      <c r="H865" s="57">
        <f>IF(ISERROR(VLOOKUP(C865,[2]TD!$4:$65536,5,0)),0,VLOOKUP(C865,[2]TD!$4:$65536,5,0))</f>
        <v>0</v>
      </c>
      <c r="I865" s="57">
        <f t="shared" si="697"/>
        <v>0</v>
      </c>
      <c r="J865" s="57">
        <f t="shared" si="697"/>
        <v>0</v>
      </c>
      <c r="K865" s="57">
        <f t="shared" si="698"/>
        <v>0</v>
      </c>
      <c r="L865" s="57">
        <f>IF(ISERROR(VLOOKUP(C865,[2]TD!$4:$65536,6,0)),0,VLOOKUP(C865,[2]TD!$4:$65536,6,0))</f>
        <v>0</v>
      </c>
      <c r="M865" s="57">
        <f>IF(ISERROR(VLOOKUP(C865,[2]TD!$4:$65536,7,0)),0,VLOOKUP(C865,[2]TD!$4:$65536,7,0))</f>
        <v>0</v>
      </c>
      <c r="N865" s="70"/>
      <c r="O865" s="70" t="str">
        <f>IF(ISERROR(VLOOKUP(N865,[2]POA!$A$2:$C$25,3,0)),"",VLOOKUP(N865,[2]POA!$A$2:$C$25,3,0))</f>
        <v/>
      </c>
      <c r="P865" s="61"/>
      <c r="Q865" s="61" t="str">
        <f>IF(ISERROR(VLOOKUP(P865,[2]POA!$A$2:$F$25,4,0)),"",VLOOKUP(P865,[2]POA!$A$2:$F$25,4,0))</f>
        <v/>
      </c>
      <c r="R865" s="62" t="str">
        <f>IF(ISERROR(VLOOKUP(N865,[2]POA!$A$2:$C$25,2,0)),"",VLOOKUP(N865,[2]POA!$A$2:$C$25,2,0))</f>
        <v/>
      </c>
      <c r="S865" s="63"/>
      <c r="T865" s="64" t="str">
        <f t="shared" si="694"/>
        <v/>
      </c>
      <c r="U865" s="63"/>
      <c r="V865" s="64" t="str">
        <f>IF(OR(U859=0,N865="",R865=""),"",IF(U859&gt;=(0.5*R865),"HABIL","NO HABIL"))</f>
        <v/>
      </c>
      <c r="W865" s="64"/>
      <c r="X865" s="63"/>
      <c r="Y865" s="64" t="str">
        <f>IF(OR(X859=0,N865="",R865=""),"",IF(X859&gt;=$Y$9,"HABIL","NO HABIL"))</f>
        <v/>
      </c>
      <c r="Z865" s="65"/>
      <c r="AA865" s="64" t="str">
        <f>IF(OR(Z859=0,N865="",R865=""),"",IF(Z859&lt;=$AA$9,"HABIL","NO HABIL"))</f>
        <v/>
      </c>
      <c r="AB865" s="61">
        <f>IF(ISERROR(VLOOKUP(P865,[3]POA!$A$2:$F$25,5,0)),"",VLOOKUP(P865,[3]POA!$A$2:$F$25,5,0))</f>
        <v>0</v>
      </c>
      <c r="AC865" s="61"/>
      <c r="AD865" s="64" t="str">
        <f>IF(OR(AC859=0,N865="",R865=""),"",IF(AC859&gt;=$AD$9,"HABIL","NO HABIL"))</f>
        <v/>
      </c>
      <c r="AE865" s="64" t="str">
        <f t="shared" si="695"/>
        <v/>
      </c>
      <c r="AF865" s="66">
        <f t="shared" si="696"/>
        <v>0</v>
      </c>
      <c r="AG865" s="67" t="str">
        <f t="shared" si="699"/>
        <v>MIPYME</v>
      </c>
      <c r="AH865" s="68"/>
      <c r="AI865" s="64" t="str">
        <f>IF(OR(AH859=0,N865="",R865=""),"",IF(AH859&gt;=$AI$9,"HABIL","NO HABIL"))</f>
        <v/>
      </c>
      <c r="AJ865" s="68"/>
      <c r="AK865" s="64" t="str">
        <f>IF(OR(AJ859=0,N865="",R865=""),"",IF(AJ859&gt;=$AK$9,"HABIL","NO HABIL"))</f>
        <v/>
      </c>
      <c r="AL865" s="71" t="str">
        <f t="shared" si="700"/>
        <v/>
      </c>
    </row>
    <row r="866" spans="2:38" ht="18" hidden="1" customHeight="1" x14ac:dyDescent="0.25">
      <c r="B866" s="54" t="str">
        <f t="shared" si="701"/>
        <v/>
      </c>
      <c r="C866" s="56"/>
      <c r="D866" s="56"/>
      <c r="E866" s="57">
        <f>IF(ISERROR(VLOOKUP(C866,[2]TD!$4:$65536,2,0)),0,VLOOKUP(C866,[2]TD!$4:$65536,2,0))</f>
        <v>0</v>
      </c>
      <c r="F866" s="57">
        <f>IF(ISERROR(VLOOKUP(C866,[2]TD!$4:$65536,3,0)),0,VLOOKUP(C866,[2]TD!$4:$65536,3,0))</f>
        <v>0</v>
      </c>
      <c r="G866" s="57">
        <f>IF(ISERROR(VLOOKUP(C866,[2]TD!$4:$65536,4,0)),0,VLOOKUP(C866,[2]TD!$4:$65536,4,0))</f>
        <v>0</v>
      </c>
      <c r="H866" s="57">
        <f>IF(ISERROR(VLOOKUP(C866,[2]TD!$4:$65536,5,0)),0,VLOOKUP(C866,[2]TD!$4:$65536,5,0))</f>
        <v>0</v>
      </c>
      <c r="I866" s="57">
        <f t="shared" si="697"/>
        <v>0</v>
      </c>
      <c r="J866" s="57">
        <f t="shared" si="697"/>
        <v>0</v>
      </c>
      <c r="K866" s="57">
        <f t="shared" si="698"/>
        <v>0</v>
      </c>
      <c r="L866" s="57">
        <f>IF(ISERROR(VLOOKUP(C866,[2]TD!$4:$65536,6,0)),0,VLOOKUP(C866,[2]TD!$4:$65536,6,0))</f>
        <v>0</v>
      </c>
      <c r="M866" s="57">
        <f>IF(ISERROR(VLOOKUP(C866,[2]TD!$4:$65536,7,0)),0,VLOOKUP(C866,[2]TD!$4:$65536,7,0))</f>
        <v>0</v>
      </c>
      <c r="N866" s="70"/>
      <c r="O866" s="70" t="str">
        <f>IF(ISERROR(VLOOKUP(N866,[2]POA!$A$2:$C$25,3,0)),"",VLOOKUP(N866,[2]POA!$A$2:$C$25,3,0))</f>
        <v/>
      </c>
      <c r="P866" s="61"/>
      <c r="Q866" s="61" t="str">
        <f>IF(ISERROR(VLOOKUP(P866,[2]POA!$A$2:$F$25,4,0)),"",VLOOKUP(P866,[2]POA!$A$2:$F$25,4,0))</f>
        <v/>
      </c>
      <c r="R866" s="62" t="str">
        <f>IF(ISERROR(VLOOKUP(N866,[2]POA!$A$2:$C$25,2,0)),"",VLOOKUP(N866,[2]POA!$A$2:$C$25,2,0))</f>
        <v/>
      </c>
      <c r="S866" s="63"/>
      <c r="T866" s="64" t="str">
        <f t="shared" si="694"/>
        <v/>
      </c>
      <c r="U866" s="63"/>
      <c r="V866" s="64" t="str">
        <f>IF(OR(U859=0,N866="",R866=""),"",IF(U859&gt;=(0.5*R866),"HABIL","NO HABIL"))</f>
        <v/>
      </c>
      <c r="W866" s="64"/>
      <c r="X866" s="63"/>
      <c r="Y866" s="64" t="str">
        <f>IF(OR(X859=0,N866="",R866=""),"",IF(X859&gt;=$Y$9,"HABIL","NO HABIL"))</f>
        <v/>
      </c>
      <c r="Z866" s="65"/>
      <c r="AA866" s="64" t="str">
        <f>IF(OR(Z859=0,N866="",R866=""),"",IF(Z859&lt;=$AA$9,"HABIL","NO HABIL"))</f>
        <v/>
      </c>
      <c r="AB866" s="61">
        <f>IF(ISERROR(VLOOKUP(P866,[3]POA!$A$2:$F$25,5,0)),"",VLOOKUP(P866,[3]POA!$A$2:$F$25,5,0))</f>
        <v>0</v>
      </c>
      <c r="AC866" s="61"/>
      <c r="AD866" s="64" t="str">
        <f>IF(OR(AC859=0,N866="",R866=""),"",IF(AC859&gt;=$AD$9,"HABIL","NO HABIL"))</f>
        <v/>
      </c>
      <c r="AE866" s="64" t="str">
        <f t="shared" si="695"/>
        <v/>
      </c>
      <c r="AF866" s="66">
        <f t="shared" si="696"/>
        <v>0</v>
      </c>
      <c r="AG866" s="67" t="str">
        <f t="shared" si="699"/>
        <v>MIPYME</v>
      </c>
      <c r="AH866" s="68"/>
      <c r="AI866" s="64" t="str">
        <f>IF(OR(AH859=0,N866="",R866=""),"",IF(AH859&gt;=$AI$9,"HABIL","NO HABIL"))</f>
        <v/>
      </c>
      <c r="AJ866" s="68"/>
      <c r="AK866" s="64" t="str">
        <f>IF(OR(AJ859=0,N866="",R866=""),"",IF(AJ859&gt;=$AK$9,"HABIL","NO HABIL"))</f>
        <v/>
      </c>
      <c r="AL866" s="71" t="str">
        <f t="shared" si="700"/>
        <v/>
      </c>
    </row>
    <row r="867" spans="2:38" ht="18" hidden="1" customHeight="1" x14ac:dyDescent="0.25">
      <c r="B867" s="54" t="str">
        <f t="shared" si="701"/>
        <v/>
      </c>
      <c r="C867" s="56"/>
      <c r="D867" s="56"/>
      <c r="E867" s="57">
        <f>IF(ISERROR(VLOOKUP(C867,[2]TD!$4:$65536,2,0)),0,VLOOKUP(C867,[2]TD!$4:$65536,2,0))</f>
        <v>0</v>
      </c>
      <c r="F867" s="57">
        <f>IF(ISERROR(VLOOKUP(C867,[2]TD!$4:$65536,3,0)),0,VLOOKUP(C867,[2]TD!$4:$65536,3,0))</f>
        <v>0</v>
      </c>
      <c r="G867" s="57">
        <f>IF(ISERROR(VLOOKUP(C867,[2]TD!$4:$65536,4,0)),0,VLOOKUP(C867,[2]TD!$4:$65536,4,0))</f>
        <v>0</v>
      </c>
      <c r="H867" s="57">
        <f>IF(ISERROR(VLOOKUP(C867,[2]TD!$4:$65536,5,0)),0,VLOOKUP(C867,[2]TD!$4:$65536,5,0))</f>
        <v>0</v>
      </c>
      <c r="I867" s="57">
        <f t="shared" si="697"/>
        <v>0</v>
      </c>
      <c r="J867" s="57">
        <f t="shared" si="697"/>
        <v>0</v>
      </c>
      <c r="K867" s="57">
        <f t="shared" si="698"/>
        <v>0</v>
      </c>
      <c r="L867" s="57">
        <f>IF(ISERROR(VLOOKUP(C867,[2]TD!$4:$65536,6,0)),0,VLOOKUP(C867,[2]TD!$4:$65536,6,0))</f>
        <v>0</v>
      </c>
      <c r="M867" s="57">
        <f>IF(ISERROR(VLOOKUP(C867,[2]TD!$4:$65536,7,0)),0,VLOOKUP(C867,[2]TD!$4:$65536,7,0))</f>
        <v>0</v>
      </c>
      <c r="N867" s="70"/>
      <c r="O867" s="70" t="str">
        <f>IF(ISERROR(VLOOKUP(N867,[2]POA!$A$2:$C$25,3,0)),"",VLOOKUP(N867,[2]POA!$A$2:$C$25,3,0))</f>
        <v/>
      </c>
      <c r="P867" s="61"/>
      <c r="Q867" s="61" t="str">
        <f>IF(ISERROR(VLOOKUP(P867,[2]POA!$A$2:$F$25,4,0)),"",VLOOKUP(P867,[2]POA!$A$2:$F$25,4,0))</f>
        <v/>
      </c>
      <c r="R867" s="62" t="str">
        <f>IF(ISERROR(VLOOKUP(N867,[2]POA!$A$2:$C$25,2,0)),"",VLOOKUP(N867,[2]POA!$A$2:$C$25,2,0))</f>
        <v/>
      </c>
      <c r="S867" s="63"/>
      <c r="T867" s="64" t="str">
        <f t="shared" si="694"/>
        <v/>
      </c>
      <c r="U867" s="63"/>
      <c r="V867" s="64" t="str">
        <f>IF(OR(U859=0,N867="",R867=""),"",IF(U859&gt;=(0.5*R867),"HABIL","NO HABIL"))</f>
        <v/>
      </c>
      <c r="W867" s="64"/>
      <c r="X867" s="63"/>
      <c r="Y867" s="64" t="str">
        <f>IF(OR(X859=0,N867="",R867=""),"",IF(X859&gt;=$Y$9,"HABIL","NO HABIL"))</f>
        <v/>
      </c>
      <c r="Z867" s="65"/>
      <c r="AA867" s="64" t="str">
        <f>IF(OR(Z859=0,N867="",R867=""),"",IF(Z859&lt;=$AA$9,"HABIL","NO HABIL"))</f>
        <v/>
      </c>
      <c r="AB867" s="61">
        <f>IF(ISERROR(VLOOKUP(P867,[3]POA!$A$2:$F$25,5,0)),"",VLOOKUP(P867,[3]POA!$A$2:$F$25,5,0))</f>
        <v>0</v>
      </c>
      <c r="AC867" s="61"/>
      <c r="AD867" s="64" t="str">
        <f>IF(OR(AC859=0,N867="",R867=""),"",IF(AC859&gt;=$AD$9,"HABIL","NO HABIL"))</f>
        <v/>
      </c>
      <c r="AE867" s="64" t="str">
        <f t="shared" si="695"/>
        <v/>
      </c>
      <c r="AF867" s="66">
        <f t="shared" si="696"/>
        <v>0</v>
      </c>
      <c r="AG867" s="67" t="str">
        <f t="shared" si="699"/>
        <v>MIPYME</v>
      </c>
      <c r="AH867" s="68"/>
      <c r="AI867" s="64" t="str">
        <f>IF(OR(AH859=0,N867="",R867=""),"",IF(AH859&gt;=$AI$9,"HABIL","NO HABIL"))</f>
        <v/>
      </c>
      <c r="AJ867" s="68"/>
      <c r="AK867" s="64" t="str">
        <f>IF(OR(AJ859=0,N867="",R867=""),"",IF(AJ859&gt;=$AK$9,"HABIL","NO HABIL"))</f>
        <v/>
      </c>
      <c r="AL867" s="72" t="str">
        <f t="shared" si="700"/>
        <v/>
      </c>
    </row>
    <row r="868" spans="2:38" ht="18" hidden="1" customHeight="1" x14ac:dyDescent="0.25">
      <c r="B868" s="54" t="str">
        <f t="shared" si="701"/>
        <v/>
      </c>
      <c r="C868" s="56"/>
      <c r="D868" s="56"/>
      <c r="E868" s="57">
        <f>IF(ISERROR(VLOOKUP(C868,[2]TD!$4:$65536,2,0)),0,VLOOKUP(C868,[2]TD!$4:$65536,2,0))</f>
        <v>0</v>
      </c>
      <c r="F868" s="57">
        <f>IF(ISERROR(VLOOKUP(C868,[2]TD!$4:$65536,3,0)),0,VLOOKUP(C868,[2]TD!$4:$65536,3,0))</f>
        <v>0</v>
      </c>
      <c r="G868" s="57">
        <f>IF(ISERROR(VLOOKUP(C868,[2]TD!$4:$65536,4,0)),0,VLOOKUP(C868,[2]TD!$4:$65536,4,0))</f>
        <v>0</v>
      </c>
      <c r="H868" s="57">
        <f>IF(ISERROR(VLOOKUP(C868,[2]TD!$4:$65536,5,0)),0,VLOOKUP(C868,[2]TD!$4:$65536,5,0))</f>
        <v>0</v>
      </c>
      <c r="I868" s="57">
        <f t="shared" si="697"/>
        <v>0</v>
      </c>
      <c r="J868" s="57">
        <f t="shared" si="697"/>
        <v>0</v>
      </c>
      <c r="K868" s="57">
        <f t="shared" si="698"/>
        <v>0</v>
      </c>
      <c r="L868" s="57">
        <f>IF(ISERROR(VLOOKUP(C868,[2]TD!$4:$65536,6,0)),0,VLOOKUP(C868,[2]TD!$4:$65536,6,0))</f>
        <v>0</v>
      </c>
      <c r="M868" s="57">
        <f>IF(ISERROR(VLOOKUP(C868,[2]TD!$4:$65536,7,0)),0,VLOOKUP(C868,[2]TD!$4:$65536,7,0))</f>
        <v>0</v>
      </c>
      <c r="N868" s="70"/>
      <c r="O868" s="70" t="str">
        <f>IF(ISERROR(VLOOKUP(N868,[2]POA!$A$2:$C$25,3,0)),"",VLOOKUP(N868,[2]POA!$A$2:$C$25,3,0))</f>
        <v/>
      </c>
      <c r="P868" s="61"/>
      <c r="Q868" s="61" t="str">
        <f>IF(ISERROR(VLOOKUP(P868,[2]POA!$A$2:$F$25,4,0)),"",VLOOKUP(P868,[2]POA!$A$2:$F$25,4,0))</f>
        <v/>
      </c>
      <c r="R868" s="62" t="str">
        <f>IF(ISERROR(VLOOKUP(N868,[2]POA!$A$2:$C$25,2,0)),"",VLOOKUP(N868,[2]POA!$A$2:$C$25,2,0))</f>
        <v/>
      </c>
      <c r="S868" s="63"/>
      <c r="T868" s="64" t="str">
        <f t="shared" si="694"/>
        <v/>
      </c>
      <c r="U868" s="63"/>
      <c r="V868" s="64" t="str">
        <f>IF(OR(U859=0,N868="",R868=""),"",IF(U859&gt;=(0.5*R868),"HABIL","NO HABIL"))</f>
        <v/>
      </c>
      <c r="W868" s="64"/>
      <c r="X868" s="63"/>
      <c r="Y868" s="64" t="str">
        <f>IF(OR(X859=0,N868="",R868=""),"",IF(X859&gt;=$Y$9,"HABIL","NO HABIL"))</f>
        <v/>
      </c>
      <c r="Z868" s="65"/>
      <c r="AA868" s="64" t="str">
        <f>IF(OR(Z859=0,N868="",R868=""),"",IF(Z859&lt;=$AA$9,"HABIL","NO HABIL"))</f>
        <v/>
      </c>
      <c r="AB868" s="61">
        <f>IF(ISERROR(VLOOKUP(P868,[3]POA!$A$2:$F$25,5,0)),"",VLOOKUP(P868,[3]POA!$A$2:$F$25,5,0))</f>
        <v>0</v>
      </c>
      <c r="AC868" s="61"/>
      <c r="AD868" s="64" t="str">
        <f>IF(OR(AC859=0,N868="",R868=""),"",IF(AC859&gt;=$AD$9,"HABIL","NO HABIL"))</f>
        <v/>
      </c>
      <c r="AE868" s="64" t="str">
        <f t="shared" si="695"/>
        <v/>
      </c>
      <c r="AF868" s="66">
        <f t="shared" si="696"/>
        <v>0</v>
      </c>
      <c r="AG868" s="67" t="str">
        <f t="shared" si="699"/>
        <v>MIPYME</v>
      </c>
      <c r="AH868" s="68"/>
      <c r="AI868" s="64" t="str">
        <f>IF(OR(AH859=0,N868="",R868=""),"",IF(AH859&gt;=$AI$9,"HABIL","NO HABIL"))</f>
        <v/>
      </c>
      <c r="AJ868" s="68"/>
      <c r="AK868" s="64" t="str">
        <f>IF(OR(AJ859=0,N868="",R868=""),"",IF(AJ859&gt;=$AK$9,"HABIL","NO HABIL"))</f>
        <v/>
      </c>
      <c r="AL868" s="72" t="str">
        <f t="shared" si="700"/>
        <v/>
      </c>
    </row>
    <row r="869" spans="2:38" ht="18" hidden="1" customHeight="1" x14ac:dyDescent="0.25">
      <c r="B869" s="73" t="str">
        <f t="shared" si="701"/>
        <v/>
      </c>
      <c r="C869" s="74"/>
      <c r="D869" s="74"/>
      <c r="E869" s="75">
        <f>IF(ISERROR(VLOOKUP(C869,[2]TD!$4:$65536,2,0)),0,VLOOKUP(C869,[2]TD!$4:$65536,2,0))</f>
        <v>0</v>
      </c>
      <c r="F869" s="75">
        <f>IF(ISERROR(VLOOKUP(C869,[2]TD!$4:$65536,3,0)),0,VLOOKUP(C869,[2]TD!$4:$65536,3,0))</f>
        <v>0</v>
      </c>
      <c r="G869" s="75">
        <f>IF(ISERROR(VLOOKUP(C869,[2]TD!$4:$65536,4,0)),0,VLOOKUP(C869,[2]TD!$4:$65536,4,0))</f>
        <v>0</v>
      </c>
      <c r="H869" s="75">
        <f>IF(ISERROR(VLOOKUP(C869,[2]TD!$4:$65536,5,0)),0,VLOOKUP(C869,[2]TD!$4:$65536,5,0))</f>
        <v>0</v>
      </c>
      <c r="I869" s="75">
        <f t="shared" si="697"/>
        <v>0</v>
      </c>
      <c r="J869" s="75">
        <f t="shared" si="697"/>
        <v>0</v>
      </c>
      <c r="K869" s="75">
        <f t="shared" si="698"/>
        <v>0</v>
      </c>
      <c r="L869" s="75">
        <f>IF(ISERROR(VLOOKUP(C869,[2]TD!$4:$65536,6,0)),0,VLOOKUP(C869,[2]TD!$4:$65536,6,0))</f>
        <v>0</v>
      </c>
      <c r="M869" s="75">
        <f>IF(ISERROR(VLOOKUP(C869,[2]TD!$4:$65536,7,0)),0,VLOOKUP(C869,[2]TD!$4:$65536,7,0))</f>
        <v>0</v>
      </c>
      <c r="N869" s="76"/>
      <c r="O869" s="76" t="str">
        <f>IF(ISERROR(VLOOKUP(N869,[2]POA!$A$2:$C$25,3,0)),"",VLOOKUP(N869,[2]POA!$A$2:$C$25,3,0))</f>
        <v/>
      </c>
      <c r="P869" s="77"/>
      <c r="Q869" s="77" t="str">
        <f>IF(ISERROR(VLOOKUP(P869,[2]POA!$A$2:$F$25,4,0)),"",VLOOKUP(P869,[2]POA!$A$2:$F$25,4,0))</f>
        <v/>
      </c>
      <c r="R869" s="78" t="str">
        <f>IF(ISERROR(VLOOKUP(N869,[2]POA!$A$2:$C$25,2,0)),"",VLOOKUP(N869,[2]POA!$A$2:$C$25,2,0))</f>
        <v/>
      </c>
      <c r="S869" s="79"/>
      <c r="T869" s="64" t="str">
        <f t="shared" si="694"/>
        <v/>
      </c>
      <c r="U869" s="79"/>
      <c r="V869" s="80" t="str">
        <f>IF(OR(U859=0,N869="",R869=""),"",IF(U859&gt;=(0.5*R869),"HABIL","NO HABIL"))</f>
        <v/>
      </c>
      <c r="W869" s="80"/>
      <c r="X869" s="79"/>
      <c r="Y869" s="80" t="str">
        <f>IF(OR(X859=0,N869="",R869=""),"",IF(X859&gt;=$Y$9,"HABIL","NO HABIL"))</f>
        <v/>
      </c>
      <c r="Z869" s="81"/>
      <c r="AA869" s="80" t="str">
        <f>IF(OR(Z859=0,N869="",R869=""),"",IF(Z859&lt;=$AA$9,"HABIL","NO HABIL"))</f>
        <v/>
      </c>
      <c r="AB869" s="77">
        <f>IF(ISERROR(VLOOKUP(P869,[3]POA!$A$2:$F$25,5,0)),"",VLOOKUP(P869,[3]POA!$A$2:$F$25,5,0))</f>
        <v>0</v>
      </c>
      <c r="AC869" s="77"/>
      <c r="AD869" s="80" t="str">
        <f>IF(OR(AC859=0,N869="",R869=""),"",IF(AC859&gt;=$AD$9,"HABIL","NO HABIL"))</f>
        <v/>
      </c>
      <c r="AE869" s="80" t="str">
        <f t="shared" si="695"/>
        <v/>
      </c>
      <c r="AF869" s="82">
        <f t="shared" si="696"/>
        <v>0</v>
      </c>
      <c r="AG869" s="83" t="str">
        <f t="shared" si="699"/>
        <v>MIPYME</v>
      </c>
      <c r="AH869" s="84"/>
      <c r="AI869" s="80" t="str">
        <f>IF(OR(AH859=0,N869="",R869=""),"",IF(AH859&gt;=$AI$9,"HABIL","NO HABIL"))</f>
        <v/>
      </c>
      <c r="AJ869" s="84"/>
      <c r="AK869" s="80" t="str">
        <f>IF(OR(AJ859=0,N869="",R869=""),"",IF(AJ859&gt;=$AK$9,"HABIL","NO HABIL"))</f>
        <v/>
      </c>
      <c r="AL869" s="85" t="str">
        <f t="shared" si="700"/>
        <v/>
      </c>
    </row>
    <row r="870" spans="2:38" ht="18" hidden="1" customHeight="1" x14ac:dyDescent="0.25">
      <c r="B870" s="37">
        <v>79</v>
      </c>
      <c r="C870" s="38">
        <f>+C871</f>
        <v>0</v>
      </c>
      <c r="D870" s="39" t="str">
        <f>IF(SUM(D871:D880)=0,"",SUM(D871:D880))</f>
        <v/>
      </c>
      <c r="E870" s="40">
        <f>SUM(E871:E880)</f>
        <v>0</v>
      </c>
      <c r="F870" s="40">
        <f t="shared" ref="F870:M870" si="702">SUM(F871:F880)</f>
        <v>0</v>
      </c>
      <c r="G870" s="40">
        <f t="shared" si="702"/>
        <v>0</v>
      </c>
      <c r="H870" s="40">
        <f t="shared" si="702"/>
        <v>0</v>
      </c>
      <c r="I870" s="40">
        <f t="shared" si="702"/>
        <v>0</v>
      </c>
      <c r="J870" s="40">
        <f t="shared" si="702"/>
        <v>0</v>
      </c>
      <c r="K870" s="40">
        <f t="shared" si="702"/>
        <v>0</v>
      </c>
      <c r="L870" s="40">
        <f t="shared" si="702"/>
        <v>0</v>
      </c>
      <c r="M870" s="40">
        <f t="shared" si="702"/>
        <v>0</v>
      </c>
      <c r="N870" s="41">
        <v>1</v>
      </c>
      <c r="O870" s="42">
        <f>IF(ISERROR(VLOOKUP(N870,[2]POA!$A$2:$C$25,3,0)),"",VLOOKUP(N870,[2]POA!$A$2:$C$25,3,0))</f>
        <v>18</v>
      </c>
      <c r="P870" s="43" t="s">
        <v>54</v>
      </c>
      <c r="Q870" s="41">
        <f>+SUM(Q871:Q880)</f>
        <v>0</v>
      </c>
      <c r="R870" s="44">
        <f>IF(ISERROR(VLOOKUP(N870,[2]POA!$A$2:$C$25,2,0)),"",VLOOKUP(N870,[2]POA!$A$2:$C$25,2,0))</f>
        <v>151500000000</v>
      </c>
      <c r="S870" s="45">
        <f>SUM(I870)</f>
        <v>0</v>
      </c>
      <c r="T870" s="46" t="str">
        <f>IF(OR(S870=0,N870="",R870=""),"",IF(S870&gt;=(R870/O870),"HABIL","NO HABIL"))</f>
        <v/>
      </c>
      <c r="U870" s="47">
        <f>SUM(J870)</f>
        <v>0</v>
      </c>
      <c r="V870" s="48" t="str">
        <f>IF(OR(U870=0,N870="",R870=""),"",IF(U870&gt;=(0.1*R870),"HABIL","NO HABIL"))</f>
        <v/>
      </c>
      <c r="W870" s="48"/>
      <c r="X870" s="47">
        <f>IF(ISERROR(SUM(E870/G870)),0,SUM(E870/G870))</f>
        <v>0</v>
      </c>
      <c r="Y870" s="46" t="str">
        <f>IF(OR(X870=0,N870="",R870=""),"",IF(X870&gt;=$Y$9,"HABIL","NO HABIL"))</f>
        <v/>
      </c>
      <c r="Z870" s="49">
        <f>IF(ISERROR(SUM(H870/F870)),0,SUM(H870/F870))</f>
        <v>0</v>
      </c>
      <c r="AA870" s="46" t="str">
        <f>IF(OR(Z870=0,N870="",R870=""),"",IF(Z870&lt;=$AA$9,"HABIL","NO HABIL"))</f>
        <v/>
      </c>
      <c r="AB870" s="41">
        <f>+SUM(AB871:AB880)</f>
        <v>0</v>
      </c>
      <c r="AC870" s="49">
        <f>IF(ISERROR(SUM(L870/M870)),0,SUM(L870/M870))</f>
        <v>0</v>
      </c>
      <c r="AD870" s="46" t="str">
        <f>IF(OR(AC870=0,N870="",R870=""),"",IF(AC870&gt;=$AD$9,"HABIL","NO HABIL"))</f>
        <v/>
      </c>
      <c r="AE870" s="46" t="str">
        <f>IF(OR(T870="",V870="",Y870="",AA870="",AD870=""),"",IF(T870="NO HABIL","NO HABIL",IF(V870="NO HABIL","NO HABIL",IF(Y870="NO HABIL","NO HABIL",IF(AA870="NO HABIL","NO HABIL",IF(AD870="NO HABIL","NO HABIL",IF(AD870="NO HABIL","NO HABIL","HABIL")))))))</f>
        <v/>
      </c>
      <c r="AF870" s="50"/>
      <c r="AG870" s="51"/>
      <c r="AH870" s="49">
        <f>IF(ISERROR(SUM(L870/K870)),0,SUM(L870/K870))</f>
        <v>0</v>
      </c>
      <c r="AI870" s="46" t="str">
        <f>IF(OR(AH870=0,N870="",R870=""),"",IF(AH870&gt;=$AI$9,"HABIL","NO HABIL"))</f>
        <v/>
      </c>
      <c r="AJ870" s="49">
        <f>IF(ISERROR(SUM(L870/F870)),0,SUM(L870/F870))</f>
        <v>0</v>
      </c>
      <c r="AK870" s="46" t="str">
        <f>IF(OR(AJ870=0,N870="",R870=""),"",IF(AJ870&gt;=$AK$9,"HABIL","NO HABIL"))</f>
        <v/>
      </c>
      <c r="AL870" s="52" t="str">
        <f t="shared" si="700"/>
        <v/>
      </c>
    </row>
    <row r="871" spans="2:38" ht="18" hidden="1" customHeight="1" x14ac:dyDescent="0.25">
      <c r="B871" s="54" t="str">
        <f>IF(C871="","",B870+0.1)</f>
        <v/>
      </c>
      <c r="C871" s="55"/>
      <c r="D871" s="56"/>
      <c r="E871" s="57">
        <f>IF(ISERROR(VLOOKUP(C871,[2]TD!$4:$65536,2,0)),0,VLOOKUP(C871,[2]TD!$4:$65536,2,0))</f>
        <v>0</v>
      </c>
      <c r="F871" s="57">
        <f>IF(ISERROR(VLOOKUP(C871,[2]TD!$4:$65536,3,0)),0,VLOOKUP(C871,[2]TD!$4:$65536,3,0))</f>
        <v>0</v>
      </c>
      <c r="G871" s="57">
        <f>IF(ISERROR(VLOOKUP(C871,[2]TD!$4:$65536,4,0)),0,VLOOKUP(C871,[2]TD!$4:$65536,4,0))</f>
        <v>0</v>
      </c>
      <c r="H871" s="57">
        <f>IF(ISERROR(VLOOKUP(C871,[2]TD!$4:$65536,5,0)),0,VLOOKUP(C871,[2]TD!$4:$65536,5,0))</f>
        <v>0</v>
      </c>
      <c r="I871" s="57">
        <f>IF(ISERROR(E871-G871),"",E871-G871)</f>
        <v>0</v>
      </c>
      <c r="J871" s="58">
        <f>IF(ISERROR(F871-H871),"",F871-H871)</f>
        <v>0</v>
      </c>
      <c r="K871" s="58">
        <f>IF(ISERROR(F871-H871),"",F871-H871)</f>
        <v>0</v>
      </c>
      <c r="L871" s="57">
        <f>IF(ISERROR(VLOOKUP(C871,[2]TD!$4:$65536,6,0)),0,VLOOKUP(C871,[2]TD!$4:$65536,6,0))</f>
        <v>0</v>
      </c>
      <c r="M871" s="57">
        <f>IF(ISERROR(VLOOKUP(C871,[2]TD!$4:$65536,7,0)),0,VLOOKUP(C871,[2]TD!$4:$65536,7,0))</f>
        <v>0</v>
      </c>
      <c r="N871" s="59"/>
      <c r="O871" s="60" t="str">
        <f>IF(ISERROR(VLOOKUP(N871,[2]POA!$A$2:$C$25,3,0)),"",VLOOKUP(N871,[2]POA!$A$2:$C$25,3,0))</f>
        <v/>
      </c>
      <c r="P871" s="61" t="s">
        <v>54</v>
      </c>
      <c r="Q871" s="61" t="str">
        <f>IF(ISERROR(VLOOKUP(P871,[2]POA!$A$2:$F$25,4,0)),"",VLOOKUP(P871,[2]POA!$A$2:$F$25,4,0))</f>
        <v/>
      </c>
      <c r="R871" s="62" t="str">
        <f>IF(ISERROR(VLOOKUP(N871,[2]POA!$A$2:$C$25,2,0)),"",VLOOKUP(N871,[2]POA!$A$2:$C$25,2,0))</f>
        <v/>
      </c>
      <c r="S871" s="63"/>
      <c r="T871" s="64" t="str">
        <f t="shared" ref="T871:T880" si="703">IF(OR(S870=0,N871="",R871=""),"",IF(S870&gt;=(0.1*R871),"HABIL","NO HABIL"))</f>
        <v/>
      </c>
      <c r="U871" s="63"/>
      <c r="V871" s="64" t="str">
        <f>IF(OR(U870=0,N871="",R871=""),"",IF(U870&gt;=(0.5*R871),"HABIL","NO HABIL"))</f>
        <v/>
      </c>
      <c r="W871" s="64"/>
      <c r="X871" s="63"/>
      <c r="Y871" s="64" t="str">
        <f>IF(OR(X870=0,N871="",R871=""),"",IF(X870&gt;=$Y$9,"HABIL","NO HABIL"))</f>
        <v/>
      </c>
      <c r="Z871" s="65"/>
      <c r="AA871" s="64" t="str">
        <f>IF(OR(Z870=0,N871="",R871=""),"",IF(Z870&lt;=$AA$9,"HABIL","NO HABIL"))</f>
        <v/>
      </c>
      <c r="AB871" s="61" t="str">
        <f>IF(ISERROR(VLOOKUP(P871,[3]POA!$A$2:$F$25,5,0)),"",VLOOKUP(P871,[3]POA!$A$2:$F$25,5,0))</f>
        <v/>
      </c>
      <c r="AC871" s="61"/>
      <c r="AD871" s="64" t="str">
        <f>IF(OR(AC870=0,N871="",R871=""),"",IF(AC870&gt;=$AD$9,"HABIL","NO HABIL"))</f>
        <v/>
      </c>
      <c r="AE871" s="64" t="str">
        <f t="shared" ref="AE871:AE880" si="704">IF(OR(T871="",V871="",Y871="",AA871="",AD871=""),"",IF(T871="NO HABIL","NO HABIL",IF(V871="NO HABIL","NO HABIL",IF(Y871="NO HABIL","NO HABIL",IF(AA871="NO HABIL","NO HABIL",IF(AD871="NO HABIL","NO HABIL",IF(AD871="NO HABIL","NO HABIL","HABIL")))))))</f>
        <v/>
      </c>
      <c r="AF871" s="66">
        <f t="shared" ref="AF871:AF880" si="705">IF(ISERROR(F871/$AG$9),"",F871/$AG$9)</f>
        <v>0</v>
      </c>
      <c r="AG871" s="67" t="str">
        <f>+IF(AF871&lt;$AG$10,"MIPYME","NO CUMPLE")</f>
        <v>MIPYME</v>
      </c>
      <c r="AH871" s="68"/>
      <c r="AI871" s="64" t="str">
        <f>IF(OR(AH870=0,N871="",R871=""),"",IF(AH870&gt;=$AI$9,"HABIL","NO HABIL"))</f>
        <v/>
      </c>
      <c r="AJ871" s="68"/>
      <c r="AK871" s="64" t="str">
        <f>IF(OR(AJ870=0,N871="",R871=""),"",IF(AJ870&gt;=$AK$9,"HABIL","NO HABIL"))</f>
        <v/>
      </c>
      <c r="AL871" s="69" t="str">
        <f>IF(OR(AI871="",AK871=""),"",IF(AI871="NO HABIL","NO HABIL",IF(AK871="NO HABIL","NO HABIL",IF(AK871="NO HABIL","NO HABIL","HABIL"))))</f>
        <v/>
      </c>
    </row>
    <row r="872" spans="2:38" ht="18" hidden="1" customHeight="1" x14ac:dyDescent="0.25">
      <c r="B872" s="54" t="str">
        <f>IF(C872="","",B871+0.1)</f>
        <v/>
      </c>
      <c r="C872" s="56"/>
      <c r="D872" s="56"/>
      <c r="E872" s="57">
        <f>IF(ISERROR(VLOOKUP(C872,[2]TD!$4:$65536,2,0)),0,VLOOKUP(C872,[2]TD!$4:$65536,2,0))</f>
        <v>0</v>
      </c>
      <c r="F872" s="57">
        <f>IF(ISERROR(VLOOKUP(C872,[2]TD!$4:$65536,3,0)),0,VLOOKUP(C872,[2]TD!$4:$65536,3,0))</f>
        <v>0</v>
      </c>
      <c r="G872" s="57">
        <f>IF(ISERROR(VLOOKUP(C872,[2]TD!$4:$65536,4,0)),0,VLOOKUP(C872,[2]TD!$4:$65536,4,0))</f>
        <v>0</v>
      </c>
      <c r="H872" s="57">
        <f>IF(ISERROR(VLOOKUP(C872,[2]TD!$4:$65536,5,0)),0,VLOOKUP(C872,[2]TD!$4:$65536,5,0))</f>
        <v>0</v>
      </c>
      <c r="I872" s="57">
        <f t="shared" ref="I872:J880" si="706">IF(ISERROR(E872-G872),"",E872-G872)</f>
        <v>0</v>
      </c>
      <c r="J872" s="58">
        <f t="shared" si="706"/>
        <v>0</v>
      </c>
      <c r="K872" s="58">
        <f t="shared" ref="K872:K880" si="707">IF(ISERROR(F872-H872),"",F872-H872)</f>
        <v>0</v>
      </c>
      <c r="L872" s="57">
        <f>IF(ISERROR(VLOOKUP(C872,[2]TD!$4:$65536,6,0)),0,VLOOKUP(C872,[2]TD!$4:$65536,6,0))</f>
        <v>0</v>
      </c>
      <c r="M872" s="57">
        <f>IF(ISERROR(VLOOKUP(C872,[2]TD!$4:$65536,7,0)),0,VLOOKUP(C872,[2]TD!$4:$65536,7,0))</f>
        <v>0</v>
      </c>
      <c r="N872" s="70"/>
      <c r="O872" s="70" t="str">
        <f>IF(ISERROR(VLOOKUP(N872,[2]POA!$A$2:$C$25,3,0)),"",VLOOKUP(N872,[2]POA!$A$2:$C$25,3,0))</f>
        <v/>
      </c>
      <c r="P872" s="61" t="s">
        <v>54</v>
      </c>
      <c r="Q872" s="61" t="str">
        <f>IF(ISERROR(VLOOKUP(P872,[2]POA!$A$2:$F$25,4,0)),"",VLOOKUP(P872,[2]POA!$A$2:$F$25,4,0))</f>
        <v/>
      </c>
      <c r="R872" s="62" t="str">
        <f>IF(ISERROR(VLOOKUP(N872,[2]POA!$A$2:$C$25,2,0)),"",VLOOKUP(N872,[2]POA!$A$2:$C$25,2,0))</f>
        <v/>
      </c>
      <c r="S872" s="63" t="s">
        <v>54</v>
      </c>
      <c r="T872" s="64" t="str">
        <f t="shared" si="703"/>
        <v/>
      </c>
      <c r="U872" s="63"/>
      <c r="V872" s="64" t="str">
        <f>IF(OR(U870=0,N872="",R872=""),"",IF(U870&gt;=(0.5*R872),"HABIL","NO HABIL"))</f>
        <v/>
      </c>
      <c r="W872" s="64"/>
      <c r="X872" s="63"/>
      <c r="Y872" s="64" t="str">
        <f>IF(OR(X870=0,N872="",R872=""),"",IF(X870&gt;=$Y$9,"HABIL","NO HABIL"))</f>
        <v/>
      </c>
      <c r="Z872" s="65"/>
      <c r="AA872" s="64" t="str">
        <f>IF(OR(Z870=0,N872="",R872=""),"",IF(Z870&lt;=$AA$9,"HABIL","NO HABIL"))</f>
        <v/>
      </c>
      <c r="AB872" s="61" t="str">
        <f>IF(ISERROR(VLOOKUP(P872,[3]POA!$A$2:$F$25,5,0)),"",VLOOKUP(P872,[3]POA!$A$2:$F$25,5,0))</f>
        <v/>
      </c>
      <c r="AC872" s="61"/>
      <c r="AD872" s="64" t="str">
        <f>IF(OR(AC870=0,N872="",R872=""),"",IF(AC870&gt;=$AD$9,"HABIL","NO HABIL"))</f>
        <v/>
      </c>
      <c r="AE872" s="64" t="str">
        <f t="shared" si="704"/>
        <v/>
      </c>
      <c r="AF872" s="66">
        <f t="shared" si="705"/>
        <v>0</v>
      </c>
      <c r="AG872" s="67" t="str">
        <f t="shared" ref="AG872:AG880" si="708">+IF(AF872&lt;$AG$10,"MIPYME","NO CUMPLE")</f>
        <v>MIPYME</v>
      </c>
      <c r="AH872" s="68"/>
      <c r="AI872" s="64" t="str">
        <f>IF(OR(AH870=0,N872="",R872=""),"",IF(AH870&gt;=$AI$9,"HABIL","NO HABIL"))</f>
        <v/>
      </c>
      <c r="AJ872" s="68"/>
      <c r="AK872" s="64" t="str">
        <f>IF(OR(AJ870=0,N872="",R872=""),"",IF(AJ870&gt;=$AK$9,"HABIL","NO HABIL"))</f>
        <v/>
      </c>
      <c r="AL872" s="71" t="str">
        <f t="shared" ref="AL872:AL881" si="709">IF(OR(AI872="",AK872=""),"",IF(AI872="NO HABIL","NO HABIL",IF(AK872="NO HABIL","NO HABIL",IF(AK872="NO HABIL","NO HABIL","HABIL"))))</f>
        <v/>
      </c>
    </row>
    <row r="873" spans="2:38" ht="18" hidden="1" customHeight="1" x14ac:dyDescent="0.25">
      <c r="B873" s="54" t="str">
        <f>IF(C873="","",B872+0.1)</f>
        <v/>
      </c>
      <c r="C873" s="56"/>
      <c r="D873" s="56"/>
      <c r="E873" s="57">
        <f>IF(ISERROR(VLOOKUP(C873,[2]TD!$4:$65536,2,0)),0,VLOOKUP(C873,[2]TD!$4:$65536,2,0))</f>
        <v>0</v>
      </c>
      <c r="F873" s="57">
        <f>IF(ISERROR(VLOOKUP(C873,[2]TD!$4:$65536,3,0)),0,VLOOKUP(C873,[2]TD!$4:$65536,3,0))</f>
        <v>0</v>
      </c>
      <c r="G873" s="57">
        <f>IF(ISERROR(VLOOKUP(C873,[2]TD!$4:$65536,4,0)),0,VLOOKUP(C873,[2]TD!$4:$65536,4,0))</f>
        <v>0</v>
      </c>
      <c r="H873" s="57">
        <f>IF(ISERROR(VLOOKUP(C873,[2]TD!$4:$65536,5,0)),0,VLOOKUP(C873,[2]TD!$4:$65536,5,0))</f>
        <v>0</v>
      </c>
      <c r="I873" s="57">
        <f t="shared" si="706"/>
        <v>0</v>
      </c>
      <c r="J873" s="58">
        <f t="shared" si="706"/>
        <v>0</v>
      </c>
      <c r="K873" s="58">
        <f t="shared" si="707"/>
        <v>0</v>
      </c>
      <c r="L873" s="57">
        <f>IF(ISERROR(VLOOKUP(C873,[2]TD!$4:$65536,6,0)),0,VLOOKUP(C873,[2]TD!$4:$65536,6,0))</f>
        <v>0</v>
      </c>
      <c r="M873" s="57">
        <f>IF(ISERROR(VLOOKUP(C873,[2]TD!$4:$65536,7,0)),0,VLOOKUP(C873,[2]TD!$4:$65536,7,0))</f>
        <v>0</v>
      </c>
      <c r="N873" s="70"/>
      <c r="O873" s="70" t="str">
        <f>IF(ISERROR(VLOOKUP(N873,[2]POA!$A$2:$C$25,3,0)),"",VLOOKUP(N873,[2]POA!$A$2:$C$25,3,0))</f>
        <v/>
      </c>
      <c r="P873" s="61"/>
      <c r="Q873" s="61" t="str">
        <f>IF(ISERROR(VLOOKUP(P873,[2]POA!$A$2:$F$25,4,0)),"",VLOOKUP(P873,[2]POA!$A$2:$F$25,4,0))</f>
        <v/>
      </c>
      <c r="R873" s="62" t="str">
        <f>IF(ISERROR(VLOOKUP(N873,[2]POA!$A$2:$C$25,2,0)),"",VLOOKUP(N873,[2]POA!$A$2:$C$25,2,0))</f>
        <v/>
      </c>
      <c r="S873" s="63" t="s">
        <v>54</v>
      </c>
      <c r="T873" s="64" t="str">
        <f t="shared" si="703"/>
        <v/>
      </c>
      <c r="U873" s="63"/>
      <c r="V873" s="64" t="str">
        <f>IF(OR(U870=0,N873="",R873=""),"",IF(U870&gt;=(0.5*R873),"HABIL","NO HABIL"))</f>
        <v/>
      </c>
      <c r="W873" s="64"/>
      <c r="X873" s="63"/>
      <c r="Y873" s="64" t="str">
        <f>IF(OR(X870=0,N873="",R873=""),"",IF(X870&gt;=$Y$9,"HABIL","NO HABIL"))</f>
        <v/>
      </c>
      <c r="Z873" s="65"/>
      <c r="AA873" s="64" t="str">
        <f>IF(OR(Z870=0,N873="",R873=""),"",IF(Z870&lt;=$AA$9,"HABIL","NO HABIL"))</f>
        <v/>
      </c>
      <c r="AB873" s="61">
        <f>IF(ISERROR(VLOOKUP(P873,[3]POA!$A$2:$F$25,5,0)),"",VLOOKUP(P873,[3]POA!$A$2:$F$25,5,0))</f>
        <v>0</v>
      </c>
      <c r="AC873" s="61"/>
      <c r="AD873" s="64" t="str">
        <f>IF(OR(AC870=0,N873="",R873=""),"",IF(AC870&gt;=$AD$9,"HABIL","NO HABIL"))</f>
        <v/>
      </c>
      <c r="AE873" s="64" t="str">
        <f t="shared" si="704"/>
        <v/>
      </c>
      <c r="AF873" s="66">
        <f t="shared" si="705"/>
        <v>0</v>
      </c>
      <c r="AG873" s="67" t="str">
        <f t="shared" si="708"/>
        <v>MIPYME</v>
      </c>
      <c r="AH873" s="68"/>
      <c r="AI873" s="64" t="str">
        <f>IF(OR(AH870=0,N873="",R873=""),"",IF(AH870&gt;=$AI$9,"HABIL","NO HABIL"))</f>
        <v/>
      </c>
      <c r="AJ873" s="68"/>
      <c r="AK873" s="64" t="str">
        <f>IF(OR(AJ870=0,N873="",R873=""),"",IF(AJ870&gt;=$AK$9,"HABIL","NO HABIL"))</f>
        <v/>
      </c>
      <c r="AL873" s="71" t="str">
        <f t="shared" si="709"/>
        <v/>
      </c>
    </row>
    <row r="874" spans="2:38" ht="18" hidden="1" customHeight="1" x14ac:dyDescent="0.25">
      <c r="B874" s="54"/>
      <c r="C874" s="56" t="s">
        <v>55</v>
      </c>
      <c r="D874" s="56"/>
      <c r="E874" s="57">
        <f>IF(ISERROR(VLOOKUP(C874,[2]TD!$4:$65536,2,0)),0,VLOOKUP(C874,[2]TD!$4:$65536,2,0))</f>
        <v>0</v>
      </c>
      <c r="F874" s="57">
        <f>IF(ISERROR(VLOOKUP(C874,[2]TD!$4:$65536,3,0)),0,VLOOKUP(C874,[2]TD!$4:$65536,3,0))</f>
        <v>0</v>
      </c>
      <c r="G874" s="57">
        <f>IF(ISERROR(VLOOKUP(C874,[2]TD!$4:$65536,4,0)),0,VLOOKUP(C874,[2]TD!$4:$65536,4,0))</f>
        <v>0</v>
      </c>
      <c r="H874" s="57">
        <f>IF(ISERROR(VLOOKUP(C874,[2]TD!$4:$65536,5,0)),0,VLOOKUP(C874,[2]TD!$4:$65536,5,0))</f>
        <v>0</v>
      </c>
      <c r="I874" s="57">
        <f t="shared" si="706"/>
        <v>0</v>
      </c>
      <c r="J874" s="57">
        <f t="shared" si="706"/>
        <v>0</v>
      </c>
      <c r="K874" s="57">
        <f t="shared" si="707"/>
        <v>0</v>
      </c>
      <c r="L874" s="57">
        <f>IF(ISERROR(VLOOKUP(C874,[2]TD!$4:$65536,6,0)),0,VLOOKUP(C874,[2]TD!$4:$65536,6,0))</f>
        <v>0</v>
      </c>
      <c r="M874" s="57">
        <f>IF(ISERROR(VLOOKUP(C874,[2]TD!$4:$65536,7,0)),0,VLOOKUP(C874,[2]TD!$4:$65536,7,0))</f>
        <v>0</v>
      </c>
      <c r="N874" s="70"/>
      <c r="O874" s="70" t="str">
        <f>IF(ISERROR(VLOOKUP(N874,[2]POA!$A$2:$C$25,3,0)),"",VLOOKUP(N874,[2]POA!$A$2:$C$25,3,0))</f>
        <v/>
      </c>
      <c r="P874" s="61"/>
      <c r="Q874" s="61" t="str">
        <f>IF(ISERROR(VLOOKUP(P874,[2]POA!$A$2:$F$25,4,0)),"",VLOOKUP(P874,[2]POA!$A$2:$F$25,4,0))</f>
        <v/>
      </c>
      <c r="R874" s="62" t="str">
        <f>IF(ISERROR(VLOOKUP(N874,[2]POA!$A$2:$C$25,2,0)),"",VLOOKUP(N874,[2]POA!$A$2:$C$25,2,0))</f>
        <v/>
      </c>
      <c r="S874" s="63"/>
      <c r="T874" s="64" t="str">
        <f t="shared" si="703"/>
        <v/>
      </c>
      <c r="U874" s="63"/>
      <c r="V874" s="64" t="str">
        <f>IF(OR(U870=0,N874="",R874=""),"",IF(U870&gt;=(0.5*R874),"HABIL","NO HABIL"))</f>
        <v/>
      </c>
      <c r="W874" s="64"/>
      <c r="X874" s="63"/>
      <c r="Y874" s="64" t="str">
        <f>IF(OR(X870=0,N874="",R874=""),"",IF(X870&gt;=$Y$9,"HABIL","NO HABIL"))</f>
        <v/>
      </c>
      <c r="Z874" s="65"/>
      <c r="AA874" s="64" t="str">
        <f>IF(OR(Z870=0,N874="",R874=""),"",IF(Z870&lt;=$AA$9,"HABIL","NO HABIL"))</f>
        <v/>
      </c>
      <c r="AB874" s="61">
        <f>IF(ISERROR(VLOOKUP(P874,[3]POA!$A$2:$F$25,5,0)),"",VLOOKUP(P874,[3]POA!$A$2:$F$25,5,0))</f>
        <v>0</v>
      </c>
      <c r="AC874" s="61"/>
      <c r="AD874" s="64" t="str">
        <f>IF(OR(AC870=0,N874="",R874=""),"",IF(AC870&gt;=$AD$9,"HABIL","NO HABIL"))</f>
        <v/>
      </c>
      <c r="AE874" s="64" t="str">
        <f t="shared" si="704"/>
        <v/>
      </c>
      <c r="AF874" s="66">
        <f t="shared" si="705"/>
        <v>0</v>
      </c>
      <c r="AG874" s="67" t="str">
        <f t="shared" si="708"/>
        <v>MIPYME</v>
      </c>
      <c r="AH874" s="68"/>
      <c r="AI874" s="64" t="str">
        <f>IF(OR(AH870=0,N874="",R874=""),"",IF(AH870&gt;=$AI$9,"HABIL","NO HABIL"))</f>
        <v/>
      </c>
      <c r="AJ874" s="68"/>
      <c r="AK874" s="64" t="str">
        <f>IF(OR(AJ870=0,N874="",R874=""),"",IF(AJ870&gt;=$AK$9,"HABIL","NO HABIL"))</f>
        <v/>
      </c>
      <c r="AL874" s="71" t="str">
        <f t="shared" si="709"/>
        <v/>
      </c>
    </row>
    <row r="875" spans="2:38" ht="18" hidden="1" customHeight="1" x14ac:dyDescent="0.25">
      <c r="B875" s="54" t="str">
        <f t="shared" ref="B875:B880" si="710">IF(C875="","",B874+0.1)</f>
        <v/>
      </c>
      <c r="C875" s="56"/>
      <c r="D875" s="56"/>
      <c r="E875" s="57">
        <f>IF(ISERROR(VLOOKUP(C875,[2]TD!$4:$65536,2,0)),0,VLOOKUP(C875,[2]TD!$4:$65536,2,0))</f>
        <v>0</v>
      </c>
      <c r="F875" s="57">
        <f>IF(ISERROR(VLOOKUP(C875,[2]TD!$4:$65536,3,0)),0,VLOOKUP(C875,[2]TD!$4:$65536,3,0))</f>
        <v>0</v>
      </c>
      <c r="G875" s="57">
        <f>IF(ISERROR(VLOOKUP(C875,[2]TD!$4:$65536,4,0)),0,VLOOKUP(C875,[2]TD!$4:$65536,4,0))</f>
        <v>0</v>
      </c>
      <c r="H875" s="57">
        <f>IF(ISERROR(VLOOKUP(C875,[2]TD!$4:$65536,5,0)),0,VLOOKUP(C875,[2]TD!$4:$65536,5,0))</f>
        <v>0</v>
      </c>
      <c r="I875" s="57">
        <f t="shared" si="706"/>
        <v>0</v>
      </c>
      <c r="J875" s="57">
        <f t="shared" si="706"/>
        <v>0</v>
      </c>
      <c r="K875" s="57">
        <f t="shared" si="707"/>
        <v>0</v>
      </c>
      <c r="L875" s="57">
        <f>IF(ISERROR(VLOOKUP(C875,[2]TD!$4:$65536,6,0)),0,VLOOKUP(C875,[2]TD!$4:$65536,6,0))</f>
        <v>0</v>
      </c>
      <c r="M875" s="57">
        <f>IF(ISERROR(VLOOKUP(C875,[2]TD!$4:$65536,7,0)),0,VLOOKUP(C875,[2]TD!$4:$65536,7,0))</f>
        <v>0</v>
      </c>
      <c r="N875" s="70"/>
      <c r="O875" s="70" t="str">
        <f>IF(ISERROR(VLOOKUP(N875,[2]POA!$A$2:$C$25,3,0)),"",VLOOKUP(N875,[2]POA!$A$2:$C$25,3,0))</f>
        <v/>
      </c>
      <c r="P875" s="61"/>
      <c r="Q875" s="61" t="str">
        <f>IF(ISERROR(VLOOKUP(P875,[2]POA!$A$2:$F$25,4,0)),"",VLOOKUP(P875,[2]POA!$A$2:$F$25,4,0))</f>
        <v/>
      </c>
      <c r="R875" s="62" t="str">
        <f>IF(ISERROR(VLOOKUP(N875,[2]POA!$A$2:$C$25,2,0)),"",VLOOKUP(N875,[2]POA!$A$2:$C$25,2,0))</f>
        <v/>
      </c>
      <c r="S875" s="63"/>
      <c r="T875" s="64" t="str">
        <f t="shared" si="703"/>
        <v/>
      </c>
      <c r="U875" s="63"/>
      <c r="V875" s="64" t="str">
        <f>IF(OR(U870=0,N875="",R875=""),"",IF(U870&gt;=(0.5*R875),"HABIL","NO HABIL"))</f>
        <v/>
      </c>
      <c r="W875" s="64"/>
      <c r="X875" s="63"/>
      <c r="Y875" s="64" t="str">
        <f>IF(OR(X870=0,N875="",R875=""),"",IF(X870&gt;=$Y$9,"HABIL","NO HABIL"))</f>
        <v/>
      </c>
      <c r="Z875" s="65"/>
      <c r="AA875" s="64" t="str">
        <f>IF(OR(Z870=0,N875="",R875=""),"",IF(Z870&lt;=$AA$9,"HABIL","NO HABIL"))</f>
        <v/>
      </c>
      <c r="AB875" s="61">
        <f>IF(ISERROR(VLOOKUP(P875,[3]POA!$A$2:$F$25,5,0)),"",VLOOKUP(P875,[3]POA!$A$2:$F$25,5,0))</f>
        <v>0</v>
      </c>
      <c r="AC875" s="61"/>
      <c r="AD875" s="64" t="str">
        <f>IF(OR(AC870=0,N875="",R875=""),"",IF(AC870&gt;=$AD$9,"HABIL","NO HABIL"))</f>
        <v/>
      </c>
      <c r="AE875" s="64" t="str">
        <f t="shared" si="704"/>
        <v/>
      </c>
      <c r="AF875" s="66">
        <f t="shared" si="705"/>
        <v>0</v>
      </c>
      <c r="AG875" s="67" t="str">
        <f t="shared" si="708"/>
        <v>MIPYME</v>
      </c>
      <c r="AH875" s="68"/>
      <c r="AI875" s="64" t="str">
        <f>IF(OR(AH870=0,N875="",R875=""),"",IF(AH870&gt;=$AI$9,"HABIL","NO HABIL"))</f>
        <v/>
      </c>
      <c r="AJ875" s="68"/>
      <c r="AK875" s="64" t="str">
        <f>IF(OR(AJ870=0,N875="",R875=""),"",IF(AJ870&gt;=$AK$9,"HABIL","NO HABIL"))</f>
        <v/>
      </c>
      <c r="AL875" s="72" t="str">
        <f t="shared" si="709"/>
        <v/>
      </c>
    </row>
    <row r="876" spans="2:38" ht="18" hidden="1" customHeight="1" x14ac:dyDescent="0.25">
      <c r="B876" s="54" t="str">
        <f t="shared" si="710"/>
        <v/>
      </c>
      <c r="C876" s="56"/>
      <c r="D876" s="56"/>
      <c r="E876" s="57">
        <f>IF(ISERROR(VLOOKUP(C876,[2]TD!$4:$65536,2,0)),0,VLOOKUP(C876,[2]TD!$4:$65536,2,0))</f>
        <v>0</v>
      </c>
      <c r="F876" s="57">
        <f>IF(ISERROR(VLOOKUP(C876,[2]TD!$4:$65536,3,0)),0,VLOOKUP(C876,[2]TD!$4:$65536,3,0))</f>
        <v>0</v>
      </c>
      <c r="G876" s="57">
        <f>IF(ISERROR(VLOOKUP(C876,[2]TD!$4:$65536,4,0)),0,VLOOKUP(C876,[2]TD!$4:$65536,4,0))</f>
        <v>0</v>
      </c>
      <c r="H876" s="57">
        <f>IF(ISERROR(VLOOKUP(C876,[2]TD!$4:$65536,5,0)),0,VLOOKUP(C876,[2]TD!$4:$65536,5,0))</f>
        <v>0</v>
      </c>
      <c r="I876" s="57">
        <f t="shared" si="706"/>
        <v>0</v>
      </c>
      <c r="J876" s="57">
        <f t="shared" si="706"/>
        <v>0</v>
      </c>
      <c r="K876" s="57">
        <f t="shared" si="707"/>
        <v>0</v>
      </c>
      <c r="L876" s="57">
        <f>IF(ISERROR(VLOOKUP(C876,[2]TD!$4:$65536,6,0)),0,VLOOKUP(C876,[2]TD!$4:$65536,6,0))</f>
        <v>0</v>
      </c>
      <c r="M876" s="57">
        <f>IF(ISERROR(VLOOKUP(C876,[2]TD!$4:$65536,7,0)),0,VLOOKUP(C876,[2]TD!$4:$65536,7,0))</f>
        <v>0</v>
      </c>
      <c r="N876" s="70"/>
      <c r="O876" s="70" t="str">
        <f>IF(ISERROR(VLOOKUP(N876,[2]POA!$A$2:$C$25,3,0)),"",VLOOKUP(N876,[2]POA!$A$2:$C$25,3,0))</f>
        <v/>
      </c>
      <c r="P876" s="61"/>
      <c r="Q876" s="61" t="str">
        <f>IF(ISERROR(VLOOKUP(P876,[2]POA!$A$2:$F$25,4,0)),"",VLOOKUP(P876,[2]POA!$A$2:$F$25,4,0))</f>
        <v/>
      </c>
      <c r="R876" s="62" t="str">
        <f>IF(ISERROR(VLOOKUP(N876,[2]POA!$A$2:$C$25,2,0)),"",VLOOKUP(N876,[2]POA!$A$2:$C$25,2,0))</f>
        <v/>
      </c>
      <c r="S876" s="63"/>
      <c r="T876" s="64" t="str">
        <f t="shared" si="703"/>
        <v/>
      </c>
      <c r="U876" s="63"/>
      <c r="V876" s="64" t="str">
        <f>IF(OR(U870=0,N876="",R876=""),"",IF(U870&gt;=(0.5*R876),"HABIL","NO HABIL"))</f>
        <v/>
      </c>
      <c r="W876" s="64"/>
      <c r="X876" s="63"/>
      <c r="Y876" s="64" t="str">
        <f>IF(OR(X870=0,N876="",R876=""),"",IF(X870&gt;=$Y$9,"HABIL","NO HABIL"))</f>
        <v/>
      </c>
      <c r="Z876" s="65"/>
      <c r="AA876" s="64" t="str">
        <f>IF(OR(Z870=0,N876="",R876=""),"",IF(Z870&lt;=$AA$9,"HABIL","NO HABIL"))</f>
        <v/>
      </c>
      <c r="AB876" s="61">
        <f>IF(ISERROR(VLOOKUP(P876,[3]POA!$A$2:$F$25,5,0)),"",VLOOKUP(P876,[3]POA!$A$2:$F$25,5,0))</f>
        <v>0</v>
      </c>
      <c r="AC876" s="61"/>
      <c r="AD876" s="64" t="str">
        <f>IF(OR(AC870=0,N876="",R876=""),"",IF(AC870&gt;=$AD$9,"HABIL","NO HABIL"))</f>
        <v/>
      </c>
      <c r="AE876" s="64" t="str">
        <f t="shared" si="704"/>
        <v/>
      </c>
      <c r="AF876" s="66">
        <f t="shared" si="705"/>
        <v>0</v>
      </c>
      <c r="AG876" s="67" t="str">
        <f t="shared" si="708"/>
        <v>MIPYME</v>
      </c>
      <c r="AH876" s="68"/>
      <c r="AI876" s="64" t="str">
        <f>IF(OR(AH870=0,N876="",R876=""),"",IF(AH870&gt;=$AI$9,"HABIL","NO HABIL"))</f>
        <v/>
      </c>
      <c r="AJ876" s="68"/>
      <c r="AK876" s="64" t="str">
        <f>IF(OR(AJ870=0,N876="",R876=""),"",IF(AJ870&gt;=$AK$9,"HABIL","NO HABIL"))</f>
        <v/>
      </c>
      <c r="AL876" s="71" t="str">
        <f t="shared" si="709"/>
        <v/>
      </c>
    </row>
    <row r="877" spans="2:38" ht="18" hidden="1" customHeight="1" x14ac:dyDescent="0.25">
      <c r="B877" s="54" t="str">
        <f t="shared" si="710"/>
        <v/>
      </c>
      <c r="C877" s="56"/>
      <c r="D877" s="56"/>
      <c r="E877" s="57">
        <f>IF(ISERROR(VLOOKUP(C877,[2]TD!$4:$65536,2,0)),0,VLOOKUP(C877,[2]TD!$4:$65536,2,0))</f>
        <v>0</v>
      </c>
      <c r="F877" s="57">
        <f>IF(ISERROR(VLOOKUP(C877,[2]TD!$4:$65536,3,0)),0,VLOOKUP(C877,[2]TD!$4:$65536,3,0))</f>
        <v>0</v>
      </c>
      <c r="G877" s="57">
        <f>IF(ISERROR(VLOOKUP(C877,[2]TD!$4:$65536,4,0)),0,VLOOKUP(C877,[2]TD!$4:$65536,4,0))</f>
        <v>0</v>
      </c>
      <c r="H877" s="57">
        <f>IF(ISERROR(VLOOKUP(C877,[2]TD!$4:$65536,5,0)),0,VLOOKUP(C877,[2]TD!$4:$65536,5,0))</f>
        <v>0</v>
      </c>
      <c r="I877" s="57">
        <f t="shared" si="706"/>
        <v>0</v>
      </c>
      <c r="J877" s="57">
        <f t="shared" si="706"/>
        <v>0</v>
      </c>
      <c r="K877" s="57">
        <f t="shared" si="707"/>
        <v>0</v>
      </c>
      <c r="L877" s="57">
        <f>IF(ISERROR(VLOOKUP(C877,[2]TD!$4:$65536,6,0)),0,VLOOKUP(C877,[2]TD!$4:$65536,6,0))</f>
        <v>0</v>
      </c>
      <c r="M877" s="57">
        <f>IF(ISERROR(VLOOKUP(C877,[2]TD!$4:$65536,7,0)),0,VLOOKUP(C877,[2]TD!$4:$65536,7,0))</f>
        <v>0</v>
      </c>
      <c r="N877" s="70"/>
      <c r="O877" s="70" t="str">
        <f>IF(ISERROR(VLOOKUP(N877,[2]POA!$A$2:$C$25,3,0)),"",VLOOKUP(N877,[2]POA!$A$2:$C$25,3,0))</f>
        <v/>
      </c>
      <c r="P877" s="61"/>
      <c r="Q877" s="61" t="str">
        <f>IF(ISERROR(VLOOKUP(P877,[2]POA!$A$2:$F$25,4,0)),"",VLOOKUP(P877,[2]POA!$A$2:$F$25,4,0))</f>
        <v/>
      </c>
      <c r="R877" s="62" t="str">
        <f>IF(ISERROR(VLOOKUP(N877,[2]POA!$A$2:$C$25,2,0)),"",VLOOKUP(N877,[2]POA!$A$2:$C$25,2,0))</f>
        <v/>
      </c>
      <c r="S877" s="63"/>
      <c r="T877" s="64" t="str">
        <f t="shared" si="703"/>
        <v/>
      </c>
      <c r="U877" s="63"/>
      <c r="V877" s="64" t="str">
        <f>IF(OR(U870=0,N877="",R877=""),"",IF(U870&gt;=(0.5*R877),"HABIL","NO HABIL"))</f>
        <v/>
      </c>
      <c r="W877" s="64"/>
      <c r="X877" s="63"/>
      <c r="Y877" s="64" t="str">
        <f>IF(OR(X870=0,N877="",R877=""),"",IF(X870&gt;=$Y$9,"HABIL","NO HABIL"))</f>
        <v/>
      </c>
      <c r="Z877" s="65"/>
      <c r="AA877" s="64" t="str">
        <f>IF(OR(Z870=0,N877="",R877=""),"",IF(Z870&lt;=$AA$9,"HABIL","NO HABIL"))</f>
        <v/>
      </c>
      <c r="AB877" s="61">
        <f>IF(ISERROR(VLOOKUP(P877,[3]POA!$A$2:$F$25,5,0)),"",VLOOKUP(P877,[3]POA!$A$2:$F$25,5,0))</f>
        <v>0</v>
      </c>
      <c r="AC877" s="61"/>
      <c r="AD877" s="64" t="str">
        <f>IF(OR(AC870=0,N877="",R877=""),"",IF(AC870&gt;=$AD$9,"HABIL","NO HABIL"))</f>
        <v/>
      </c>
      <c r="AE877" s="64" t="str">
        <f t="shared" si="704"/>
        <v/>
      </c>
      <c r="AF877" s="66">
        <f t="shared" si="705"/>
        <v>0</v>
      </c>
      <c r="AG877" s="67" t="str">
        <f t="shared" si="708"/>
        <v>MIPYME</v>
      </c>
      <c r="AH877" s="68"/>
      <c r="AI877" s="64" t="str">
        <f>IF(OR(AH870=0,N877="",R877=""),"",IF(AH870&gt;=$AI$9,"HABIL","NO HABIL"))</f>
        <v/>
      </c>
      <c r="AJ877" s="68"/>
      <c r="AK877" s="64" t="str">
        <f>IF(OR(AJ870=0,N877="",R877=""),"",IF(AJ870&gt;=$AK$9,"HABIL","NO HABIL"))</f>
        <v/>
      </c>
      <c r="AL877" s="71" t="str">
        <f t="shared" si="709"/>
        <v/>
      </c>
    </row>
    <row r="878" spans="2:38" ht="18" hidden="1" customHeight="1" x14ac:dyDescent="0.25">
      <c r="B878" s="54" t="str">
        <f t="shared" si="710"/>
        <v/>
      </c>
      <c r="C878" s="56"/>
      <c r="D878" s="56"/>
      <c r="E878" s="57">
        <f>IF(ISERROR(VLOOKUP(C878,[2]TD!$4:$65536,2,0)),0,VLOOKUP(C878,[2]TD!$4:$65536,2,0))</f>
        <v>0</v>
      </c>
      <c r="F878" s="57">
        <f>IF(ISERROR(VLOOKUP(C878,[2]TD!$4:$65536,3,0)),0,VLOOKUP(C878,[2]TD!$4:$65536,3,0))</f>
        <v>0</v>
      </c>
      <c r="G878" s="57">
        <f>IF(ISERROR(VLOOKUP(C878,[2]TD!$4:$65536,4,0)),0,VLOOKUP(C878,[2]TD!$4:$65536,4,0))</f>
        <v>0</v>
      </c>
      <c r="H878" s="57">
        <f>IF(ISERROR(VLOOKUP(C878,[2]TD!$4:$65536,5,0)),0,VLOOKUP(C878,[2]TD!$4:$65536,5,0))</f>
        <v>0</v>
      </c>
      <c r="I878" s="57">
        <f t="shared" si="706"/>
        <v>0</v>
      </c>
      <c r="J878" s="57">
        <f t="shared" si="706"/>
        <v>0</v>
      </c>
      <c r="K878" s="57">
        <f t="shared" si="707"/>
        <v>0</v>
      </c>
      <c r="L878" s="57">
        <f>IF(ISERROR(VLOOKUP(C878,[2]TD!$4:$65536,6,0)),0,VLOOKUP(C878,[2]TD!$4:$65536,6,0))</f>
        <v>0</v>
      </c>
      <c r="M878" s="57">
        <f>IF(ISERROR(VLOOKUP(C878,[2]TD!$4:$65536,7,0)),0,VLOOKUP(C878,[2]TD!$4:$65536,7,0))</f>
        <v>0</v>
      </c>
      <c r="N878" s="70"/>
      <c r="O878" s="70" t="str">
        <f>IF(ISERROR(VLOOKUP(N878,[2]POA!$A$2:$C$25,3,0)),"",VLOOKUP(N878,[2]POA!$A$2:$C$25,3,0))</f>
        <v/>
      </c>
      <c r="P878" s="61"/>
      <c r="Q878" s="61" t="str">
        <f>IF(ISERROR(VLOOKUP(P878,[2]POA!$A$2:$F$25,4,0)),"",VLOOKUP(P878,[2]POA!$A$2:$F$25,4,0))</f>
        <v/>
      </c>
      <c r="R878" s="62" t="str">
        <f>IF(ISERROR(VLOOKUP(N878,[2]POA!$A$2:$C$25,2,0)),"",VLOOKUP(N878,[2]POA!$A$2:$C$25,2,0))</f>
        <v/>
      </c>
      <c r="S878" s="63"/>
      <c r="T878" s="64" t="str">
        <f t="shared" si="703"/>
        <v/>
      </c>
      <c r="U878" s="63"/>
      <c r="V878" s="64" t="str">
        <f>IF(OR(U870=0,N878="",R878=""),"",IF(U870&gt;=(0.5*R878),"HABIL","NO HABIL"))</f>
        <v/>
      </c>
      <c r="W878" s="64"/>
      <c r="X878" s="63"/>
      <c r="Y878" s="64" t="str">
        <f>IF(OR(X870=0,N878="",R878=""),"",IF(X870&gt;=$Y$9,"HABIL","NO HABIL"))</f>
        <v/>
      </c>
      <c r="Z878" s="65"/>
      <c r="AA878" s="64" t="str">
        <f>IF(OR(Z870=0,N878="",R878=""),"",IF(Z870&lt;=$AA$9,"HABIL","NO HABIL"))</f>
        <v/>
      </c>
      <c r="AB878" s="61">
        <f>IF(ISERROR(VLOOKUP(P878,[3]POA!$A$2:$F$25,5,0)),"",VLOOKUP(P878,[3]POA!$A$2:$F$25,5,0))</f>
        <v>0</v>
      </c>
      <c r="AC878" s="61"/>
      <c r="AD878" s="64" t="str">
        <f>IF(OR(AC870=0,N878="",R878=""),"",IF(AC870&gt;=$AD$9,"HABIL","NO HABIL"))</f>
        <v/>
      </c>
      <c r="AE878" s="64" t="str">
        <f t="shared" si="704"/>
        <v/>
      </c>
      <c r="AF878" s="66">
        <f t="shared" si="705"/>
        <v>0</v>
      </c>
      <c r="AG878" s="67" t="str">
        <f t="shared" si="708"/>
        <v>MIPYME</v>
      </c>
      <c r="AH878" s="68"/>
      <c r="AI878" s="64" t="str">
        <f>IF(OR(AH870=0,N878="",R878=""),"",IF(AH870&gt;=$AI$9,"HABIL","NO HABIL"))</f>
        <v/>
      </c>
      <c r="AJ878" s="68"/>
      <c r="AK878" s="64" t="str">
        <f>IF(OR(AJ870=0,N878="",R878=""),"",IF(AJ870&gt;=$AK$9,"HABIL","NO HABIL"))</f>
        <v/>
      </c>
      <c r="AL878" s="72" t="str">
        <f t="shared" si="709"/>
        <v/>
      </c>
    </row>
    <row r="879" spans="2:38" ht="18" hidden="1" customHeight="1" x14ac:dyDescent="0.25">
      <c r="B879" s="54" t="str">
        <f t="shared" si="710"/>
        <v/>
      </c>
      <c r="C879" s="56"/>
      <c r="D879" s="56"/>
      <c r="E879" s="57">
        <f>IF(ISERROR(VLOOKUP(C879,[2]TD!$4:$65536,2,0)),0,VLOOKUP(C879,[2]TD!$4:$65536,2,0))</f>
        <v>0</v>
      </c>
      <c r="F879" s="57">
        <f>IF(ISERROR(VLOOKUP(C879,[2]TD!$4:$65536,3,0)),0,VLOOKUP(C879,[2]TD!$4:$65536,3,0))</f>
        <v>0</v>
      </c>
      <c r="G879" s="57">
        <f>IF(ISERROR(VLOOKUP(C879,[2]TD!$4:$65536,4,0)),0,VLOOKUP(C879,[2]TD!$4:$65536,4,0))</f>
        <v>0</v>
      </c>
      <c r="H879" s="57">
        <f>IF(ISERROR(VLOOKUP(C879,[2]TD!$4:$65536,5,0)),0,VLOOKUP(C879,[2]TD!$4:$65536,5,0))</f>
        <v>0</v>
      </c>
      <c r="I879" s="57">
        <f t="shared" si="706"/>
        <v>0</v>
      </c>
      <c r="J879" s="57">
        <f t="shared" si="706"/>
        <v>0</v>
      </c>
      <c r="K879" s="57">
        <f t="shared" si="707"/>
        <v>0</v>
      </c>
      <c r="L879" s="57">
        <f>IF(ISERROR(VLOOKUP(C879,[2]TD!$4:$65536,6,0)),0,VLOOKUP(C879,[2]TD!$4:$65536,6,0))</f>
        <v>0</v>
      </c>
      <c r="M879" s="57">
        <f>IF(ISERROR(VLOOKUP(C879,[2]TD!$4:$65536,7,0)),0,VLOOKUP(C879,[2]TD!$4:$65536,7,0))</f>
        <v>0</v>
      </c>
      <c r="N879" s="70"/>
      <c r="O879" s="70" t="str">
        <f>IF(ISERROR(VLOOKUP(N879,[2]POA!$A$2:$C$25,3,0)),"",VLOOKUP(N879,[2]POA!$A$2:$C$25,3,0))</f>
        <v/>
      </c>
      <c r="P879" s="61"/>
      <c r="Q879" s="61" t="str">
        <f>IF(ISERROR(VLOOKUP(P879,[2]POA!$A$2:$F$25,4,0)),"",VLOOKUP(P879,[2]POA!$A$2:$F$25,4,0))</f>
        <v/>
      </c>
      <c r="R879" s="62" t="str">
        <f>IF(ISERROR(VLOOKUP(N879,[2]POA!$A$2:$C$25,2,0)),"",VLOOKUP(N879,[2]POA!$A$2:$C$25,2,0))</f>
        <v/>
      </c>
      <c r="S879" s="63"/>
      <c r="T879" s="64" t="str">
        <f t="shared" si="703"/>
        <v/>
      </c>
      <c r="U879" s="63"/>
      <c r="V879" s="64" t="str">
        <f>IF(OR(U870=0,N879="",R879=""),"",IF(U870&gt;=(0.5*R879),"HABIL","NO HABIL"))</f>
        <v/>
      </c>
      <c r="W879" s="64"/>
      <c r="X879" s="63"/>
      <c r="Y879" s="64" t="str">
        <f>IF(OR(X870=0,N879="",R879=""),"",IF(X870&gt;=$Y$9,"HABIL","NO HABIL"))</f>
        <v/>
      </c>
      <c r="Z879" s="65"/>
      <c r="AA879" s="64" t="str">
        <f>IF(OR(Z870=0,N879="",R879=""),"",IF(Z870&lt;=$AA$9,"HABIL","NO HABIL"))</f>
        <v/>
      </c>
      <c r="AB879" s="61">
        <f>IF(ISERROR(VLOOKUP(P879,[3]POA!$A$2:$F$25,5,0)),"",VLOOKUP(P879,[3]POA!$A$2:$F$25,5,0))</f>
        <v>0</v>
      </c>
      <c r="AC879" s="61"/>
      <c r="AD879" s="64" t="str">
        <f>IF(OR(AC870=0,N879="",R879=""),"",IF(AC870&gt;=$AD$9,"HABIL","NO HABIL"))</f>
        <v/>
      </c>
      <c r="AE879" s="64" t="str">
        <f t="shared" si="704"/>
        <v/>
      </c>
      <c r="AF879" s="66">
        <f t="shared" si="705"/>
        <v>0</v>
      </c>
      <c r="AG879" s="67" t="str">
        <f t="shared" si="708"/>
        <v>MIPYME</v>
      </c>
      <c r="AH879" s="68"/>
      <c r="AI879" s="64" t="str">
        <f>IF(OR(AH870=0,N879="",R879=""),"",IF(AH870&gt;=$AI$9,"HABIL","NO HABIL"))</f>
        <v/>
      </c>
      <c r="AJ879" s="68"/>
      <c r="AK879" s="64" t="str">
        <f>IF(OR(AJ870=0,N879="",R879=""),"",IF(AJ870&gt;=$AK$9,"HABIL","NO HABIL"))</f>
        <v/>
      </c>
      <c r="AL879" s="72" t="str">
        <f t="shared" si="709"/>
        <v/>
      </c>
    </row>
    <row r="880" spans="2:38" ht="18" hidden="1" customHeight="1" x14ac:dyDescent="0.25">
      <c r="B880" s="73" t="str">
        <f t="shared" si="710"/>
        <v/>
      </c>
      <c r="C880" s="74"/>
      <c r="D880" s="74"/>
      <c r="E880" s="75">
        <f>IF(ISERROR(VLOOKUP(C880,[2]TD!$4:$65536,2,0)),0,VLOOKUP(C880,[2]TD!$4:$65536,2,0))</f>
        <v>0</v>
      </c>
      <c r="F880" s="75">
        <f>IF(ISERROR(VLOOKUP(C880,[2]TD!$4:$65536,3,0)),0,VLOOKUP(C880,[2]TD!$4:$65536,3,0))</f>
        <v>0</v>
      </c>
      <c r="G880" s="75">
        <f>IF(ISERROR(VLOOKUP(C880,[2]TD!$4:$65536,4,0)),0,VLOOKUP(C880,[2]TD!$4:$65536,4,0))</f>
        <v>0</v>
      </c>
      <c r="H880" s="75">
        <f>IF(ISERROR(VLOOKUP(C880,[2]TD!$4:$65536,5,0)),0,VLOOKUP(C880,[2]TD!$4:$65536,5,0))</f>
        <v>0</v>
      </c>
      <c r="I880" s="75">
        <f t="shared" si="706"/>
        <v>0</v>
      </c>
      <c r="J880" s="75">
        <f t="shared" si="706"/>
        <v>0</v>
      </c>
      <c r="K880" s="75">
        <f t="shared" si="707"/>
        <v>0</v>
      </c>
      <c r="L880" s="75">
        <f>IF(ISERROR(VLOOKUP(C880,[2]TD!$4:$65536,6,0)),0,VLOOKUP(C880,[2]TD!$4:$65536,6,0))</f>
        <v>0</v>
      </c>
      <c r="M880" s="75">
        <f>IF(ISERROR(VLOOKUP(C880,[2]TD!$4:$65536,7,0)),0,VLOOKUP(C880,[2]TD!$4:$65536,7,0))</f>
        <v>0</v>
      </c>
      <c r="N880" s="76"/>
      <c r="O880" s="76" t="str">
        <f>IF(ISERROR(VLOOKUP(N880,[2]POA!$A$2:$C$25,3,0)),"",VLOOKUP(N880,[2]POA!$A$2:$C$25,3,0))</f>
        <v/>
      </c>
      <c r="P880" s="77"/>
      <c r="Q880" s="77" t="str">
        <f>IF(ISERROR(VLOOKUP(P880,[2]POA!$A$2:$F$25,4,0)),"",VLOOKUP(P880,[2]POA!$A$2:$F$25,4,0))</f>
        <v/>
      </c>
      <c r="R880" s="78" t="str">
        <f>IF(ISERROR(VLOOKUP(N880,[2]POA!$A$2:$C$25,2,0)),"",VLOOKUP(N880,[2]POA!$A$2:$C$25,2,0))</f>
        <v/>
      </c>
      <c r="S880" s="79"/>
      <c r="T880" s="64" t="str">
        <f t="shared" si="703"/>
        <v/>
      </c>
      <c r="U880" s="79"/>
      <c r="V880" s="80" t="str">
        <f>IF(OR(U870=0,N880="",R880=""),"",IF(U870&gt;=(0.5*R880),"HABIL","NO HABIL"))</f>
        <v/>
      </c>
      <c r="W880" s="80"/>
      <c r="X880" s="79"/>
      <c r="Y880" s="80" t="str">
        <f>IF(OR(X870=0,N880="",R880=""),"",IF(X870&gt;=$Y$9,"HABIL","NO HABIL"))</f>
        <v/>
      </c>
      <c r="Z880" s="81"/>
      <c r="AA880" s="80" t="str">
        <f>IF(OR(Z870=0,N880="",R880=""),"",IF(Z870&lt;=$AA$9,"HABIL","NO HABIL"))</f>
        <v/>
      </c>
      <c r="AB880" s="77">
        <f>IF(ISERROR(VLOOKUP(P880,[3]POA!$A$2:$F$25,5,0)),"",VLOOKUP(P880,[3]POA!$A$2:$F$25,5,0))</f>
        <v>0</v>
      </c>
      <c r="AC880" s="77"/>
      <c r="AD880" s="80" t="str">
        <f>IF(OR(AC870=0,N880="",R880=""),"",IF(AC870&gt;=$AD$9,"HABIL","NO HABIL"))</f>
        <v/>
      </c>
      <c r="AE880" s="80" t="str">
        <f t="shared" si="704"/>
        <v/>
      </c>
      <c r="AF880" s="82">
        <f t="shared" si="705"/>
        <v>0</v>
      </c>
      <c r="AG880" s="83" t="str">
        <f t="shared" si="708"/>
        <v>MIPYME</v>
      </c>
      <c r="AH880" s="84"/>
      <c r="AI880" s="80" t="str">
        <f>IF(OR(AH870=0,N880="",R880=""),"",IF(AH870&gt;=$AI$9,"HABIL","NO HABIL"))</f>
        <v/>
      </c>
      <c r="AJ880" s="84"/>
      <c r="AK880" s="80" t="str">
        <f>IF(OR(AJ870=0,N880="",R880=""),"",IF(AJ870&gt;=$AK$9,"HABIL","NO HABIL"))</f>
        <v/>
      </c>
      <c r="AL880" s="85" t="str">
        <f t="shared" si="709"/>
        <v/>
      </c>
    </row>
    <row r="881" spans="2:38" ht="18" hidden="1" customHeight="1" x14ac:dyDescent="0.25">
      <c r="B881" s="37">
        <v>80</v>
      </c>
      <c r="C881" s="38">
        <f>+C882</f>
        <v>0</v>
      </c>
      <c r="D881" s="39" t="str">
        <f>IF(SUM(D882:D891)=0,"",SUM(D882:D891))</f>
        <v/>
      </c>
      <c r="E881" s="40">
        <f>SUM(E882:E891)</f>
        <v>0</v>
      </c>
      <c r="F881" s="40">
        <f t="shared" ref="F881:M881" si="711">SUM(F882:F891)</f>
        <v>0</v>
      </c>
      <c r="G881" s="40">
        <f t="shared" si="711"/>
        <v>0</v>
      </c>
      <c r="H881" s="40">
        <f t="shared" si="711"/>
        <v>0</v>
      </c>
      <c r="I881" s="40">
        <f t="shared" si="711"/>
        <v>0</v>
      </c>
      <c r="J881" s="40">
        <f t="shared" si="711"/>
        <v>0</v>
      </c>
      <c r="K881" s="40">
        <f t="shared" si="711"/>
        <v>0</v>
      </c>
      <c r="L881" s="40">
        <f t="shared" si="711"/>
        <v>0</v>
      </c>
      <c r="M881" s="40">
        <f t="shared" si="711"/>
        <v>0</v>
      </c>
      <c r="N881" s="41">
        <v>1</v>
      </c>
      <c r="O881" s="42">
        <f>IF(ISERROR(VLOOKUP(N881,[2]POA!$A$2:$C$25,3,0)),"",VLOOKUP(N881,[2]POA!$A$2:$C$25,3,0))</f>
        <v>18</v>
      </c>
      <c r="P881" s="43" t="s">
        <v>54</v>
      </c>
      <c r="Q881" s="41">
        <f>+SUM(Q882:Q891)</f>
        <v>0</v>
      </c>
      <c r="R881" s="44">
        <f>IF(ISERROR(VLOOKUP(N881,[2]POA!$A$2:$C$25,2,0)),"",VLOOKUP(N881,[2]POA!$A$2:$C$25,2,0))</f>
        <v>151500000000</v>
      </c>
      <c r="S881" s="45">
        <f>SUM(I881)</f>
        <v>0</v>
      </c>
      <c r="T881" s="46" t="str">
        <f>IF(OR(S881=0,N881="",R881=""),"",IF(S881&gt;=(R881/O881),"HABIL","NO HABIL"))</f>
        <v/>
      </c>
      <c r="U881" s="47">
        <f>SUM(J881)</f>
        <v>0</v>
      </c>
      <c r="V881" s="48" t="str">
        <f>IF(OR(U881=0,N881="",R881=""),"",IF(U881&gt;=(0.1*R881),"HABIL","NO HABIL"))</f>
        <v/>
      </c>
      <c r="W881" s="48"/>
      <c r="X881" s="47">
        <f>IF(ISERROR(SUM(E881/G881)),0,SUM(E881/G881))</f>
        <v>0</v>
      </c>
      <c r="Y881" s="46" t="str">
        <f>IF(OR(X881=0,N881="",R881=""),"",IF(X881&gt;=$Y$9,"HABIL","NO HABIL"))</f>
        <v/>
      </c>
      <c r="Z881" s="49">
        <f>IF(ISERROR(SUM(H881/F881)),0,SUM(H881/F881))</f>
        <v>0</v>
      </c>
      <c r="AA881" s="46" t="str">
        <f>IF(OR(Z881=0,N881="",R881=""),"",IF(Z881&lt;=$AA$9,"HABIL","NO HABIL"))</f>
        <v/>
      </c>
      <c r="AB881" s="41">
        <f>+SUM(AB882:AB891)</f>
        <v>0</v>
      </c>
      <c r="AC881" s="49">
        <f>IF(ISERROR(SUM(L881/M881)),0,SUM(L881/M881))</f>
        <v>0</v>
      </c>
      <c r="AD881" s="46" t="str">
        <f>IF(OR(AC881=0,N881="",R881=""),"",IF(AC881&gt;=$AD$9,"HABIL","NO HABIL"))</f>
        <v/>
      </c>
      <c r="AE881" s="46" t="str">
        <f>IF(OR(T881="",V881="",Y881="",AA881="",AD881=""),"",IF(T881="NO HABIL","NO HABIL",IF(V881="NO HABIL","NO HABIL",IF(Y881="NO HABIL","NO HABIL",IF(AA881="NO HABIL","NO HABIL",IF(AD881="NO HABIL","NO HABIL",IF(AD881="NO HABIL","NO HABIL","HABIL")))))))</f>
        <v/>
      </c>
      <c r="AF881" s="50"/>
      <c r="AG881" s="51"/>
      <c r="AH881" s="49">
        <f>IF(ISERROR(SUM(L881/K881)),0,SUM(L881/K881))</f>
        <v>0</v>
      </c>
      <c r="AI881" s="46" t="str">
        <f>IF(OR(AH881=0,N881="",R881=""),"",IF(AH881&gt;=$AI$9,"HABIL","NO HABIL"))</f>
        <v/>
      </c>
      <c r="AJ881" s="49">
        <f>IF(ISERROR(SUM(L881/F881)),0,SUM(L881/F881))</f>
        <v>0</v>
      </c>
      <c r="AK881" s="46" t="str">
        <f>IF(OR(AJ881=0,N881="",R881=""),"",IF(AJ881&gt;=$AK$9,"HABIL","NO HABIL"))</f>
        <v/>
      </c>
      <c r="AL881" s="52" t="str">
        <f t="shared" si="709"/>
        <v/>
      </c>
    </row>
    <row r="882" spans="2:38" ht="18" hidden="1" customHeight="1" x14ac:dyDescent="0.25">
      <c r="B882" s="54" t="str">
        <f>IF(C882="","",B881+0.1)</f>
        <v/>
      </c>
      <c r="C882" s="55"/>
      <c r="D882" s="56"/>
      <c r="E882" s="57">
        <f>IF(ISERROR(VLOOKUP(C882,[2]TD!$4:$65536,2,0)),0,VLOOKUP(C882,[2]TD!$4:$65536,2,0))</f>
        <v>0</v>
      </c>
      <c r="F882" s="57">
        <f>IF(ISERROR(VLOOKUP(C882,[2]TD!$4:$65536,3,0)),0,VLOOKUP(C882,[2]TD!$4:$65536,3,0))</f>
        <v>0</v>
      </c>
      <c r="G882" s="57">
        <f>IF(ISERROR(VLOOKUP(C882,[2]TD!$4:$65536,4,0)),0,VLOOKUP(C882,[2]TD!$4:$65536,4,0))</f>
        <v>0</v>
      </c>
      <c r="H882" s="57">
        <f>IF(ISERROR(VLOOKUP(C882,[2]TD!$4:$65536,5,0)),0,VLOOKUP(C882,[2]TD!$4:$65536,5,0))</f>
        <v>0</v>
      </c>
      <c r="I882" s="57">
        <f>IF(ISERROR(E882-G882),"",E882-G882)</f>
        <v>0</v>
      </c>
      <c r="J882" s="58">
        <f>IF(ISERROR(F882-H882),"",F882-H882)</f>
        <v>0</v>
      </c>
      <c r="K882" s="58">
        <f>IF(ISERROR(F882-H882),"",F882-H882)</f>
        <v>0</v>
      </c>
      <c r="L882" s="57">
        <f>IF(ISERROR(VLOOKUP(C882,[2]TD!$4:$65536,6,0)),0,VLOOKUP(C882,[2]TD!$4:$65536,6,0))</f>
        <v>0</v>
      </c>
      <c r="M882" s="57">
        <f>IF(ISERROR(VLOOKUP(C882,[2]TD!$4:$65536,7,0)),0,VLOOKUP(C882,[2]TD!$4:$65536,7,0))</f>
        <v>0</v>
      </c>
      <c r="N882" s="59"/>
      <c r="O882" s="60" t="str">
        <f>IF(ISERROR(VLOOKUP(N882,[2]POA!$A$2:$C$25,3,0)),"",VLOOKUP(N882,[2]POA!$A$2:$C$25,3,0))</f>
        <v/>
      </c>
      <c r="P882" s="61" t="s">
        <v>54</v>
      </c>
      <c r="Q882" s="61" t="str">
        <f>IF(ISERROR(VLOOKUP(P882,[2]POA!$A$2:$F$25,4,0)),"",VLOOKUP(P882,[2]POA!$A$2:$F$25,4,0))</f>
        <v/>
      </c>
      <c r="R882" s="62" t="str">
        <f>IF(ISERROR(VLOOKUP(N882,[2]POA!$A$2:$C$25,2,0)),"",VLOOKUP(N882,[2]POA!$A$2:$C$25,2,0))</f>
        <v/>
      </c>
      <c r="S882" s="63"/>
      <c r="T882" s="64" t="str">
        <f t="shared" ref="T882:T891" si="712">IF(OR(S881=0,N882="",R882=""),"",IF(S881&gt;=(0.1*R882),"HABIL","NO HABIL"))</f>
        <v/>
      </c>
      <c r="U882" s="63"/>
      <c r="V882" s="64" t="str">
        <f>IF(OR(U881=0,N882="",R882=""),"",IF(U881&gt;=(0.5*R882),"HABIL","NO HABIL"))</f>
        <v/>
      </c>
      <c r="W882" s="64"/>
      <c r="X882" s="63"/>
      <c r="Y882" s="64" t="str">
        <f>IF(OR(X881=0,N882="",R882=""),"",IF(X881&gt;=$Y$9,"HABIL","NO HABIL"))</f>
        <v/>
      </c>
      <c r="Z882" s="65"/>
      <c r="AA882" s="64" t="str">
        <f>IF(OR(Z881=0,N882="",R882=""),"",IF(Z881&lt;=$AA$9,"HABIL","NO HABIL"))</f>
        <v/>
      </c>
      <c r="AB882" s="61" t="str">
        <f>IF(ISERROR(VLOOKUP(P882,[3]POA!$A$2:$F$25,5,0)),"",VLOOKUP(P882,[3]POA!$A$2:$F$25,5,0))</f>
        <v/>
      </c>
      <c r="AC882" s="61"/>
      <c r="AD882" s="64" t="str">
        <f>IF(OR(AC881=0,N882="",R882=""),"",IF(AC881&gt;=$AD$9,"HABIL","NO HABIL"))</f>
        <v/>
      </c>
      <c r="AE882" s="64" t="str">
        <f t="shared" ref="AE882:AE891" si="713">IF(OR(T882="",V882="",Y882="",AA882="",AD882=""),"",IF(T882="NO HABIL","NO HABIL",IF(V882="NO HABIL","NO HABIL",IF(Y882="NO HABIL","NO HABIL",IF(AA882="NO HABIL","NO HABIL",IF(AD882="NO HABIL","NO HABIL",IF(AD882="NO HABIL","NO HABIL","HABIL")))))))</f>
        <v/>
      </c>
      <c r="AF882" s="66">
        <f t="shared" ref="AF882:AF891" si="714">IF(ISERROR(F882/$AG$9),"",F882/$AG$9)</f>
        <v>0</v>
      </c>
      <c r="AG882" s="67" t="str">
        <f>+IF(AF882&lt;$AG$10,"MIPYME","NO CUMPLE")</f>
        <v>MIPYME</v>
      </c>
      <c r="AH882" s="68"/>
      <c r="AI882" s="64" t="str">
        <f>IF(OR(AH881=0,N882="",R882=""),"",IF(AH881&gt;=$AI$9,"HABIL","NO HABIL"))</f>
        <v/>
      </c>
      <c r="AJ882" s="68"/>
      <c r="AK882" s="64" t="str">
        <f>IF(OR(AJ881=0,N882="",R882=""),"",IF(AJ881&gt;=$AK$9,"HABIL","NO HABIL"))</f>
        <v/>
      </c>
      <c r="AL882" s="69" t="str">
        <f>IF(OR(AI882="",AK882=""),"",IF(AI882="NO HABIL","NO HABIL",IF(AK882="NO HABIL","NO HABIL",IF(AK882="NO HABIL","NO HABIL","HABIL"))))</f>
        <v/>
      </c>
    </row>
    <row r="883" spans="2:38" ht="18" hidden="1" customHeight="1" x14ac:dyDescent="0.25">
      <c r="B883" s="54" t="str">
        <f>IF(C883="","",B882+0.1)</f>
        <v/>
      </c>
      <c r="C883" s="56"/>
      <c r="D883" s="56"/>
      <c r="E883" s="57">
        <f>IF(ISERROR(VLOOKUP(C883,[2]TD!$4:$65536,2,0)),0,VLOOKUP(C883,[2]TD!$4:$65536,2,0))</f>
        <v>0</v>
      </c>
      <c r="F883" s="57">
        <f>IF(ISERROR(VLOOKUP(C883,[2]TD!$4:$65536,3,0)),0,VLOOKUP(C883,[2]TD!$4:$65536,3,0))</f>
        <v>0</v>
      </c>
      <c r="G883" s="57">
        <f>IF(ISERROR(VLOOKUP(C883,[2]TD!$4:$65536,4,0)),0,VLOOKUP(C883,[2]TD!$4:$65536,4,0))</f>
        <v>0</v>
      </c>
      <c r="H883" s="57">
        <f>IF(ISERROR(VLOOKUP(C883,[2]TD!$4:$65536,5,0)),0,VLOOKUP(C883,[2]TD!$4:$65536,5,0))</f>
        <v>0</v>
      </c>
      <c r="I883" s="57">
        <f t="shared" ref="I883:J891" si="715">IF(ISERROR(E883-G883),"",E883-G883)</f>
        <v>0</v>
      </c>
      <c r="J883" s="58">
        <f t="shared" si="715"/>
        <v>0</v>
      </c>
      <c r="K883" s="58">
        <f t="shared" ref="K883:K891" si="716">IF(ISERROR(F883-H883),"",F883-H883)</f>
        <v>0</v>
      </c>
      <c r="L883" s="57">
        <f>IF(ISERROR(VLOOKUP(C883,[2]TD!$4:$65536,6,0)),0,VLOOKUP(C883,[2]TD!$4:$65536,6,0))</f>
        <v>0</v>
      </c>
      <c r="M883" s="57">
        <f>IF(ISERROR(VLOOKUP(C883,[2]TD!$4:$65536,7,0)),0,VLOOKUP(C883,[2]TD!$4:$65536,7,0))</f>
        <v>0</v>
      </c>
      <c r="N883" s="70"/>
      <c r="O883" s="70" t="str">
        <f>IF(ISERROR(VLOOKUP(N883,[2]POA!$A$2:$C$25,3,0)),"",VLOOKUP(N883,[2]POA!$A$2:$C$25,3,0))</f>
        <v/>
      </c>
      <c r="P883" s="61" t="s">
        <v>54</v>
      </c>
      <c r="Q883" s="61" t="str">
        <f>IF(ISERROR(VLOOKUP(P883,[2]POA!$A$2:$F$25,4,0)),"",VLOOKUP(P883,[2]POA!$A$2:$F$25,4,0))</f>
        <v/>
      </c>
      <c r="R883" s="62" t="str">
        <f>IF(ISERROR(VLOOKUP(N883,[2]POA!$A$2:$C$25,2,0)),"",VLOOKUP(N883,[2]POA!$A$2:$C$25,2,0))</f>
        <v/>
      </c>
      <c r="S883" s="63" t="s">
        <v>54</v>
      </c>
      <c r="T883" s="64" t="str">
        <f t="shared" si="712"/>
        <v/>
      </c>
      <c r="U883" s="63"/>
      <c r="V883" s="64" t="str">
        <f>IF(OR(U881=0,N883="",R883=""),"",IF(U881&gt;=(0.5*R883),"HABIL","NO HABIL"))</f>
        <v/>
      </c>
      <c r="W883" s="64"/>
      <c r="X883" s="63"/>
      <c r="Y883" s="64" t="str">
        <f>IF(OR(X881=0,N883="",R883=""),"",IF(X881&gt;=$Y$9,"HABIL","NO HABIL"))</f>
        <v/>
      </c>
      <c r="Z883" s="65"/>
      <c r="AA883" s="64" t="str">
        <f>IF(OR(Z881=0,N883="",R883=""),"",IF(Z881&lt;=$AA$9,"HABIL","NO HABIL"))</f>
        <v/>
      </c>
      <c r="AB883" s="61" t="str">
        <f>IF(ISERROR(VLOOKUP(P883,[3]POA!$A$2:$F$25,5,0)),"",VLOOKUP(P883,[3]POA!$A$2:$F$25,5,0))</f>
        <v/>
      </c>
      <c r="AC883" s="61"/>
      <c r="AD883" s="64" t="str">
        <f>IF(OR(AC881=0,N883="",R883=""),"",IF(AC881&gt;=$AD$9,"HABIL","NO HABIL"))</f>
        <v/>
      </c>
      <c r="AE883" s="64" t="str">
        <f t="shared" si="713"/>
        <v/>
      </c>
      <c r="AF883" s="66">
        <f t="shared" si="714"/>
        <v>0</v>
      </c>
      <c r="AG883" s="67" t="str">
        <f t="shared" ref="AG883:AG891" si="717">+IF(AF883&lt;$AG$10,"MIPYME","NO CUMPLE")</f>
        <v>MIPYME</v>
      </c>
      <c r="AH883" s="68"/>
      <c r="AI883" s="64" t="str">
        <f>IF(OR(AH881=0,N883="",R883=""),"",IF(AH881&gt;=$AI$9,"HABIL","NO HABIL"))</f>
        <v/>
      </c>
      <c r="AJ883" s="68"/>
      <c r="AK883" s="64" t="str">
        <f>IF(OR(AJ881=0,N883="",R883=""),"",IF(AJ881&gt;=$AK$9,"HABIL","NO HABIL"))</f>
        <v/>
      </c>
      <c r="AL883" s="71" t="str">
        <f t="shared" ref="AL883:AL892" si="718">IF(OR(AI883="",AK883=""),"",IF(AI883="NO HABIL","NO HABIL",IF(AK883="NO HABIL","NO HABIL",IF(AK883="NO HABIL","NO HABIL","HABIL"))))</f>
        <v/>
      </c>
    </row>
    <row r="884" spans="2:38" ht="18" hidden="1" customHeight="1" x14ac:dyDescent="0.25">
      <c r="B884" s="54" t="str">
        <f>IF(C884="","",B883+0.1)</f>
        <v/>
      </c>
      <c r="C884" s="56"/>
      <c r="D884" s="56"/>
      <c r="E884" s="57">
        <f>IF(ISERROR(VLOOKUP(C884,[2]TD!$4:$65536,2,0)),0,VLOOKUP(C884,[2]TD!$4:$65536,2,0))</f>
        <v>0</v>
      </c>
      <c r="F884" s="57">
        <f>IF(ISERROR(VLOOKUP(C884,[2]TD!$4:$65536,3,0)),0,VLOOKUP(C884,[2]TD!$4:$65536,3,0))</f>
        <v>0</v>
      </c>
      <c r="G884" s="57">
        <f>IF(ISERROR(VLOOKUP(C884,[2]TD!$4:$65536,4,0)),0,VLOOKUP(C884,[2]TD!$4:$65536,4,0))</f>
        <v>0</v>
      </c>
      <c r="H884" s="57">
        <f>IF(ISERROR(VLOOKUP(C884,[2]TD!$4:$65536,5,0)),0,VLOOKUP(C884,[2]TD!$4:$65536,5,0))</f>
        <v>0</v>
      </c>
      <c r="I884" s="57">
        <f t="shared" si="715"/>
        <v>0</v>
      </c>
      <c r="J884" s="58">
        <f t="shared" si="715"/>
        <v>0</v>
      </c>
      <c r="K884" s="58">
        <f t="shared" si="716"/>
        <v>0</v>
      </c>
      <c r="L884" s="57">
        <f>IF(ISERROR(VLOOKUP(C884,[2]TD!$4:$65536,6,0)),0,VLOOKUP(C884,[2]TD!$4:$65536,6,0))</f>
        <v>0</v>
      </c>
      <c r="M884" s="57">
        <f>IF(ISERROR(VLOOKUP(C884,[2]TD!$4:$65536,7,0)),0,VLOOKUP(C884,[2]TD!$4:$65536,7,0))</f>
        <v>0</v>
      </c>
      <c r="N884" s="70"/>
      <c r="O884" s="70" t="str">
        <f>IF(ISERROR(VLOOKUP(N884,[2]POA!$A$2:$C$25,3,0)),"",VLOOKUP(N884,[2]POA!$A$2:$C$25,3,0))</f>
        <v/>
      </c>
      <c r="P884" s="61"/>
      <c r="Q884" s="61" t="str">
        <f>IF(ISERROR(VLOOKUP(P884,[2]POA!$A$2:$F$25,4,0)),"",VLOOKUP(P884,[2]POA!$A$2:$F$25,4,0))</f>
        <v/>
      </c>
      <c r="R884" s="62" t="str">
        <f>IF(ISERROR(VLOOKUP(N884,[2]POA!$A$2:$C$25,2,0)),"",VLOOKUP(N884,[2]POA!$A$2:$C$25,2,0))</f>
        <v/>
      </c>
      <c r="S884" s="63" t="s">
        <v>54</v>
      </c>
      <c r="T884" s="64" t="str">
        <f t="shared" si="712"/>
        <v/>
      </c>
      <c r="U884" s="63"/>
      <c r="V884" s="64" t="str">
        <f>IF(OR(U881=0,N884="",R884=""),"",IF(U881&gt;=(0.5*R884),"HABIL","NO HABIL"))</f>
        <v/>
      </c>
      <c r="W884" s="64"/>
      <c r="X884" s="63"/>
      <c r="Y884" s="64" t="str">
        <f>IF(OR(X881=0,N884="",R884=""),"",IF(X881&gt;=$Y$9,"HABIL","NO HABIL"))</f>
        <v/>
      </c>
      <c r="Z884" s="65"/>
      <c r="AA884" s="64" t="str">
        <f>IF(OR(Z881=0,N884="",R884=""),"",IF(Z881&lt;=$AA$9,"HABIL","NO HABIL"))</f>
        <v/>
      </c>
      <c r="AB884" s="61">
        <f>IF(ISERROR(VLOOKUP(P884,[3]POA!$A$2:$F$25,5,0)),"",VLOOKUP(P884,[3]POA!$A$2:$F$25,5,0))</f>
        <v>0</v>
      </c>
      <c r="AC884" s="61"/>
      <c r="AD884" s="64" t="str">
        <f>IF(OR(AC881=0,N884="",R884=""),"",IF(AC881&gt;=$AD$9,"HABIL","NO HABIL"))</f>
        <v/>
      </c>
      <c r="AE884" s="64" t="str">
        <f t="shared" si="713"/>
        <v/>
      </c>
      <c r="AF884" s="66">
        <f t="shared" si="714"/>
        <v>0</v>
      </c>
      <c r="AG884" s="67" t="str">
        <f t="shared" si="717"/>
        <v>MIPYME</v>
      </c>
      <c r="AH884" s="68"/>
      <c r="AI884" s="64" t="str">
        <f>IF(OR(AH881=0,N884="",R884=""),"",IF(AH881&gt;=$AI$9,"HABIL","NO HABIL"))</f>
        <v/>
      </c>
      <c r="AJ884" s="68"/>
      <c r="AK884" s="64" t="str">
        <f>IF(OR(AJ881=0,N884="",R884=""),"",IF(AJ881&gt;=$AK$9,"HABIL","NO HABIL"))</f>
        <v/>
      </c>
      <c r="AL884" s="71" t="str">
        <f t="shared" si="718"/>
        <v/>
      </c>
    </row>
    <row r="885" spans="2:38" ht="18" hidden="1" customHeight="1" x14ac:dyDescent="0.25">
      <c r="B885" s="54"/>
      <c r="C885" s="56" t="s">
        <v>55</v>
      </c>
      <c r="D885" s="56"/>
      <c r="E885" s="57">
        <f>IF(ISERROR(VLOOKUP(C885,[2]TD!$4:$65536,2,0)),0,VLOOKUP(C885,[2]TD!$4:$65536,2,0))</f>
        <v>0</v>
      </c>
      <c r="F885" s="57">
        <f>IF(ISERROR(VLOOKUP(C885,[2]TD!$4:$65536,3,0)),0,VLOOKUP(C885,[2]TD!$4:$65536,3,0))</f>
        <v>0</v>
      </c>
      <c r="G885" s="57">
        <f>IF(ISERROR(VLOOKUP(C885,[2]TD!$4:$65536,4,0)),0,VLOOKUP(C885,[2]TD!$4:$65536,4,0))</f>
        <v>0</v>
      </c>
      <c r="H885" s="57">
        <f>IF(ISERROR(VLOOKUP(C885,[2]TD!$4:$65536,5,0)),0,VLOOKUP(C885,[2]TD!$4:$65536,5,0))</f>
        <v>0</v>
      </c>
      <c r="I885" s="57">
        <f t="shared" si="715"/>
        <v>0</v>
      </c>
      <c r="J885" s="57">
        <f t="shared" si="715"/>
        <v>0</v>
      </c>
      <c r="K885" s="57">
        <f t="shared" si="716"/>
        <v>0</v>
      </c>
      <c r="L885" s="57">
        <f>IF(ISERROR(VLOOKUP(C885,[2]TD!$4:$65536,6,0)),0,VLOOKUP(C885,[2]TD!$4:$65536,6,0))</f>
        <v>0</v>
      </c>
      <c r="M885" s="57">
        <f>IF(ISERROR(VLOOKUP(C885,[2]TD!$4:$65536,7,0)),0,VLOOKUP(C885,[2]TD!$4:$65536,7,0))</f>
        <v>0</v>
      </c>
      <c r="N885" s="70"/>
      <c r="O885" s="70" t="str">
        <f>IF(ISERROR(VLOOKUP(N885,[2]POA!$A$2:$C$25,3,0)),"",VLOOKUP(N885,[2]POA!$A$2:$C$25,3,0))</f>
        <v/>
      </c>
      <c r="P885" s="61"/>
      <c r="Q885" s="61" t="str">
        <f>IF(ISERROR(VLOOKUP(P885,[2]POA!$A$2:$F$25,4,0)),"",VLOOKUP(P885,[2]POA!$A$2:$F$25,4,0))</f>
        <v/>
      </c>
      <c r="R885" s="62" t="str">
        <f>IF(ISERROR(VLOOKUP(N885,[2]POA!$A$2:$C$25,2,0)),"",VLOOKUP(N885,[2]POA!$A$2:$C$25,2,0))</f>
        <v/>
      </c>
      <c r="S885" s="63"/>
      <c r="T885" s="64" t="str">
        <f t="shared" si="712"/>
        <v/>
      </c>
      <c r="U885" s="63"/>
      <c r="V885" s="64" t="str">
        <f>IF(OR(U881=0,N885="",R885=""),"",IF(U881&gt;=(0.5*R885),"HABIL","NO HABIL"))</f>
        <v/>
      </c>
      <c r="W885" s="64"/>
      <c r="X885" s="63"/>
      <c r="Y885" s="64" t="str">
        <f>IF(OR(X881=0,N885="",R885=""),"",IF(X881&gt;=$Y$9,"HABIL","NO HABIL"))</f>
        <v/>
      </c>
      <c r="Z885" s="65"/>
      <c r="AA885" s="64" t="str">
        <f>IF(OR(Z881=0,N885="",R885=""),"",IF(Z881&lt;=$AA$9,"HABIL","NO HABIL"))</f>
        <v/>
      </c>
      <c r="AB885" s="61">
        <f>IF(ISERROR(VLOOKUP(P885,[3]POA!$A$2:$F$25,5,0)),"",VLOOKUP(P885,[3]POA!$A$2:$F$25,5,0))</f>
        <v>0</v>
      </c>
      <c r="AC885" s="61"/>
      <c r="AD885" s="64" t="str">
        <f>IF(OR(AC881=0,N885="",R885=""),"",IF(AC881&gt;=$AD$9,"HABIL","NO HABIL"))</f>
        <v/>
      </c>
      <c r="AE885" s="64" t="str">
        <f t="shared" si="713"/>
        <v/>
      </c>
      <c r="AF885" s="66">
        <f t="shared" si="714"/>
        <v>0</v>
      </c>
      <c r="AG885" s="67" t="str">
        <f t="shared" si="717"/>
        <v>MIPYME</v>
      </c>
      <c r="AH885" s="68"/>
      <c r="AI885" s="64" t="str">
        <f>IF(OR(AH881=0,N885="",R885=""),"",IF(AH881&gt;=$AI$9,"HABIL","NO HABIL"))</f>
        <v/>
      </c>
      <c r="AJ885" s="68"/>
      <c r="AK885" s="64" t="str">
        <f>IF(OR(AJ881=0,N885="",R885=""),"",IF(AJ881&gt;=$AK$9,"HABIL","NO HABIL"))</f>
        <v/>
      </c>
      <c r="AL885" s="71" t="str">
        <f t="shared" si="718"/>
        <v/>
      </c>
    </row>
    <row r="886" spans="2:38" ht="18" hidden="1" customHeight="1" x14ac:dyDescent="0.25">
      <c r="B886" s="54" t="str">
        <f t="shared" ref="B886:B891" si="719">IF(C886="","",B885+0.1)</f>
        <v/>
      </c>
      <c r="C886" s="56"/>
      <c r="D886" s="56"/>
      <c r="E886" s="57">
        <f>IF(ISERROR(VLOOKUP(C886,[2]TD!$4:$65536,2,0)),0,VLOOKUP(C886,[2]TD!$4:$65536,2,0))</f>
        <v>0</v>
      </c>
      <c r="F886" s="57">
        <f>IF(ISERROR(VLOOKUP(C886,[2]TD!$4:$65536,3,0)),0,VLOOKUP(C886,[2]TD!$4:$65536,3,0))</f>
        <v>0</v>
      </c>
      <c r="G886" s="57">
        <f>IF(ISERROR(VLOOKUP(C886,[2]TD!$4:$65536,4,0)),0,VLOOKUP(C886,[2]TD!$4:$65536,4,0))</f>
        <v>0</v>
      </c>
      <c r="H886" s="57">
        <f>IF(ISERROR(VLOOKUP(C886,[2]TD!$4:$65536,5,0)),0,VLOOKUP(C886,[2]TD!$4:$65536,5,0))</f>
        <v>0</v>
      </c>
      <c r="I886" s="57">
        <f t="shared" si="715"/>
        <v>0</v>
      </c>
      <c r="J886" s="57">
        <f t="shared" si="715"/>
        <v>0</v>
      </c>
      <c r="K886" s="57">
        <f t="shared" si="716"/>
        <v>0</v>
      </c>
      <c r="L886" s="57">
        <f>IF(ISERROR(VLOOKUP(C886,[2]TD!$4:$65536,6,0)),0,VLOOKUP(C886,[2]TD!$4:$65536,6,0))</f>
        <v>0</v>
      </c>
      <c r="M886" s="57">
        <f>IF(ISERROR(VLOOKUP(C886,[2]TD!$4:$65536,7,0)),0,VLOOKUP(C886,[2]TD!$4:$65536,7,0))</f>
        <v>0</v>
      </c>
      <c r="N886" s="70"/>
      <c r="O886" s="70" t="str">
        <f>IF(ISERROR(VLOOKUP(N886,[2]POA!$A$2:$C$25,3,0)),"",VLOOKUP(N886,[2]POA!$A$2:$C$25,3,0))</f>
        <v/>
      </c>
      <c r="P886" s="61"/>
      <c r="Q886" s="61" t="str">
        <f>IF(ISERROR(VLOOKUP(P886,[2]POA!$A$2:$F$25,4,0)),"",VLOOKUP(P886,[2]POA!$A$2:$F$25,4,0))</f>
        <v/>
      </c>
      <c r="R886" s="62" t="str">
        <f>IF(ISERROR(VLOOKUP(N886,[2]POA!$A$2:$C$25,2,0)),"",VLOOKUP(N886,[2]POA!$A$2:$C$25,2,0))</f>
        <v/>
      </c>
      <c r="S886" s="63"/>
      <c r="T886" s="64" t="str">
        <f t="shared" si="712"/>
        <v/>
      </c>
      <c r="U886" s="63"/>
      <c r="V886" s="64" t="str">
        <f>IF(OR(U881=0,N886="",R886=""),"",IF(U881&gt;=(0.5*R886),"HABIL","NO HABIL"))</f>
        <v/>
      </c>
      <c r="W886" s="64"/>
      <c r="X886" s="63"/>
      <c r="Y886" s="64" t="str">
        <f>IF(OR(X881=0,N886="",R886=""),"",IF(X881&gt;=$Y$9,"HABIL","NO HABIL"))</f>
        <v/>
      </c>
      <c r="Z886" s="65"/>
      <c r="AA886" s="64" t="str">
        <f>IF(OR(Z881=0,N886="",R886=""),"",IF(Z881&lt;=$AA$9,"HABIL","NO HABIL"))</f>
        <v/>
      </c>
      <c r="AB886" s="61">
        <f>IF(ISERROR(VLOOKUP(P886,[3]POA!$A$2:$F$25,5,0)),"",VLOOKUP(P886,[3]POA!$A$2:$F$25,5,0))</f>
        <v>0</v>
      </c>
      <c r="AC886" s="61"/>
      <c r="AD886" s="64" t="str">
        <f>IF(OR(AC881=0,N886="",R886=""),"",IF(AC881&gt;=$AD$9,"HABIL","NO HABIL"))</f>
        <v/>
      </c>
      <c r="AE886" s="64" t="str">
        <f t="shared" si="713"/>
        <v/>
      </c>
      <c r="AF886" s="66">
        <f t="shared" si="714"/>
        <v>0</v>
      </c>
      <c r="AG886" s="67" t="str">
        <f t="shared" si="717"/>
        <v>MIPYME</v>
      </c>
      <c r="AH886" s="68"/>
      <c r="AI886" s="64" t="str">
        <f>IF(OR(AH881=0,N886="",R886=""),"",IF(AH881&gt;=$AI$9,"HABIL","NO HABIL"))</f>
        <v/>
      </c>
      <c r="AJ886" s="68"/>
      <c r="AK886" s="64" t="str">
        <f>IF(OR(AJ881=0,N886="",R886=""),"",IF(AJ881&gt;=$AK$9,"HABIL","NO HABIL"))</f>
        <v/>
      </c>
      <c r="AL886" s="72" t="str">
        <f t="shared" si="718"/>
        <v/>
      </c>
    </row>
    <row r="887" spans="2:38" ht="18" hidden="1" customHeight="1" x14ac:dyDescent="0.25">
      <c r="B887" s="54" t="str">
        <f t="shared" si="719"/>
        <v/>
      </c>
      <c r="C887" s="56"/>
      <c r="D887" s="56"/>
      <c r="E887" s="57">
        <f>IF(ISERROR(VLOOKUP(C887,[2]TD!$4:$65536,2,0)),0,VLOOKUP(C887,[2]TD!$4:$65536,2,0))</f>
        <v>0</v>
      </c>
      <c r="F887" s="57">
        <f>IF(ISERROR(VLOOKUP(C887,[2]TD!$4:$65536,3,0)),0,VLOOKUP(C887,[2]TD!$4:$65536,3,0))</f>
        <v>0</v>
      </c>
      <c r="G887" s="57">
        <f>IF(ISERROR(VLOOKUP(C887,[2]TD!$4:$65536,4,0)),0,VLOOKUP(C887,[2]TD!$4:$65536,4,0))</f>
        <v>0</v>
      </c>
      <c r="H887" s="57">
        <f>IF(ISERROR(VLOOKUP(C887,[2]TD!$4:$65536,5,0)),0,VLOOKUP(C887,[2]TD!$4:$65536,5,0))</f>
        <v>0</v>
      </c>
      <c r="I887" s="57">
        <f t="shared" si="715"/>
        <v>0</v>
      </c>
      <c r="J887" s="57">
        <f t="shared" si="715"/>
        <v>0</v>
      </c>
      <c r="K887" s="57">
        <f t="shared" si="716"/>
        <v>0</v>
      </c>
      <c r="L887" s="57">
        <f>IF(ISERROR(VLOOKUP(C887,[2]TD!$4:$65536,6,0)),0,VLOOKUP(C887,[2]TD!$4:$65536,6,0))</f>
        <v>0</v>
      </c>
      <c r="M887" s="57">
        <f>IF(ISERROR(VLOOKUP(C887,[2]TD!$4:$65536,7,0)),0,VLOOKUP(C887,[2]TD!$4:$65536,7,0))</f>
        <v>0</v>
      </c>
      <c r="N887" s="70"/>
      <c r="O887" s="70" t="str">
        <f>IF(ISERROR(VLOOKUP(N887,[2]POA!$A$2:$C$25,3,0)),"",VLOOKUP(N887,[2]POA!$A$2:$C$25,3,0))</f>
        <v/>
      </c>
      <c r="P887" s="61"/>
      <c r="Q887" s="61" t="str">
        <f>IF(ISERROR(VLOOKUP(P887,[2]POA!$A$2:$F$25,4,0)),"",VLOOKUP(P887,[2]POA!$A$2:$F$25,4,0))</f>
        <v/>
      </c>
      <c r="R887" s="62" t="str">
        <f>IF(ISERROR(VLOOKUP(N887,[2]POA!$A$2:$C$25,2,0)),"",VLOOKUP(N887,[2]POA!$A$2:$C$25,2,0))</f>
        <v/>
      </c>
      <c r="S887" s="63"/>
      <c r="T887" s="64" t="str">
        <f t="shared" si="712"/>
        <v/>
      </c>
      <c r="U887" s="63"/>
      <c r="V887" s="64" t="str">
        <f>IF(OR(U881=0,N887="",R887=""),"",IF(U881&gt;=(0.5*R887),"HABIL","NO HABIL"))</f>
        <v/>
      </c>
      <c r="W887" s="64"/>
      <c r="X887" s="63"/>
      <c r="Y887" s="64" t="str">
        <f>IF(OR(X881=0,N887="",R887=""),"",IF(X881&gt;=$Y$9,"HABIL","NO HABIL"))</f>
        <v/>
      </c>
      <c r="Z887" s="65"/>
      <c r="AA887" s="64" t="str">
        <f>IF(OR(Z881=0,N887="",R887=""),"",IF(Z881&lt;=$AA$9,"HABIL","NO HABIL"))</f>
        <v/>
      </c>
      <c r="AB887" s="61">
        <f>IF(ISERROR(VLOOKUP(P887,[3]POA!$A$2:$F$25,5,0)),"",VLOOKUP(P887,[3]POA!$A$2:$F$25,5,0))</f>
        <v>0</v>
      </c>
      <c r="AC887" s="61"/>
      <c r="AD887" s="64" t="str">
        <f>IF(OR(AC881=0,N887="",R887=""),"",IF(AC881&gt;=$AD$9,"HABIL","NO HABIL"))</f>
        <v/>
      </c>
      <c r="AE887" s="64" t="str">
        <f t="shared" si="713"/>
        <v/>
      </c>
      <c r="AF887" s="66">
        <f t="shared" si="714"/>
        <v>0</v>
      </c>
      <c r="AG887" s="67" t="str">
        <f t="shared" si="717"/>
        <v>MIPYME</v>
      </c>
      <c r="AH887" s="68"/>
      <c r="AI887" s="64" t="str">
        <f>IF(OR(AH881=0,N887="",R887=""),"",IF(AH881&gt;=$AI$9,"HABIL","NO HABIL"))</f>
        <v/>
      </c>
      <c r="AJ887" s="68"/>
      <c r="AK887" s="64" t="str">
        <f>IF(OR(AJ881=0,N887="",R887=""),"",IF(AJ881&gt;=$AK$9,"HABIL","NO HABIL"))</f>
        <v/>
      </c>
      <c r="AL887" s="71" t="str">
        <f t="shared" si="718"/>
        <v/>
      </c>
    </row>
    <row r="888" spans="2:38" ht="18" hidden="1" customHeight="1" x14ac:dyDescent="0.25">
      <c r="B888" s="54" t="str">
        <f t="shared" si="719"/>
        <v/>
      </c>
      <c r="C888" s="56"/>
      <c r="D888" s="56"/>
      <c r="E888" s="57">
        <f>IF(ISERROR(VLOOKUP(C888,[2]TD!$4:$65536,2,0)),0,VLOOKUP(C888,[2]TD!$4:$65536,2,0))</f>
        <v>0</v>
      </c>
      <c r="F888" s="57">
        <f>IF(ISERROR(VLOOKUP(C888,[2]TD!$4:$65536,3,0)),0,VLOOKUP(C888,[2]TD!$4:$65536,3,0))</f>
        <v>0</v>
      </c>
      <c r="G888" s="57">
        <f>IF(ISERROR(VLOOKUP(C888,[2]TD!$4:$65536,4,0)),0,VLOOKUP(C888,[2]TD!$4:$65536,4,0))</f>
        <v>0</v>
      </c>
      <c r="H888" s="57">
        <f>IF(ISERROR(VLOOKUP(C888,[2]TD!$4:$65536,5,0)),0,VLOOKUP(C888,[2]TD!$4:$65536,5,0))</f>
        <v>0</v>
      </c>
      <c r="I888" s="57">
        <f t="shared" si="715"/>
        <v>0</v>
      </c>
      <c r="J888" s="57">
        <f t="shared" si="715"/>
        <v>0</v>
      </c>
      <c r="K888" s="57">
        <f t="shared" si="716"/>
        <v>0</v>
      </c>
      <c r="L888" s="57">
        <f>IF(ISERROR(VLOOKUP(C888,[2]TD!$4:$65536,6,0)),0,VLOOKUP(C888,[2]TD!$4:$65536,6,0))</f>
        <v>0</v>
      </c>
      <c r="M888" s="57">
        <f>IF(ISERROR(VLOOKUP(C888,[2]TD!$4:$65536,7,0)),0,VLOOKUP(C888,[2]TD!$4:$65536,7,0))</f>
        <v>0</v>
      </c>
      <c r="N888" s="70"/>
      <c r="O888" s="70" t="str">
        <f>IF(ISERROR(VLOOKUP(N888,[2]POA!$A$2:$C$25,3,0)),"",VLOOKUP(N888,[2]POA!$A$2:$C$25,3,0))</f>
        <v/>
      </c>
      <c r="P888" s="61"/>
      <c r="Q888" s="61" t="str">
        <f>IF(ISERROR(VLOOKUP(P888,[2]POA!$A$2:$F$25,4,0)),"",VLOOKUP(P888,[2]POA!$A$2:$F$25,4,0))</f>
        <v/>
      </c>
      <c r="R888" s="62" t="str">
        <f>IF(ISERROR(VLOOKUP(N888,[2]POA!$A$2:$C$25,2,0)),"",VLOOKUP(N888,[2]POA!$A$2:$C$25,2,0))</f>
        <v/>
      </c>
      <c r="S888" s="63"/>
      <c r="T888" s="64" t="str">
        <f t="shared" si="712"/>
        <v/>
      </c>
      <c r="U888" s="63"/>
      <c r="V888" s="64" t="str">
        <f>IF(OR(U881=0,N888="",R888=""),"",IF(U881&gt;=(0.5*R888),"HABIL","NO HABIL"))</f>
        <v/>
      </c>
      <c r="W888" s="64"/>
      <c r="X888" s="63"/>
      <c r="Y888" s="64" t="str">
        <f>IF(OR(X881=0,N888="",R888=""),"",IF(X881&gt;=$Y$9,"HABIL","NO HABIL"))</f>
        <v/>
      </c>
      <c r="Z888" s="65"/>
      <c r="AA888" s="64" t="str">
        <f>IF(OR(Z881=0,N888="",R888=""),"",IF(Z881&lt;=$AA$9,"HABIL","NO HABIL"))</f>
        <v/>
      </c>
      <c r="AB888" s="61">
        <f>IF(ISERROR(VLOOKUP(P888,[3]POA!$A$2:$F$25,5,0)),"",VLOOKUP(P888,[3]POA!$A$2:$F$25,5,0))</f>
        <v>0</v>
      </c>
      <c r="AC888" s="61"/>
      <c r="AD888" s="64" t="str">
        <f>IF(OR(AC881=0,N888="",R888=""),"",IF(AC881&gt;=$AD$9,"HABIL","NO HABIL"))</f>
        <v/>
      </c>
      <c r="AE888" s="64" t="str">
        <f t="shared" si="713"/>
        <v/>
      </c>
      <c r="AF888" s="66">
        <f t="shared" si="714"/>
        <v>0</v>
      </c>
      <c r="AG888" s="67" t="str">
        <f t="shared" si="717"/>
        <v>MIPYME</v>
      </c>
      <c r="AH888" s="68"/>
      <c r="AI888" s="64" t="str">
        <f>IF(OR(AH881=0,N888="",R888=""),"",IF(AH881&gt;=$AI$9,"HABIL","NO HABIL"))</f>
        <v/>
      </c>
      <c r="AJ888" s="68"/>
      <c r="AK888" s="64" t="str">
        <f>IF(OR(AJ881=0,N888="",R888=""),"",IF(AJ881&gt;=$AK$9,"HABIL","NO HABIL"))</f>
        <v/>
      </c>
      <c r="AL888" s="71" t="str">
        <f t="shared" si="718"/>
        <v/>
      </c>
    </row>
    <row r="889" spans="2:38" ht="18" hidden="1" customHeight="1" x14ac:dyDescent="0.25">
      <c r="B889" s="54" t="str">
        <f t="shared" si="719"/>
        <v/>
      </c>
      <c r="C889" s="56"/>
      <c r="D889" s="56"/>
      <c r="E889" s="57">
        <f>IF(ISERROR(VLOOKUP(C889,[2]TD!$4:$65536,2,0)),0,VLOOKUP(C889,[2]TD!$4:$65536,2,0))</f>
        <v>0</v>
      </c>
      <c r="F889" s="57">
        <f>IF(ISERROR(VLOOKUP(C889,[2]TD!$4:$65536,3,0)),0,VLOOKUP(C889,[2]TD!$4:$65536,3,0))</f>
        <v>0</v>
      </c>
      <c r="G889" s="57">
        <f>IF(ISERROR(VLOOKUP(C889,[2]TD!$4:$65536,4,0)),0,VLOOKUP(C889,[2]TD!$4:$65536,4,0))</f>
        <v>0</v>
      </c>
      <c r="H889" s="57">
        <f>IF(ISERROR(VLOOKUP(C889,[2]TD!$4:$65536,5,0)),0,VLOOKUP(C889,[2]TD!$4:$65536,5,0))</f>
        <v>0</v>
      </c>
      <c r="I889" s="57">
        <f t="shared" si="715"/>
        <v>0</v>
      </c>
      <c r="J889" s="57">
        <f t="shared" si="715"/>
        <v>0</v>
      </c>
      <c r="K889" s="57">
        <f t="shared" si="716"/>
        <v>0</v>
      </c>
      <c r="L889" s="57">
        <f>IF(ISERROR(VLOOKUP(C889,[2]TD!$4:$65536,6,0)),0,VLOOKUP(C889,[2]TD!$4:$65536,6,0))</f>
        <v>0</v>
      </c>
      <c r="M889" s="57">
        <f>IF(ISERROR(VLOOKUP(C889,[2]TD!$4:$65536,7,0)),0,VLOOKUP(C889,[2]TD!$4:$65536,7,0))</f>
        <v>0</v>
      </c>
      <c r="N889" s="70"/>
      <c r="O889" s="70" t="str">
        <f>IF(ISERROR(VLOOKUP(N889,[2]POA!$A$2:$C$25,3,0)),"",VLOOKUP(N889,[2]POA!$A$2:$C$25,3,0))</f>
        <v/>
      </c>
      <c r="P889" s="61"/>
      <c r="Q889" s="61" t="str">
        <f>IF(ISERROR(VLOOKUP(P889,[2]POA!$A$2:$F$25,4,0)),"",VLOOKUP(P889,[2]POA!$A$2:$F$25,4,0))</f>
        <v/>
      </c>
      <c r="R889" s="62" t="str">
        <f>IF(ISERROR(VLOOKUP(N889,[2]POA!$A$2:$C$25,2,0)),"",VLOOKUP(N889,[2]POA!$A$2:$C$25,2,0))</f>
        <v/>
      </c>
      <c r="S889" s="63"/>
      <c r="T889" s="64" t="str">
        <f t="shared" si="712"/>
        <v/>
      </c>
      <c r="U889" s="63"/>
      <c r="V889" s="64" t="str">
        <f>IF(OR(U881=0,N889="",R889=""),"",IF(U881&gt;=(0.5*R889),"HABIL","NO HABIL"))</f>
        <v/>
      </c>
      <c r="W889" s="64"/>
      <c r="X889" s="63"/>
      <c r="Y889" s="64" t="str">
        <f>IF(OR(X881=0,N889="",R889=""),"",IF(X881&gt;=$Y$9,"HABIL","NO HABIL"))</f>
        <v/>
      </c>
      <c r="Z889" s="65"/>
      <c r="AA889" s="64" t="str">
        <f>IF(OR(Z881=0,N889="",R889=""),"",IF(Z881&lt;=$AA$9,"HABIL","NO HABIL"))</f>
        <v/>
      </c>
      <c r="AB889" s="61">
        <f>IF(ISERROR(VLOOKUP(P889,[3]POA!$A$2:$F$25,5,0)),"",VLOOKUP(P889,[3]POA!$A$2:$F$25,5,0))</f>
        <v>0</v>
      </c>
      <c r="AC889" s="61"/>
      <c r="AD889" s="64" t="str">
        <f>IF(OR(AC881=0,N889="",R889=""),"",IF(AC881&gt;=$AD$9,"HABIL","NO HABIL"))</f>
        <v/>
      </c>
      <c r="AE889" s="64" t="str">
        <f t="shared" si="713"/>
        <v/>
      </c>
      <c r="AF889" s="66">
        <f t="shared" si="714"/>
        <v>0</v>
      </c>
      <c r="AG889" s="67" t="str">
        <f t="shared" si="717"/>
        <v>MIPYME</v>
      </c>
      <c r="AH889" s="68"/>
      <c r="AI889" s="64" t="str">
        <f>IF(OR(AH881=0,N889="",R889=""),"",IF(AH881&gt;=$AI$9,"HABIL","NO HABIL"))</f>
        <v/>
      </c>
      <c r="AJ889" s="68"/>
      <c r="AK889" s="64" t="str">
        <f>IF(OR(AJ881=0,N889="",R889=""),"",IF(AJ881&gt;=$AK$9,"HABIL","NO HABIL"))</f>
        <v/>
      </c>
      <c r="AL889" s="72" t="str">
        <f t="shared" si="718"/>
        <v/>
      </c>
    </row>
    <row r="890" spans="2:38" ht="18" hidden="1" customHeight="1" x14ac:dyDescent="0.25">
      <c r="B890" s="54" t="str">
        <f t="shared" si="719"/>
        <v/>
      </c>
      <c r="C890" s="56"/>
      <c r="D890" s="56"/>
      <c r="E890" s="57">
        <f>IF(ISERROR(VLOOKUP(C890,[2]TD!$4:$65536,2,0)),0,VLOOKUP(C890,[2]TD!$4:$65536,2,0))</f>
        <v>0</v>
      </c>
      <c r="F890" s="57">
        <f>IF(ISERROR(VLOOKUP(C890,[2]TD!$4:$65536,3,0)),0,VLOOKUP(C890,[2]TD!$4:$65536,3,0))</f>
        <v>0</v>
      </c>
      <c r="G890" s="57">
        <f>IF(ISERROR(VLOOKUP(C890,[2]TD!$4:$65536,4,0)),0,VLOOKUP(C890,[2]TD!$4:$65536,4,0))</f>
        <v>0</v>
      </c>
      <c r="H890" s="57">
        <f>IF(ISERROR(VLOOKUP(C890,[2]TD!$4:$65536,5,0)),0,VLOOKUP(C890,[2]TD!$4:$65536,5,0))</f>
        <v>0</v>
      </c>
      <c r="I890" s="57">
        <f t="shared" si="715"/>
        <v>0</v>
      </c>
      <c r="J890" s="57">
        <f t="shared" si="715"/>
        <v>0</v>
      </c>
      <c r="K890" s="57">
        <f t="shared" si="716"/>
        <v>0</v>
      </c>
      <c r="L890" s="57">
        <f>IF(ISERROR(VLOOKUP(C890,[2]TD!$4:$65536,6,0)),0,VLOOKUP(C890,[2]TD!$4:$65536,6,0))</f>
        <v>0</v>
      </c>
      <c r="M890" s="57">
        <f>IF(ISERROR(VLOOKUP(C890,[2]TD!$4:$65536,7,0)),0,VLOOKUP(C890,[2]TD!$4:$65536,7,0))</f>
        <v>0</v>
      </c>
      <c r="N890" s="70"/>
      <c r="O890" s="70" t="str">
        <f>IF(ISERROR(VLOOKUP(N890,[2]POA!$A$2:$C$25,3,0)),"",VLOOKUP(N890,[2]POA!$A$2:$C$25,3,0))</f>
        <v/>
      </c>
      <c r="P890" s="61"/>
      <c r="Q890" s="61" t="str">
        <f>IF(ISERROR(VLOOKUP(P890,[2]POA!$A$2:$F$25,4,0)),"",VLOOKUP(P890,[2]POA!$A$2:$F$25,4,0))</f>
        <v/>
      </c>
      <c r="R890" s="62" t="str">
        <f>IF(ISERROR(VLOOKUP(N890,[2]POA!$A$2:$C$25,2,0)),"",VLOOKUP(N890,[2]POA!$A$2:$C$25,2,0))</f>
        <v/>
      </c>
      <c r="S890" s="63"/>
      <c r="T890" s="64" t="str">
        <f t="shared" si="712"/>
        <v/>
      </c>
      <c r="U890" s="63"/>
      <c r="V890" s="64" t="str">
        <f>IF(OR(U881=0,N890="",R890=""),"",IF(U881&gt;=(0.5*R890),"HABIL","NO HABIL"))</f>
        <v/>
      </c>
      <c r="W890" s="64"/>
      <c r="X890" s="63"/>
      <c r="Y890" s="64" t="str">
        <f>IF(OR(X881=0,N890="",R890=""),"",IF(X881&gt;=$Y$9,"HABIL","NO HABIL"))</f>
        <v/>
      </c>
      <c r="Z890" s="65"/>
      <c r="AA890" s="64" t="str">
        <f>IF(OR(Z881=0,N890="",R890=""),"",IF(Z881&lt;=$AA$9,"HABIL","NO HABIL"))</f>
        <v/>
      </c>
      <c r="AB890" s="61">
        <f>IF(ISERROR(VLOOKUP(P890,[3]POA!$A$2:$F$25,5,0)),"",VLOOKUP(P890,[3]POA!$A$2:$F$25,5,0))</f>
        <v>0</v>
      </c>
      <c r="AC890" s="61"/>
      <c r="AD890" s="64" t="str">
        <f>IF(OR(AC881=0,N890="",R890=""),"",IF(AC881&gt;=$AD$9,"HABIL","NO HABIL"))</f>
        <v/>
      </c>
      <c r="AE890" s="64" t="str">
        <f t="shared" si="713"/>
        <v/>
      </c>
      <c r="AF890" s="66">
        <f t="shared" si="714"/>
        <v>0</v>
      </c>
      <c r="AG890" s="67" t="str">
        <f t="shared" si="717"/>
        <v>MIPYME</v>
      </c>
      <c r="AH890" s="68"/>
      <c r="AI890" s="64" t="str">
        <f>IF(OR(AH881=0,N890="",R890=""),"",IF(AH881&gt;=$AI$9,"HABIL","NO HABIL"))</f>
        <v/>
      </c>
      <c r="AJ890" s="68"/>
      <c r="AK890" s="64" t="str">
        <f>IF(OR(AJ881=0,N890="",R890=""),"",IF(AJ881&gt;=$AK$9,"HABIL","NO HABIL"))</f>
        <v/>
      </c>
      <c r="AL890" s="72" t="str">
        <f t="shared" si="718"/>
        <v/>
      </c>
    </row>
    <row r="891" spans="2:38" ht="18" hidden="1" customHeight="1" x14ac:dyDescent="0.25">
      <c r="B891" s="73" t="str">
        <f t="shared" si="719"/>
        <v/>
      </c>
      <c r="C891" s="74"/>
      <c r="D891" s="74"/>
      <c r="E891" s="75">
        <f>IF(ISERROR(VLOOKUP(C891,[2]TD!$4:$65536,2,0)),0,VLOOKUP(C891,[2]TD!$4:$65536,2,0))</f>
        <v>0</v>
      </c>
      <c r="F891" s="75">
        <f>IF(ISERROR(VLOOKUP(C891,[2]TD!$4:$65536,3,0)),0,VLOOKUP(C891,[2]TD!$4:$65536,3,0))</f>
        <v>0</v>
      </c>
      <c r="G891" s="75">
        <f>IF(ISERROR(VLOOKUP(C891,[2]TD!$4:$65536,4,0)),0,VLOOKUP(C891,[2]TD!$4:$65536,4,0))</f>
        <v>0</v>
      </c>
      <c r="H891" s="75">
        <f>IF(ISERROR(VLOOKUP(C891,[2]TD!$4:$65536,5,0)),0,VLOOKUP(C891,[2]TD!$4:$65536,5,0))</f>
        <v>0</v>
      </c>
      <c r="I891" s="75">
        <f t="shared" si="715"/>
        <v>0</v>
      </c>
      <c r="J891" s="75">
        <f t="shared" si="715"/>
        <v>0</v>
      </c>
      <c r="K891" s="75">
        <f t="shared" si="716"/>
        <v>0</v>
      </c>
      <c r="L891" s="75">
        <f>IF(ISERROR(VLOOKUP(C891,[2]TD!$4:$65536,6,0)),0,VLOOKUP(C891,[2]TD!$4:$65536,6,0))</f>
        <v>0</v>
      </c>
      <c r="M891" s="75">
        <f>IF(ISERROR(VLOOKUP(C891,[2]TD!$4:$65536,7,0)),0,VLOOKUP(C891,[2]TD!$4:$65536,7,0))</f>
        <v>0</v>
      </c>
      <c r="N891" s="76"/>
      <c r="O891" s="76" t="str">
        <f>IF(ISERROR(VLOOKUP(N891,[2]POA!$A$2:$C$25,3,0)),"",VLOOKUP(N891,[2]POA!$A$2:$C$25,3,0))</f>
        <v/>
      </c>
      <c r="P891" s="77"/>
      <c r="Q891" s="77" t="str">
        <f>IF(ISERROR(VLOOKUP(P891,[2]POA!$A$2:$F$25,4,0)),"",VLOOKUP(P891,[2]POA!$A$2:$F$25,4,0))</f>
        <v/>
      </c>
      <c r="R891" s="78" t="str">
        <f>IF(ISERROR(VLOOKUP(N891,[2]POA!$A$2:$C$25,2,0)),"",VLOOKUP(N891,[2]POA!$A$2:$C$25,2,0))</f>
        <v/>
      </c>
      <c r="S891" s="79"/>
      <c r="T891" s="64" t="str">
        <f t="shared" si="712"/>
        <v/>
      </c>
      <c r="U891" s="79"/>
      <c r="V891" s="80" t="str">
        <f>IF(OR(U881=0,N891="",R891=""),"",IF(U881&gt;=(0.5*R891),"HABIL","NO HABIL"))</f>
        <v/>
      </c>
      <c r="W891" s="80"/>
      <c r="X891" s="79"/>
      <c r="Y891" s="80" t="str">
        <f>IF(OR(X881=0,N891="",R891=""),"",IF(X881&gt;=$Y$9,"HABIL","NO HABIL"))</f>
        <v/>
      </c>
      <c r="Z891" s="81"/>
      <c r="AA891" s="80" t="str">
        <f>IF(OR(Z881=0,N891="",R891=""),"",IF(Z881&lt;=$AA$9,"HABIL","NO HABIL"))</f>
        <v/>
      </c>
      <c r="AB891" s="77">
        <f>IF(ISERROR(VLOOKUP(P891,[3]POA!$A$2:$F$25,5,0)),"",VLOOKUP(P891,[3]POA!$A$2:$F$25,5,0))</f>
        <v>0</v>
      </c>
      <c r="AC891" s="77"/>
      <c r="AD891" s="80" t="str">
        <f>IF(OR(AC881=0,N891="",R891=""),"",IF(AC881&gt;=$AD$9,"HABIL","NO HABIL"))</f>
        <v/>
      </c>
      <c r="AE891" s="80" t="str">
        <f t="shared" si="713"/>
        <v/>
      </c>
      <c r="AF891" s="82">
        <f t="shared" si="714"/>
        <v>0</v>
      </c>
      <c r="AG891" s="83" t="str">
        <f t="shared" si="717"/>
        <v>MIPYME</v>
      </c>
      <c r="AH891" s="84"/>
      <c r="AI891" s="80" t="str">
        <f>IF(OR(AH881=0,N891="",R891=""),"",IF(AH881&gt;=$AI$9,"HABIL","NO HABIL"))</f>
        <v/>
      </c>
      <c r="AJ891" s="84"/>
      <c r="AK891" s="80" t="str">
        <f>IF(OR(AJ881=0,N891="",R891=""),"",IF(AJ881&gt;=$AK$9,"HABIL","NO HABIL"))</f>
        <v/>
      </c>
      <c r="AL891" s="85" t="str">
        <f t="shared" si="718"/>
        <v/>
      </c>
    </row>
    <row r="892" spans="2:38" ht="18" hidden="1" customHeight="1" x14ac:dyDescent="0.25">
      <c r="B892" s="37">
        <v>81</v>
      </c>
      <c r="C892" s="38">
        <f>+C893</f>
        <v>0</v>
      </c>
      <c r="D892" s="39" t="str">
        <f>IF(SUM(D893:D902)=0,"",SUM(D893:D902))</f>
        <v/>
      </c>
      <c r="E892" s="40">
        <f>SUM(E893:E902)</f>
        <v>0</v>
      </c>
      <c r="F892" s="40">
        <f t="shared" ref="F892:M892" si="720">SUM(F893:F902)</f>
        <v>0</v>
      </c>
      <c r="G892" s="40">
        <f t="shared" si="720"/>
        <v>0</v>
      </c>
      <c r="H892" s="40">
        <f t="shared" si="720"/>
        <v>0</v>
      </c>
      <c r="I892" s="40">
        <f t="shared" si="720"/>
        <v>0</v>
      </c>
      <c r="J892" s="40">
        <f t="shared" si="720"/>
        <v>0</v>
      </c>
      <c r="K892" s="40">
        <f t="shared" si="720"/>
        <v>0</v>
      </c>
      <c r="L892" s="40">
        <f t="shared" si="720"/>
        <v>0</v>
      </c>
      <c r="M892" s="40">
        <f t="shared" si="720"/>
        <v>0</v>
      </c>
      <c r="N892" s="41">
        <v>1</v>
      </c>
      <c r="O892" s="42">
        <f>IF(ISERROR(VLOOKUP(N892,[2]POA!$A$2:$C$25,3,0)),"",VLOOKUP(N892,[2]POA!$A$2:$C$25,3,0))</f>
        <v>18</v>
      </c>
      <c r="P892" s="43" t="s">
        <v>54</v>
      </c>
      <c r="Q892" s="41">
        <f>+SUM(Q893:Q902)</f>
        <v>0</v>
      </c>
      <c r="R892" s="44">
        <f>IF(ISERROR(VLOOKUP(N892,[2]POA!$A$2:$C$25,2,0)),"",VLOOKUP(N892,[2]POA!$A$2:$C$25,2,0))</f>
        <v>151500000000</v>
      </c>
      <c r="S892" s="45">
        <f>SUM(I892)</f>
        <v>0</v>
      </c>
      <c r="T892" s="46" t="str">
        <f>IF(OR(S892=0,N892="",R892=""),"",IF(S892&gt;=(R892/O892),"HABIL","NO HABIL"))</f>
        <v/>
      </c>
      <c r="U892" s="47">
        <f>SUM(J892)</f>
        <v>0</v>
      </c>
      <c r="V892" s="48" t="str">
        <f>IF(OR(U892=0,N892="",R892=""),"",IF(U892&gt;=(0.1*R892),"HABIL","NO HABIL"))</f>
        <v/>
      </c>
      <c r="W892" s="48"/>
      <c r="X892" s="47">
        <f>IF(ISERROR(SUM(E892/G892)),0,SUM(E892/G892))</f>
        <v>0</v>
      </c>
      <c r="Y892" s="46" t="str">
        <f>IF(OR(X892=0,N892="",R892=""),"",IF(X892&gt;=$Y$9,"HABIL","NO HABIL"))</f>
        <v/>
      </c>
      <c r="Z892" s="49">
        <f>IF(ISERROR(SUM(H892/F892)),0,SUM(H892/F892))</f>
        <v>0</v>
      </c>
      <c r="AA892" s="46" t="str">
        <f>IF(OR(Z892=0,N892="",R892=""),"",IF(Z892&lt;=$AA$9,"HABIL","NO HABIL"))</f>
        <v/>
      </c>
      <c r="AB892" s="41">
        <f>+SUM(AB893:AB902)</f>
        <v>0</v>
      </c>
      <c r="AC892" s="49">
        <f>IF(ISERROR(SUM(L892/M892)),0,SUM(L892/M892))</f>
        <v>0</v>
      </c>
      <c r="AD892" s="46" t="str">
        <f>IF(OR(AC892=0,N892="",R892=""),"",IF(AC892&gt;=$AD$9,"HABIL","NO HABIL"))</f>
        <v/>
      </c>
      <c r="AE892" s="46" t="str">
        <f>IF(OR(T892="",V892="",Y892="",AA892="",AD892=""),"",IF(T892="NO HABIL","NO HABIL",IF(V892="NO HABIL","NO HABIL",IF(Y892="NO HABIL","NO HABIL",IF(AA892="NO HABIL","NO HABIL",IF(AD892="NO HABIL","NO HABIL",IF(AD892="NO HABIL","NO HABIL","HABIL")))))))</f>
        <v/>
      </c>
      <c r="AF892" s="50"/>
      <c r="AG892" s="51"/>
      <c r="AH892" s="49">
        <f>IF(ISERROR(SUM(L892/K892)),0,SUM(L892/K892))</f>
        <v>0</v>
      </c>
      <c r="AI892" s="46" t="str">
        <f>IF(OR(AH892=0,N892="",R892=""),"",IF(AH892&gt;=$AI$9,"HABIL","NO HABIL"))</f>
        <v/>
      </c>
      <c r="AJ892" s="49">
        <f>IF(ISERROR(SUM(L892/F892)),0,SUM(L892/F892))</f>
        <v>0</v>
      </c>
      <c r="AK892" s="46" t="str">
        <f>IF(OR(AJ892=0,N892="",R892=""),"",IF(AJ892&gt;=$AK$9,"HABIL","NO HABIL"))</f>
        <v/>
      </c>
      <c r="AL892" s="52" t="str">
        <f t="shared" si="718"/>
        <v/>
      </c>
    </row>
    <row r="893" spans="2:38" ht="18" hidden="1" customHeight="1" x14ac:dyDescent="0.25">
      <c r="B893" s="54" t="str">
        <f>IF(C893="","",B892+0.1)</f>
        <v/>
      </c>
      <c r="C893" s="55"/>
      <c r="D893" s="56"/>
      <c r="E893" s="57">
        <f>IF(ISERROR(VLOOKUP(C893,[2]TD!$4:$65536,2,0)),0,VLOOKUP(C893,[2]TD!$4:$65536,2,0))</f>
        <v>0</v>
      </c>
      <c r="F893" s="57">
        <f>IF(ISERROR(VLOOKUP(C893,[2]TD!$4:$65536,3,0)),0,VLOOKUP(C893,[2]TD!$4:$65536,3,0))</f>
        <v>0</v>
      </c>
      <c r="G893" s="57">
        <f>IF(ISERROR(VLOOKUP(C893,[2]TD!$4:$65536,4,0)),0,VLOOKUP(C893,[2]TD!$4:$65536,4,0))</f>
        <v>0</v>
      </c>
      <c r="H893" s="57">
        <f>IF(ISERROR(VLOOKUP(C893,[2]TD!$4:$65536,5,0)),0,VLOOKUP(C893,[2]TD!$4:$65536,5,0))</f>
        <v>0</v>
      </c>
      <c r="I893" s="57">
        <f>IF(ISERROR(E893-G893),"",E893-G893)</f>
        <v>0</v>
      </c>
      <c r="J893" s="58">
        <f>IF(ISERROR(F893-H893),"",F893-H893)</f>
        <v>0</v>
      </c>
      <c r="K893" s="58">
        <f>IF(ISERROR(F893-H893),"",F893-H893)</f>
        <v>0</v>
      </c>
      <c r="L893" s="57">
        <f>IF(ISERROR(VLOOKUP(C893,[2]TD!$4:$65536,6,0)),0,VLOOKUP(C893,[2]TD!$4:$65536,6,0))</f>
        <v>0</v>
      </c>
      <c r="M893" s="57">
        <f>IF(ISERROR(VLOOKUP(C893,[2]TD!$4:$65536,7,0)),0,VLOOKUP(C893,[2]TD!$4:$65536,7,0))</f>
        <v>0</v>
      </c>
      <c r="N893" s="59"/>
      <c r="O893" s="60" t="str">
        <f>IF(ISERROR(VLOOKUP(N893,[2]POA!$A$2:$C$25,3,0)),"",VLOOKUP(N893,[2]POA!$A$2:$C$25,3,0))</f>
        <v/>
      </c>
      <c r="P893" s="61" t="s">
        <v>54</v>
      </c>
      <c r="Q893" s="61" t="str">
        <f>IF(ISERROR(VLOOKUP(P893,[2]POA!$A$2:$F$25,4,0)),"",VLOOKUP(P893,[2]POA!$A$2:$F$25,4,0))</f>
        <v/>
      </c>
      <c r="R893" s="62" t="str">
        <f>IF(ISERROR(VLOOKUP(N893,[2]POA!$A$2:$C$25,2,0)),"",VLOOKUP(N893,[2]POA!$A$2:$C$25,2,0))</f>
        <v/>
      </c>
      <c r="S893" s="63"/>
      <c r="T893" s="64" t="str">
        <f t="shared" ref="T893:T902" si="721">IF(OR(S892=0,N893="",R893=""),"",IF(S892&gt;=(0.1*R893),"HABIL","NO HABIL"))</f>
        <v/>
      </c>
      <c r="U893" s="63"/>
      <c r="V893" s="64" t="str">
        <f>IF(OR(U892=0,N893="",R893=""),"",IF(U892&gt;=(0.5*R893),"HABIL","NO HABIL"))</f>
        <v/>
      </c>
      <c r="W893" s="64"/>
      <c r="X893" s="63"/>
      <c r="Y893" s="64" t="str">
        <f>IF(OR(X892=0,N893="",R893=""),"",IF(X892&gt;=$Y$9,"HABIL","NO HABIL"))</f>
        <v/>
      </c>
      <c r="Z893" s="65"/>
      <c r="AA893" s="64" t="str">
        <f>IF(OR(Z892=0,N893="",R893=""),"",IF(Z892&lt;=$AA$9,"HABIL","NO HABIL"))</f>
        <v/>
      </c>
      <c r="AB893" s="61" t="str">
        <f>IF(ISERROR(VLOOKUP(P893,[3]POA!$A$2:$F$25,5,0)),"",VLOOKUP(P893,[3]POA!$A$2:$F$25,5,0))</f>
        <v/>
      </c>
      <c r="AC893" s="61"/>
      <c r="AD893" s="64" t="str">
        <f>IF(OR(AC892=0,N893="",R893=""),"",IF(AC892&gt;=$AD$9,"HABIL","NO HABIL"))</f>
        <v/>
      </c>
      <c r="AE893" s="64" t="str">
        <f t="shared" ref="AE893:AE902" si="722">IF(OR(T893="",V893="",Y893="",AA893="",AD893=""),"",IF(T893="NO HABIL","NO HABIL",IF(V893="NO HABIL","NO HABIL",IF(Y893="NO HABIL","NO HABIL",IF(AA893="NO HABIL","NO HABIL",IF(AD893="NO HABIL","NO HABIL",IF(AD893="NO HABIL","NO HABIL","HABIL")))))))</f>
        <v/>
      </c>
      <c r="AF893" s="66">
        <f t="shared" ref="AF893:AF902" si="723">IF(ISERROR(F893/$AG$9),"",F893/$AG$9)</f>
        <v>0</v>
      </c>
      <c r="AG893" s="67" t="str">
        <f>+IF(AF893&lt;$AG$10,"MIPYME","NO CUMPLE")</f>
        <v>MIPYME</v>
      </c>
      <c r="AH893" s="68"/>
      <c r="AI893" s="64" t="str">
        <f>IF(OR(AH892=0,N893="",R893=""),"",IF(AH892&gt;=$AI$9,"HABIL","NO HABIL"))</f>
        <v/>
      </c>
      <c r="AJ893" s="68"/>
      <c r="AK893" s="64" t="str">
        <f>IF(OR(AJ892=0,N893="",R893=""),"",IF(AJ892&gt;=$AK$9,"HABIL","NO HABIL"))</f>
        <v/>
      </c>
      <c r="AL893" s="69" t="str">
        <f>IF(OR(AI893="",AK893=""),"",IF(AI893="NO HABIL","NO HABIL",IF(AK893="NO HABIL","NO HABIL",IF(AK893="NO HABIL","NO HABIL","HABIL"))))</f>
        <v/>
      </c>
    </row>
    <row r="894" spans="2:38" ht="18" hidden="1" customHeight="1" x14ac:dyDescent="0.25">
      <c r="B894" s="54" t="str">
        <f>IF(C894="","",B893+0.1)</f>
        <v/>
      </c>
      <c r="C894" s="56"/>
      <c r="D894" s="56"/>
      <c r="E894" s="57">
        <f>IF(ISERROR(VLOOKUP(C894,[2]TD!$4:$65536,2,0)),0,VLOOKUP(C894,[2]TD!$4:$65536,2,0))</f>
        <v>0</v>
      </c>
      <c r="F894" s="57">
        <f>IF(ISERROR(VLOOKUP(C894,[2]TD!$4:$65536,3,0)),0,VLOOKUP(C894,[2]TD!$4:$65536,3,0))</f>
        <v>0</v>
      </c>
      <c r="G894" s="57">
        <f>IF(ISERROR(VLOOKUP(C894,[2]TD!$4:$65536,4,0)),0,VLOOKUP(C894,[2]TD!$4:$65536,4,0))</f>
        <v>0</v>
      </c>
      <c r="H894" s="57">
        <f>IF(ISERROR(VLOOKUP(C894,[2]TD!$4:$65536,5,0)),0,VLOOKUP(C894,[2]TD!$4:$65536,5,0))</f>
        <v>0</v>
      </c>
      <c r="I894" s="57">
        <f t="shared" ref="I894:J902" si="724">IF(ISERROR(E894-G894),"",E894-G894)</f>
        <v>0</v>
      </c>
      <c r="J894" s="58">
        <f t="shared" si="724"/>
        <v>0</v>
      </c>
      <c r="K894" s="58">
        <f t="shared" ref="K894:K902" si="725">IF(ISERROR(F894-H894),"",F894-H894)</f>
        <v>0</v>
      </c>
      <c r="L894" s="57">
        <f>IF(ISERROR(VLOOKUP(C894,[2]TD!$4:$65536,6,0)),0,VLOOKUP(C894,[2]TD!$4:$65536,6,0))</f>
        <v>0</v>
      </c>
      <c r="M894" s="57">
        <f>IF(ISERROR(VLOOKUP(C894,[2]TD!$4:$65536,7,0)),0,VLOOKUP(C894,[2]TD!$4:$65536,7,0))</f>
        <v>0</v>
      </c>
      <c r="N894" s="70"/>
      <c r="O894" s="70" t="str">
        <f>IF(ISERROR(VLOOKUP(N894,[2]POA!$A$2:$C$25,3,0)),"",VLOOKUP(N894,[2]POA!$A$2:$C$25,3,0))</f>
        <v/>
      </c>
      <c r="P894" s="61" t="s">
        <v>54</v>
      </c>
      <c r="Q894" s="61" t="str">
        <f>IF(ISERROR(VLOOKUP(P894,[2]POA!$A$2:$F$25,4,0)),"",VLOOKUP(P894,[2]POA!$A$2:$F$25,4,0))</f>
        <v/>
      </c>
      <c r="R894" s="62" t="str">
        <f>IF(ISERROR(VLOOKUP(N894,[2]POA!$A$2:$C$25,2,0)),"",VLOOKUP(N894,[2]POA!$A$2:$C$25,2,0))</f>
        <v/>
      </c>
      <c r="S894" s="63" t="s">
        <v>54</v>
      </c>
      <c r="T894" s="64" t="str">
        <f t="shared" si="721"/>
        <v/>
      </c>
      <c r="U894" s="63"/>
      <c r="V894" s="64" t="str">
        <f>IF(OR(U892=0,N894="",R894=""),"",IF(U892&gt;=(0.5*R894),"HABIL","NO HABIL"))</f>
        <v/>
      </c>
      <c r="W894" s="64"/>
      <c r="X894" s="63"/>
      <c r="Y894" s="64" t="str">
        <f>IF(OR(X892=0,N894="",R894=""),"",IF(X892&gt;=$Y$9,"HABIL","NO HABIL"))</f>
        <v/>
      </c>
      <c r="Z894" s="65"/>
      <c r="AA894" s="64" t="str">
        <f>IF(OR(Z892=0,N894="",R894=""),"",IF(Z892&lt;=$AA$9,"HABIL","NO HABIL"))</f>
        <v/>
      </c>
      <c r="AB894" s="61" t="str">
        <f>IF(ISERROR(VLOOKUP(P894,[3]POA!$A$2:$F$25,5,0)),"",VLOOKUP(P894,[3]POA!$A$2:$F$25,5,0))</f>
        <v/>
      </c>
      <c r="AC894" s="61"/>
      <c r="AD894" s="64" t="str">
        <f>IF(OR(AC892=0,N894="",R894=""),"",IF(AC892&gt;=$AD$9,"HABIL","NO HABIL"))</f>
        <v/>
      </c>
      <c r="AE894" s="64" t="str">
        <f t="shared" si="722"/>
        <v/>
      </c>
      <c r="AF894" s="66">
        <f t="shared" si="723"/>
        <v>0</v>
      </c>
      <c r="AG894" s="67" t="str">
        <f t="shared" ref="AG894:AG902" si="726">+IF(AF894&lt;$AG$10,"MIPYME","NO CUMPLE")</f>
        <v>MIPYME</v>
      </c>
      <c r="AH894" s="68"/>
      <c r="AI894" s="64" t="str">
        <f>IF(OR(AH892=0,N894="",R894=""),"",IF(AH892&gt;=$AI$9,"HABIL","NO HABIL"))</f>
        <v/>
      </c>
      <c r="AJ894" s="68"/>
      <c r="AK894" s="64" t="str">
        <f>IF(OR(AJ892=0,N894="",R894=""),"",IF(AJ892&gt;=$AK$9,"HABIL","NO HABIL"))</f>
        <v/>
      </c>
      <c r="AL894" s="71" t="str">
        <f t="shared" ref="AL894:AL903" si="727">IF(OR(AI894="",AK894=""),"",IF(AI894="NO HABIL","NO HABIL",IF(AK894="NO HABIL","NO HABIL",IF(AK894="NO HABIL","NO HABIL","HABIL"))))</f>
        <v/>
      </c>
    </row>
    <row r="895" spans="2:38" ht="18" hidden="1" customHeight="1" x14ac:dyDescent="0.25">
      <c r="B895" s="54" t="str">
        <f>IF(C895="","",B894+0.1)</f>
        <v/>
      </c>
      <c r="C895" s="56"/>
      <c r="D895" s="56"/>
      <c r="E895" s="57">
        <f>IF(ISERROR(VLOOKUP(C895,[2]TD!$4:$65536,2,0)),0,VLOOKUP(C895,[2]TD!$4:$65536,2,0))</f>
        <v>0</v>
      </c>
      <c r="F895" s="57">
        <f>IF(ISERROR(VLOOKUP(C895,[2]TD!$4:$65536,3,0)),0,VLOOKUP(C895,[2]TD!$4:$65536,3,0))</f>
        <v>0</v>
      </c>
      <c r="G895" s="57">
        <f>IF(ISERROR(VLOOKUP(C895,[2]TD!$4:$65536,4,0)),0,VLOOKUP(C895,[2]TD!$4:$65536,4,0))</f>
        <v>0</v>
      </c>
      <c r="H895" s="57">
        <f>IF(ISERROR(VLOOKUP(C895,[2]TD!$4:$65536,5,0)),0,VLOOKUP(C895,[2]TD!$4:$65536,5,0))</f>
        <v>0</v>
      </c>
      <c r="I895" s="57">
        <f t="shared" si="724"/>
        <v>0</v>
      </c>
      <c r="J895" s="58">
        <f t="shared" si="724"/>
        <v>0</v>
      </c>
      <c r="K895" s="58">
        <f t="shared" si="725"/>
        <v>0</v>
      </c>
      <c r="L895" s="57">
        <f>IF(ISERROR(VLOOKUP(C895,[2]TD!$4:$65536,6,0)),0,VLOOKUP(C895,[2]TD!$4:$65536,6,0))</f>
        <v>0</v>
      </c>
      <c r="M895" s="57">
        <f>IF(ISERROR(VLOOKUP(C895,[2]TD!$4:$65536,7,0)),0,VLOOKUP(C895,[2]TD!$4:$65536,7,0))</f>
        <v>0</v>
      </c>
      <c r="N895" s="70"/>
      <c r="O895" s="70" t="str">
        <f>IF(ISERROR(VLOOKUP(N895,[2]POA!$A$2:$C$25,3,0)),"",VLOOKUP(N895,[2]POA!$A$2:$C$25,3,0))</f>
        <v/>
      </c>
      <c r="P895" s="61"/>
      <c r="Q895" s="61" t="str">
        <f>IF(ISERROR(VLOOKUP(P895,[2]POA!$A$2:$F$25,4,0)),"",VLOOKUP(P895,[2]POA!$A$2:$F$25,4,0))</f>
        <v/>
      </c>
      <c r="R895" s="62" t="str">
        <f>IF(ISERROR(VLOOKUP(N895,[2]POA!$A$2:$C$25,2,0)),"",VLOOKUP(N895,[2]POA!$A$2:$C$25,2,0))</f>
        <v/>
      </c>
      <c r="S895" s="63" t="s">
        <v>54</v>
      </c>
      <c r="T895" s="64" t="str">
        <f t="shared" si="721"/>
        <v/>
      </c>
      <c r="U895" s="63"/>
      <c r="V895" s="64" t="str">
        <f>IF(OR(U892=0,N895="",R895=""),"",IF(U892&gt;=(0.5*R895),"HABIL","NO HABIL"))</f>
        <v/>
      </c>
      <c r="W895" s="64"/>
      <c r="X895" s="63"/>
      <c r="Y895" s="64" t="str">
        <f>IF(OR(X892=0,N895="",R895=""),"",IF(X892&gt;=$Y$9,"HABIL","NO HABIL"))</f>
        <v/>
      </c>
      <c r="Z895" s="65"/>
      <c r="AA895" s="64" t="str">
        <f>IF(OR(Z892=0,N895="",R895=""),"",IF(Z892&lt;=$AA$9,"HABIL","NO HABIL"))</f>
        <v/>
      </c>
      <c r="AB895" s="61">
        <f>IF(ISERROR(VLOOKUP(P895,[3]POA!$A$2:$F$25,5,0)),"",VLOOKUP(P895,[3]POA!$A$2:$F$25,5,0))</f>
        <v>0</v>
      </c>
      <c r="AC895" s="61"/>
      <c r="AD895" s="64" t="str">
        <f>IF(OR(AC892=0,N895="",R895=""),"",IF(AC892&gt;=$AD$9,"HABIL","NO HABIL"))</f>
        <v/>
      </c>
      <c r="AE895" s="64" t="str">
        <f t="shared" si="722"/>
        <v/>
      </c>
      <c r="AF895" s="66">
        <f t="shared" si="723"/>
        <v>0</v>
      </c>
      <c r="AG895" s="67" t="str">
        <f t="shared" si="726"/>
        <v>MIPYME</v>
      </c>
      <c r="AH895" s="68"/>
      <c r="AI895" s="64" t="str">
        <f>IF(OR(AH892=0,N895="",R895=""),"",IF(AH892&gt;=$AI$9,"HABIL","NO HABIL"))</f>
        <v/>
      </c>
      <c r="AJ895" s="68"/>
      <c r="AK895" s="64" t="str">
        <f>IF(OR(AJ892=0,N895="",R895=""),"",IF(AJ892&gt;=$AK$9,"HABIL","NO HABIL"))</f>
        <v/>
      </c>
      <c r="AL895" s="71" t="str">
        <f t="shared" si="727"/>
        <v/>
      </c>
    </row>
    <row r="896" spans="2:38" ht="18" hidden="1" customHeight="1" x14ac:dyDescent="0.25">
      <c r="B896" s="54"/>
      <c r="C896" s="56" t="s">
        <v>55</v>
      </c>
      <c r="D896" s="56"/>
      <c r="E896" s="57">
        <f>IF(ISERROR(VLOOKUP(C896,[2]TD!$4:$65536,2,0)),0,VLOOKUP(C896,[2]TD!$4:$65536,2,0))</f>
        <v>0</v>
      </c>
      <c r="F896" s="57">
        <f>IF(ISERROR(VLOOKUP(C896,[2]TD!$4:$65536,3,0)),0,VLOOKUP(C896,[2]TD!$4:$65536,3,0))</f>
        <v>0</v>
      </c>
      <c r="G896" s="57">
        <f>IF(ISERROR(VLOOKUP(C896,[2]TD!$4:$65536,4,0)),0,VLOOKUP(C896,[2]TD!$4:$65536,4,0))</f>
        <v>0</v>
      </c>
      <c r="H896" s="57">
        <f>IF(ISERROR(VLOOKUP(C896,[2]TD!$4:$65536,5,0)),0,VLOOKUP(C896,[2]TD!$4:$65536,5,0))</f>
        <v>0</v>
      </c>
      <c r="I896" s="57">
        <f t="shared" si="724"/>
        <v>0</v>
      </c>
      <c r="J896" s="57">
        <f t="shared" si="724"/>
        <v>0</v>
      </c>
      <c r="K896" s="57">
        <f t="shared" si="725"/>
        <v>0</v>
      </c>
      <c r="L896" s="57">
        <f>IF(ISERROR(VLOOKUP(C896,[2]TD!$4:$65536,6,0)),0,VLOOKUP(C896,[2]TD!$4:$65536,6,0))</f>
        <v>0</v>
      </c>
      <c r="M896" s="57">
        <f>IF(ISERROR(VLOOKUP(C896,[2]TD!$4:$65536,7,0)),0,VLOOKUP(C896,[2]TD!$4:$65536,7,0))</f>
        <v>0</v>
      </c>
      <c r="N896" s="70"/>
      <c r="O896" s="70" t="str">
        <f>IF(ISERROR(VLOOKUP(N896,[2]POA!$A$2:$C$25,3,0)),"",VLOOKUP(N896,[2]POA!$A$2:$C$25,3,0))</f>
        <v/>
      </c>
      <c r="P896" s="61"/>
      <c r="Q896" s="61" t="str">
        <f>IF(ISERROR(VLOOKUP(P896,[2]POA!$A$2:$F$25,4,0)),"",VLOOKUP(P896,[2]POA!$A$2:$F$25,4,0))</f>
        <v/>
      </c>
      <c r="R896" s="62" t="str">
        <f>IF(ISERROR(VLOOKUP(N896,[2]POA!$A$2:$C$25,2,0)),"",VLOOKUP(N896,[2]POA!$A$2:$C$25,2,0))</f>
        <v/>
      </c>
      <c r="S896" s="63"/>
      <c r="T896" s="64" t="str">
        <f t="shared" si="721"/>
        <v/>
      </c>
      <c r="U896" s="63"/>
      <c r="V896" s="64" t="str">
        <f>IF(OR(U892=0,N896="",R896=""),"",IF(U892&gt;=(0.5*R896),"HABIL","NO HABIL"))</f>
        <v/>
      </c>
      <c r="W896" s="64"/>
      <c r="X896" s="63"/>
      <c r="Y896" s="64" t="str">
        <f>IF(OR(X892=0,N896="",R896=""),"",IF(X892&gt;=$Y$9,"HABIL","NO HABIL"))</f>
        <v/>
      </c>
      <c r="Z896" s="65"/>
      <c r="AA896" s="64" t="str">
        <f>IF(OR(Z892=0,N896="",R896=""),"",IF(Z892&lt;=$AA$9,"HABIL","NO HABIL"))</f>
        <v/>
      </c>
      <c r="AB896" s="61">
        <f>IF(ISERROR(VLOOKUP(P896,[3]POA!$A$2:$F$25,5,0)),"",VLOOKUP(P896,[3]POA!$A$2:$F$25,5,0))</f>
        <v>0</v>
      </c>
      <c r="AC896" s="61"/>
      <c r="AD896" s="64" t="str">
        <f>IF(OR(AC892=0,N896="",R896=""),"",IF(AC892&gt;=$AD$9,"HABIL","NO HABIL"))</f>
        <v/>
      </c>
      <c r="AE896" s="64" t="str">
        <f t="shared" si="722"/>
        <v/>
      </c>
      <c r="AF896" s="66">
        <f t="shared" si="723"/>
        <v>0</v>
      </c>
      <c r="AG896" s="67" t="str">
        <f t="shared" si="726"/>
        <v>MIPYME</v>
      </c>
      <c r="AH896" s="68"/>
      <c r="AI896" s="64" t="str">
        <f>IF(OR(AH892=0,N896="",R896=""),"",IF(AH892&gt;=$AI$9,"HABIL","NO HABIL"))</f>
        <v/>
      </c>
      <c r="AJ896" s="68"/>
      <c r="AK896" s="64" t="str">
        <f>IF(OR(AJ892=0,N896="",R896=""),"",IF(AJ892&gt;=$AK$9,"HABIL","NO HABIL"))</f>
        <v/>
      </c>
      <c r="AL896" s="71" t="str">
        <f t="shared" si="727"/>
        <v/>
      </c>
    </row>
    <row r="897" spans="2:38" ht="18" hidden="1" customHeight="1" x14ac:dyDescent="0.25">
      <c r="B897" s="54" t="str">
        <f t="shared" ref="B897:B902" si="728">IF(C897="","",B896+0.1)</f>
        <v/>
      </c>
      <c r="C897" s="56"/>
      <c r="D897" s="56"/>
      <c r="E897" s="57">
        <f>IF(ISERROR(VLOOKUP(C897,[2]TD!$4:$65536,2,0)),0,VLOOKUP(C897,[2]TD!$4:$65536,2,0))</f>
        <v>0</v>
      </c>
      <c r="F897" s="57">
        <f>IF(ISERROR(VLOOKUP(C897,[2]TD!$4:$65536,3,0)),0,VLOOKUP(C897,[2]TD!$4:$65536,3,0))</f>
        <v>0</v>
      </c>
      <c r="G897" s="57">
        <f>IF(ISERROR(VLOOKUP(C897,[2]TD!$4:$65536,4,0)),0,VLOOKUP(C897,[2]TD!$4:$65536,4,0))</f>
        <v>0</v>
      </c>
      <c r="H897" s="57">
        <f>IF(ISERROR(VLOOKUP(C897,[2]TD!$4:$65536,5,0)),0,VLOOKUP(C897,[2]TD!$4:$65536,5,0))</f>
        <v>0</v>
      </c>
      <c r="I897" s="57">
        <f t="shared" si="724"/>
        <v>0</v>
      </c>
      <c r="J897" s="57">
        <f t="shared" si="724"/>
        <v>0</v>
      </c>
      <c r="K897" s="57">
        <f t="shared" si="725"/>
        <v>0</v>
      </c>
      <c r="L897" s="57">
        <f>IF(ISERROR(VLOOKUP(C897,[2]TD!$4:$65536,6,0)),0,VLOOKUP(C897,[2]TD!$4:$65536,6,0))</f>
        <v>0</v>
      </c>
      <c r="M897" s="57">
        <f>IF(ISERROR(VLOOKUP(C897,[2]TD!$4:$65536,7,0)),0,VLOOKUP(C897,[2]TD!$4:$65536,7,0))</f>
        <v>0</v>
      </c>
      <c r="N897" s="70"/>
      <c r="O897" s="70" t="str">
        <f>IF(ISERROR(VLOOKUP(N897,[2]POA!$A$2:$C$25,3,0)),"",VLOOKUP(N897,[2]POA!$A$2:$C$25,3,0))</f>
        <v/>
      </c>
      <c r="P897" s="61"/>
      <c r="Q897" s="61" t="str">
        <f>IF(ISERROR(VLOOKUP(P897,[2]POA!$A$2:$F$25,4,0)),"",VLOOKUP(P897,[2]POA!$A$2:$F$25,4,0))</f>
        <v/>
      </c>
      <c r="R897" s="62" t="str">
        <f>IF(ISERROR(VLOOKUP(N897,[2]POA!$A$2:$C$25,2,0)),"",VLOOKUP(N897,[2]POA!$A$2:$C$25,2,0))</f>
        <v/>
      </c>
      <c r="S897" s="63"/>
      <c r="T897" s="64" t="str">
        <f t="shared" si="721"/>
        <v/>
      </c>
      <c r="U897" s="63"/>
      <c r="V897" s="64" t="str">
        <f>IF(OR(U892=0,N897="",R897=""),"",IF(U892&gt;=(0.5*R897),"HABIL","NO HABIL"))</f>
        <v/>
      </c>
      <c r="W897" s="64"/>
      <c r="X897" s="63"/>
      <c r="Y897" s="64" t="str">
        <f>IF(OR(X892=0,N897="",R897=""),"",IF(X892&gt;=$Y$9,"HABIL","NO HABIL"))</f>
        <v/>
      </c>
      <c r="Z897" s="65"/>
      <c r="AA897" s="64" t="str">
        <f>IF(OR(Z892=0,N897="",R897=""),"",IF(Z892&lt;=$AA$9,"HABIL","NO HABIL"))</f>
        <v/>
      </c>
      <c r="AB897" s="61">
        <f>IF(ISERROR(VLOOKUP(P897,[3]POA!$A$2:$F$25,5,0)),"",VLOOKUP(P897,[3]POA!$A$2:$F$25,5,0))</f>
        <v>0</v>
      </c>
      <c r="AC897" s="61"/>
      <c r="AD897" s="64" t="str">
        <f>IF(OR(AC892=0,N897="",R897=""),"",IF(AC892&gt;=$AD$9,"HABIL","NO HABIL"))</f>
        <v/>
      </c>
      <c r="AE897" s="64" t="str">
        <f t="shared" si="722"/>
        <v/>
      </c>
      <c r="AF897" s="66">
        <f t="shared" si="723"/>
        <v>0</v>
      </c>
      <c r="AG897" s="67" t="str">
        <f t="shared" si="726"/>
        <v>MIPYME</v>
      </c>
      <c r="AH897" s="68"/>
      <c r="AI897" s="64" t="str">
        <f>IF(OR(AH892=0,N897="",R897=""),"",IF(AH892&gt;=$AI$9,"HABIL","NO HABIL"))</f>
        <v/>
      </c>
      <c r="AJ897" s="68"/>
      <c r="AK897" s="64" t="str">
        <f>IF(OR(AJ892=0,N897="",R897=""),"",IF(AJ892&gt;=$AK$9,"HABIL","NO HABIL"))</f>
        <v/>
      </c>
      <c r="AL897" s="72" t="str">
        <f t="shared" si="727"/>
        <v/>
      </c>
    </row>
    <row r="898" spans="2:38" ht="18" hidden="1" customHeight="1" x14ac:dyDescent="0.25">
      <c r="B898" s="54" t="str">
        <f t="shared" si="728"/>
        <v/>
      </c>
      <c r="C898" s="56"/>
      <c r="D898" s="56"/>
      <c r="E898" s="57">
        <f>IF(ISERROR(VLOOKUP(C898,[2]TD!$4:$65536,2,0)),0,VLOOKUP(C898,[2]TD!$4:$65536,2,0))</f>
        <v>0</v>
      </c>
      <c r="F898" s="57">
        <f>IF(ISERROR(VLOOKUP(C898,[2]TD!$4:$65536,3,0)),0,VLOOKUP(C898,[2]TD!$4:$65536,3,0))</f>
        <v>0</v>
      </c>
      <c r="G898" s="57">
        <f>IF(ISERROR(VLOOKUP(C898,[2]TD!$4:$65536,4,0)),0,VLOOKUP(C898,[2]TD!$4:$65536,4,0))</f>
        <v>0</v>
      </c>
      <c r="H898" s="57">
        <f>IF(ISERROR(VLOOKUP(C898,[2]TD!$4:$65536,5,0)),0,VLOOKUP(C898,[2]TD!$4:$65536,5,0))</f>
        <v>0</v>
      </c>
      <c r="I898" s="57">
        <f t="shared" si="724"/>
        <v>0</v>
      </c>
      <c r="J898" s="57">
        <f t="shared" si="724"/>
        <v>0</v>
      </c>
      <c r="K898" s="57">
        <f t="shared" si="725"/>
        <v>0</v>
      </c>
      <c r="L898" s="57">
        <f>IF(ISERROR(VLOOKUP(C898,[2]TD!$4:$65536,6,0)),0,VLOOKUP(C898,[2]TD!$4:$65536,6,0))</f>
        <v>0</v>
      </c>
      <c r="M898" s="57">
        <f>IF(ISERROR(VLOOKUP(C898,[2]TD!$4:$65536,7,0)),0,VLOOKUP(C898,[2]TD!$4:$65536,7,0))</f>
        <v>0</v>
      </c>
      <c r="N898" s="70"/>
      <c r="O898" s="70" t="str">
        <f>IF(ISERROR(VLOOKUP(N898,[2]POA!$A$2:$C$25,3,0)),"",VLOOKUP(N898,[2]POA!$A$2:$C$25,3,0))</f>
        <v/>
      </c>
      <c r="P898" s="61"/>
      <c r="Q898" s="61" t="str">
        <f>IF(ISERROR(VLOOKUP(P898,[2]POA!$A$2:$F$25,4,0)),"",VLOOKUP(P898,[2]POA!$A$2:$F$25,4,0))</f>
        <v/>
      </c>
      <c r="R898" s="62" t="str">
        <f>IF(ISERROR(VLOOKUP(N898,[2]POA!$A$2:$C$25,2,0)),"",VLOOKUP(N898,[2]POA!$A$2:$C$25,2,0))</f>
        <v/>
      </c>
      <c r="S898" s="63"/>
      <c r="T898" s="64" t="str">
        <f t="shared" si="721"/>
        <v/>
      </c>
      <c r="U898" s="63"/>
      <c r="V898" s="64" t="str">
        <f>IF(OR(U892=0,N898="",R898=""),"",IF(U892&gt;=(0.5*R898),"HABIL","NO HABIL"))</f>
        <v/>
      </c>
      <c r="W898" s="64"/>
      <c r="X898" s="63"/>
      <c r="Y898" s="64" t="str">
        <f>IF(OR(X892=0,N898="",R898=""),"",IF(X892&gt;=$Y$9,"HABIL","NO HABIL"))</f>
        <v/>
      </c>
      <c r="Z898" s="65"/>
      <c r="AA898" s="64" t="str">
        <f>IF(OR(Z892=0,N898="",R898=""),"",IF(Z892&lt;=$AA$9,"HABIL","NO HABIL"))</f>
        <v/>
      </c>
      <c r="AB898" s="61">
        <f>IF(ISERROR(VLOOKUP(P898,[3]POA!$A$2:$F$25,5,0)),"",VLOOKUP(P898,[3]POA!$A$2:$F$25,5,0))</f>
        <v>0</v>
      </c>
      <c r="AC898" s="61"/>
      <c r="AD898" s="64" t="str">
        <f>IF(OR(AC892=0,N898="",R898=""),"",IF(AC892&gt;=$AD$9,"HABIL","NO HABIL"))</f>
        <v/>
      </c>
      <c r="AE898" s="64" t="str">
        <f t="shared" si="722"/>
        <v/>
      </c>
      <c r="AF898" s="66">
        <f t="shared" si="723"/>
        <v>0</v>
      </c>
      <c r="AG898" s="67" t="str">
        <f t="shared" si="726"/>
        <v>MIPYME</v>
      </c>
      <c r="AH898" s="68"/>
      <c r="AI898" s="64" t="str">
        <f>IF(OR(AH892=0,N898="",R898=""),"",IF(AH892&gt;=$AI$9,"HABIL","NO HABIL"))</f>
        <v/>
      </c>
      <c r="AJ898" s="68"/>
      <c r="AK898" s="64" t="str">
        <f>IF(OR(AJ892=0,N898="",R898=""),"",IF(AJ892&gt;=$AK$9,"HABIL","NO HABIL"))</f>
        <v/>
      </c>
      <c r="AL898" s="71" t="str">
        <f t="shared" si="727"/>
        <v/>
      </c>
    </row>
    <row r="899" spans="2:38" ht="18" hidden="1" customHeight="1" x14ac:dyDescent="0.25">
      <c r="B899" s="54" t="str">
        <f t="shared" si="728"/>
        <v/>
      </c>
      <c r="C899" s="56"/>
      <c r="D899" s="56"/>
      <c r="E899" s="57">
        <f>IF(ISERROR(VLOOKUP(C899,[2]TD!$4:$65536,2,0)),0,VLOOKUP(C899,[2]TD!$4:$65536,2,0))</f>
        <v>0</v>
      </c>
      <c r="F899" s="57">
        <f>IF(ISERROR(VLOOKUP(C899,[2]TD!$4:$65536,3,0)),0,VLOOKUP(C899,[2]TD!$4:$65536,3,0))</f>
        <v>0</v>
      </c>
      <c r="G899" s="57">
        <f>IF(ISERROR(VLOOKUP(C899,[2]TD!$4:$65536,4,0)),0,VLOOKUP(C899,[2]TD!$4:$65536,4,0))</f>
        <v>0</v>
      </c>
      <c r="H899" s="57">
        <f>IF(ISERROR(VLOOKUP(C899,[2]TD!$4:$65536,5,0)),0,VLOOKUP(C899,[2]TD!$4:$65536,5,0))</f>
        <v>0</v>
      </c>
      <c r="I899" s="57">
        <f t="shared" si="724"/>
        <v>0</v>
      </c>
      <c r="J899" s="57">
        <f t="shared" si="724"/>
        <v>0</v>
      </c>
      <c r="K899" s="57">
        <f t="shared" si="725"/>
        <v>0</v>
      </c>
      <c r="L899" s="57">
        <f>IF(ISERROR(VLOOKUP(C899,[2]TD!$4:$65536,6,0)),0,VLOOKUP(C899,[2]TD!$4:$65536,6,0))</f>
        <v>0</v>
      </c>
      <c r="M899" s="57">
        <f>IF(ISERROR(VLOOKUP(C899,[2]TD!$4:$65536,7,0)),0,VLOOKUP(C899,[2]TD!$4:$65536,7,0))</f>
        <v>0</v>
      </c>
      <c r="N899" s="70"/>
      <c r="O899" s="70" t="str">
        <f>IF(ISERROR(VLOOKUP(N899,[2]POA!$A$2:$C$25,3,0)),"",VLOOKUP(N899,[2]POA!$A$2:$C$25,3,0))</f>
        <v/>
      </c>
      <c r="P899" s="61"/>
      <c r="Q899" s="61" t="str">
        <f>IF(ISERROR(VLOOKUP(P899,[2]POA!$A$2:$F$25,4,0)),"",VLOOKUP(P899,[2]POA!$A$2:$F$25,4,0))</f>
        <v/>
      </c>
      <c r="R899" s="62" t="str">
        <f>IF(ISERROR(VLOOKUP(N899,[2]POA!$A$2:$C$25,2,0)),"",VLOOKUP(N899,[2]POA!$A$2:$C$25,2,0))</f>
        <v/>
      </c>
      <c r="S899" s="63"/>
      <c r="T899" s="64" t="str">
        <f t="shared" si="721"/>
        <v/>
      </c>
      <c r="U899" s="63"/>
      <c r="V899" s="64" t="str">
        <f>IF(OR(U892=0,N899="",R899=""),"",IF(U892&gt;=(0.5*R899),"HABIL","NO HABIL"))</f>
        <v/>
      </c>
      <c r="W899" s="64"/>
      <c r="X899" s="63"/>
      <c r="Y899" s="64" t="str">
        <f>IF(OR(X892=0,N899="",R899=""),"",IF(X892&gt;=$Y$9,"HABIL","NO HABIL"))</f>
        <v/>
      </c>
      <c r="Z899" s="65"/>
      <c r="AA899" s="64" t="str">
        <f>IF(OR(Z892=0,N899="",R899=""),"",IF(Z892&lt;=$AA$9,"HABIL","NO HABIL"))</f>
        <v/>
      </c>
      <c r="AB899" s="61">
        <f>IF(ISERROR(VLOOKUP(P899,[3]POA!$A$2:$F$25,5,0)),"",VLOOKUP(P899,[3]POA!$A$2:$F$25,5,0))</f>
        <v>0</v>
      </c>
      <c r="AC899" s="61"/>
      <c r="AD899" s="64" t="str">
        <f>IF(OR(AC892=0,N899="",R899=""),"",IF(AC892&gt;=$AD$9,"HABIL","NO HABIL"))</f>
        <v/>
      </c>
      <c r="AE899" s="64" t="str">
        <f t="shared" si="722"/>
        <v/>
      </c>
      <c r="AF899" s="66">
        <f t="shared" si="723"/>
        <v>0</v>
      </c>
      <c r="AG899" s="67" t="str">
        <f t="shared" si="726"/>
        <v>MIPYME</v>
      </c>
      <c r="AH899" s="68"/>
      <c r="AI899" s="64" t="str">
        <f>IF(OR(AH892=0,N899="",R899=""),"",IF(AH892&gt;=$AI$9,"HABIL","NO HABIL"))</f>
        <v/>
      </c>
      <c r="AJ899" s="68"/>
      <c r="AK899" s="64" t="str">
        <f>IF(OR(AJ892=0,N899="",R899=""),"",IF(AJ892&gt;=$AK$9,"HABIL","NO HABIL"))</f>
        <v/>
      </c>
      <c r="AL899" s="71" t="str">
        <f t="shared" si="727"/>
        <v/>
      </c>
    </row>
    <row r="900" spans="2:38" ht="18" hidden="1" customHeight="1" x14ac:dyDescent="0.25">
      <c r="B900" s="54" t="str">
        <f t="shared" si="728"/>
        <v/>
      </c>
      <c r="C900" s="56"/>
      <c r="D900" s="56"/>
      <c r="E900" s="57">
        <f>IF(ISERROR(VLOOKUP(C900,[2]TD!$4:$65536,2,0)),0,VLOOKUP(C900,[2]TD!$4:$65536,2,0))</f>
        <v>0</v>
      </c>
      <c r="F900" s="57">
        <f>IF(ISERROR(VLOOKUP(C900,[2]TD!$4:$65536,3,0)),0,VLOOKUP(C900,[2]TD!$4:$65536,3,0))</f>
        <v>0</v>
      </c>
      <c r="G900" s="57">
        <f>IF(ISERROR(VLOOKUP(C900,[2]TD!$4:$65536,4,0)),0,VLOOKUP(C900,[2]TD!$4:$65536,4,0))</f>
        <v>0</v>
      </c>
      <c r="H900" s="57">
        <f>IF(ISERROR(VLOOKUP(C900,[2]TD!$4:$65536,5,0)),0,VLOOKUP(C900,[2]TD!$4:$65536,5,0))</f>
        <v>0</v>
      </c>
      <c r="I900" s="57">
        <f t="shared" si="724"/>
        <v>0</v>
      </c>
      <c r="J900" s="57">
        <f t="shared" si="724"/>
        <v>0</v>
      </c>
      <c r="K900" s="57">
        <f t="shared" si="725"/>
        <v>0</v>
      </c>
      <c r="L900" s="57">
        <f>IF(ISERROR(VLOOKUP(C900,[2]TD!$4:$65536,6,0)),0,VLOOKUP(C900,[2]TD!$4:$65536,6,0))</f>
        <v>0</v>
      </c>
      <c r="M900" s="57">
        <f>IF(ISERROR(VLOOKUP(C900,[2]TD!$4:$65536,7,0)),0,VLOOKUP(C900,[2]TD!$4:$65536,7,0))</f>
        <v>0</v>
      </c>
      <c r="N900" s="70"/>
      <c r="O900" s="70" t="str">
        <f>IF(ISERROR(VLOOKUP(N900,[2]POA!$A$2:$C$25,3,0)),"",VLOOKUP(N900,[2]POA!$A$2:$C$25,3,0))</f>
        <v/>
      </c>
      <c r="P900" s="61"/>
      <c r="Q900" s="61" t="str">
        <f>IF(ISERROR(VLOOKUP(P900,[2]POA!$A$2:$F$25,4,0)),"",VLOOKUP(P900,[2]POA!$A$2:$F$25,4,0))</f>
        <v/>
      </c>
      <c r="R900" s="62" t="str">
        <f>IF(ISERROR(VLOOKUP(N900,[2]POA!$A$2:$C$25,2,0)),"",VLOOKUP(N900,[2]POA!$A$2:$C$25,2,0))</f>
        <v/>
      </c>
      <c r="S900" s="63"/>
      <c r="T900" s="64" t="str">
        <f t="shared" si="721"/>
        <v/>
      </c>
      <c r="U900" s="63"/>
      <c r="V900" s="64" t="str">
        <f>IF(OR(U892=0,N900="",R900=""),"",IF(U892&gt;=(0.5*R900),"HABIL","NO HABIL"))</f>
        <v/>
      </c>
      <c r="W900" s="64"/>
      <c r="X900" s="63"/>
      <c r="Y900" s="64" t="str">
        <f>IF(OR(X892=0,N900="",R900=""),"",IF(X892&gt;=$Y$9,"HABIL","NO HABIL"))</f>
        <v/>
      </c>
      <c r="Z900" s="65"/>
      <c r="AA900" s="64" t="str">
        <f>IF(OR(Z892=0,N900="",R900=""),"",IF(Z892&lt;=$AA$9,"HABIL","NO HABIL"))</f>
        <v/>
      </c>
      <c r="AB900" s="61">
        <f>IF(ISERROR(VLOOKUP(P900,[3]POA!$A$2:$F$25,5,0)),"",VLOOKUP(P900,[3]POA!$A$2:$F$25,5,0))</f>
        <v>0</v>
      </c>
      <c r="AC900" s="61"/>
      <c r="AD900" s="64" t="str">
        <f>IF(OR(AC892=0,N900="",R900=""),"",IF(AC892&gt;=$AD$9,"HABIL","NO HABIL"))</f>
        <v/>
      </c>
      <c r="AE900" s="64" t="str">
        <f t="shared" si="722"/>
        <v/>
      </c>
      <c r="AF900" s="66">
        <f t="shared" si="723"/>
        <v>0</v>
      </c>
      <c r="AG900" s="67" t="str">
        <f t="shared" si="726"/>
        <v>MIPYME</v>
      </c>
      <c r="AH900" s="68"/>
      <c r="AI900" s="64" t="str">
        <f>IF(OR(AH892=0,N900="",R900=""),"",IF(AH892&gt;=$AI$9,"HABIL","NO HABIL"))</f>
        <v/>
      </c>
      <c r="AJ900" s="68"/>
      <c r="AK900" s="64" t="str">
        <f>IF(OR(AJ892=0,N900="",R900=""),"",IF(AJ892&gt;=$AK$9,"HABIL","NO HABIL"))</f>
        <v/>
      </c>
      <c r="AL900" s="72" t="str">
        <f t="shared" si="727"/>
        <v/>
      </c>
    </row>
    <row r="901" spans="2:38" ht="18" hidden="1" customHeight="1" x14ac:dyDescent="0.25">
      <c r="B901" s="54" t="str">
        <f t="shared" si="728"/>
        <v/>
      </c>
      <c r="C901" s="56"/>
      <c r="D901" s="56"/>
      <c r="E901" s="57">
        <f>IF(ISERROR(VLOOKUP(C901,[2]TD!$4:$65536,2,0)),0,VLOOKUP(C901,[2]TD!$4:$65536,2,0))</f>
        <v>0</v>
      </c>
      <c r="F901" s="57">
        <f>IF(ISERROR(VLOOKUP(C901,[2]TD!$4:$65536,3,0)),0,VLOOKUP(C901,[2]TD!$4:$65536,3,0))</f>
        <v>0</v>
      </c>
      <c r="G901" s="57">
        <f>IF(ISERROR(VLOOKUP(C901,[2]TD!$4:$65536,4,0)),0,VLOOKUP(C901,[2]TD!$4:$65536,4,0))</f>
        <v>0</v>
      </c>
      <c r="H901" s="57">
        <f>IF(ISERROR(VLOOKUP(C901,[2]TD!$4:$65536,5,0)),0,VLOOKUP(C901,[2]TD!$4:$65536,5,0))</f>
        <v>0</v>
      </c>
      <c r="I901" s="57">
        <f t="shared" si="724"/>
        <v>0</v>
      </c>
      <c r="J901" s="57">
        <f t="shared" si="724"/>
        <v>0</v>
      </c>
      <c r="K901" s="57">
        <f t="shared" si="725"/>
        <v>0</v>
      </c>
      <c r="L901" s="57">
        <f>IF(ISERROR(VLOOKUP(C901,[2]TD!$4:$65536,6,0)),0,VLOOKUP(C901,[2]TD!$4:$65536,6,0))</f>
        <v>0</v>
      </c>
      <c r="M901" s="57">
        <f>IF(ISERROR(VLOOKUP(C901,[2]TD!$4:$65536,7,0)),0,VLOOKUP(C901,[2]TD!$4:$65536,7,0))</f>
        <v>0</v>
      </c>
      <c r="N901" s="70"/>
      <c r="O901" s="70" t="str">
        <f>IF(ISERROR(VLOOKUP(N901,[2]POA!$A$2:$C$25,3,0)),"",VLOOKUP(N901,[2]POA!$A$2:$C$25,3,0))</f>
        <v/>
      </c>
      <c r="P901" s="61"/>
      <c r="Q901" s="61" t="str">
        <f>IF(ISERROR(VLOOKUP(P901,[2]POA!$A$2:$F$25,4,0)),"",VLOOKUP(P901,[2]POA!$A$2:$F$25,4,0))</f>
        <v/>
      </c>
      <c r="R901" s="62" t="str">
        <f>IF(ISERROR(VLOOKUP(N901,[2]POA!$A$2:$C$25,2,0)),"",VLOOKUP(N901,[2]POA!$A$2:$C$25,2,0))</f>
        <v/>
      </c>
      <c r="S901" s="63"/>
      <c r="T901" s="64" t="str">
        <f t="shared" si="721"/>
        <v/>
      </c>
      <c r="U901" s="63"/>
      <c r="V901" s="64" t="str">
        <f>IF(OR(U892=0,N901="",R901=""),"",IF(U892&gt;=(0.5*R901),"HABIL","NO HABIL"))</f>
        <v/>
      </c>
      <c r="W901" s="64"/>
      <c r="X901" s="63"/>
      <c r="Y901" s="64" t="str">
        <f>IF(OR(X892=0,N901="",R901=""),"",IF(X892&gt;=$Y$9,"HABIL","NO HABIL"))</f>
        <v/>
      </c>
      <c r="Z901" s="65"/>
      <c r="AA901" s="64" t="str">
        <f>IF(OR(Z892=0,N901="",R901=""),"",IF(Z892&lt;=$AA$9,"HABIL","NO HABIL"))</f>
        <v/>
      </c>
      <c r="AB901" s="61">
        <f>IF(ISERROR(VLOOKUP(P901,[3]POA!$A$2:$F$25,5,0)),"",VLOOKUP(P901,[3]POA!$A$2:$F$25,5,0))</f>
        <v>0</v>
      </c>
      <c r="AC901" s="61"/>
      <c r="AD901" s="64" t="str">
        <f>IF(OR(AC892=0,N901="",R901=""),"",IF(AC892&gt;=$AD$9,"HABIL","NO HABIL"))</f>
        <v/>
      </c>
      <c r="AE901" s="64" t="str">
        <f t="shared" si="722"/>
        <v/>
      </c>
      <c r="AF901" s="66">
        <f t="shared" si="723"/>
        <v>0</v>
      </c>
      <c r="AG901" s="67" t="str">
        <f t="shared" si="726"/>
        <v>MIPYME</v>
      </c>
      <c r="AH901" s="68"/>
      <c r="AI901" s="64" t="str">
        <f>IF(OR(AH892=0,N901="",R901=""),"",IF(AH892&gt;=$AI$9,"HABIL","NO HABIL"))</f>
        <v/>
      </c>
      <c r="AJ901" s="68"/>
      <c r="AK901" s="64" t="str">
        <f>IF(OR(AJ892=0,N901="",R901=""),"",IF(AJ892&gt;=$AK$9,"HABIL","NO HABIL"))</f>
        <v/>
      </c>
      <c r="AL901" s="72" t="str">
        <f t="shared" si="727"/>
        <v/>
      </c>
    </row>
    <row r="902" spans="2:38" ht="18" hidden="1" customHeight="1" x14ac:dyDescent="0.25">
      <c r="B902" s="73" t="str">
        <f t="shared" si="728"/>
        <v/>
      </c>
      <c r="C902" s="74"/>
      <c r="D902" s="74"/>
      <c r="E902" s="75">
        <f>IF(ISERROR(VLOOKUP(C902,[2]TD!$4:$65536,2,0)),0,VLOOKUP(C902,[2]TD!$4:$65536,2,0))</f>
        <v>0</v>
      </c>
      <c r="F902" s="75">
        <f>IF(ISERROR(VLOOKUP(C902,[2]TD!$4:$65536,3,0)),0,VLOOKUP(C902,[2]TD!$4:$65536,3,0))</f>
        <v>0</v>
      </c>
      <c r="G902" s="75">
        <f>IF(ISERROR(VLOOKUP(C902,[2]TD!$4:$65536,4,0)),0,VLOOKUP(C902,[2]TD!$4:$65536,4,0))</f>
        <v>0</v>
      </c>
      <c r="H902" s="75">
        <f>IF(ISERROR(VLOOKUP(C902,[2]TD!$4:$65536,5,0)),0,VLOOKUP(C902,[2]TD!$4:$65536,5,0))</f>
        <v>0</v>
      </c>
      <c r="I902" s="75">
        <f t="shared" si="724"/>
        <v>0</v>
      </c>
      <c r="J902" s="75">
        <f t="shared" si="724"/>
        <v>0</v>
      </c>
      <c r="K902" s="75">
        <f t="shared" si="725"/>
        <v>0</v>
      </c>
      <c r="L902" s="75">
        <f>IF(ISERROR(VLOOKUP(C902,[2]TD!$4:$65536,6,0)),0,VLOOKUP(C902,[2]TD!$4:$65536,6,0))</f>
        <v>0</v>
      </c>
      <c r="M902" s="75">
        <f>IF(ISERROR(VLOOKUP(C902,[2]TD!$4:$65536,7,0)),0,VLOOKUP(C902,[2]TD!$4:$65536,7,0))</f>
        <v>0</v>
      </c>
      <c r="N902" s="76"/>
      <c r="O902" s="76" t="str">
        <f>IF(ISERROR(VLOOKUP(N902,[2]POA!$A$2:$C$25,3,0)),"",VLOOKUP(N902,[2]POA!$A$2:$C$25,3,0))</f>
        <v/>
      </c>
      <c r="P902" s="77"/>
      <c r="Q902" s="77" t="str">
        <f>IF(ISERROR(VLOOKUP(P902,[2]POA!$A$2:$F$25,4,0)),"",VLOOKUP(P902,[2]POA!$A$2:$F$25,4,0))</f>
        <v/>
      </c>
      <c r="R902" s="78" t="str">
        <f>IF(ISERROR(VLOOKUP(N902,[2]POA!$A$2:$C$25,2,0)),"",VLOOKUP(N902,[2]POA!$A$2:$C$25,2,0))</f>
        <v/>
      </c>
      <c r="S902" s="79"/>
      <c r="T902" s="64" t="str">
        <f t="shared" si="721"/>
        <v/>
      </c>
      <c r="U902" s="79"/>
      <c r="V902" s="80" t="str">
        <f>IF(OR(U892=0,N902="",R902=""),"",IF(U892&gt;=(0.5*R902),"HABIL","NO HABIL"))</f>
        <v/>
      </c>
      <c r="W902" s="80"/>
      <c r="X902" s="79"/>
      <c r="Y902" s="80" t="str">
        <f>IF(OR(X892=0,N902="",R902=""),"",IF(X892&gt;=$Y$9,"HABIL","NO HABIL"))</f>
        <v/>
      </c>
      <c r="Z902" s="81"/>
      <c r="AA902" s="80" t="str">
        <f>IF(OR(Z892=0,N902="",R902=""),"",IF(Z892&lt;=$AA$9,"HABIL","NO HABIL"))</f>
        <v/>
      </c>
      <c r="AB902" s="77">
        <f>IF(ISERROR(VLOOKUP(P902,[3]POA!$A$2:$F$25,5,0)),"",VLOOKUP(P902,[3]POA!$A$2:$F$25,5,0))</f>
        <v>0</v>
      </c>
      <c r="AC902" s="77"/>
      <c r="AD902" s="80" t="str">
        <f>IF(OR(AC892=0,N902="",R902=""),"",IF(AC892&gt;=$AD$9,"HABIL","NO HABIL"))</f>
        <v/>
      </c>
      <c r="AE902" s="80" t="str">
        <f t="shared" si="722"/>
        <v/>
      </c>
      <c r="AF902" s="82">
        <f t="shared" si="723"/>
        <v>0</v>
      </c>
      <c r="AG902" s="83" t="str">
        <f t="shared" si="726"/>
        <v>MIPYME</v>
      </c>
      <c r="AH902" s="84"/>
      <c r="AI902" s="80" t="str">
        <f>IF(OR(AH892=0,N902="",R902=""),"",IF(AH892&gt;=$AI$9,"HABIL","NO HABIL"))</f>
        <v/>
      </c>
      <c r="AJ902" s="84"/>
      <c r="AK902" s="80" t="str">
        <f>IF(OR(AJ892=0,N902="",R902=""),"",IF(AJ892&gt;=$AK$9,"HABIL","NO HABIL"))</f>
        <v/>
      </c>
      <c r="AL902" s="85" t="str">
        <f t="shared" si="727"/>
        <v/>
      </c>
    </row>
    <row r="903" spans="2:38" ht="18" hidden="1" customHeight="1" x14ac:dyDescent="0.25">
      <c r="B903" s="37">
        <v>82</v>
      </c>
      <c r="C903" s="38">
        <f>+C904</f>
        <v>0</v>
      </c>
      <c r="D903" s="39" t="str">
        <f>IF(SUM(D904:D913)=0,"",SUM(D904:D913))</f>
        <v/>
      </c>
      <c r="E903" s="40">
        <f>SUM(E904:E913)</f>
        <v>0</v>
      </c>
      <c r="F903" s="40">
        <f t="shared" ref="F903:M903" si="729">SUM(F904:F913)</f>
        <v>0</v>
      </c>
      <c r="G903" s="40">
        <f t="shared" si="729"/>
        <v>0</v>
      </c>
      <c r="H903" s="40">
        <f t="shared" si="729"/>
        <v>0</v>
      </c>
      <c r="I903" s="40">
        <f t="shared" si="729"/>
        <v>0</v>
      </c>
      <c r="J903" s="40">
        <f t="shared" si="729"/>
        <v>0</v>
      </c>
      <c r="K903" s="40">
        <f t="shared" si="729"/>
        <v>0</v>
      </c>
      <c r="L903" s="40">
        <f t="shared" si="729"/>
        <v>0</v>
      </c>
      <c r="M903" s="40">
        <f t="shared" si="729"/>
        <v>0</v>
      </c>
      <c r="N903" s="41">
        <v>1</v>
      </c>
      <c r="O903" s="42">
        <f>IF(ISERROR(VLOOKUP(N903,[2]POA!$A$2:$C$25,3,0)),"",VLOOKUP(N903,[2]POA!$A$2:$C$25,3,0))</f>
        <v>18</v>
      </c>
      <c r="P903" s="43" t="s">
        <v>54</v>
      </c>
      <c r="Q903" s="41">
        <f>+SUM(Q904:Q913)</f>
        <v>0</v>
      </c>
      <c r="R903" s="44">
        <f>IF(ISERROR(VLOOKUP(N903,[2]POA!$A$2:$C$25,2,0)),"",VLOOKUP(N903,[2]POA!$A$2:$C$25,2,0))</f>
        <v>151500000000</v>
      </c>
      <c r="S903" s="45">
        <f>SUM(I903)</f>
        <v>0</v>
      </c>
      <c r="T903" s="46" t="str">
        <f>IF(OR(S903=0,N903="",R903=""),"",IF(S903&gt;=(R903/O903),"HABIL","NO HABIL"))</f>
        <v/>
      </c>
      <c r="U903" s="47">
        <f>SUM(J903)</f>
        <v>0</v>
      </c>
      <c r="V903" s="48" t="str">
        <f>IF(OR(U903=0,N903="",R903=""),"",IF(U903&gt;=(0.1*R903),"HABIL","NO HABIL"))</f>
        <v/>
      </c>
      <c r="W903" s="48"/>
      <c r="X903" s="47">
        <f>IF(ISERROR(SUM(E903/G903)),0,SUM(E903/G903))</f>
        <v>0</v>
      </c>
      <c r="Y903" s="46" t="str">
        <f>IF(OR(X903=0,N903="",R903=""),"",IF(X903&gt;=$Y$9,"HABIL","NO HABIL"))</f>
        <v/>
      </c>
      <c r="Z903" s="49">
        <f>IF(ISERROR(SUM(H903/F903)),0,SUM(H903/F903))</f>
        <v>0</v>
      </c>
      <c r="AA903" s="46" t="str">
        <f>IF(OR(Z903=0,N903="",R903=""),"",IF(Z903&lt;=$AA$9,"HABIL","NO HABIL"))</f>
        <v/>
      </c>
      <c r="AB903" s="41">
        <f>+SUM(AB904:AB913)</f>
        <v>0</v>
      </c>
      <c r="AC903" s="49">
        <f>IF(ISERROR(SUM(L903/M903)),0,SUM(L903/M903))</f>
        <v>0</v>
      </c>
      <c r="AD903" s="46" t="str">
        <f>IF(OR(AC903=0,N903="",R903=""),"",IF(AC903&gt;=$AD$9,"HABIL","NO HABIL"))</f>
        <v/>
      </c>
      <c r="AE903" s="46" t="str">
        <f>IF(OR(T903="",V903="",Y903="",AA903="",AD903=""),"",IF(T903="NO HABIL","NO HABIL",IF(V903="NO HABIL","NO HABIL",IF(Y903="NO HABIL","NO HABIL",IF(AA903="NO HABIL","NO HABIL",IF(AD903="NO HABIL","NO HABIL",IF(AD903="NO HABIL","NO HABIL","HABIL")))))))</f>
        <v/>
      </c>
      <c r="AF903" s="50"/>
      <c r="AG903" s="51"/>
      <c r="AH903" s="49">
        <f>IF(ISERROR(SUM(L903/K903)),0,SUM(L903/K903))</f>
        <v>0</v>
      </c>
      <c r="AI903" s="46" t="str">
        <f>IF(OR(AH903=0,N903="",R903=""),"",IF(AH903&gt;=$AI$9,"HABIL","NO HABIL"))</f>
        <v/>
      </c>
      <c r="AJ903" s="49">
        <f>IF(ISERROR(SUM(L903/F903)),0,SUM(L903/F903))</f>
        <v>0</v>
      </c>
      <c r="AK903" s="46" t="str">
        <f>IF(OR(AJ903=0,N903="",R903=""),"",IF(AJ903&gt;=$AK$9,"HABIL","NO HABIL"))</f>
        <v/>
      </c>
      <c r="AL903" s="52" t="str">
        <f t="shared" si="727"/>
        <v/>
      </c>
    </row>
    <row r="904" spans="2:38" ht="18" hidden="1" customHeight="1" x14ac:dyDescent="0.25">
      <c r="B904" s="54" t="str">
        <f>IF(C904="","",B903+0.1)</f>
        <v/>
      </c>
      <c r="C904" s="55"/>
      <c r="D904" s="56"/>
      <c r="E904" s="57">
        <f>IF(ISERROR(VLOOKUP(C904,[2]TD!$4:$65536,2,0)),0,VLOOKUP(C904,[2]TD!$4:$65536,2,0))</f>
        <v>0</v>
      </c>
      <c r="F904" s="57">
        <f>IF(ISERROR(VLOOKUP(C904,[2]TD!$4:$65536,3,0)),0,VLOOKUP(C904,[2]TD!$4:$65536,3,0))</f>
        <v>0</v>
      </c>
      <c r="G904" s="57">
        <f>IF(ISERROR(VLOOKUP(C904,[2]TD!$4:$65536,4,0)),0,VLOOKUP(C904,[2]TD!$4:$65536,4,0))</f>
        <v>0</v>
      </c>
      <c r="H904" s="57">
        <f>IF(ISERROR(VLOOKUP(C904,[2]TD!$4:$65536,5,0)),0,VLOOKUP(C904,[2]TD!$4:$65536,5,0))</f>
        <v>0</v>
      </c>
      <c r="I904" s="57">
        <f>IF(ISERROR(E904-G904),"",E904-G904)</f>
        <v>0</v>
      </c>
      <c r="J904" s="58">
        <f>IF(ISERROR(F904-H904),"",F904-H904)</f>
        <v>0</v>
      </c>
      <c r="K904" s="58">
        <f>IF(ISERROR(F904-H904),"",F904-H904)</f>
        <v>0</v>
      </c>
      <c r="L904" s="57">
        <f>IF(ISERROR(VLOOKUP(C904,[2]TD!$4:$65536,6,0)),0,VLOOKUP(C904,[2]TD!$4:$65536,6,0))</f>
        <v>0</v>
      </c>
      <c r="M904" s="57">
        <f>IF(ISERROR(VLOOKUP(C904,[2]TD!$4:$65536,7,0)),0,VLOOKUP(C904,[2]TD!$4:$65536,7,0))</f>
        <v>0</v>
      </c>
      <c r="N904" s="59"/>
      <c r="O904" s="60" t="str">
        <f>IF(ISERROR(VLOOKUP(N904,[2]POA!$A$2:$C$25,3,0)),"",VLOOKUP(N904,[2]POA!$A$2:$C$25,3,0))</f>
        <v/>
      </c>
      <c r="P904" s="61" t="s">
        <v>54</v>
      </c>
      <c r="Q904" s="61" t="str">
        <f>IF(ISERROR(VLOOKUP(P904,[2]POA!$A$2:$F$25,4,0)),"",VLOOKUP(P904,[2]POA!$A$2:$F$25,4,0))</f>
        <v/>
      </c>
      <c r="R904" s="62" t="str">
        <f>IF(ISERROR(VLOOKUP(N904,[2]POA!$A$2:$C$25,2,0)),"",VLOOKUP(N904,[2]POA!$A$2:$C$25,2,0))</f>
        <v/>
      </c>
      <c r="S904" s="63"/>
      <c r="T904" s="64" t="str">
        <f t="shared" ref="T904:T913" si="730">IF(OR(S903=0,N904="",R904=""),"",IF(S903&gt;=(0.1*R904),"HABIL","NO HABIL"))</f>
        <v/>
      </c>
      <c r="U904" s="63"/>
      <c r="V904" s="64" t="str">
        <f>IF(OR(U903=0,N904="",R904=""),"",IF(U903&gt;=(0.5*R904),"HABIL","NO HABIL"))</f>
        <v/>
      </c>
      <c r="W904" s="64"/>
      <c r="X904" s="63"/>
      <c r="Y904" s="64" t="str">
        <f>IF(OR(X903=0,N904="",R904=""),"",IF(X903&gt;=$Y$9,"HABIL","NO HABIL"))</f>
        <v/>
      </c>
      <c r="Z904" s="65"/>
      <c r="AA904" s="64" t="str">
        <f>IF(OR(Z903=0,N904="",R904=""),"",IF(Z903&lt;=$AA$9,"HABIL","NO HABIL"))</f>
        <v/>
      </c>
      <c r="AB904" s="61" t="str">
        <f>IF(ISERROR(VLOOKUP(P904,[3]POA!$A$2:$F$25,5,0)),"",VLOOKUP(P904,[3]POA!$A$2:$F$25,5,0))</f>
        <v/>
      </c>
      <c r="AC904" s="61"/>
      <c r="AD904" s="64" t="str">
        <f>IF(OR(AC903=0,N904="",R904=""),"",IF(AC903&gt;=$AD$9,"HABIL","NO HABIL"))</f>
        <v/>
      </c>
      <c r="AE904" s="64" t="str">
        <f t="shared" ref="AE904:AE913" si="731">IF(OR(T904="",V904="",Y904="",AA904="",AD904=""),"",IF(T904="NO HABIL","NO HABIL",IF(V904="NO HABIL","NO HABIL",IF(Y904="NO HABIL","NO HABIL",IF(AA904="NO HABIL","NO HABIL",IF(AD904="NO HABIL","NO HABIL",IF(AD904="NO HABIL","NO HABIL","HABIL")))))))</f>
        <v/>
      </c>
      <c r="AF904" s="66">
        <f t="shared" ref="AF904:AF913" si="732">IF(ISERROR(F904/$AG$9),"",F904/$AG$9)</f>
        <v>0</v>
      </c>
      <c r="AG904" s="67" t="str">
        <f>+IF(AF904&lt;$AG$10,"MIPYME","NO CUMPLE")</f>
        <v>MIPYME</v>
      </c>
      <c r="AH904" s="68"/>
      <c r="AI904" s="64" t="str">
        <f>IF(OR(AH903=0,N904="",R904=""),"",IF(AH903&gt;=$AI$9,"HABIL","NO HABIL"))</f>
        <v/>
      </c>
      <c r="AJ904" s="68"/>
      <c r="AK904" s="64" t="str">
        <f>IF(OR(AJ903=0,N904="",R904=""),"",IF(AJ903&gt;=$AK$9,"HABIL","NO HABIL"))</f>
        <v/>
      </c>
      <c r="AL904" s="69" t="str">
        <f>IF(OR(AI904="",AK904=""),"",IF(AI904="NO HABIL","NO HABIL",IF(AK904="NO HABIL","NO HABIL",IF(AK904="NO HABIL","NO HABIL","HABIL"))))</f>
        <v/>
      </c>
    </row>
    <row r="905" spans="2:38" ht="18" hidden="1" customHeight="1" x14ac:dyDescent="0.25">
      <c r="B905" s="54" t="str">
        <f>IF(C905="","",B904+0.1)</f>
        <v/>
      </c>
      <c r="C905" s="56"/>
      <c r="D905" s="56"/>
      <c r="E905" s="57">
        <f>IF(ISERROR(VLOOKUP(C905,[2]TD!$4:$65536,2,0)),0,VLOOKUP(C905,[2]TD!$4:$65536,2,0))</f>
        <v>0</v>
      </c>
      <c r="F905" s="57">
        <f>IF(ISERROR(VLOOKUP(C905,[2]TD!$4:$65536,3,0)),0,VLOOKUP(C905,[2]TD!$4:$65536,3,0))</f>
        <v>0</v>
      </c>
      <c r="G905" s="57">
        <f>IF(ISERROR(VLOOKUP(C905,[2]TD!$4:$65536,4,0)),0,VLOOKUP(C905,[2]TD!$4:$65536,4,0))</f>
        <v>0</v>
      </c>
      <c r="H905" s="57">
        <f>IF(ISERROR(VLOOKUP(C905,[2]TD!$4:$65536,5,0)),0,VLOOKUP(C905,[2]TD!$4:$65536,5,0))</f>
        <v>0</v>
      </c>
      <c r="I905" s="57">
        <f t="shared" ref="I905:J913" si="733">IF(ISERROR(E905-G905),"",E905-G905)</f>
        <v>0</v>
      </c>
      <c r="J905" s="58">
        <f t="shared" si="733"/>
        <v>0</v>
      </c>
      <c r="K905" s="58">
        <f t="shared" ref="K905:K913" si="734">IF(ISERROR(F905-H905),"",F905-H905)</f>
        <v>0</v>
      </c>
      <c r="L905" s="57">
        <f>IF(ISERROR(VLOOKUP(C905,[2]TD!$4:$65536,6,0)),0,VLOOKUP(C905,[2]TD!$4:$65536,6,0))</f>
        <v>0</v>
      </c>
      <c r="M905" s="57">
        <f>IF(ISERROR(VLOOKUP(C905,[2]TD!$4:$65536,7,0)),0,VLOOKUP(C905,[2]TD!$4:$65536,7,0))</f>
        <v>0</v>
      </c>
      <c r="N905" s="70"/>
      <c r="O905" s="70" t="str">
        <f>IF(ISERROR(VLOOKUP(N905,[2]POA!$A$2:$C$25,3,0)),"",VLOOKUP(N905,[2]POA!$A$2:$C$25,3,0))</f>
        <v/>
      </c>
      <c r="P905" s="61" t="s">
        <v>54</v>
      </c>
      <c r="Q905" s="61" t="str">
        <f>IF(ISERROR(VLOOKUP(P905,[2]POA!$A$2:$F$25,4,0)),"",VLOOKUP(P905,[2]POA!$A$2:$F$25,4,0))</f>
        <v/>
      </c>
      <c r="R905" s="62" t="str">
        <f>IF(ISERROR(VLOOKUP(N905,[2]POA!$A$2:$C$25,2,0)),"",VLOOKUP(N905,[2]POA!$A$2:$C$25,2,0))</f>
        <v/>
      </c>
      <c r="S905" s="63" t="s">
        <v>54</v>
      </c>
      <c r="T905" s="64" t="str">
        <f t="shared" si="730"/>
        <v/>
      </c>
      <c r="U905" s="63"/>
      <c r="V905" s="64" t="str">
        <f>IF(OR(U903=0,N905="",R905=""),"",IF(U903&gt;=(0.5*R905),"HABIL","NO HABIL"))</f>
        <v/>
      </c>
      <c r="W905" s="64"/>
      <c r="X905" s="63"/>
      <c r="Y905" s="64" t="str">
        <f>IF(OR(X903=0,N905="",R905=""),"",IF(X903&gt;=$Y$9,"HABIL","NO HABIL"))</f>
        <v/>
      </c>
      <c r="Z905" s="65"/>
      <c r="AA905" s="64" t="str">
        <f>IF(OR(Z903=0,N905="",R905=""),"",IF(Z903&lt;=$AA$9,"HABIL","NO HABIL"))</f>
        <v/>
      </c>
      <c r="AB905" s="61" t="str">
        <f>IF(ISERROR(VLOOKUP(P905,[3]POA!$A$2:$F$25,5,0)),"",VLOOKUP(P905,[3]POA!$A$2:$F$25,5,0))</f>
        <v/>
      </c>
      <c r="AC905" s="61"/>
      <c r="AD905" s="64" t="str">
        <f>IF(OR(AC903=0,N905="",R905=""),"",IF(AC903&gt;=$AD$9,"HABIL","NO HABIL"))</f>
        <v/>
      </c>
      <c r="AE905" s="64" t="str">
        <f t="shared" si="731"/>
        <v/>
      </c>
      <c r="AF905" s="66">
        <f t="shared" si="732"/>
        <v>0</v>
      </c>
      <c r="AG905" s="67" t="str">
        <f t="shared" ref="AG905:AG913" si="735">+IF(AF905&lt;$AG$10,"MIPYME","NO CUMPLE")</f>
        <v>MIPYME</v>
      </c>
      <c r="AH905" s="68"/>
      <c r="AI905" s="64" t="str">
        <f>IF(OR(AH903=0,N905="",R905=""),"",IF(AH903&gt;=$AI$9,"HABIL","NO HABIL"))</f>
        <v/>
      </c>
      <c r="AJ905" s="68"/>
      <c r="AK905" s="64" t="str">
        <f>IF(OR(AJ903=0,N905="",R905=""),"",IF(AJ903&gt;=$AK$9,"HABIL","NO HABIL"))</f>
        <v/>
      </c>
      <c r="AL905" s="71" t="str">
        <f t="shared" ref="AL905:AL914" si="736">IF(OR(AI905="",AK905=""),"",IF(AI905="NO HABIL","NO HABIL",IF(AK905="NO HABIL","NO HABIL",IF(AK905="NO HABIL","NO HABIL","HABIL"))))</f>
        <v/>
      </c>
    </row>
    <row r="906" spans="2:38" ht="18" hidden="1" customHeight="1" x14ac:dyDescent="0.25">
      <c r="B906" s="54" t="str">
        <f>IF(C906="","",B905+0.1)</f>
        <v/>
      </c>
      <c r="C906" s="56"/>
      <c r="D906" s="56"/>
      <c r="E906" s="57">
        <f>IF(ISERROR(VLOOKUP(C906,[2]TD!$4:$65536,2,0)),0,VLOOKUP(C906,[2]TD!$4:$65536,2,0))</f>
        <v>0</v>
      </c>
      <c r="F906" s="57">
        <f>IF(ISERROR(VLOOKUP(C906,[2]TD!$4:$65536,3,0)),0,VLOOKUP(C906,[2]TD!$4:$65536,3,0))</f>
        <v>0</v>
      </c>
      <c r="G906" s="57">
        <f>IF(ISERROR(VLOOKUP(C906,[2]TD!$4:$65536,4,0)),0,VLOOKUP(C906,[2]TD!$4:$65536,4,0))</f>
        <v>0</v>
      </c>
      <c r="H906" s="57">
        <f>IF(ISERROR(VLOOKUP(C906,[2]TD!$4:$65536,5,0)),0,VLOOKUP(C906,[2]TD!$4:$65536,5,0))</f>
        <v>0</v>
      </c>
      <c r="I906" s="57">
        <f t="shared" si="733"/>
        <v>0</v>
      </c>
      <c r="J906" s="58">
        <f t="shared" si="733"/>
        <v>0</v>
      </c>
      <c r="K906" s="58">
        <f t="shared" si="734"/>
        <v>0</v>
      </c>
      <c r="L906" s="57">
        <f>IF(ISERROR(VLOOKUP(C906,[2]TD!$4:$65536,6,0)),0,VLOOKUP(C906,[2]TD!$4:$65536,6,0))</f>
        <v>0</v>
      </c>
      <c r="M906" s="57">
        <f>IF(ISERROR(VLOOKUP(C906,[2]TD!$4:$65536,7,0)),0,VLOOKUP(C906,[2]TD!$4:$65536,7,0))</f>
        <v>0</v>
      </c>
      <c r="N906" s="70"/>
      <c r="O906" s="70" t="str">
        <f>IF(ISERROR(VLOOKUP(N906,[2]POA!$A$2:$C$25,3,0)),"",VLOOKUP(N906,[2]POA!$A$2:$C$25,3,0))</f>
        <v/>
      </c>
      <c r="P906" s="61"/>
      <c r="Q906" s="61" t="str">
        <f>IF(ISERROR(VLOOKUP(P906,[2]POA!$A$2:$F$25,4,0)),"",VLOOKUP(P906,[2]POA!$A$2:$F$25,4,0))</f>
        <v/>
      </c>
      <c r="R906" s="62" t="str">
        <f>IF(ISERROR(VLOOKUP(N906,[2]POA!$A$2:$C$25,2,0)),"",VLOOKUP(N906,[2]POA!$A$2:$C$25,2,0))</f>
        <v/>
      </c>
      <c r="S906" s="63" t="s">
        <v>54</v>
      </c>
      <c r="T906" s="64" t="str">
        <f t="shared" si="730"/>
        <v/>
      </c>
      <c r="U906" s="63"/>
      <c r="V906" s="64" t="str">
        <f>IF(OR(U903=0,N906="",R906=""),"",IF(U903&gt;=(0.5*R906),"HABIL","NO HABIL"))</f>
        <v/>
      </c>
      <c r="W906" s="64"/>
      <c r="X906" s="63"/>
      <c r="Y906" s="64" t="str">
        <f>IF(OR(X903=0,N906="",R906=""),"",IF(X903&gt;=$Y$9,"HABIL","NO HABIL"))</f>
        <v/>
      </c>
      <c r="Z906" s="65"/>
      <c r="AA906" s="64" t="str">
        <f>IF(OR(Z903=0,N906="",R906=""),"",IF(Z903&lt;=$AA$9,"HABIL","NO HABIL"))</f>
        <v/>
      </c>
      <c r="AB906" s="61">
        <f>IF(ISERROR(VLOOKUP(P906,[3]POA!$A$2:$F$25,5,0)),"",VLOOKUP(P906,[3]POA!$A$2:$F$25,5,0))</f>
        <v>0</v>
      </c>
      <c r="AC906" s="61"/>
      <c r="AD906" s="64" t="str">
        <f>IF(OR(AC903=0,N906="",R906=""),"",IF(AC903&gt;=$AD$9,"HABIL","NO HABIL"))</f>
        <v/>
      </c>
      <c r="AE906" s="64" t="str">
        <f t="shared" si="731"/>
        <v/>
      </c>
      <c r="AF906" s="66">
        <f t="shared" si="732"/>
        <v>0</v>
      </c>
      <c r="AG906" s="67" t="str">
        <f t="shared" si="735"/>
        <v>MIPYME</v>
      </c>
      <c r="AH906" s="68"/>
      <c r="AI906" s="64" t="str">
        <f>IF(OR(AH903=0,N906="",R906=""),"",IF(AH903&gt;=$AI$9,"HABIL","NO HABIL"))</f>
        <v/>
      </c>
      <c r="AJ906" s="68"/>
      <c r="AK906" s="64" t="str">
        <f>IF(OR(AJ903=0,N906="",R906=""),"",IF(AJ903&gt;=$AK$9,"HABIL","NO HABIL"))</f>
        <v/>
      </c>
      <c r="AL906" s="71" t="str">
        <f t="shared" si="736"/>
        <v/>
      </c>
    </row>
    <row r="907" spans="2:38" ht="18" hidden="1" customHeight="1" x14ac:dyDescent="0.25">
      <c r="B907" s="54"/>
      <c r="C907" s="56" t="s">
        <v>55</v>
      </c>
      <c r="D907" s="56"/>
      <c r="E907" s="57">
        <f>IF(ISERROR(VLOOKUP(C907,[2]TD!$4:$65536,2,0)),0,VLOOKUP(C907,[2]TD!$4:$65536,2,0))</f>
        <v>0</v>
      </c>
      <c r="F907" s="57">
        <f>IF(ISERROR(VLOOKUP(C907,[2]TD!$4:$65536,3,0)),0,VLOOKUP(C907,[2]TD!$4:$65536,3,0))</f>
        <v>0</v>
      </c>
      <c r="G907" s="57">
        <f>IF(ISERROR(VLOOKUP(C907,[2]TD!$4:$65536,4,0)),0,VLOOKUP(C907,[2]TD!$4:$65536,4,0))</f>
        <v>0</v>
      </c>
      <c r="H907" s="57">
        <f>IF(ISERROR(VLOOKUP(C907,[2]TD!$4:$65536,5,0)),0,VLOOKUP(C907,[2]TD!$4:$65536,5,0))</f>
        <v>0</v>
      </c>
      <c r="I907" s="57">
        <f t="shared" si="733"/>
        <v>0</v>
      </c>
      <c r="J907" s="57">
        <f t="shared" si="733"/>
        <v>0</v>
      </c>
      <c r="K907" s="57">
        <f t="shared" si="734"/>
        <v>0</v>
      </c>
      <c r="L907" s="57">
        <f>IF(ISERROR(VLOOKUP(C907,[2]TD!$4:$65536,6,0)),0,VLOOKUP(C907,[2]TD!$4:$65536,6,0))</f>
        <v>0</v>
      </c>
      <c r="M907" s="57">
        <f>IF(ISERROR(VLOOKUP(C907,[2]TD!$4:$65536,7,0)),0,VLOOKUP(C907,[2]TD!$4:$65536,7,0))</f>
        <v>0</v>
      </c>
      <c r="N907" s="70"/>
      <c r="O907" s="70" t="str">
        <f>IF(ISERROR(VLOOKUP(N907,[2]POA!$A$2:$C$25,3,0)),"",VLOOKUP(N907,[2]POA!$A$2:$C$25,3,0))</f>
        <v/>
      </c>
      <c r="P907" s="61"/>
      <c r="Q907" s="61" t="str">
        <f>IF(ISERROR(VLOOKUP(P907,[2]POA!$A$2:$F$25,4,0)),"",VLOOKUP(P907,[2]POA!$A$2:$F$25,4,0))</f>
        <v/>
      </c>
      <c r="R907" s="62" t="str">
        <f>IF(ISERROR(VLOOKUP(N907,[2]POA!$A$2:$C$25,2,0)),"",VLOOKUP(N907,[2]POA!$A$2:$C$25,2,0))</f>
        <v/>
      </c>
      <c r="S907" s="63"/>
      <c r="T907" s="64" t="str">
        <f t="shared" si="730"/>
        <v/>
      </c>
      <c r="U907" s="63"/>
      <c r="V907" s="64" t="str">
        <f>IF(OR(U903=0,N907="",R907=""),"",IF(U903&gt;=(0.5*R907),"HABIL","NO HABIL"))</f>
        <v/>
      </c>
      <c r="W907" s="64"/>
      <c r="X907" s="63"/>
      <c r="Y907" s="64" t="str">
        <f>IF(OR(X903=0,N907="",R907=""),"",IF(X903&gt;=$Y$9,"HABIL","NO HABIL"))</f>
        <v/>
      </c>
      <c r="Z907" s="65"/>
      <c r="AA907" s="64" t="str">
        <f>IF(OR(Z903=0,N907="",R907=""),"",IF(Z903&lt;=$AA$9,"HABIL","NO HABIL"))</f>
        <v/>
      </c>
      <c r="AB907" s="61">
        <f>IF(ISERROR(VLOOKUP(P907,[3]POA!$A$2:$F$25,5,0)),"",VLOOKUP(P907,[3]POA!$A$2:$F$25,5,0))</f>
        <v>0</v>
      </c>
      <c r="AC907" s="61"/>
      <c r="AD907" s="64" t="str">
        <f>IF(OR(AC903=0,N907="",R907=""),"",IF(AC903&gt;=$AD$9,"HABIL","NO HABIL"))</f>
        <v/>
      </c>
      <c r="AE907" s="64" t="str">
        <f t="shared" si="731"/>
        <v/>
      </c>
      <c r="AF907" s="66">
        <f t="shared" si="732"/>
        <v>0</v>
      </c>
      <c r="AG907" s="67" t="str">
        <f t="shared" si="735"/>
        <v>MIPYME</v>
      </c>
      <c r="AH907" s="68"/>
      <c r="AI907" s="64" t="str">
        <f>IF(OR(AH903=0,N907="",R907=""),"",IF(AH903&gt;=$AI$9,"HABIL","NO HABIL"))</f>
        <v/>
      </c>
      <c r="AJ907" s="68"/>
      <c r="AK907" s="64" t="str">
        <f>IF(OR(AJ903=0,N907="",R907=""),"",IF(AJ903&gt;=$AK$9,"HABIL","NO HABIL"))</f>
        <v/>
      </c>
      <c r="AL907" s="71" t="str">
        <f t="shared" si="736"/>
        <v/>
      </c>
    </row>
    <row r="908" spans="2:38" ht="18" hidden="1" customHeight="1" x14ac:dyDescent="0.25">
      <c r="B908" s="54" t="str">
        <f t="shared" ref="B908:B913" si="737">IF(C908="","",B907+0.1)</f>
        <v/>
      </c>
      <c r="C908" s="56"/>
      <c r="D908" s="56"/>
      <c r="E908" s="57">
        <f>IF(ISERROR(VLOOKUP(C908,[2]TD!$4:$65536,2,0)),0,VLOOKUP(C908,[2]TD!$4:$65536,2,0))</f>
        <v>0</v>
      </c>
      <c r="F908" s="57">
        <f>IF(ISERROR(VLOOKUP(C908,[2]TD!$4:$65536,3,0)),0,VLOOKUP(C908,[2]TD!$4:$65536,3,0))</f>
        <v>0</v>
      </c>
      <c r="G908" s="57">
        <f>IF(ISERROR(VLOOKUP(C908,[2]TD!$4:$65536,4,0)),0,VLOOKUP(C908,[2]TD!$4:$65536,4,0))</f>
        <v>0</v>
      </c>
      <c r="H908" s="57">
        <f>IF(ISERROR(VLOOKUP(C908,[2]TD!$4:$65536,5,0)),0,VLOOKUP(C908,[2]TD!$4:$65536,5,0))</f>
        <v>0</v>
      </c>
      <c r="I908" s="57">
        <f t="shared" si="733"/>
        <v>0</v>
      </c>
      <c r="J908" s="57">
        <f t="shared" si="733"/>
        <v>0</v>
      </c>
      <c r="K908" s="57">
        <f t="shared" si="734"/>
        <v>0</v>
      </c>
      <c r="L908" s="57">
        <f>IF(ISERROR(VLOOKUP(C908,[2]TD!$4:$65536,6,0)),0,VLOOKUP(C908,[2]TD!$4:$65536,6,0))</f>
        <v>0</v>
      </c>
      <c r="M908" s="57">
        <f>IF(ISERROR(VLOOKUP(C908,[2]TD!$4:$65536,7,0)),0,VLOOKUP(C908,[2]TD!$4:$65536,7,0))</f>
        <v>0</v>
      </c>
      <c r="N908" s="70"/>
      <c r="O908" s="70" t="str">
        <f>IF(ISERROR(VLOOKUP(N908,[2]POA!$A$2:$C$25,3,0)),"",VLOOKUP(N908,[2]POA!$A$2:$C$25,3,0))</f>
        <v/>
      </c>
      <c r="P908" s="61"/>
      <c r="Q908" s="61" t="str">
        <f>IF(ISERROR(VLOOKUP(P908,[2]POA!$A$2:$F$25,4,0)),"",VLOOKUP(P908,[2]POA!$A$2:$F$25,4,0))</f>
        <v/>
      </c>
      <c r="R908" s="62" t="str">
        <f>IF(ISERROR(VLOOKUP(N908,[2]POA!$A$2:$C$25,2,0)),"",VLOOKUP(N908,[2]POA!$A$2:$C$25,2,0))</f>
        <v/>
      </c>
      <c r="S908" s="63"/>
      <c r="T908" s="64" t="str">
        <f t="shared" si="730"/>
        <v/>
      </c>
      <c r="U908" s="63"/>
      <c r="V908" s="64" t="str">
        <f>IF(OR(U903=0,N908="",R908=""),"",IF(U903&gt;=(0.5*R908),"HABIL","NO HABIL"))</f>
        <v/>
      </c>
      <c r="W908" s="64"/>
      <c r="X908" s="63"/>
      <c r="Y908" s="64" t="str">
        <f>IF(OR(X903=0,N908="",R908=""),"",IF(X903&gt;=$Y$9,"HABIL","NO HABIL"))</f>
        <v/>
      </c>
      <c r="Z908" s="65"/>
      <c r="AA908" s="64" t="str">
        <f>IF(OR(Z903=0,N908="",R908=""),"",IF(Z903&lt;=$AA$9,"HABIL","NO HABIL"))</f>
        <v/>
      </c>
      <c r="AB908" s="61">
        <f>IF(ISERROR(VLOOKUP(P908,[3]POA!$A$2:$F$25,5,0)),"",VLOOKUP(P908,[3]POA!$A$2:$F$25,5,0))</f>
        <v>0</v>
      </c>
      <c r="AC908" s="61"/>
      <c r="AD908" s="64" t="str">
        <f>IF(OR(AC903=0,N908="",R908=""),"",IF(AC903&gt;=$AD$9,"HABIL","NO HABIL"))</f>
        <v/>
      </c>
      <c r="AE908" s="64" t="str">
        <f t="shared" si="731"/>
        <v/>
      </c>
      <c r="AF908" s="66">
        <f t="shared" si="732"/>
        <v>0</v>
      </c>
      <c r="AG908" s="67" t="str">
        <f t="shared" si="735"/>
        <v>MIPYME</v>
      </c>
      <c r="AH908" s="68"/>
      <c r="AI908" s="64" t="str">
        <f>IF(OR(AH903=0,N908="",R908=""),"",IF(AH903&gt;=$AI$9,"HABIL","NO HABIL"))</f>
        <v/>
      </c>
      <c r="AJ908" s="68"/>
      <c r="AK908" s="64" t="str">
        <f>IF(OR(AJ903=0,N908="",R908=""),"",IF(AJ903&gt;=$AK$9,"HABIL","NO HABIL"))</f>
        <v/>
      </c>
      <c r="AL908" s="72" t="str">
        <f t="shared" si="736"/>
        <v/>
      </c>
    </row>
    <row r="909" spans="2:38" ht="18" hidden="1" customHeight="1" x14ac:dyDescent="0.25">
      <c r="B909" s="54" t="str">
        <f t="shared" si="737"/>
        <v/>
      </c>
      <c r="C909" s="56"/>
      <c r="D909" s="56"/>
      <c r="E909" s="57">
        <f>IF(ISERROR(VLOOKUP(C909,[2]TD!$4:$65536,2,0)),0,VLOOKUP(C909,[2]TD!$4:$65536,2,0))</f>
        <v>0</v>
      </c>
      <c r="F909" s="57">
        <f>IF(ISERROR(VLOOKUP(C909,[2]TD!$4:$65536,3,0)),0,VLOOKUP(C909,[2]TD!$4:$65536,3,0))</f>
        <v>0</v>
      </c>
      <c r="G909" s="57">
        <f>IF(ISERROR(VLOOKUP(C909,[2]TD!$4:$65536,4,0)),0,VLOOKUP(C909,[2]TD!$4:$65536,4,0))</f>
        <v>0</v>
      </c>
      <c r="H909" s="57">
        <f>IF(ISERROR(VLOOKUP(C909,[2]TD!$4:$65536,5,0)),0,VLOOKUP(C909,[2]TD!$4:$65536,5,0))</f>
        <v>0</v>
      </c>
      <c r="I909" s="57">
        <f t="shared" si="733"/>
        <v>0</v>
      </c>
      <c r="J909" s="57">
        <f t="shared" si="733"/>
        <v>0</v>
      </c>
      <c r="K909" s="57">
        <f t="shared" si="734"/>
        <v>0</v>
      </c>
      <c r="L909" s="57">
        <f>IF(ISERROR(VLOOKUP(C909,[2]TD!$4:$65536,6,0)),0,VLOOKUP(C909,[2]TD!$4:$65536,6,0))</f>
        <v>0</v>
      </c>
      <c r="M909" s="57">
        <f>IF(ISERROR(VLOOKUP(C909,[2]TD!$4:$65536,7,0)),0,VLOOKUP(C909,[2]TD!$4:$65536,7,0))</f>
        <v>0</v>
      </c>
      <c r="N909" s="70"/>
      <c r="O909" s="70" t="str">
        <f>IF(ISERROR(VLOOKUP(N909,[2]POA!$A$2:$C$25,3,0)),"",VLOOKUP(N909,[2]POA!$A$2:$C$25,3,0))</f>
        <v/>
      </c>
      <c r="P909" s="61"/>
      <c r="Q909" s="61" t="str">
        <f>IF(ISERROR(VLOOKUP(P909,[2]POA!$A$2:$F$25,4,0)),"",VLOOKUP(P909,[2]POA!$A$2:$F$25,4,0))</f>
        <v/>
      </c>
      <c r="R909" s="62" t="str">
        <f>IF(ISERROR(VLOOKUP(N909,[2]POA!$A$2:$C$25,2,0)),"",VLOOKUP(N909,[2]POA!$A$2:$C$25,2,0))</f>
        <v/>
      </c>
      <c r="S909" s="63"/>
      <c r="T909" s="64" t="str">
        <f t="shared" si="730"/>
        <v/>
      </c>
      <c r="U909" s="63"/>
      <c r="V909" s="64" t="str">
        <f>IF(OR(U903=0,N909="",R909=""),"",IF(U903&gt;=(0.5*R909),"HABIL","NO HABIL"))</f>
        <v/>
      </c>
      <c r="W909" s="64"/>
      <c r="X909" s="63"/>
      <c r="Y909" s="64" t="str">
        <f>IF(OR(X903=0,N909="",R909=""),"",IF(X903&gt;=$Y$9,"HABIL","NO HABIL"))</f>
        <v/>
      </c>
      <c r="Z909" s="65"/>
      <c r="AA909" s="64" t="str">
        <f>IF(OR(Z903=0,N909="",R909=""),"",IF(Z903&lt;=$AA$9,"HABIL","NO HABIL"))</f>
        <v/>
      </c>
      <c r="AB909" s="61">
        <f>IF(ISERROR(VLOOKUP(P909,[3]POA!$A$2:$F$25,5,0)),"",VLOOKUP(P909,[3]POA!$A$2:$F$25,5,0))</f>
        <v>0</v>
      </c>
      <c r="AC909" s="61"/>
      <c r="AD909" s="64" t="str">
        <f>IF(OR(AC903=0,N909="",R909=""),"",IF(AC903&gt;=$AD$9,"HABIL","NO HABIL"))</f>
        <v/>
      </c>
      <c r="AE909" s="64" t="str">
        <f t="shared" si="731"/>
        <v/>
      </c>
      <c r="AF909" s="66">
        <f t="shared" si="732"/>
        <v>0</v>
      </c>
      <c r="AG909" s="67" t="str">
        <f t="shared" si="735"/>
        <v>MIPYME</v>
      </c>
      <c r="AH909" s="68"/>
      <c r="AI909" s="64" t="str">
        <f>IF(OR(AH903=0,N909="",R909=""),"",IF(AH903&gt;=$AI$9,"HABIL","NO HABIL"))</f>
        <v/>
      </c>
      <c r="AJ909" s="68"/>
      <c r="AK909" s="64" t="str">
        <f>IF(OR(AJ903=0,N909="",R909=""),"",IF(AJ903&gt;=$AK$9,"HABIL","NO HABIL"))</f>
        <v/>
      </c>
      <c r="AL909" s="71" t="str">
        <f t="shared" si="736"/>
        <v/>
      </c>
    </row>
    <row r="910" spans="2:38" ht="18" hidden="1" customHeight="1" x14ac:dyDescent="0.25">
      <c r="B910" s="54" t="str">
        <f t="shared" si="737"/>
        <v/>
      </c>
      <c r="C910" s="56"/>
      <c r="D910" s="56"/>
      <c r="E910" s="57">
        <f>IF(ISERROR(VLOOKUP(C910,[2]TD!$4:$65536,2,0)),0,VLOOKUP(C910,[2]TD!$4:$65536,2,0))</f>
        <v>0</v>
      </c>
      <c r="F910" s="57">
        <f>IF(ISERROR(VLOOKUP(C910,[2]TD!$4:$65536,3,0)),0,VLOOKUP(C910,[2]TD!$4:$65536,3,0))</f>
        <v>0</v>
      </c>
      <c r="G910" s="57">
        <f>IF(ISERROR(VLOOKUP(C910,[2]TD!$4:$65536,4,0)),0,VLOOKUP(C910,[2]TD!$4:$65536,4,0))</f>
        <v>0</v>
      </c>
      <c r="H910" s="57">
        <f>IF(ISERROR(VLOOKUP(C910,[2]TD!$4:$65536,5,0)),0,VLOOKUP(C910,[2]TD!$4:$65536,5,0))</f>
        <v>0</v>
      </c>
      <c r="I910" s="57">
        <f t="shared" si="733"/>
        <v>0</v>
      </c>
      <c r="J910" s="57">
        <f t="shared" si="733"/>
        <v>0</v>
      </c>
      <c r="K910" s="57">
        <f t="shared" si="734"/>
        <v>0</v>
      </c>
      <c r="L910" s="57">
        <f>IF(ISERROR(VLOOKUP(C910,[2]TD!$4:$65536,6,0)),0,VLOOKUP(C910,[2]TD!$4:$65536,6,0))</f>
        <v>0</v>
      </c>
      <c r="M910" s="57">
        <f>IF(ISERROR(VLOOKUP(C910,[2]TD!$4:$65536,7,0)),0,VLOOKUP(C910,[2]TD!$4:$65536,7,0))</f>
        <v>0</v>
      </c>
      <c r="N910" s="70"/>
      <c r="O910" s="70" t="str">
        <f>IF(ISERROR(VLOOKUP(N910,[2]POA!$A$2:$C$25,3,0)),"",VLOOKUP(N910,[2]POA!$A$2:$C$25,3,0))</f>
        <v/>
      </c>
      <c r="P910" s="61"/>
      <c r="Q910" s="61" t="str">
        <f>IF(ISERROR(VLOOKUP(P910,[2]POA!$A$2:$F$25,4,0)),"",VLOOKUP(P910,[2]POA!$A$2:$F$25,4,0))</f>
        <v/>
      </c>
      <c r="R910" s="62" t="str">
        <f>IF(ISERROR(VLOOKUP(N910,[2]POA!$A$2:$C$25,2,0)),"",VLOOKUP(N910,[2]POA!$A$2:$C$25,2,0))</f>
        <v/>
      </c>
      <c r="S910" s="63"/>
      <c r="T910" s="64" t="str">
        <f t="shared" si="730"/>
        <v/>
      </c>
      <c r="U910" s="63"/>
      <c r="V910" s="64" t="str">
        <f>IF(OR(U903=0,N910="",R910=""),"",IF(U903&gt;=(0.5*R910),"HABIL","NO HABIL"))</f>
        <v/>
      </c>
      <c r="W910" s="64"/>
      <c r="X910" s="63"/>
      <c r="Y910" s="64" t="str">
        <f>IF(OR(X903=0,N910="",R910=""),"",IF(X903&gt;=$Y$9,"HABIL","NO HABIL"))</f>
        <v/>
      </c>
      <c r="Z910" s="65"/>
      <c r="AA910" s="64" t="str">
        <f>IF(OR(Z903=0,N910="",R910=""),"",IF(Z903&lt;=$AA$9,"HABIL","NO HABIL"))</f>
        <v/>
      </c>
      <c r="AB910" s="61">
        <f>IF(ISERROR(VLOOKUP(P910,[3]POA!$A$2:$F$25,5,0)),"",VLOOKUP(P910,[3]POA!$A$2:$F$25,5,0))</f>
        <v>0</v>
      </c>
      <c r="AC910" s="61"/>
      <c r="AD910" s="64" t="str">
        <f>IF(OR(AC903=0,N910="",R910=""),"",IF(AC903&gt;=$AD$9,"HABIL","NO HABIL"))</f>
        <v/>
      </c>
      <c r="AE910" s="64" t="str">
        <f t="shared" si="731"/>
        <v/>
      </c>
      <c r="AF910" s="66">
        <f t="shared" si="732"/>
        <v>0</v>
      </c>
      <c r="AG910" s="67" t="str">
        <f t="shared" si="735"/>
        <v>MIPYME</v>
      </c>
      <c r="AH910" s="68"/>
      <c r="AI910" s="64" t="str">
        <f>IF(OR(AH903=0,N910="",R910=""),"",IF(AH903&gt;=$AI$9,"HABIL","NO HABIL"))</f>
        <v/>
      </c>
      <c r="AJ910" s="68"/>
      <c r="AK910" s="64" t="str">
        <f>IF(OR(AJ903=0,N910="",R910=""),"",IF(AJ903&gt;=$AK$9,"HABIL","NO HABIL"))</f>
        <v/>
      </c>
      <c r="AL910" s="71" t="str">
        <f t="shared" si="736"/>
        <v/>
      </c>
    </row>
    <row r="911" spans="2:38" ht="18" hidden="1" customHeight="1" x14ac:dyDescent="0.25">
      <c r="B911" s="54" t="str">
        <f t="shared" si="737"/>
        <v/>
      </c>
      <c r="C911" s="56"/>
      <c r="D911" s="56"/>
      <c r="E911" s="57">
        <f>IF(ISERROR(VLOOKUP(C911,[2]TD!$4:$65536,2,0)),0,VLOOKUP(C911,[2]TD!$4:$65536,2,0))</f>
        <v>0</v>
      </c>
      <c r="F911" s="57">
        <f>IF(ISERROR(VLOOKUP(C911,[2]TD!$4:$65536,3,0)),0,VLOOKUP(C911,[2]TD!$4:$65536,3,0))</f>
        <v>0</v>
      </c>
      <c r="G911" s="57">
        <f>IF(ISERROR(VLOOKUP(C911,[2]TD!$4:$65536,4,0)),0,VLOOKUP(C911,[2]TD!$4:$65536,4,0))</f>
        <v>0</v>
      </c>
      <c r="H911" s="57">
        <f>IF(ISERROR(VLOOKUP(C911,[2]TD!$4:$65536,5,0)),0,VLOOKUP(C911,[2]TD!$4:$65536,5,0))</f>
        <v>0</v>
      </c>
      <c r="I911" s="57">
        <f t="shared" si="733"/>
        <v>0</v>
      </c>
      <c r="J911" s="57">
        <f t="shared" si="733"/>
        <v>0</v>
      </c>
      <c r="K911" s="57">
        <f t="shared" si="734"/>
        <v>0</v>
      </c>
      <c r="L911" s="57">
        <f>IF(ISERROR(VLOOKUP(C911,[2]TD!$4:$65536,6,0)),0,VLOOKUP(C911,[2]TD!$4:$65536,6,0))</f>
        <v>0</v>
      </c>
      <c r="M911" s="57">
        <f>IF(ISERROR(VLOOKUP(C911,[2]TD!$4:$65536,7,0)),0,VLOOKUP(C911,[2]TD!$4:$65536,7,0))</f>
        <v>0</v>
      </c>
      <c r="N911" s="70"/>
      <c r="O911" s="70" t="str">
        <f>IF(ISERROR(VLOOKUP(N911,[2]POA!$A$2:$C$25,3,0)),"",VLOOKUP(N911,[2]POA!$A$2:$C$25,3,0))</f>
        <v/>
      </c>
      <c r="P911" s="61"/>
      <c r="Q911" s="61" t="str">
        <f>IF(ISERROR(VLOOKUP(P911,[2]POA!$A$2:$F$25,4,0)),"",VLOOKUP(P911,[2]POA!$A$2:$F$25,4,0))</f>
        <v/>
      </c>
      <c r="R911" s="62" t="str">
        <f>IF(ISERROR(VLOOKUP(N911,[2]POA!$A$2:$C$25,2,0)),"",VLOOKUP(N911,[2]POA!$A$2:$C$25,2,0))</f>
        <v/>
      </c>
      <c r="S911" s="63"/>
      <c r="T911" s="64" t="str">
        <f t="shared" si="730"/>
        <v/>
      </c>
      <c r="U911" s="63"/>
      <c r="V911" s="64" t="str">
        <f>IF(OR(U903=0,N911="",R911=""),"",IF(U903&gt;=(0.5*R911),"HABIL","NO HABIL"))</f>
        <v/>
      </c>
      <c r="W911" s="64"/>
      <c r="X911" s="63"/>
      <c r="Y911" s="64" t="str">
        <f>IF(OR(X903=0,N911="",R911=""),"",IF(X903&gt;=$Y$9,"HABIL","NO HABIL"))</f>
        <v/>
      </c>
      <c r="Z911" s="65"/>
      <c r="AA911" s="64" t="str">
        <f>IF(OR(Z903=0,N911="",R911=""),"",IF(Z903&lt;=$AA$9,"HABIL","NO HABIL"))</f>
        <v/>
      </c>
      <c r="AB911" s="61">
        <f>IF(ISERROR(VLOOKUP(P911,[3]POA!$A$2:$F$25,5,0)),"",VLOOKUP(P911,[3]POA!$A$2:$F$25,5,0))</f>
        <v>0</v>
      </c>
      <c r="AC911" s="61"/>
      <c r="AD911" s="64" t="str">
        <f>IF(OR(AC903=0,N911="",R911=""),"",IF(AC903&gt;=$AD$9,"HABIL","NO HABIL"))</f>
        <v/>
      </c>
      <c r="AE911" s="64" t="str">
        <f t="shared" si="731"/>
        <v/>
      </c>
      <c r="AF911" s="66">
        <f t="shared" si="732"/>
        <v>0</v>
      </c>
      <c r="AG911" s="67" t="str">
        <f t="shared" si="735"/>
        <v>MIPYME</v>
      </c>
      <c r="AH911" s="68"/>
      <c r="AI911" s="64" t="str">
        <f>IF(OR(AH903=0,N911="",R911=""),"",IF(AH903&gt;=$AI$9,"HABIL","NO HABIL"))</f>
        <v/>
      </c>
      <c r="AJ911" s="68"/>
      <c r="AK911" s="64" t="str">
        <f>IF(OR(AJ903=0,N911="",R911=""),"",IF(AJ903&gt;=$AK$9,"HABIL","NO HABIL"))</f>
        <v/>
      </c>
      <c r="AL911" s="72" t="str">
        <f t="shared" si="736"/>
        <v/>
      </c>
    </row>
    <row r="912" spans="2:38" ht="18" hidden="1" customHeight="1" x14ac:dyDescent="0.25">
      <c r="B912" s="54" t="str">
        <f t="shared" si="737"/>
        <v/>
      </c>
      <c r="C912" s="56"/>
      <c r="D912" s="56"/>
      <c r="E912" s="57">
        <f>IF(ISERROR(VLOOKUP(C912,[2]TD!$4:$65536,2,0)),0,VLOOKUP(C912,[2]TD!$4:$65536,2,0))</f>
        <v>0</v>
      </c>
      <c r="F912" s="57">
        <f>IF(ISERROR(VLOOKUP(C912,[2]TD!$4:$65536,3,0)),0,VLOOKUP(C912,[2]TD!$4:$65536,3,0))</f>
        <v>0</v>
      </c>
      <c r="G912" s="57">
        <f>IF(ISERROR(VLOOKUP(C912,[2]TD!$4:$65536,4,0)),0,VLOOKUP(C912,[2]TD!$4:$65536,4,0))</f>
        <v>0</v>
      </c>
      <c r="H912" s="57">
        <f>IF(ISERROR(VLOOKUP(C912,[2]TD!$4:$65536,5,0)),0,VLOOKUP(C912,[2]TD!$4:$65536,5,0))</f>
        <v>0</v>
      </c>
      <c r="I912" s="57">
        <f t="shared" si="733"/>
        <v>0</v>
      </c>
      <c r="J912" s="57">
        <f t="shared" si="733"/>
        <v>0</v>
      </c>
      <c r="K912" s="57">
        <f t="shared" si="734"/>
        <v>0</v>
      </c>
      <c r="L912" s="57">
        <f>IF(ISERROR(VLOOKUP(C912,[2]TD!$4:$65536,6,0)),0,VLOOKUP(C912,[2]TD!$4:$65536,6,0))</f>
        <v>0</v>
      </c>
      <c r="M912" s="57">
        <f>IF(ISERROR(VLOOKUP(C912,[2]TD!$4:$65536,7,0)),0,VLOOKUP(C912,[2]TD!$4:$65536,7,0))</f>
        <v>0</v>
      </c>
      <c r="N912" s="70"/>
      <c r="O912" s="70" t="str">
        <f>IF(ISERROR(VLOOKUP(N912,[2]POA!$A$2:$C$25,3,0)),"",VLOOKUP(N912,[2]POA!$A$2:$C$25,3,0))</f>
        <v/>
      </c>
      <c r="P912" s="61"/>
      <c r="Q912" s="61" t="str">
        <f>IF(ISERROR(VLOOKUP(P912,[2]POA!$A$2:$F$25,4,0)),"",VLOOKUP(P912,[2]POA!$A$2:$F$25,4,0))</f>
        <v/>
      </c>
      <c r="R912" s="62" t="str">
        <f>IF(ISERROR(VLOOKUP(N912,[2]POA!$A$2:$C$25,2,0)),"",VLOOKUP(N912,[2]POA!$A$2:$C$25,2,0))</f>
        <v/>
      </c>
      <c r="S912" s="63"/>
      <c r="T912" s="64" t="str">
        <f t="shared" si="730"/>
        <v/>
      </c>
      <c r="U912" s="63"/>
      <c r="V912" s="64" t="str">
        <f>IF(OR(U903=0,N912="",R912=""),"",IF(U903&gt;=(0.5*R912),"HABIL","NO HABIL"))</f>
        <v/>
      </c>
      <c r="W912" s="64"/>
      <c r="X912" s="63"/>
      <c r="Y912" s="64" t="str">
        <f>IF(OR(X903=0,N912="",R912=""),"",IF(X903&gt;=$Y$9,"HABIL","NO HABIL"))</f>
        <v/>
      </c>
      <c r="Z912" s="65"/>
      <c r="AA912" s="64" t="str">
        <f>IF(OR(Z903=0,N912="",R912=""),"",IF(Z903&lt;=$AA$9,"HABIL","NO HABIL"))</f>
        <v/>
      </c>
      <c r="AB912" s="61">
        <f>IF(ISERROR(VLOOKUP(P912,[3]POA!$A$2:$F$25,5,0)),"",VLOOKUP(P912,[3]POA!$A$2:$F$25,5,0))</f>
        <v>0</v>
      </c>
      <c r="AC912" s="61"/>
      <c r="AD912" s="64" t="str">
        <f>IF(OR(AC903=0,N912="",R912=""),"",IF(AC903&gt;=$AD$9,"HABIL","NO HABIL"))</f>
        <v/>
      </c>
      <c r="AE912" s="64" t="str">
        <f t="shared" si="731"/>
        <v/>
      </c>
      <c r="AF912" s="66">
        <f t="shared" si="732"/>
        <v>0</v>
      </c>
      <c r="AG912" s="67" t="str">
        <f t="shared" si="735"/>
        <v>MIPYME</v>
      </c>
      <c r="AH912" s="68"/>
      <c r="AI912" s="64" t="str">
        <f>IF(OR(AH903=0,N912="",R912=""),"",IF(AH903&gt;=$AI$9,"HABIL","NO HABIL"))</f>
        <v/>
      </c>
      <c r="AJ912" s="68"/>
      <c r="AK912" s="64" t="str">
        <f>IF(OR(AJ903=0,N912="",R912=""),"",IF(AJ903&gt;=$AK$9,"HABIL","NO HABIL"))</f>
        <v/>
      </c>
      <c r="AL912" s="72" t="str">
        <f t="shared" si="736"/>
        <v/>
      </c>
    </row>
    <row r="913" spans="2:38" ht="18" hidden="1" customHeight="1" x14ac:dyDescent="0.25">
      <c r="B913" s="73" t="str">
        <f t="shared" si="737"/>
        <v/>
      </c>
      <c r="C913" s="74"/>
      <c r="D913" s="74"/>
      <c r="E913" s="75">
        <f>IF(ISERROR(VLOOKUP(C913,[2]TD!$4:$65536,2,0)),0,VLOOKUP(C913,[2]TD!$4:$65536,2,0))</f>
        <v>0</v>
      </c>
      <c r="F913" s="75">
        <f>IF(ISERROR(VLOOKUP(C913,[2]TD!$4:$65536,3,0)),0,VLOOKUP(C913,[2]TD!$4:$65536,3,0))</f>
        <v>0</v>
      </c>
      <c r="G913" s="75">
        <f>IF(ISERROR(VLOOKUP(C913,[2]TD!$4:$65536,4,0)),0,VLOOKUP(C913,[2]TD!$4:$65536,4,0))</f>
        <v>0</v>
      </c>
      <c r="H913" s="75">
        <f>IF(ISERROR(VLOOKUP(C913,[2]TD!$4:$65536,5,0)),0,VLOOKUP(C913,[2]TD!$4:$65536,5,0))</f>
        <v>0</v>
      </c>
      <c r="I913" s="75">
        <f t="shared" si="733"/>
        <v>0</v>
      </c>
      <c r="J913" s="75">
        <f t="shared" si="733"/>
        <v>0</v>
      </c>
      <c r="K913" s="75">
        <f t="shared" si="734"/>
        <v>0</v>
      </c>
      <c r="L913" s="75">
        <f>IF(ISERROR(VLOOKUP(C913,[2]TD!$4:$65536,6,0)),0,VLOOKUP(C913,[2]TD!$4:$65536,6,0))</f>
        <v>0</v>
      </c>
      <c r="M913" s="75">
        <f>IF(ISERROR(VLOOKUP(C913,[2]TD!$4:$65536,7,0)),0,VLOOKUP(C913,[2]TD!$4:$65536,7,0))</f>
        <v>0</v>
      </c>
      <c r="N913" s="76"/>
      <c r="O913" s="76" t="str">
        <f>IF(ISERROR(VLOOKUP(N913,[2]POA!$A$2:$C$25,3,0)),"",VLOOKUP(N913,[2]POA!$A$2:$C$25,3,0))</f>
        <v/>
      </c>
      <c r="P913" s="77"/>
      <c r="Q913" s="77" t="str">
        <f>IF(ISERROR(VLOOKUP(P913,[2]POA!$A$2:$F$25,4,0)),"",VLOOKUP(P913,[2]POA!$A$2:$F$25,4,0))</f>
        <v/>
      </c>
      <c r="R913" s="78" t="str">
        <f>IF(ISERROR(VLOOKUP(N913,[2]POA!$A$2:$C$25,2,0)),"",VLOOKUP(N913,[2]POA!$A$2:$C$25,2,0))</f>
        <v/>
      </c>
      <c r="S913" s="79"/>
      <c r="T913" s="64" t="str">
        <f t="shared" si="730"/>
        <v/>
      </c>
      <c r="U913" s="79"/>
      <c r="V913" s="80" t="str">
        <f>IF(OR(U903=0,N913="",R913=""),"",IF(U903&gt;=(0.5*R913),"HABIL","NO HABIL"))</f>
        <v/>
      </c>
      <c r="W913" s="80"/>
      <c r="X913" s="79"/>
      <c r="Y913" s="80" t="str">
        <f>IF(OR(X903=0,N913="",R913=""),"",IF(X903&gt;=$Y$9,"HABIL","NO HABIL"))</f>
        <v/>
      </c>
      <c r="Z913" s="81"/>
      <c r="AA913" s="80" t="str">
        <f>IF(OR(Z903=0,N913="",R913=""),"",IF(Z903&lt;=$AA$9,"HABIL","NO HABIL"))</f>
        <v/>
      </c>
      <c r="AB913" s="77">
        <f>IF(ISERROR(VLOOKUP(P913,[3]POA!$A$2:$F$25,5,0)),"",VLOOKUP(P913,[3]POA!$A$2:$F$25,5,0))</f>
        <v>0</v>
      </c>
      <c r="AC913" s="77"/>
      <c r="AD913" s="80" t="str">
        <f>IF(OR(AC903=0,N913="",R913=""),"",IF(AC903&gt;=$AD$9,"HABIL","NO HABIL"))</f>
        <v/>
      </c>
      <c r="AE913" s="80" t="str">
        <f t="shared" si="731"/>
        <v/>
      </c>
      <c r="AF913" s="82">
        <f t="shared" si="732"/>
        <v>0</v>
      </c>
      <c r="AG913" s="83" t="str">
        <f t="shared" si="735"/>
        <v>MIPYME</v>
      </c>
      <c r="AH913" s="84"/>
      <c r="AI913" s="80" t="str">
        <f>IF(OR(AH903=0,N913="",R913=""),"",IF(AH903&gt;=$AI$9,"HABIL","NO HABIL"))</f>
        <v/>
      </c>
      <c r="AJ913" s="84"/>
      <c r="AK913" s="80" t="str">
        <f>IF(OR(AJ903=0,N913="",R913=""),"",IF(AJ903&gt;=$AK$9,"HABIL","NO HABIL"))</f>
        <v/>
      </c>
      <c r="AL913" s="85" t="str">
        <f t="shared" si="736"/>
        <v/>
      </c>
    </row>
    <row r="914" spans="2:38" ht="18" hidden="1" customHeight="1" x14ac:dyDescent="0.25">
      <c r="B914" s="37">
        <v>83</v>
      </c>
      <c r="C914" s="38">
        <f>+C915</f>
        <v>0</v>
      </c>
      <c r="D914" s="39" t="str">
        <f>IF(SUM(D915:D924)=0,"",SUM(D915:D924))</f>
        <v/>
      </c>
      <c r="E914" s="40">
        <f>SUM(E915:E924)</f>
        <v>0</v>
      </c>
      <c r="F914" s="40">
        <f t="shared" ref="F914:M914" si="738">SUM(F915:F924)</f>
        <v>0</v>
      </c>
      <c r="G914" s="40">
        <f t="shared" si="738"/>
        <v>0</v>
      </c>
      <c r="H914" s="40">
        <f t="shared" si="738"/>
        <v>0</v>
      </c>
      <c r="I914" s="40">
        <f t="shared" si="738"/>
        <v>0</v>
      </c>
      <c r="J914" s="40">
        <f t="shared" si="738"/>
        <v>0</v>
      </c>
      <c r="K914" s="40">
        <f t="shared" si="738"/>
        <v>0</v>
      </c>
      <c r="L914" s="40">
        <f t="shared" si="738"/>
        <v>0</v>
      </c>
      <c r="M914" s="40">
        <f t="shared" si="738"/>
        <v>0</v>
      </c>
      <c r="N914" s="41">
        <v>1</v>
      </c>
      <c r="O914" s="42">
        <f>IF(ISERROR(VLOOKUP(N914,[2]POA!$A$2:$C$25,3,0)),"",VLOOKUP(N914,[2]POA!$A$2:$C$25,3,0))</f>
        <v>18</v>
      </c>
      <c r="P914" s="43" t="s">
        <v>54</v>
      </c>
      <c r="Q914" s="41">
        <f>+SUM(Q915:Q924)</f>
        <v>0</v>
      </c>
      <c r="R914" s="44">
        <f>IF(ISERROR(VLOOKUP(N914,[2]POA!$A$2:$C$25,2,0)),"",VLOOKUP(N914,[2]POA!$A$2:$C$25,2,0))</f>
        <v>151500000000</v>
      </c>
      <c r="S914" s="45">
        <f>SUM(I914)</f>
        <v>0</v>
      </c>
      <c r="T914" s="46" t="str">
        <f>IF(OR(S914=0,N914="",R914=""),"",IF(S914&gt;=(R914/O914),"HABIL","NO HABIL"))</f>
        <v/>
      </c>
      <c r="U914" s="47">
        <f>SUM(J914)</f>
        <v>0</v>
      </c>
      <c r="V914" s="48" t="str">
        <f>IF(OR(U914=0,N914="",R914=""),"",IF(U914&gt;=(0.1*R914),"HABIL","NO HABIL"))</f>
        <v/>
      </c>
      <c r="W914" s="48"/>
      <c r="X914" s="47">
        <f>IF(ISERROR(SUM(E914/G914)),0,SUM(E914/G914))</f>
        <v>0</v>
      </c>
      <c r="Y914" s="46" t="str">
        <f>IF(OR(X914=0,N914="",R914=""),"",IF(X914&gt;=$Y$9,"HABIL","NO HABIL"))</f>
        <v/>
      </c>
      <c r="Z914" s="49">
        <f>IF(ISERROR(SUM(H914/F914)),0,SUM(H914/F914))</f>
        <v>0</v>
      </c>
      <c r="AA914" s="46" t="str">
        <f>IF(OR(Z914=0,N914="",R914=""),"",IF(Z914&lt;=$AA$9,"HABIL","NO HABIL"))</f>
        <v/>
      </c>
      <c r="AB914" s="41">
        <f>+SUM(AB915:AB924)</f>
        <v>0</v>
      </c>
      <c r="AC914" s="49">
        <f>IF(ISERROR(SUM(L914/M914)),0,SUM(L914/M914))</f>
        <v>0</v>
      </c>
      <c r="AD914" s="46" t="str">
        <f>IF(OR(AC914=0,N914="",R914=""),"",IF(AC914&gt;=$AD$9,"HABIL","NO HABIL"))</f>
        <v/>
      </c>
      <c r="AE914" s="46" t="str">
        <f>IF(OR(T914="",V914="",Y914="",AA914="",AD914=""),"",IF(T914="NO HABIL","NO HABIL",IF(V914="NO HABIL","NO HABIL",IF(Y914="NO HABIL","NO HABIL",IF(AA914="NO HABIL","NO HABIL",IF(AD914="NO HABIL","NO HABIL",IF(AD914="NO HABIL","NO HABIL","HABIL")))))))</f>
        <v/>
      </c>
      <c r="AF914" s="50"/>
      <c r="AG914" s="51"/>
      <c r="AH914" s="49">
        <f>IF(ISERROR(SUM(L914/K914)),0,SUM(L914/K914))</f>
        <v>0</v>
      </c>
      <c r="AI914" s="46" t="str">
        <f>IF(OR(AH914=0,N914="",R914=""),"",IF(AH914&gt;=$AI$9,"HABIL","NO HABIL"))</f>
        <v/>
      </c>
      <c r="AJ914" s="49">
        <f>IF(ISERROR(SUM(L914/F914)),0,SUM(L914/F914))</f>
        <v>0</v>
      </c>
      <c r="AK914" s="46" t="str">
        <f>IF(OR(AJ914=0,N914="",R914=""),"",IF(AJ914&gt;=$AK$9,"HABIL","NO HABIL"))</f>
        <v/>
      </c>
      <c r="AL914" s="52" t="str">
        <f t="shared" si="736"/>
        <v/>
      </c>
    </row>
    <row r="915" spans="2:38" ht="18" hidden="1" customHeight="1" x14ac:dyDescent="0.25">
      <c r="B915" s="54" t="str">
        <f>IF(C915="","",B914+0.1)</f>
        <v/>
      </c>
      <c r="C915" s="55"/>
      <c r="D915" s="56"/>
      <c r="E915" s="57">
        <f>IF(ISERROR(VLOOKUP(C915,[2]TD!$4:$65536,2,0)),0,VLOOKUP(C915,[2]TD!$4:$65536,2,0))</f>
        <v>0</v>
      </c>
      <c r="F915" s="57">
        <f>IF(ISERROR(VLOOKUP(C915,[2]TD!$4:$65536,3,0)),0,VLOOKUP(C915,[2]TD!$4:$65536,3,0))</f>
        <v>0</v>
      </c>
      <c r="G915" s="57">
        <f>IF(ISERROR(VLOOKUP(C915,[2]TD!$4:$65536,4,0)),0,VLOOKUP(C915,[2]TD!$4:$65536,4,0))</f>
        <v>0</v>
      </c>
      <c r="H915" s="57">
        <f>IF(ISERROR(VLOOKUP(C915,[2]TD!$4:$65536,5,0)),0,VLOOKUP(C915,[2]TD!$4:$65536,5,0))</f>
        <v>0</v>
      </c>
      <c r="I915" s="57">
        <f>IF(ISERROR(E915-G915),"",E915-G915)</f>
        <v>0</v>
      </c>
      <c r="J915" s="58">
        <f>IF(ISERROR(F915-H915),"",F915-H915)</f>
        <v>0</v>
      </c>
      <c r="K915" s="58">
        <f>IF(ISERROR(F915-H915),"",F915-H915)</f>
        <v>0</v>
      </c>
      <c r="L915" s="57">
        <f>IF(ISERROR(VLOOKUP(C915,[2]TD!$4:$65536,6,0)),0,VLOOKUP(C915,[2]TD!$4:$65536,6,0))</f>
        <v>0</v>
      </c>
      <c r="M915" s="57">
        <f>IF(ISERROR(VLOOKUP(C915,[2]TD!$4:$65536,7,0)),0,VLOOKUP(C915,[2]TD!$4:$65536,7,0))</f>
        <v>0</v>
      </c>
      <c r="N915" s="59"/>
      <c r="O915" s="60" t="str">
        <f>IF(ISERROR(VLOOKUP(N915,[2]POA!$A$2:$C$25,3,0)),"",VLOOKUP(N915,[2]POA!$A$2:$C$25,3,0))</f>
        <v/>
      </c>
      <c r="P915" s="61" t="s">
        <v>54</v>
      </c>
      <c r="Q915" s="61" t="str">
        <f>IF(ISERROR(VLOOKUP(P915,[2]POA!$A$2:$F$25,4,0)),"",VLOOKUP(P915,[2]POA!$A$2:$F$25,4,0))</f>
        <v/>
      </c>
      <c r="R915" s="62" t="str">
        <f>IF(ISERROR(VLOOKUP(N915,[2]POA!$A$2:$C$25,2,0)),"",VLOOKUP(N915,[2]POA!$A$2:$C$25,2,0))</f>
        <v/>
      </c>
      <c r="S915" s="63"/>
      <c r="T915" s="64" t="str">
        <f t="shared" ref="T915:T924" si="739">IF(OR(S914=0,N915="",R915=""),"",IF(S914&gt;=(0.1*R915),"HABIL","NO HABIL"))</f>
        <v/>
      </c>
      <c r="U915" s="63"/>
      <c r="V915" s="64" t="str">
        <f>IF(OR(U914=0,N915="",R915=""),"",IF(U914&gt;=(0.5*R915),"HABIL","NO HABIL"))</f>
        <v/>
      </c>
      <c r="W915" s="64"/>
      <c r="X915" s="63"/>
      <c r="Y915" s="64" t="str">
        <f>IF(OR(X914=0,N915="",R915=""),"",IF(X914&gt;=$Y$9,"HABIL","NO HABIL"))</f>
        <v/>
      </c>
      <c r="Z915" s="65"/>
      <c r="AA915" s="64" t="str">
        <f>IF(OR(Z914=0,N915="",R915=""),"",IF(Z914&lt;=$AA$9,"HABIL","NO HABIL"))</f>
        <v/>
      </c>
      <c r="AB915" s="61" t="str">
        <f>IF(ISERROR(VLOOKUP(P915,[3]POA!$A$2:$F$25,5,0)),"",VLOOKUP(P915,[3]POA!$A$2:$F$25,5,0))</f>
        <v/>
      </c>
      <c r="AC915" s="61"/>
      <c r="AD915" s="64" t="str">
        <f>IF(OR(AC914=0,N915="",R915=""),"",IF(AC914&gt;=$AD$9,"HABIL","NO HABIL"))</f>
        <v/>
      </c>
      <c r="AE915" s="64" t="str">
        <f t="shared" ref="AE915:AE924" si="740">IF(OR(T915="",V915="",Y915="",AA915="",AD915=""),"",IF(T915="NO HABIL","NO HABIL",IF(V915="NO HABIL","NO HABIL",IF(Y915="NO HABIL","NO HABIL",IF(AA915="NO HABIL","NO HABIL",IF(AD915="NO HABIL","NO HABIL",IF(AD915="NO HABIL","NO HABIL","HABIL")))))))</f>
        <v/>
      </c>
      <c r="AF915" s="66">
        <f t="shared" ref="AF915:AF924" si="741">IF(ISERROR(F915/$AG$9),"",F915/$AG$9)</f>
        <v>0</v>
      </c>
      <c r="AG915" s="67" t="str">
        <f>+IF(AF915&lt;$AG$10,"MIPYME","NO CUMPLE")</f>
        <v>MIPYME</v>
      </c>
      <c r="AH915" s="68"/>
      <c r="AI915" s="64" t="str">
        <f>IF(OR(AH914=0,N915="",R915=""),"",IF(AH914&gt;=$AI$9,"HABIL","NO HABIL"))</f>
        <v/>
      </c>
      <c r="AJ915" s="68"/>
      <c r="AK915" s="64" t="str">
        <f>IF(OR(AJ914=0,N915="",R915=""),"",IF(AJ914&gt;=$AK$9,"HABIL","NO HABIL"))</f>
        <v/>
      </c>
      <c r="AL915" s="69" t="str">
        <f>IF(OR(AI915="",AK915=""),"",IF(AI915="NO HABIL","NO HABIL",IF(AK915="NO HABIL","NO HABIL",IF(AK915="NO HABIL","NO HABIL","HABIL"))))</f>
        <v/>
      </c>
    </row>
    <row r="916" spans="2:38" ht="18" hidden="1" customHeight="1" x14ac:dyDescent="0.25">
      <c r="B916" s="54" t="str">
        <f>IF(C916="","",B915+0.1)</f>
        <v/>
      </c>
      <c r="C916" s="56"/>
      <c r="D916" s="56"/>
      <c r="E916" s="57">
        <f>IF(ISERROR(VLOOKUP(C916,[2]TD!$4:$65536,2,0)),0,VLOOKUP(C916,[2]TD!$4:$65536,2,0))</f>
        <v>0</v>
      </c>
      <c r="F916" s="57">
        <f>IF(ISERROR(VLOOKUP(C916,[2]TD!$4:$65536,3,0)),0,VLOOKUP(C916,[2]TD!$4:$65536,3,0))</f>
        <v>0</v>
      </c>
      <c r="G916" s="57">
        <f>IF(ISERROR(VLOOKUP(C916,[2]TD!$4:$65536,4,0)),0,VLOOKUP(C916,[2]TD!$4:$65536,4,0))</f>
        <v>0</v>
      </c>
      <c r="H916" s="57">
        <f>IF(ISERROR(VLOOKUP(C916,[2]TD!$4:$65536,5,0)),0,VLOOKUP(C916,[2]TD!$4:$65536,5,0))</f>
        <v>0</v>
      </c>
      <c r="I916" s="57">
        <f t="shared" ref="I916:J924" si="742">IF(ISERROR(E916-G916),"",E916-G916)</f>
        <v>0</v>
      </c>
      <c r="J916" s="58">
        <f t="shared" si="742"/>
        <v>0</v>
      </c>
      <c r="K916" s="58">
        <f t="shared" ref="K916:K924" si="743">IF(ISERROR(F916-H916),"",F916-H916)</f>
        <v>0</v>
      </c>
      <c r="L916" s="57">
        <f>IF(ISERROR(VLOOKUP(C916,[2]TD!$4:$65536,6,0)),0,VLOOKUP(C916,[2]TD!$4:$65536,6,0))</f>
        <v>0</v>
      </c>
      <c r="M916" s="57">
        <f>IF(ISERROR(VLOOKUP(C916,[2]TD!$4:$65536,7,0)),0,VLOOKUP(C916,[2]TD!$4:$65536,7,0))</f>
        <v>0</v>
      </c>
      <c r="N916" s="70"/>
      <c r="O916" s="70" t="str">
        <f>IF(ISERROR(VLOOKUP(N916,[2]POA!$A$2:$C$25,3,0)),"",VLOOKUP(N916,[2]POA!$A$2:$C$25,3,0))</f>
        <v/>
      </c>
      <c r="P916" s="61" t="s">
        <v>54</v>
      </c>
      <c r="Q916" s="61" t="str">
        <f>IF(ISERROR(VLOOKUP(P916,[2]POA!$A$2:$F$25,4,0)),"",VLOOKUP(P916,[2]POA!$A$2:$F$25,4,0))</f>
        <v/>
      </c>
      <c r="R916" s="62" t="str">
        <f>IF(ISERROR(VLOOKUP(N916,[2]POA!$A$2:$C$25,2,0)),"",VLOOKUP(N916,[2]POA!$A$2:$C$25,2,0))</f>
        <v/>
      </c>
      <c r="S916" s="63" t="s">
        <v>54</v>
      </c>
      <c r="T916" s="64" t="str">
        <f t="shared" si="739"/>
        <v/>
      </c>
      <c r="U916" s="63"/>
      <c r="V916" s="64" t="str">
        <f>IF(OR(U914=0,N916="",R916=""),"",IF(U914&gt;=(0.5*R916),"HABIL","NO HABIL"))</f>
        <v/>
      </c>
      <c r="W916" s="64"/>
      <c r="X916" s="63"/>
      <c r="Y916" s="64" t="str">
        <f>IF(OR(X914=0,N916="",R916=""),"",IF(X914&gt;=$Y$9,"HABIL","NO HABIL"))</f>
        <v/>
      </c>
      <c r="Z916" s="65"/>
      <c r="AA916" s="64" t="str">
        <f>IF(OR(Z914=0,N916="",R916=""),"",IF(Z914&lt;=$AA$9,"HABIL","NO HABIL"))</f>
        <v/>
      </c>
      <c r="AB916" s="61" t="str">
        <f>IF(ISERROR(VLOOKUP(P916,[3]POA!$A$2:$F$25,5,0)),"",VLOOKUP(P916,[3]POA!$A$2:$F$25,5,0))</f>
        <v/>
      </c>
      <c r="AC916" s="61"/>
      <c r="AD916" s="64" t="str">
        <f>IF(OR(AC914=0,N916="",R916=""),"",IF(AC914&gt;=$AD$9,"HABIL","NO HABIL"))</f>
        <v/>
      </c>
      <c r="AE916" s="64" t="str">
        <f t="shared" si="740"/>
        <v/>
      </c>
      <c r="AF916" s="66">
        <f t="shared" si="741"/>
        <v>0</v>
      </c>
      <c r="AG916" s="67" t="str">
        <f t="shared" ref="AG916:AG924" si="744">+IF(AF916&lt;$AG$10,"MIPYME","NO CUMPLE")</f>
        <v>MIPYME</v>
      </c>
      <c r="AH916" s="68"/>
      <c r="AI916" s="64" t="str">
        <f>IF(OR(AH914=0,N916="",R916=""),"",IF(AH914&gt;=$AI$9,"HABIL","NO HABIL"))</f>
        <v/>
      </c>
      <c r="AJ916" s="68"/>
      <c r="AK916" s="64" t="str">
        <f>IF(OR(AJ914=0,N916="",R916=""),"",IF(AJ914&gt;=$AK$9,"HABIL","NO HABIL"))</f>
        <v/>
      </c>
      <c r="AL916" s="71" t="str">
        <f t="shared" ref="AL916:AL925" si="745">IF(OR(AI916="",AK916=""),"",IF(AI916="NO HABIL","NO HABIL",IF(AK916="NO HABIL","NO HABIL",IF(AK916="NO HABIL","NO HABIL","HABIL"))))</f>
        <v/>
      </c>
    </row>
    <row r="917" spans="2:38" ht="18" hidden="1" customHeight="1" x14ac:dyDescent="0.25">
      <c r="B917" s="54" t="str">
        <f>IF(C917="","",B916+0.1)</f>
        <v/>
      </c>
      <c r="C917" s="56"/>
      <c r="D917" s="56"/>
      <c r="E917" s="57">
        <f>IF(ISERROR(VLOOKUP(C917,[2]TD!$4:$65536,2,0)),0,VLOOKUP(C917,[2]TD!$4:$65536,2,0))</f>
        <v>0</v>
      </c>
      <c r="F917" s="57">
        <f>IF(ISERROR(VLOOKUP(C917,[2]TD!$4:$65536,3,0)),0,VLOOKUP(C917,[2]TD!$4:$65536,3,0))</f>
        <v>0</v>
      </c>
      <c r="G917" s="57">
        <f>IF(ISERROR(VLOOKUP(C917,[2]TD!$4:$65536,4,0)),0,VLOOKUP(C917,[2]TD!$4:$65536,4,0))</f>
        <v>0</v>
      </c>
      <c r="H917" s="57">
        <f>IF(ISERROR(VLOOKUP(C917,[2]TD!$4:$65536,5,0)),0,VLOOKUP(C917,[2]TD!$4:$65536,5,0))</f>
        <v>0</v>
      </c>
      <c r="I917" s="57">
        <f t="shared" si="742"/>
        <v>0</v>
      </c>
      <c r="J917" s="58">
        <f t="shared" si="742"/>
        <v>0</v>
      </c>
      <c r="K917" s="58">
        <f t="shared" si="743"/>
        <v>0</v>
      </c>
      <c r="L917" s="57">
        <f>IF(ISERROR(VLOOKUP(C917,[2]TD!$4:$65536,6,0)),0,VLOOKUP(C917,[2]TD!$4:$65536,6,0))</f>
        <v>0</v>
      </c>
      <c r="M917" s="57">
        <f>IF(ISERROR(VLOOKUP(C917,[2]TD!$4:$65536,7,0)),0,VLOOKUP(C917,[2]TD!$4:$65536,7,0))</f>
        <v>0</v>
      </c>
      <c r="N917" s="70"/>
      <c r="O917" s="70" t="str">
        <f>IF(ISERROR(VLOOKUP(N917,[2]POA!$A$2:$C$25,3,0)),"",VLOOKUP(N917,[2]POA!$A$2:$C$25,3,0))</f>
        <v/>
      </c>
      <c r="P917" s="61"/>
      <c r="Q917" s="61" t="str">
        <f>IF(ISERROR(VLOOKUP(P917,[2]POA!$A$2:$F$25,4,0)),"",VLOOKUP(P917,[2]POA!$A$2:$F$25,4,0))</f>
        <v/>
      </c>
      <c r="R917" s="62" t="str">
        <f>IF(ISERROR(VLOOKUP(N917,[2]POA!$A$2:$C$25,2,0)),"",VLOOKUP(N917,[2]POA!$A$2:$C$25,2,0))</f>
        <v/>
      </c>
      <c r="S917" s="63" t="s">
        <v>54</v>
      </c>
      <c r="T917" s="64" t="str">
        <f t="shared" si="739"/>
        <v/>
      </c>
      <c r="U917" s="63"/>
      <c r="V917" s="64" t="str">
        <f>IF(OR(U914=0,N917="",R917=""),"",IF(U914&gt;=(0.5*R917),"HABIL","NO HABIL"))</f>
        <v/>
      </c>
      <c r="W917" s="64"/>
      <c r="X917" s="63"/>
      <c r="Y917" s="64" t="str">
        <f>IF(OR(X914=0,N917="",R917=""),"",IF(X914&gt;=$Y$9,"HABIL","NO HABIL"))</f>
        <v/>
      </c>
      <c r="Z917" s="65"/>
      <c r="AA917" s="64" t="str">
        <f>IF(OR(Z914=0,N917="",R917=""),"",IF(Z914&lt;=$AA$9,"HABIL","NO HABIL"))</f>
        <v/>
      </c>
      <c r="AB917" s="61">
        <f>IF(ISERROR(VLOOKUP(P917,[3]POA!$A$2:$F$25,5,0)),"",VLOOKUP(P917,[3]POA!$A$2:$F$25,5,0))</f>
        <v>0</v>
      </c>
      <c r="AC917" s="61"/>
      <c r="AD917" s="64" t="str">
        <f>IF(OR(AC914=0,N917="",R917=""),"",IF(AC914&gt;=$AD$9,"HABIL","NO HABIL"))</f>
        <v/>
      </c>
      <c r="AE917" s="64" t="str">
        <f t="shared" si="740"/>
        <v/>
      </c>
      <c r="AF917" s="66">
        <f t="shared" si="741"/>
        <v>0</v>
      </c>
      <c r="AG917" s="67" t="str">
        <f t="shared" si="744"/>
        <v>MIPYME</v>
      </c>
      <c r="AH917" s="68"/>
      <c r="AI917" s="64" t="str">
        <f>IF(OR(AH914=0,N917="",R917=""),"",IF(AH914&gt;=$AI$9,"HABIL","NO HABIL"))</f>
        <v/>
      </c>
      <c r="AJ917" s="68"/>
      <c r="AK917" s="64" t="str">
        <f>IF(OR(AJ914=0,N917="",R917=""),"",IF(AJ914&gt;=$AK$9,"HABIL","NO HABIL"))</f>
        <v/>
      </c>
      <c r="AL917" s="71" t="str">
        <f t="shared" si="745"/>
        <v/>
      </c>
    </row>
    <row r="918" spans="2:38" ht="18" hidden="1" customHeight="1" x14ac:dyDescent="0.25">
      <c r="B918" s="54"/>
      <c r="C918" s="56" t="s">
        <v>55</v>
      </c>
      <c r="D918" s="56"/>
      <c r="E918" s="57">
        <f>IF(ISERROR(VLOOKUP(C918,[2]TD!$4:$65536,2,0)),0,VLOOKUP(C918,[2]TD!$4:$65536,2,0))</f>
        <v>0</v>
      </c>
      <c r="F918" s="57">
        <f>IF(ISERROR(VLOOKUP(C918,[2]TD!$4:$65536,3,0)),0,VLOOKUP(C918,[2]TD!$4:$65536,3,0))</f>
        <v>0</v>
      </c>
      <c r="G918" s="57">
        <f>IF(ISERROR(VLOOKUP(C918,[2]TD!$4:$65536,4,0)),0,VLOOKUP(C918,[2]TD!$4:$65536,4,0))</f>
        <v>0</v>
      </c>
      <c r="H918" s="57">
        <f>IF(ISERROR(VLOOKUP(C918,[2]TD!$4:$65536,5,0)),0,VLOOKUP(C918,[2]TD!$4:$65536,5,0))</f>
        <v>0</v>
      </c>
      <c r="I918" s="57">
        <f t="shared" si="742"/>
        <v>0</v>
      </c>
      <c r="J918" s="57">
        <f t="shared" si="742"/>
        <v>0</v>
      </c>
      <c r="K918" s="57">
        <f t="shared" si="743"/>
        <v>0</v>
      </c>
      <c r="L918" s="57">
        <f>IF(ISERROR(VLOOKUP(C918,[2]TD!$4:$65536,6,0)),0,VLOOKUP(C918,[2]TD!$4:$65536,6,0))</f>
        <v>0</v>
      </c>
      <c r="M918" s="57">
        <f>IF(ISERROR(VLOOKUP(C918,[2]TD!$4:$65536,7,0)),0,VLOOKUP(C918,[2]TD!$4:$65536,7,0))</f>
        <v>0</v>
      </c>
      <c r="N918" s="70"/>
      <c r="O918" s="70" t="str">
        <f>IF(ISERROR(VLOOKUP(N918,[2]POA!$A$2:$C$25,3,0)),"",VLOOKUP(N918,[2]POA!$A$2:$C$25,3,0))</f>
        <v/>
      </c>
      <c r="P918" s="61"/>
      <c r="Q918" s="61" t="str">
        <f>IF(ISERROR(VLOOKUP(P918,[2]POA!$A$2:$F$25,4,0)),"",VLOOKUP(P918,[2]POA!$A$2:$F$25,4,0))</f>
        <v/>
      </c>
      <c r="R918" s="62" t="str">
        <f>IF(ISERROR(VLOOKUP(N918,[2]POA!$A$2:$C$25,2,0)),"",VLOOKUP(N918,[2]POA!$A$2:$C$25,2,0))</f>
        <v/>
      </c>
      <c r="S918" s="63"/>
      <c r="T918" s="64" t="str">
        <f t="shared" si="739"/>
        <v/>
      </c>
      <c r="U918" s="63"/>
      <c r="V918" s="64" t="str">
        <f>IF(OR(U914=0,N918="",R918=""),"",IF(U914&gt;=(0.5*R918),"HABIL","NO HABIL"))</f>
        <v/>
      </c>
      <c r="W918" s="64"/>
      <c r="X918" s="63"/>
      <c r="Y918" s="64" t="str">
        <f>IF(OR(X914=0,N918="",R918=""),"",IF(X914&gt;=$Y$9,"HABIL","NO HABIL"))</f>
        <v/>
      </c>
      <c r="Z918" s="65"/>
      <c r="AA918" s="64" t="str">
        <f>IF(OR(Z914=0,N918="",R918=""),"",IF(Z914&lt;=$AA$9,"HABIL","NO HABIL"))</f>
        <v/>
      </c>
      <c r="AB918" s="61">
        <f>IF(ISERROR(VLOOKUP(P918,[3]POA!$A$2:$F$25,5,0)),"",VLOOKUP(P918,[3]POA!$A$2:$F$25,5,0))</f>
        <v>0</v>
      </c>
      <c r="AC918" s="61"/>
      <c r="AD918" s="64" t="str">
        <f>IF(OR(AC914=0,N918="",R918=""),"",IF(AC914&gt;=$AD$9,"HABIL","NO HABIL"))</f>
        <v/>
      </c>
      <c r="AE918" s="64" t="str">
        <f t="shared" si="740"/>
        <v/>
      </c>
      <c r="AF918" s="66">
        <f t="shared" si="741"/>
        <v>0</v>
      </c>
      <c r="AG918" s="67" t="str">
        <f t="shared" si="744"/>
        <v>MIPYME</v>
      </c>
      <c r="AH918" s="68"/>
      <c r="AI918" s="64" t="str">
        <f>IF(OR(AH914=0,N918="",R918=""),"",IF(AH914&gt;=$AI$9,"HABIL","NO HABIL"))</f>
        <v/>
      </c>
      <c r="AJ918" s="68"/>
      <c r="AK918" s="64" t="str">
        <f>IF(OR(AJ914=0,N918="",R918=""),"",IF(AJ914&gt;=$AK$9,"HABIL","NO HABIL"))</f>
        <v/>
      </c>
      <c r="AL918" s="71" t="str">
        <f t="shared" si="745"/>
        <v/>
      </c>
    </row>
    <row r="919" spans="2:38" ht="18" hidden="1" customHeight="1" x14ac:dyDescent="0.25">
      <c r="B919" s="54" t="str">
        <f t="shared" ref="B919:B924" si="746">IF(C919="","",B918+0.1)</f>
        <v/>
      </c>
      <c r="C919" s="56"/>
      <c r="D919" s="56"/>
      <c r="E919" s="57">
        <f>IF(ISERROR(VLOOKUP(C919,[2]TD!$4:$65536,2,0)),0,VLOOKUP(C919,[2]TD!$4:$65536,2,0))</f>
        <v>0</v>
      </c>
      <c r="F919" s="57">
        <f>IF(ISERROR(VLOOKUP(C919,[2]TD!$4:$65536,3,0)),0,VLOOKUP(C919,[2]TD!$4:$65536,3,0))</f>
        <v>0</v>
      </c>
      <c r="G919" s="57">
        <f>IF(ISERROR(VLOOKUP(C919,[2]TD!$4:$65536,4,0)),0,VLOOKUP(C919,[2]TD!$4:$65536,4,0))</f>
        <v>0</v>
      </c>
      <c r="H919" s="57">
        <f>IF(ISERROR(VLOOKUP(C919,[2]TD!$4:$65536,5,0)),0,VLOOKUP(C919,[2]TD!$4:$65536,5,0))</f>
        <v>0</v>
      </c>
      <c r="I919" s="57">
        <f t="shared" si="742"/>
        <v>0</v>
      </c>
      <c r="J919" s="57">
        <f t="shared" si="742"/>
        <v>0</v>
      </c>
      <c r="K919" s="57">
        <f t="shared" si="743"/>
        <v>0</v>
      </c>
      <c r="L919" s="57">
        <f>IF(ISERROR(VLOOKUP(C919,[2]TD!$4:$65536,6,0)),0,VLOOKUP(C919,[2]TD!$4:$65536,6,0))</f>
        <v>0</v>
      </c>
      <c r="M919" s="57">
        <f>IF(ISERROR(VLOOKUP(C919,[2]TD!$4:$65536,7,0)),0,VLOOKUP(C919,[2]TD!$4:$65536,7,0))</f>
        <v>0</v>
      </c>
      <c r="N919" s="70"/>
      <c r="O919" s="70" t="str">
        <f>IF(ISERROR(VLOOKUP(N919,[2]POA!$A$2:$C$25,3,0)),"",VLOOKUP(N919,[2]POA!$A$2:$C$25,3,0))</f>
        <v/>
      </c>
      <c r="P919" s="61"/>
      <c r="Q919" s="61" t="str">
        <f>IF(ISERROR(VLOOKUP(P919,[2]POA!$A$2:$F$25,4,0)),"",VLOOKUP(P919,[2]POA!$A$2:$F$25,4,0))</f>
        <v/>
      </c>
      <c r="R919" s="62" t="str">
        <f>IF(ISERROR(VLOOKUP(N919,[2]POA!$A$2:$C$25,2,0)),"",VLOOKUP(N919,[2]POA!$A$2:$C$25,2,0))</f>
        <v/>
      </c>
      <c r="S919" s="63"/>
      <c r="T919" s="64" t="str">
        <f t="shared" si="739"/>
        <v/>
      </c>
      <c r="U919" s="63"/>
      <c r="V919" s="64" t="str">
        <f>IF(OR(U914=0,N919="",R919=""),"",IF(U914&gt;=(0.5*R919),"HABIL","NO HABIL"))</f>
        <v/>
      </c>
      <c r="W919" s="64"/>
      <c r="X919" s="63"/>
      <c r="Y919" s="64" t="str">
        <f>IF(OR(X914=0,N919="",R919=""),"",IF(X914&gt;=$Y$9,"HABIL","NO HABIL"))</f>
        <v/>
      </c>
      <c r="Z919" s="65"/>
      <c r="AA919" s="64" t="str">
        <f>IF(OR(Z914=0,N919="",R919=""),"",IF(Z914&lt;=$AA$9,"HABIL","NO HABIL"))</f>
        <v/>
      </c>
      <c r="AB919" s="61">
        <f>IF(ISERROR(VLOOKUP(P919,[3]POA!$A$2:$F$25,5,0)),"",VLOOKUP(P919,[3]POA!$A$2:$F$25,5,0))</f>
        <v>0</v>
      </c>
      <c r="AC919" s="61"/>
      <c r="AD919" s="64" t="str">
        <f>IF(OR(AC914=0,N919="",R919=""),"",IF(AC914&gt;=$AD$9,"HABIL","NO HABIL"))</f>
        <v/>
      </c>
      <c r="AE919" s="64" t="str">
        <f t="shared" si="740"/>
        <v/>
      </c>
      <c r="AF919" s="66">
        <f t="shared" si="741"/>
        <v>0</v>
      </c>
      <c r="AG919" s="67" t="str">
        <f t="shared" si="744"/>
        <v>MIPYME</v>
      </c>
      <c r="AH919" s="68"/>
      <c r="AI919" s="64" t="str">
        <f>IF(OR(AH914=0,N919="",R919=""),"",IF(AH914&gt;=$AI$9,"HABIL","NO HABIL"))</f>
        <v/>
      </c>
      <c r="AJ919" s="68"/>
      <c r="AK919" s="64" t="str">
        <f>IF(OR(AJ914=0,N919="",R919=""),"",IF(AJ914&gt;=$AK$9,"HABIL","NO HABIL"))</f>
        <v/>
      </c>
      <c r="AL919" s="72" t="str">
        <f t="shared" si="745"/>
        <v/>
      </c>
    </row>
    <row r="920" spans="2:38" ht="18" hidden="1" customHeight="1" x14ac:dyDescent="0.25">
      <c r="B920" s="54" t="str">
        <f t="shared" si="746"/>
        <v/>
      </c>
      <c r="C920" s="56"/>
      <c r="D920" s="56"/>
      <c r="E920" s="57">
        <f>IF(ISERROR(VLOOKUP(C920,[2]TD!$4:$65536,2,0)),0,VLOOKUP(C920,[2]TD!$4:$65536,2,0))</f>
        <v>0</v>
      </c>
      <c r="F920" s="57">
        <f>IF(ISERROR(VLOOKUP(C920,[2]TD!$4:$65536,3,0)),0,VLOOKUP(C920,[2]TD!$4:$65536,3,0))</f>
        <v>0</v>
      </c>
      <c r="G920" s="57">
        <f>IF(ISERROR(VLOOKUP(C920,[2]TD!$4:$65536,4,0)),0,VLOOKUP(C920,[2]TD!$4:$65536,4,0))</f>
        <v>0</v>
      </c>
      <c r="H920" s="57">
        <f>IF(ISERROR(VLOOKUP(C920,[2]TD!$4:$65536,5,0)),0,VLOOKUP(C920,[2]TD!$4:$65536,5,0))</f>
        <v>0</v>
      </c>
      <c r="I920" s="57">
        <f t="shared" si="742"/>
        <v>0</v>
      </c>
      <c r="J920" s="57">
        <f t="shared" si="742"/>
        <v>0</v>
      </c>
      <c r="K920" s="57">
        <f t="shared" si="743"/>
        <v>0</v>
      </c>
      <c r="L920" s="57">
        <f>IF(ISERROR(VLOOKUP(C920,[2]TD!$4:$65536,6,0)),0,VLOOKUP(C920,[2]TD!$4:$65536,6,0))</f>
        <v>0</v>
      </c>
      <c r="M920" s="57">
        <f>IF(ISERROR(VLOOKUP(C920,[2]TD!$4:$65536,7,0)),0,VLOOKUP(C920,[2]TD!$4:$65536,7,0))</f>
        <v>0</v>
      </c>
      <c r="N920" s="70"/>
      <c r="O920" s="70" t="str">
        <f>IF(ISERROR(VLOOKUP(N920,[2]POA!$A$2:$C$25,3,0)),"",VLOOKUP(N920,[2]POA!$A$2:$C$25,3,0))</f>
        <v/>
      </c>
      <c r="P920" s="61"/>
      <c r="Q920" s="61" t="str">
        <f>IF(ISERROR(VLOOKUP(P920,[2]POA!$A$2:$F$25,4,0)),"",VLOOKUP(P920,[2]POA!$A$2:$F$25,4,0))</f>
        <v/>
      </c>
      <c r="R920" s="62" t="str">
        <f>IF(ISERROR(VLOOKUP(N920,[2]POA!$A$2:$C$25,2,0)),"",VLOOKUP(N920,[2]POA!$A$2:$C$25,2,0))</f>
        <v/>
      </c>
      <c r="S920" s="63"/>
      <c r="T920" s="64" t="str">
        <f t="shared" si="739"/>
        <v/>
      </c>
      <c r="U920" s="63"/>
      <c r="V920" s="64" t="str">
        <f>IF(OR(U914=0,N920="",R920=""),"",IF(U914&gt;=(0.5*R920),"HABIL","NO HABIL"))</f>
        <v/>
      </c>
      <c r="W920" s="64"/>
      <c r="X920" s="63"/>
      <c r="Y920" s="64" t="str">
        <f>IF(OR(X914=0,N920="",R920=""),"",IF(X914&gt;=$Y$9,"HABIL","NO HABIL"))</f>
        <v/>
      </c>
      <c r="Z920" s="65"/>
      <c r="AA920" s="64" t="str">
        <f>IF(OR(Z914=0,N920="",R920=""),"",IF(Z914&lt;=$AA$9,"HABIL","NO HABIL"))</f>
        <v/>
      </c>
      <c r="AB920" s="61">
        <f>IF(ISERROR(VLOOKUP(P920,[3]POA!$A$2:$F$25,5,0)),"",VLOOKUP(P920,[3]POA!$A$2:$F$25,5,0))</f>
        <v>0</v>
      </c>
      <c r="AC920" s="61"/>
      <c r="AD920" s="64" t="str">
        <f>IF(OR(AC914=0,N920="",R920=""),"",IF(AC914&gt;=$AD$9,"HABIL","NO HABIL"))</f>
        <v/>
      </c>
      <c r="AE920" s="64" t="str">
        <f t="shared" si="740"/>
        <v/>
      </c>
      <c r="AF920" s="66">
        <f t="shared" si="741"/>
        <v>0</v>
      </c>
      <c r="AG920" s="67" t="str">
        <f t="shared" si="744"/>
        <v>MIPYME</v>
      </c>
      <c r="AH920" s="68"/>
      <c r="AI920" s="64" t="str">
        <f>IF(OR(AH914=0,N920="",R920=""),"",IF(AH914&gt;=$AI$9,"HABIL","NO HABIL"))</f>
        <v/>
      </c>
      <c r="AJ920" s="68"/>
      <c r="AK920" s="64" t="str">
        <f>IF(OR(AJ914=0,N920="",R920=""),"",IF(AJ914&gt;=$AK$9,"HABIL","NO HABIL"))</f>
        <v/>
      </c>
      <c r="AL920" s="71" t="str">
        <f t="shared" si="745"/>
        <v/>
      </c>
    </row>
    <row r="921" spans="2:38" ht="18" hidden="1" customHeight="1" x14ac:dyDescent="0.25">
      <c r="B921" s="54" t="str">
        <f t="shared" si="746"/>
        <v/>
      </c>
      <c r="C921" s="56"/>
      <c r="D921" s="56"/>
      <c r="E921" s="57">
        <f>IF(ISERROR(VLOOKUP(C921,[2]TD!$4:$65536,2,0)),0,VLOOKUP(C921,[2]TD!$4:$65536,2,0))</f>
        <v>0</v>
      </c>
      <c r="F921" s="57">
        <f>IF(ISERROR(VLOOKUP(C921,[2]TD!$4:$65536,3,0)),0,VLOOKUP(C921,[2]TD!$4:$65536,3,0))</f>
        <v>0</v>
      </c>
      <c r="G921" s="57">
        <f>IF(ISERROR(VLOOKUP(C921,[2]TD!$4:$65536,4,0)),0,VLOOKUP(C921,[2]TD!$4:$65536,4,0))</f>
        <v>0</v>
      </c>
      <c r="H921" s="57">
        <f>IF(ISERROR(VLOOKUP(C921,[2]TD!$4:$65536,5,0)),0,VLOOKUP(C921,[2]TD!$4:$65536,5,0))</f>
        <v>0</v>
      </c>
      <c r="I921" s="57">
        <f t="shared" si="742"/>
        <v>0</v>
      </c>
      <c r="J921" s="57">
        <f t="shared" si="742"/>
        <v>0</v>
      </c>
      <c r="K921" s="57">
        <f t="shared" si="743"/>
        <v>0</v>
      </c>
      <c r="L921" s="57">
        <f>IF(ISERROR(VLOOKUP(C921,[2]TD!$4:$65536,6,0)),0,VLOOKUP(C921,[2]TD!$4:$65536,6,0))</f>
        <v>0</v>
      </c>
      <c r="M921" s="57">
        <f>IF(ISERROR(VLOOKUP(C921,[2]TD!$4:$65536,7,0)),0,VLOOKUP(C921,[2]TD!$4:$65536,7,0))</f>
        <v>0</v>
      </c>
      <c r="N921" s="70"/>
      <c r="O921" s="70" t="str">
        <f>IF(ISERROR(VLOOKUP(N921,[2]POA!$A$2:$C$25,3,0)),"",VLOOKUP(N921,[2]POA!$A$2:$C$25,3,0))</f>
        <v/>
      </c>
      <c r="P921" s="61"/>
      <c r="Q921" s="61" t="str">
        <f>IF(ISERROR(VLOOKUP(P921,[2]POA!$A$2:$F$25,4,0)),"",VLOOKUP(P921,[2]POA!$A$2:$F$25,4,0))</f>
        <v/>
      </c>
      <c r="R921" s="62" t="str">
        <f>IF(ISERROR(VLOOKUP(N921,[2]POA!$A$2:$C$25,2,0)),"",VLOOKUP(N921,[2]POA!$A$2:$C$25,2,0))</f>
        <v/>
      </c>
      <c r="S921" s="63"/>
      <c r="T921" s="64" t="str">
        <f t="shared" si="739"/>
        <v/>
      </c>
      <c r="U921" s="63"/>
      <c r="V921" s="64" t="str">
        <f>IF(OR(U914=0,N921="",R921=""),"",IF(U914&gt;=(0.5*R921),"HABIL","NO HABIL"))</f>
        <v/>
      </c>
      <c r="W921" s="64"/>
      <c r="X921" s="63"/>
      <c r="Y921" s="64" t="str">
        <f>IF(OR(X914=0,N921="",R921=""),"",IF(X914&gt;=$Y$9,"HABIL","NO HABIL"))</f>
        <v/>
      </c>
      <c r="Z921" s="65"/>
      <c r="AA921" s="64" t="str">
        <f>IF(OR(Z914=0,N921="",R921=""),"",IF(Z914&lt;=$AA$9,"HABIL","NO HABIL"))</f>
        <v/>
      </c>
      <c r="AB921" s="61">
        <f>IF(ISERROR(VLOOKUP(P921,[3]POA!$A$2:$F$25,5,0)),"",VLOOKUP(P921,[3]POA!$A$2:$F$25,5,0))</f>
        <v>0</v>
      </c>
      <c r="AC921" s="61"/>
      <c r="AD921" s="64" t="str">
        <f>IF(OR(AC914=0,N921="",R921=""),"",IF(AC914&gt;=$AD$9,"HABIL","NO HABIL"))</f>
        <v/>
      </c>
      <c r="AE921" s="64" t="str">
        <f t="shared" si="740"/>
        <v/>
      </c>
      <c r="AF921" s="66">
        <f t="shared" si="741"/>
        <v>0</v>
      </c>
      <c r="AG921" s="67" t="str">
        <f t="shared" si="744"/>
        <v>MIPYME</v>
      </c>
      <c r="AH921" s="68"/>
      <c r="AI921" s="64" t="str">
        <f>IF(OR(AH914=0,N921="",R921=""),"",IF(AH914&gt;=$AI$9,"HABIL","NO HABIL"))</f>
        <v/>
      </c>
      <c r="AJ921" s="68"/>
      <c r="AK921" s="64" t="str">
        <f>IF(OR(AJ914=0,N921="",R921=""),"",IF(AJ914&gt;=$AK$9,"HABIL","NO HABIL"))</f>
        <v/>
      </c>
      <c r="AL921" s="71" t="str">
        <f t="shared" si="745"/>
        <v/>
      </c>
    </row>
    <row r="922" spans="2:38" ht="18" hidden="1" customHeight="1" x14ac:dyDescent="0.25">
      <c r="B922" s="54" t="str">
        <f t="shared" si="746"/>
        <v/>
      </c>
      <c r="C922" s="56"/>
      <c r="D922" s="56"/>
      <c r="E922" s="57">
        <f>IF(ISERROR(VLOOKUP(C922,[2]TD!$4:$65536,2,0)),0,VLOOKUP(C922,[2]TD!$4:$65536,2,0))</f>
        <v>0</v>
      </c>
      <c r="F922" s="57">
        <f>IF(ISERROR(VLOOKUP(C922,[2]TD!$4:$65536,3,0)),0,VLOOKUP(C922,[2]TD!$4:$65536,3,0))</f>
        <v>0</v>
      </c>
      <c r="G922" s="57">
        <f>IF(ISERROR(VLOOKUP(C922,[2]TD!$4:$65536,4,0)),0,VLOOKUP(C922,[2]TD!$4:$65536,4,0))</f>
        <v>0</v>
      </c>
      <c r="H922" s="57">
        <f>IF(ISERROR(VLOOKUP(C922,[2]TD!$4:$65536,5,0)),0,VLOOKUP(C922,[2]TD!$4:$65536,5,0))</f>
        <v>0</v>
      </c>
      <c r="I922" s="57">
        <f t="shared" si="742"/>
        <v>0</v>
      </c>
      <c r="J922" s="57">
        <f t="shared" si="742"/>
        <v>0</v>
      </c>
      <c r="K922" s="57">
        <f t="shared" si="743"/>
        <v>0</v>
      </c>
      <c r="L922" s="57">
        <f>IF(ISERROR(VLOOKUP(C922,[2]TD!$4:$65536,6,0)),0,VLOOKUP(C922,[2]TD!$4:$65536,6,0))</f>
        <v>0</v>
      </c>
      <c r="M922" s="57">
        <f>IF(ISERROR(VLOOKUP(C922,[2]TD!$4:$65536,7,0)),0,VLOOKUP(C922,[2]TD!$4:$65536,7,0))</f>
        <v>0</v>
      </c>
      <c r="N922" s="70"/>
      <c r="O922" s="70" t="str">
        <f>IF(ISERROR(VLOOKUP(N922,[2]POA!$A$2:$C$25,3,0)),"",VLOOKUP(N922,[2]POA!$A$2:$C$25,3,0))</f>
        <v/>
      </c>
      <c r="P922" s="61"/>
      <c r="Q922" s="61" t="str">
        <f>IF(ISERROR(VLOOKUP(P922,[2]POA!$A$2:$F$25,4,0)),"",VLOOKUP(P922,[2]POA!$A$2:$F$25,4,0))</f>
        <v/>
      </c>
      <c r="R922" s="62" t="str">
        <f>IF(ISERROR(VLOOKUP(N922,[2]POA!$A$2:$C$25,2,0)),"",VLOOKUP(N922,[2]POA!$A$2:$C$25,2,0))</f>
        <v/>
      </c>
      <c r="S922" s="63"/>
      <c r="T922" s="64" t="str">
        <f t="shared" si="739"/>
        <v/>
      </c>
      <c r="U922" s="63"/>
      <c r="V922" s="64" t="str">
        <f>IF(OR(U914=0,N922="",R922=""),"",IF(U914&gt;=(0.5*R922),"HABIL","NO HABIL"))</f>
        <v/>
      </c>
      <c r="W922" s="64"/>
      <c r="X922" s="63"/>
      <c r="Y922" s="64" t="str">
        <f>IF(OR(X914=0,N922="",R922=""),"",IF(X914&gt;=$Y$9,"HABIL","NO HABIL"))</f>
        <v/>
      </c>
      <c r="Z922" s="65"/>
      <c r="AA922" s="64" t="str">
        <f>IF(OR(Z914=0,N922="",R922=""),"",IF(Z914&lt;=$AA$9,"HABIL","NO HABIL"))</f>
        <v/>
      </c>
      <c r="AB922" s="61">
        <f>IF(ISERROR(VLOOKUP(P922,[3]POA!$A$2:$F$25,5,0)),"",VLOOKUP(P922,[3]POA!$A$2:$F$25,5,0))</f>
        <v>0</v>
      </c>
      <c r="AC922" s="61"/>
      <c r="AD922" s="64" t="str">
        <f>IF(OR(AC914=0,N922="",R922=""),"",IF(AC914&gt;=$AD$9,"HABIL","NO HABIL"))</f>
        <v/>
      </c>
      <c r="AE922" s="64" t="str">
        <f t="shared" si="740"/>
        <v/>
      </c>
      <c r="AF922" s="66">
        <f t="shared" si="741"/>
        <v>0</v>
      </c>
      <c r="AG922" s="67" t="str">
        <f t="shared" si="744"/>
        <v>MIPYME</v>
      </c>
      <c r="AH922" s="68"/>
      <c r="AI922" s="64" t="str">
        <f>IF(OR(AH914=0,N922="",R922=""),"",IF(AH914&gt;=$AI$9,"HABIL","NO HABIL"))</f>
        <v/>
      </c>
      <c r="AJ922" s="68"/>
      <c r="AK922" s="64" t="str">
        <f>IF(OR(AJ914=0,N922="",R922=""),"",IF(AJ914&gt;=$AK$9,"HABIL","NO HABIL"))</f>
        <v/>
      </c>
      <c r="AL922" s="72" t="str">
        <f t="shared" si="745"/>
        <v/>
      </c>
    </row>
    <row r="923" spans="2:38" ht="18" hidden="1" customHeight="1" x14ac:dyDescent="0.25">
      <c r="B923" s="54" t="str">
        <f t="shared" si="746"/>
        <v/>
      </c>
      <c r="C923" s="56"/>
      <c r="D923" s="56"/>
      <c r="E923" s="57">
        <f>IF(ISERROR(VLOOKUP(C923,[2]TD!$4:$65536,2,0)),0,VLOOKUP(C923,[2]TD!$4:$65536,2,0))</f>
        <v>0</v>
      </c>
      <c r="F923" s="57">
        <f>IF(ISERROR(VLOOKUP(C923,[2]TD!$4:$65536,3,0)),0,VLOOKUP(C923,[2]TD!$4:$65536,3,0))</f>
        <v>0</v>
      </c>
      <c r="G923" s="57">
        <f>IF(ISERROR(VLOOKUP(C923,[2]TD!$4:$65536,4,0)),0,VLOOKUP(C923,[2]TD!$4:$65536,4,0))</f>
        <v>0</v>
      </c>
      <c r="H923" s="57">
        <f>IF(ISERROR(VLOOKUP(C923,[2]TD!$4:$65536,5,0)),0,VLOOKUP(C923,[2]TD!$4:$65536,5,0))</f>
        <v>0</v>
      </c>
      <c r="I923" s="57">
        <f t="shared" si="742"/>
        <v>0</v>
      </c>
      <c r="J923" s="57">
        <f t="shared" si="742"/>
        <v>0</v>
      </c>
      <c r="K923" s="57">
        <f t="shared" si="743"/>
        <v>0</v>
      </c>
      <c r="L923" s="57">
        <f>IF(ISERROR(VLOOKUP(C923,[2]TD!$4:$65536,6,0)),0,VLOOKUP(C923,[2]TD!$4:$65536,6,0))</f>
        <v>0</v>
      </c>
      <c r="M923" s="57">
        <f>IF(ISERROR(VLOOKUP(C923,[2]TD!$4:$65536,7,0)),0,VLOOKUP(C923,[2]TD!$4:$65536,7,0))</f>
        <v>0</v>
      </c>
      <c r="N923" s="70"/>
      <c r="O923" s="70" t="str">
        <f>IF(ISERROR(VLOOKUP(N923,[2]POA!$A$2:$C$25,3,0)),"",VLOOKUP(N923,[2]POA!$A$2:$C$25,3,0))</f>
        <v/>
      </c>
      <c r="P923" s="61"/>
      <c r="Q923" s="61" t="str">
        <f>IF(ISERROR(VLOOKUP(P923,[2]POA!$A$2:$F$25,4,0)),"",VLOOKUP(P923,[2]POA!$A$2:$F$25,4,0))</f>
        <v/>
      </c>
      <c r="R923" s="62" t="str">
        <f>IF(ISERROR(VLOOKUP(N923,[2]POA!$A$2:$C$25,2,0)),"",VLOOKUP(N923,[2]POA!$A$2:$C$25,2,0))</f>
        <v/>
      </c>
      <c r="S923" s="63"/>
      <c r="T923" s="64" t="str">
        <f t="shared" si="739"/>
        <v/>
      </c>
      <c r="U923" s="63"/>
      <c r="V923" s="64" t="str">
        <f>IF(OR(U914=0,N923="",R923=""),"",IF(U914&gt;=(0.5*R923),"HABIL","NO HABIL"))</f>
        <v/>
      </c>
      <c r="W923" s="64"/>
      <c r="X923" s="63"/>
      <c r="Y923" s="64" t="str">
        <f>IF(OR(X914=0,N923="",R923=""),"",IF(X914&gt;=$Y$9,"HABIL","NO HABIL"))</f>
        <v/>
      </c>
      <c r="Z923" s="65"/>
      <c r="AA923" s="64" t="str">
        <f>IF(OR(Z914=0,N923="",R923=""),"",IF(Z914&lt;=$AA$9,"HABIL","NO HABIL"))</f>
        <v/>
      </c>
      <c r="AB923" s="61">
        <f>IF(ISERROR(VLOOKUP(P923,[3]POA!$A$2:$F$25,5,0)),"",VLOOKUP(P923,[3]POA!$A$2:$F$25,5,0))</f>
        <v>0</v>
      </c>
      <c r="AC923" s="61"/>
      <c r="AD923" s="64" t="str">
        <f>IF(OR(AC914=0,N923="",R923=""),"",IF(AC914&gt;=$AD$9,"HABIL","NO HABIL"))</f>
        <v/>
      </c>
      <c r="AE923" s="64" t="str">
        <f t="shared" si="740"/>
        <v/>
      </c>
      <c r="AF923" s="66">
        <f t="shared" si="741"/>
        <v>0</v>
      </c>
      <c r="AG923" s="67" t="str">
        <f t="shared" si="744"/>
        <v>MIPYME</v>
      </c>
      <c r="AH923" s="68"/>
      <c r="AI923" s="64" t="str">
        <f>IF(OR(AH914=0,N923="",R923=""),"",IF(AH914&gt;=$AI$9,"HABIL","NO HABIL"))</f>
        <v/>
      </c>
      <c r="AJ923" s="68"/>
      <c r="AK923" s="64" t="str">
        <f>IF(OR(AJ914=0,N923="",R923=""),"",IF(AJ914&gt;=$AK$9,"HABIL","NO HABIL"))</f>
        <v/>
      </c>
      <c r="AL923" s="72" t="str">
        <f t="shared" si="745"/>
        <v/>
      </c>
    </row>
    <row r="924" spans="2:38" ht="18" hidden="1" customHeight="1" x14ac:dyDescent="0.25">
      <c r="B924" s="73" t="str">
        <f t="shared" si="746"/>
        <v/>
      </c>
      <c r="C924" s="74"/>
      <c r="D924" s="74"/>
      <c r="E924" s="75">
        <f>IF(ISERROR(VLOOKUP(C924,[2]TD!$4:$65536,2,0)),0,VLOOKUP(C924,[2]TD!$4:$65536,2,0))</f>
        <v>0</v>
      </c>
      <c r="F924" s="75">
        <f>IF(ISERROR(VLOOKUP(C924,[2]TD!$4:$65536,3,0)),0,VLOOKUP(C924,[2]TD!$4:$65536,3,0))</f>
        <v>0</v>
      </c>
      <c r="G924" s="75">
        <f>IF(ISERROR(VLOOKUP(C924,[2]TD!$4:$65536,4,0)),0,VLOOKUP(C924,[2]TD!$4:$65536,4,0))</f>
        <v>0</v>
      </c>
      <c r="H924" s="75">
        <f>IF(ISERROR(VLOOKUP(C924,[2]TD!$4:$65536,5,0)),0,VLOOKUP(C924,[2]TD!$4:$65536,5,0))</f>
        <v>0</v>
      </c>
      <c r="I924" s="75">
        <f t="shared" si="742"/>
        <v>0</v>
      </c>
      <c r="J924" s="75">
        <f t="shared" si="742"/>
        <v>0</v>
      </c>
      <c r="K924" s="75">
        <f t="shared" si="743"/>
        <v>0</v>
      </c>
      <c r="L924" s="75">
        <f>IF(ISERROR(VLOOKUP(C924,[2]TD!$4:$65536,6,0)),0,VLOOKUP(C924,[2]TD!$4:$65536,6,0))</f>
        <v>0</v>
      </c>
      <c r="M924" s="75">
        <f>IF(ISERROR(VLOOKUP(C924,[2]TD!$4:$65536,7,0)),0,VLOOKUP(C924,[2]TD!$4:$65536,7,0))</f>
        <v>0</v>
      </c>
      <c r="N924" s="76"/>
      <c r="O924" s="76" t="str">
        <f>IF(ISERROR(VLOOKUP(N924,[2]POA!$A$2:$C$25,3,0)),"",VLOOKUP(N924,[2]POA!$A$2:$C$25,3,0))</f>
        <v/>
      </c>
      <c r="P924" s="77"/>
      <c r="Q924" s="77" t="str">
        <f>IF(ISERROR(VLOOKUP(P924,[2]POA!$A$2:$F$25,4,0)),"",VLOOKUP(P924,[2]POA!$A$2:$F$25,4,0))</f>
        <v/>
      </c>
      <c r="R924" s="78" t="str">
        <f>IF(ISERROR(VLOOKUP(N924,[2]POA!$A$2:$C$25,2,0)),"",VLOOKUP(N924,[2]POA!$A$2:$C$25,2,0))</f>
        <v/>
      </c>
      <c r="S924" s="79"/>
      <c r="T924" s="64" t="str">
        <f t="shared" si="739"/>
        <v/>
      </c>
      <c r="U924" s="79"/>
      <c r="V924" s="80" t="str">
        <f>IF(OR(U914=0,N924="",R924=""),"",IF(U914&gt;=(0.5*R924),"HABIL","NO HABIL"))</f>
        <v/>
      </c>
      <c r="W924" s="80"/>
      <c r="X924" s="79"/>
      <c r="Y924" s="80" t="str">
        <f>IF(OR(X914=0,N924="",R924=""),"",IF(X914&gt;=$Y$9,"HABIL","NO HABIL"))</f>
        <v/>
      </c>
      <c r="Z924" s="81"/>
      <c r="AA924" s="80" t="str">
        <f>IF(OR(Z914=0,N924="",R924=""),"",IF(Z914&lt;=$AA$9,"HABIL","NO HABIL"))</f>
        <v/>
      </c>
      <c r="AB924" s="77">
        <f>IF(ISERROR(VLOOKUP(P924,[3]POA!$A$2:$F$25,5,0)),"",VLOOKUP(P924,[3]POA!$A$2:$F$25,5,0))</f>
        <v>0</v>
      </c>
      <c r="AC924" s="77"/>
      <c r="AD924" s="80" t="str">
        <f>IF(OR(AC914=0,N924="",R924=""),"",IF(AC914&gt;=$AD$9,"HABIL","NO HABIL"))</f>
        <v/>
      </c>
      <c r="AE924" s="80" t="str">
        <f t="shared" si="740"/>
        <v/>
      </c>
      <c r="AF924" s="82">
        <f t="shared" si="741"/>
        <v>0</v>
      </c>
      <c r="AG924" s="83" t="str">
        <f t="shared" si="744"/>
        <v>MIPYME</v>
      </c>
      <c r="AH924" s="84"/>
      <c r="AI924" s="80" t="str">
        <f>IF(OR(AH914=0,N924="",R924=""),"",IF(AH914&gt;=$AI$9,"HABIL","NO HABIL"))</f>
        <v/>
      </c>
      <c r="AJ924" s="84"/>
      <c r="AK924" s="80" t="str">
        <f>IF(OR(AJ914=0,N924="",R924=""),"",IF(AJ914&gt;=$AK$9,"HABIL","NO HABIL"))</f>
        <v/>
      </c>
      <c r="AL924" s="85" t="str">
        <f t="shared" si="745"/>
        <v/>
      </c>
    </row>
    <row r="925" spans="2:38" ht="18" hidden="1" customHeight="1" x14ac:dyDescent="0.25">
      <c r="B925" s="37">
        <v>84</v>
      </c>
      <c r="C925" s="38">
        <f>+C926</f>
        <v>0</v>
      </c>
      <c r="D925" s="39" t="str">
        <f>IF(SUM(D926:D935)=0,"",SUM(D926:D935))</f>
        <v/>
      </c>
      <c r="E925" s="40">
        <f>SUM(E926:E935)</f>
        <v>0</v>
      </c>
      <c r="F925" s="40">
        <f t="shared" ref="F925:M925" si="747">SUM(F926:F935)</f>
        <v>0</v>
      </c>
      <c r="G925" s="40">
        <f t="shared" si="747"/>
        <v>0</v>
      </c>
      <c r="H925" s="40">
        <f t="shared" si="747"/>
        <v>0</v>
      </c>
      <c r="I925" s="40">
        <f t="shared" si="747"/>
        <v>0</v>
      </c>
      <c r="J925" s="40">
        <f t="shared" si="747"/>
        <v>0</v>
      </c>
      <c r="K925" s="40">
        <f t="shared" si="747"/>
        <v>0</v>
      </c>
      <c r="L925" s="40">
        <f t="shared" si="747"/>
        <v>0</v>
      </c>
      <c r="M925" s="40">
        <f t="shared" si="747"/>
        <v>0</v>
      </c>
      <c r="N925" s="41">
        <v>1</v>
      </c>
      <c r="O925" s="42">
        <f>IF(ISERROR(VLOOKUP(N925,[2]POA!$A$2:$C$25,3,0)),"",VLOOKUP(N925,[2]POA!$A$2:$C$25,3,0))</f>
        <v>18</v>
      </c>
      <c r="P925" s="43" t="s">
        <v>54</v>
      </c>
      <c r="Q925" s="41">
        <f>+SUM(Q926:Q935)</f>
        <v>0</v>
      </c>
      <c r="R925" s="44">
        <f>IF(ISERROR(VLOOKUP(N925,[2]POA!$A$2:$C$25,2,0)),"",VLOOKUP(N925,[2]POA!$A$2:$C$25,2,0))</f>
        <v>151500000000</v>
      </c>
      <c r="S925" s="45">
        <f>SUM(I925)</f>
        <v>0</v>
      </c>
      <c r="T925" s="46" t="str">
        <f>IF(OR(S925=0,N925="",R925=""),"",IF(S925&gt;=(R925/O925),"HABIL","NO HABIL"))</f>
        <v/>
      </c>
      <c r="U925" s="47">
        <f>SUM(J925)</f>
        <v>0</v>
      </c>
      <c r="V925" s="48" t="str">
        <f>IF(OR(U925=0,N925="",R925=""),"",IF(U925&gt;=(0.1*R925),"HABIL","NO HABIL"))</f>
        <v/>
      </c>
      <c r="W925" s="48"/>
      <c r="X925" s="47">
        <f>IF(ISERROR(SUM(E925/G925)),0,SUM(E925/G925))</f>
        <v>0</v>
      </c>
      <c r="Y925" s="46" t="str">
        <f>IF(OR(X925=0,N925="",R925=""),"",IF(X925&gt;=$Y$9,"HABIL","NO HABIL"))</f>
        <v/>
      </c>
      <c r="Z925" s="49">
        <f>IF(ISERROR(SUM(H925/F925)),0,SUM(H925/F925))</f>
        <v>0</v>
      </c>
      <c r="AA925" s="46" t="str">
        <f>IF(OR(Z925=0,N925="",R925=""),"",IF(Z925&lt;=$AA$9,"HABIL","NO HABIL"))</f>
        <v/>
      </c>
      <c r="AB925" s="41">
        <f>+SUM(AB926:AB935)</f>
        <v>0</v>
      </c>
      <c r="AC925" s="49">
        <f>IF(ISERROR(SUM(L925/M925)),0,SUM(L925/M925))</f>
        <v>0</v>
      </c>
      <c r="AD925" s="46" t="str">
        <f>IF(OR(AC925=0,N925="",R925=""),"",IF(AC925&gt;=$AD$9,"HABIL","NO HABIL"))</f>
        <v/>
      </c>
      <c r="AE925" s="46" t="str">
        <f>IF(OR(T925="",V925="",Y925="",AA925="",AD925=""),"",IF(T925="NO HABIL","NO HABIL",IF(V925="NO HABIL","NO HABIL",IF(Y925="NO HABIL","NO HABIL",IF(AA925="NO HABIL","NO HABIL",IF(AD925="NO HABIL","NO HABIL",IF(AD925="NO HABIL","NO HABIL","HABIL")))))))</f>
        <v/>
      </c>
      <c r="AF925" s="50"/>
      <c r="AG925" s="51"/>
      <c r="AH925" s="49">
        <f>IF(ISERROR(SUM(L925/K925)),0,SUM(L925/K925))</f>
        <v>0</v>
      </c>
      <c r="AI925" s="46" t="str">
        <f>IF(OR(AH925=0,N925="",R925=""),"",IF(AH925&gt;=$AI$9,"HABIL","NO HABIL"))</f>
        <v/>
      </c>
      <c r="AJ925" s="49">
        <f>IF(ISERROR(SUM(L925/F925)),0,SUM(L925/F925))</f>
        <v>0</v>
      </c>
      <c r="AK925" s="46" t="str">
        <f>IF(OR(AJ925=0,N925="",R925=""),"",IF(AJ925&gt;=$AK$9,"HABIL","NO HABIL"))</f>
        <v/>
      </c>
      <c r="AL925" s="52" t="str">
        <f t="shared" si="745"/>
        <v/>
      </c>
    </row>
    <row r="926" spans="2:38" ht="18" hidden="1" customHeight="1" x14ac:dyDescent="0.25">
      <c r="B926" s="54" t="str">
        <f>IF(C926="","",B925+0.1)</f>
        <v/>
      </c>
      <c r="C926" s="55"/>
      <c r="D926" s="56"/>
      <c r="E926" s="57">
        <f>IF(ISERROR(VLOOKUP(C926,[2]TD!$4:$65536,2,0)),0,VLOOKUP(C926,[2]TD!$4:$65536,2,0))</f>
        <v>0</v>
      </c>
      <c r="F926" s="57">
        <f>IF(ISERROR(VLOOKUP(C926,[2]TD!$4:$65536,3,0)),0,VLOOKUP(C926,[2]TD!$4:$65536,3,0))</f>
        <v>0</v>
      </c>
      <c r="G926" s="57">
        <f>IF(ISERROR(VLOOKUP(C926,[2]TD!$4:$65536,4,0)),0,VLOOKUP(C926,[2]TD!$4:$65536,4,0))</f>
        <v>0</v>
      </c>
      <c r="H926" s="57">
        <f>IF(ISERROR(VLOOKUP(C926,[2]TD!$4:$65536,5,0)),0,VLOOKUP(C926,[2]TD!$4:$65536,5,0))</f>
        <v>0</v>
      </c>
      <c r="I926" s="57">
        <f>IF(ISERROR(E926-G926),"",E926-G926)</f>
        <v>0</v>
      </c>
      <c r="J926" s="58">
        <f>IF(ISERROR(F926-H926),"",F926-H926)</f>
        <v>0</v>
      </c>
      <c r="K926" s="58">
        <f>IF(ISERROR(F926-H926),"",F926-H926)</f>
        <v>0</v>
      </c>
      <c r="L926" s="57">
        <f>IF(ISERROR(VLOOKUP(C926,[2]TD!$4:$65536,6,0)),0,VLOOKUP(C926,[2]TD!$4:$65536,6,0))</f>
        <v>0</v>
      </c>
      <c r="M926" s="57">
        <f>IF(ISERROR(VLOOKUP(C926,[2]TD!$4:$65536,7,0)),0,VLOOKUP(C926,[2]TD!$4:$65536,7,0))</f>
        <v>0</v>
      </c>
      <c r="N926" s="59"/>
      <c r="O926" s="60" t="str">
        <f>IF(ISERROR(VLOOKUP(N926,[2]POA!$A$2:$C$25,3,0)),"",VLOOKUP(N926,[2]POA!$A$2:$C$25,3,0))</f>
        <v/>
      </c>
      <c r="P926" s="61" t="s">
        <v>54</v>
      </c>
      <c r="Q926" s="61" t="str">
        <f>IF(ISERROR(VLOOKUP(P926,[2]POA!$A$2:$F$25,4,0)),"",VLOOKUP(P926,[2]POA!$A$2:$F$25,4,0))</f>
        <v/>
      </c>
      <c r="R926" s="62" t="str">
        <f>IF(ISERROR(VLOOKUP(N926,[2]POA!$A$2:$C$25,2,0)),"",VLOOKUP(N926,[2]POA!$A$2:$C$25,2,0))</f>
        <v/>
      </c>
      <c r="S926" s="63"/>
      <c r="T926" s="64" t="str">
        <f t="shared" ref="T926:T935" si="748">IF(OR(S925=0,N926="",R926=""),"",IF(S925&gt;=(0.1*R926),"HABIL","NO HABIL"))</f>
        <v/>
      </c>
      <c r="U926" s="63"/>
      <c r="V926" s="64" t="str">
        <f>IF(OR(U925=0,N926="",R926=""),"",IF(U925&gt;=(0.5*R926),"HABIL","NO HABIL"))</f>
        <v/>
      </c>
      <c r="W926" s="64"/>
      <c r="X926" s="63"/>
      <c r="Y926" s="64" t="str">
        <f>IF(OR(X925=0,N926="",R926=""),"",IF(X925&gt;=$Y$9,"HABIL","NO HABIL"))</f>
        <v/>
      </c>
      <c r="Z926" s="65"/>
      <c r="AA926" s="64" t="str">
        <f>IF(OR(Z925=0,N926="",R926=""),"",IF(Z925&lt;=$AA$9,"HABIL","NO HABIL"))</f>
        <v/>
      </c>
      <c r="AB926" s="61" t="str">
        <f>IF(ISERROR(VLOOKUP(P926,[3]POA!$A$2:$F$25,5,0)),"",VLOOKUP(P926,[3]POA!$A$2:$F$25,5,0))</f>
        <v/>
      </c>
      <c r="AC926" s="61"/>
      <c r="AD926" s="64" t="str">
        <f>IF(OR(AC925=0,N926="",R926=""),"",IF(AC925&gt;=$AD$9,"HABIL","NO HABIL"))</f>
        <v/>
      </c>
      <c r="AE926" s="64" t="str">
        <f t="shared" ref="AE926:AE935" si="749">IF(OR(T926="",V926="",Y926="",AA926="",AD926=""),"",IF(T926="NO HABIL","NO HABIL",IF(V926="NO HABIL","NO HABIL",IF(Y926="NO HABIL","NO HABIL",IF(AA926="NO HABIL","NO HABIL",IF(AD926="NO HABIL","NO HABIL",IF(AD926="NO HABIL","NO HABIL","HABIL")))))))</f>
        <v/>
      </c>
      <c r="AF926" s="66">
        <f t="shared" ref="AF926:AF935" si="750">IF(ISERROR(F926/$AG$9),"",F926/$AG$9)</f>
        <v>0</v>
      </c>
      <c r="AG926" s="67" t="str">
        <f>+IF(AF926&lt;$AG$10,"MIPYME","NO CUMPLE")</f>
        <v>MIPYME</v>
      </c>
      <c r="AH926" s="68"/>
      <c r="AI926" s="64" t="str">
        <f>IF(OR(AH925=0,N926="",R926=""),"",IF(AH925&gt;=$AI$9,"HABIL","NO HABIL"))</f>
        <v/>
      </c>
      <c r="AJ926" s="68"/>
      <c r="AK926" s="64" t="str">
        <f>IF(OR(AJ925=0,N926="",R926=""),"",IF(AJ925&gt;=$AK$9,"HABIL","NO HABIL"))</f>
        <v/>
      </c>
      <c r="AL926" s="69" t="str">
        <f>IF(OR(AI926="",AK926=""),"",IF(AI926="NO HABIL","NO HABIL",IF(AK926="NO HABIL","NO HABIL",IF(AK926="NO HABIL","NO HABIL","HABIL"))))</f>
        <v/>
      </c>
    </row>
    <row r="927" spans="2:38" ht="18" hidden="1" customHeight="1" x14ac:dyDescent="0.25">
      <c r="B927" s="54" t="str">
        <f>IF(C927="","",B926+0.1)</f>
        <v/>
      </c>
      <c r="C927" s="56"/>
      <c r="D927" s="56"/>
      <c r="E927" s="57">
        <f>IF(ISERROR(VLOOKUP(C927,[2]TD!$4:$65536,2,0)),0,VLOOKUP(C927,[2]TD!$4:$65536,2,0))</f>
        <v>0</v>
      </c>
      <c r="F927" s="57">
        <f>IF(ISERROR(VLOOKUP(C927,[2]TD!$4:$65536,3,0)),0,VLOOKUP(C927,[2]TD!$4:$65536,3,0))</f>
        <v>0</v>
      </c>
      <c r="G927" s="57">
        <f>IF(ISERROR(VLOOKUP(C927,[2]TD!$4:$65536,4,0)),0,VLOOKUP(C927,[2]TD!$4:$65536,4,0))</f>
        <v>0</v>
      </c>
      <c r="H927" s="57">
        <f>IF(ISERROR(VLOOKUP(C927,[2]TD!$4:$65536,5,0)),0,VLOOKUP(C927,[2]TD!$4:$65536,5,0))</f>
        <v>0</v>
      </c>
      <c r="I927" s="57">
        <f t="shared" ref="I927:J935" si="751">IF(ISERROR(E927-G927),"",E927-G927)</f>
        <v>0</v>
      </c>
      <c r="J927" s="58">
        <f t="shared" si="751"/>
        <v>0</v>
      </c>
      <c r="K927" s="58">
        <f t="shared" ref="K927:K935" si="752">IF(ISERROR(F927-H927),"",F927-H927)</f>
        <v>0</v>
      </c>
      <c r="L927" s="57">
        <f>IF(ISERROR(VLOOKUP(C927,[2]TD!$4:$65536,6,0)),0,VLOOKUP(C927,[2]TD!$4:$65536,6,0))</f>
        <v>0</v>
      </c>
      <c r="M927" s="57">
        <f>IF(ISERROR(VLOOKUP(C927,[2]TD!$4:$65536,7,0)),0,VLOOKUP(C927,[2]TD!$4:$65536,7,0))</f>
        <v>0</v>
      </c>
      <c r="N927" s="70"/>
      <c r="O927" s="70" t="str">
        <f>IF(ISERROR(VLOOKUP(N927,[2]POA!$A$2:$C$25,3,0)),"",VLOOKUP(N927,[2]POA!$A$2:$C$25,3,0))</f>
        <v/>
      </c>
      <c r="P927" s="61" t="s">
        <v>54</v>
      </c>
      <c r="Q927" s="61" t="str">
        <f>IF(ISERROR(VLOOKUP(P927,[2]POA!$A$2:$F$25,4,0)),"",VLOOKUP(P927,[2]POA!$A$2:$F$25,4,0))</f>
        <v/>
      </c>
      <c r="R927" s="62" t="str">
        <f>IF(ISERROR(VLOOKUP(N927,[2]POA!$A$2:$C$25,2,0)),"",VLOOKUP(N927,[2]POA!$A$2:$C$25,2,0))</f>
        <v/>
      </c>
      <c r="S927" s="63" t="s">
        <v>54</v>
      </c>
      <c r="T927" s="64" t="str">
        <f t="shared" si="748"/>
        <v/>
      </c>
      <c r="U927" s="63"/>
      <c r="V927" s="64" t="str">
        <f>IF(OR(U925=0,N927="",R927=""),"",IF(U925&gt;=(0.5*R927),"HABIL","NO HABIL"))</f>
        <v/>
      </c>
      <c r="W927" s="64"/>
      <c r="X927" s="63"/>
      <c r="Y927" s="64" t="str">
        <f>IF(OR(X925=0,N927="",R927=""),"",IF(X925&gt;=$Y$9,"HABIL","NO HABIL"))</f>
        <v/>
      </c>
      <c r="Z927" s="65"/>
      <c r="AA927" s="64" t="str">
        <f>IF(OR(Z925=0,N927="",R927=""),"",IF(Z925&lt;=$AA$9,"HABIL","NO HABIL"))</f>
        <v/>
      </c>
      <c r="AB927" s="61" t="str">
        <f>IF(ISERROR(VLOOKUP(P927,[3]POA!$A$2:$F$25,5,0)),"",VLOOKUP(P927,[3]POA!$A$2:$F$25,5,0))</f>
        <v/>
      </c>
      <c r="AC927" s="61"/>
      <c r="AD927" s="64" t="str">
        <f>IF(OR(AC925=0,N927="",R927=""),"",IF(AC925&gt;=$AD$9,"HABIL","NO HABIL"))</f>
        <v/>
      </c>
      <c r="AE927" s="64" t="str">
        <f t="shared" si="749"/>
        <v/>
      </c>
      <c r="AF927" s="66">
        <f t="shared" si="750"/>
        <v>0</v>
      </c>
      <c r="AG927" s="67" t="str">
        <f t="shared" ref="AG927:AG935" si="753">+IF(AF927&lt;$AG$10,"MIPYME","NO CUMPLE")</f>
        <v>MIPYME</v>
      </c>
      <c r="AH927" s="68"/>
      <c r="AI927" s="64" t="str">
        <f>IF(OR(AH925=0,N927="",R927=""),"",IF(AH925&gt;=$AI$9,"HABIL","NO HABIL"))</f>
        <v/>
      </c>
      <c r="AJ927" s="68"/>
      <c r="AK927" s="64" t="str">
        <f>IF(OR(AJ925=0,N927="",R927=""),"",IF(AJ925&gt;=$AK$9,"HABIL","NO HABIL"))</f>
        <v/>
      </c>
      <c r="AL927" s="71" t="str">
        <f t="shared" ref="AL927:AL936" si="754">IF(OR(AI927="",AK927=""),"",IF(AI927="NO HABIL","NO HABIL",IF(AK927="NO HABIL","NO HABIL",IF(AK927="NO HABIL","NO HABIL","HABIL"))))</f>
        <v/>
      </c>
    </row>
    <row r="928" spans="2:38" ht="18" hidden="1" customHeight="1" x14ac:dyDescent="0.25">
      <c r="B928" s="54" t="str">
        <f>IF(C928="","",B927+0.1)</f>
        <v/>
      </c>
      <c r="C928" s="56"/>
      <c r="D928" s="56"/>
      <c r="E928" s="57">
        <f>IF(ISERROR(VLOOKUP(C928,[2]TD!$4:$65536,2,0)),0,VLOOKUP(C928,[2]TD!$4:$65536,2,0))</f>
        <v>0</v>
      </c>
      <c r="F928" s="57">
        <f>IF(ISERROR(VLOOKUP(C928,[2]TD!$4:$65536,3,0)),0,VLOOKUP(C928,[2]TD!$4:$65536,3,0))</f>
        <v>0</v>
      </c>
      <c r="G928" s="57">
        <f>IF(ISERROR(VLOOKUP(C928,[2]TD!$4:$65536,4,0)),0,VLOOKUP(C928,[2]TD!$4:$65536,4,0))</f>
        <v>0</v>
      </c>
      <c r="H928" s="57">
        <f>IF(ISERROR(VLOOKUP(C928,[2]TD!$4:$65536,5,0)),0,VLOOKUP(C928,[2]TD!$4:$65536,5,0))</f>
        <v>0</v>
      </c>
      <c r="I928" s="57">
        <f t="shared" si="751"/>
        <v>0</v>
      </c>
      <c r="J928" s="58">
        <f t="shared" si="751"/>
        <v>0</v>
      </c>
      <c r="K928" s="58">
        <f t="shared" si="752"/>
        <v>0</v>
      </c>
      <c r="L928" s="57">
        <f>IF(ISERROR(VLOOKUP(C928,[2]TD!$4:$65536,6,0)),0,VLOOKUP(C928,[2]TD!$4:$65536,6,0))</f>
        <v>0</v>
      </c>
      <c r="M928" s="57">
        <f>IF(ISERROR(VLOOKUP(C928,[2]TD!$4:$65536,7,0)),0,VLOOKUP(C928,[2]TD!$4:$65536,7,0))</f>
        <v>0</v>
      </c>
      <c r="N928" s="70"/>
      <c r="O928" s="70" t="str">
        <f>IF(ISERROR(VLOOKUP(N928,[2]POA!$A$2:$C$25,3,0)),"",VLOOKUP(N928,[2]POA!$A$2:$C$25,3,0))</f>
        <v/>
      </c>
      <c r="P928" s="61"/>
      <c r="Q928" s="61" t="str">
        <f>IF(ISERROR(VLOOKUP(P928,[2]POA!$A$2:$F$25,4,0)),"",VLOOKUP(P928,[2]POA!$A$2:$F$25,4,0))</f>
        <v/>
      </c>
      <c r="R928" s="62" t="str">
        <f>IF(ISERROR(VLOOKUP(N928,[2]POA!$A$2:$C$25,2,0)),"",VLOOKUP(N928,[2]POA!$A$2:$C$25,2,0))</f>
        <v/>
      </c>
      <c r="S928" s="63" t="s">
        <v>54</v>
      </c>
      <c r="T928" s="64" t="str">
        <f t="shared" si="748"/>
        <v/>
      </c>
      <c r="U928" s="63"/>
      <c r="V928" s="64" t="str">
        <f>IF(OR(U925=0,N928="",R928=""),"",IF(U925&gt;=(0.5*R928),"HABIL","NO HABIL"))</f>
        <v/>
      </c>
      <c r="W928" s="64"/>
      <c r="X928" s="63"/>
      <c r="Y928" s="64" t="str">
        <f>IF(OR(X925=0,N928="",R928=""),"",IF(X925&gt;=$Y$9,"HABIL","NO HABIL"))</f>
        <v/>
      </c>
      <c r="Z928" s="65"/>
      <c r="AA928" s="64" t="str">
        <f>IF(OR(Z925=0,N928="",R928=""),"",IF(Z925&lt;=$AA$9,"HABIL","NO HABIL"))</f>
        <v/>
      </c>
      <c r="AB928" s="61">
        <f>IF(ISERROR(VLOOKUP(P928,[3]POA!$A$2:$F$25,5,0)),"",VLOOKUP(P928,[3]POA!$A$2:$F$25,5,0))</f>
        <v>0</v>
      </c>
      <c r="AC928" s="61"/>
      <c r="AD928" s="64" t="str">
        <f>IF(OR(AC925=0,N928="",R928=""),"",IF(AC925&gt;=$AD$9,"HABIL","NO HABIL"))</f>
        <v/>
      </c>
      <c r="AE928" s="64" t="str">
        <f t="shared" si="749"/>
        <v/>
      </c>
      <c r="AF928" s="66">
        <f t="shared" si="750"/>
        <v>0</v>
      </c>
      <c r="AG928" s="67" t="str">
        <f t="shared" si="753"/>
        <v>MIPYME</v>
      </c>
      <c r="AH928" s="68"/>
      <c r="AI928" s="64" t="str">
        <f>IF(OR(AH925=0,N928="",R928=""),"",IF(AH925&gt;=$AI$9,"HABIL","NO HABIL"))</f>
        <v/>
      </c>
      <c r="AJ928" s="68"/>
      <c r="AK928" s="64" t="str">
        <f>IF(OR(AJ925=0,N928="",R928=""),"",IF(AJ925&gt;=$AK$9,"HABIL","NO HABIL"))</f>
        <v/>
      </c>
      <c r="AL928" s="71" t="str">
        <f t="shared" si="754"/>
        <v/>
      </c>
    </row>
    <row r="929" spans="2:38" ht="18" hidden="1" customHeight="1" x14ac:dyDescent="0.25">
      <c r="B929" s="54"/>
      <c r="C929" s="56" t="s">
        <v>55</v>
      </c>
      <c r="D929" s="56"/>
      <c r="E929" s="57">
        <f>IF(ISERROR(VLOOKUP(C929,[2]TD!$4:$65536,2,0)),0,VLOOKUP(C929,[2]TD!$4:$65536,2,0))</f>
        <v>0</v>
      </c>
      <c r="F929" s="57">
        <f>IF(ISERROR(VLOOKUP(C929,[2]TD!$4:$65536,3,0)),0,VLOOKUP(C929,[2]TD!$4:$65536,3,0))</f>
        <v>0</v>
      </c>
      <c r="G929" s="57">
        <f>IF(ISERROR(VLOOKUP(C929,[2]TD!$4:$65536,4,0)),0,VLOOKUP(C929,[2]TD!$4:$65536,4,0))</f>
        <v>0</v>
      </c>
      <c r="H929" s="57">
        <f>IF(ISERROR(VLOOKUP(C929,[2]TD!$4:$65536,5,0)),0,VLOOKUP(C929,[2]TD!$4:$65536,5,0))</f>
        <v>0</v>
      </c>
      <c r="I929" s="57">
        <f t="shared" si="751"/>
        <v>0</v>
      </c>
      <c r="J929" s="57">
        <f t="shared" si="751"/>
        <v>0</v>
      </c>
      <c r="K929" s="57">
        <f t="shared" si="752"/>
        <v>0</v>
      </c>
      <c r="L929" s="57">
        <f>IF(ISERROR(VLOOKUP(C929,[2]TD!$4:$65536,6,0)),0,VLOOKUP(C929,[2]TD!$4:$65536,6,0))</f>
        <v>0</v>
      </c>
      <c r="M929" s="57">
        <f>IF(ISERROR(VLOOKUP(C929,[2]TD!$4:$65536,7,0)),0,VLOOKUP(C929,[2]TD!$4:$65536,7,0))</f>
        <v>0</v>
      </c>
      <c r="N929" s="70"/>
      <c r="O929" s="70" t="str">
        <f>IF(ISERROR(VLOOKUP(N929,[2]POA!$A$2:$C$25,3,0)),"",VLOOKUP(N929,[2]POA!$A$2:$C$25,3,0))</f>
        <v/>
      </c>
      <c r="P929" s="61"/>
      <c r="Q929" s="61" t="str">
        <f>IF(ISERROR(VLOOKUP(P929,[2]POA!$A$2:$F$25,4,0)),"",VLOOKUP(P929,[2]POA!$A$2:$F$25,4,0))</f>
        <v/>
      </c>
      <c r="R929" s="62" t="str">
        <f>IF(ISERROR(VLOOKUP(N929,[2]POA!$A$2:$C$25,2,0)),"",VLOOKUP(N929,[2]POA!$A$2:$C$25,2,0))</f>
        <v/>
      </c>
      <c r="S929" s="63"/>
      <c r="T929" s="64" t="str">
        <f t="shared" si="748"/>
        <v/>
      </c>
      <c r="U929" s="63"/>
      <c r="V929" s="64" t="str">
        <f>IF(OR(U925=0,N929="",R929=""),"",IF(U925&gt;=(0.5*R929),"HABIL","NO HABIL"))</f>
        <v/>
      </c>
      <c r="W929" s="64"/>
      <c r="X929" s="63"/>
      <c r="Y929" s="64" t="str">
        <f>IF(OR(X925=0,N929="",R929=""),"",IF(X925&gt;=$Y$9,"HABIL","NO HABIL"))</f>
        <v/>
      </c>
      <c r="Z929" s="65"/>
      <c r="AA929" s="64" t="str">
        <f>IF(OR(Z925=0,N929="",R929=""),"",IF(Z925&lt;=$AA$9,"HABIL","NO HABIL"))</f>
        <v/>
      </c>
      <c r="AB929" s="61">
        <f>IF(ISERROR(VLOOKUP(P929,[3]POA!$A$2:$F$25,5,0)),"",VLOOKUP(P929,[3]POA!$A$2:$F$25,5,0))</f>
        <v>0</v>
      </c>
      <c r="AC929" s="61"/>
      <c r="AD929" s="64" t="str">
        <f>IF(OR(AC925=0,N929="",R929=""),"",IF(AC925&gt;=$AD$9,"HABIL","NO HABIL"))</f>
        <v/>
      </c>
      <c r="AE929" s="64" t="str">
        <f t="shared" si="749"/>
        <v/>
      </c>
      <c r="AF929" s="66">
        <f t="shared" si="750"/>
        <v>0</v>
      </c>
      <c r="AG929" s="67" t="str">
        <f t="shared" si="753"/>
        <v>MIPYME</v>
      </c>
      <c r="AH929" s="68"/>
      <c r="AI929" s="64" t="str">
        <f>IF(OR(AH925=0,N929="",R929=""),"",IF(AH925&gt;=$AI$9,"HABIL","NO HABIL"))</f>
        <v/>
      </c>
      <c r="AJ929" s="68"/>
      <c r="AK929" s="64" t="str">
        <f>IF(OR(AJ925=0,N929="",R929=""),"",IF(AJ925&gt;=$AK$9,"HABIL","NO HABIL"))</f>
        <v/>
      </c>
      <c r="AL929" s="71" t="str">
        <f t="shared" si="754"/>
        <v/>
      </c>
    </row>
    <row r="930" spans="2:38" ht="18" hidden="1" customHeight="1" x14ac:dyDescent="0.25">
      <c r="B930" s="54" t="str">
        <f t="shared" ref="B930:B935" si="755">IF(C930="","",B929+0.1)</f>
        <v/>
      </c>
      <c r="C930" s="56"/>
      <c r="D930" s="56"/>
      <c r="E930" s="57">
        <f>IF(ISERROR(VLOOKUP(C930,[2]TD!$4:$65536,2,0)),0,VLOOKUP(C930,[2]TD!$4:$65536,2,0))</f>
        <v>0</v>
      </c>
      <c r="F930" s="57">
        <f>IF(ISERROR(VLOOKUP(C930,[2]TD!$4:$65536,3,0)),0,VLOOKUP(C930,[2]TD!$4:$65536,3,0))</f>
        <v>0</v>
      </c>
      <c r="G930" s="57">
        <f>IF(ISERROR(VLOOKUP(C930,[2]TD!$4:$65536,4,0)),0,VLOOKUP(C930,[2]TD!$4:$65536,4,0))</f>
        <v>0</v>
      </c>
      <c r="H930" s="57">
        <f>IF(ISERROR(VLOOKUP(C930,[2]TD!$4:$65536,5,0)),0,VLOOKUP(C930,[2]TD!$4:$65536,5,0))</f>
        <v>0</v>
      </c>
      <c r="I930" s="57">
        <f t="shared" si="751"/>
        <v>0</v>
      </c>
      <c r="J930" s="57">
        <f t="shared" si="751"/>
        <v>0</v>
      </c>
      <c r="K930" s="57">
        <f t="shared" si="752"/>
        <v>0</v>
      </c>
      <c r="L930" s="57">
        <f>IF(ISERROR(VLOOKUP(C930,[2]TD!$4:$65536,6,0)),0,VLOOKUP(C930,[2]TD!$4:$65536,6,0))</f>
        <v>0</v>
      </c>
      <c r="M930" s="57">
        <f>IF(ISERROR(VLOOKUP(C930,[2]TD!$4:$65536,7,0)),0,VLOOKUP(C930,[2]TD!$4:$65536,7,0))</f>
        <v>0</v>
      </c>
      <c r="N930" s="70"/>
      <c r="O930" s="70" t="str">
        <f>IF(ISERROR(VLOOKUP(N930,[2]POA!$A$2:$C$25,3,0)),"",VLOOKUP(N930,[2]POA!$A$2:$C$25,3,0))</f>
        <v/>
      </c>
      <c r="P930" s="61"/>
      <c r="Q930" s="61" t="str">
        <f>IF(ISERROR(VLOOKUP(P930,[2]POA!$A$2:$F$25,4,0)),"",VLOOKUP(P930,[2]POA!$A$2:$F$25,4,0))</f>
        <v/>
      </c>
      <c r="R930" s="62" t="str">
        <f>IF(ISERROR(VLOOKUP(N930,[2]POA!$A$2:$C$25,2,0)),"",VLOOKUP(N930,[2]POA!$A$2:$C$25,2,0))</f>
        <v/>
      </c>
      <c r="S930" s="63"/>
      <c r="T930" s="64" t="str">
        <f t="shared" si="748"/>
        <v/>
      </c>
      <c r="U930" s="63"/>
      <c r="V930" s="64" t="str">
        <f>IF(OR(U925=0,N930="",R930=""),"",IF(U925&gt;=(0.5*R930),"HABIL","NO HABIL"))</f>
        <v/>
      </c>
      <c r="W930" s="64"/>
      <c r="X930" s="63"/>
      <c r="Y930" s="64" t="str">
        <f>IF(OR(X925=0,N930="",R930=""),"",IF(X925&gt;=$Y$9,"HABIL","NO HABIL"))</f>
        <v/>
      </c>
      <c r="Z930" s="65"/>
      <c r="AA930" s="64" t="str">
        <f>IF(OR(Z925=0,N930="",R930=""),"",IF(Z925&lt;=$AA$9,"HABIL","NO HABIL"))</f>
        <v/>
      </c>
      <c r="AB930" s="61">
        <f>IF(ISERROR(VLOOKUP(P930,[3]POA!$A$2:$F$25,5,0)),"",VLOOKUP(P930,[3]POA!$A$2:$F$25,5,0))</f>
        <v>0</v>
      </c>
      <c r="AC930" s="61"/>
      <c r="AD930" s="64" t="str">
        <f>IF(OR(AC925=0,N930="",R930=""),"",IF(AC925&gt;=$AD$9,"HABIL","NO HABIL"))</f>
        <v/>
      </c>
      <c r="AE930" s="64" t="str">
        <f t="shared" si="749"/>
        <v/>
      </c>
      <c r="AF930" s="66">
        <f t="shared" si="750"/>
        <v>0</v>
      </c>
      <c r="AG930" s="67" t="str">
        <f t="shared" si="753"/>
        <v>MIPYME</v>
      </c>
      <c r="AH930" s="68"/>
      <c r="AI930" s="64" t="str">
        <f>IF(OR(AH925=0,N930="",R930=""),"",IF(AH925&gt;=$AI$9,"HABIL","NO HABIL"))</f>
        <v/>
      </c>
      <c r="AJ930" s="68"/>
      <c r="AK930" s="64" t="str">
        <f>IF(OR(AJ925=0,N930="",R930=""),"",IF(AJ925&gt;=$AK$9,"HABIL","NO HABIL"))</f>
        <v/>
      </c>
      <c r="AL930" s="72" t="str">
        <f t="shared" si="754"/>
        <v/>
      </c>
    </row>
    <row r="931" spans="2:38" ht="18" hidden="1" customHeight="1" x14ac:dyDescent="0.25">
      <c r="B931" s="54" t="str">
        <f t="shared" si="755"/>
        <v/>
      </c>
      <c r="C931" s="56"/>
      <c r="D931" s="56"/>
      <c r="E931" s="57">
        <f>IF(ISERROR(VLOOKUP(C931,[2]TD!$4:$65536,2,0)),0,VLOOKUP(C931,[2]TD!$4:$65536,2,0))</f>
        <v>0</v>
      </c>
      <c r="F931" s="57">
        <f>IF(ISERROR(VLOOKUP(C931,[2]TD!$4:$65536,3,0)),0,VLOOKUP(C931,[2]TD!$4:$65536,3,0))</f>
        <v>0</v>
      </c>
      <c r="G931" s="57">
        <f>IF(ISERROR(VLOOKUP(C931,[2]TD!$4:$65536,4,0)),0,VLOOKUP(C931,[2]TD!$4:$65536,4,0))</f>
        <v>0</v>
      </c>
      <c r="H931" s="57">
        <f>IF(ISERROR(VLOOKUP(C931,[2]TD!$4:$65536,5,0)),0,VLOOKUP(C931,[2]TD!$4:$65536,5,0))</f>
        <v>0</v>
      </c>
      <c r="I931" s="57">
        <f t="shared" si="751"/>
        <v>0</v>
      </c>
      <c r="J931" s="57">
        <f t="shared" si="751"/>
        <v>0</v>
      </c>
      <c r="K931" s="57">
        <f t="shared" si="752"/>
        <v>0</v>
      </c>
      <c r="L931" s="57">
        <f>IF(ISERROR(VLOOKUP(C931,[2]TD!$4:$65536,6,0)),0,VLOOKUP(C931,[2]TD!$4:$65536,6,0))</f>
        <v>0</v>
      </c>
      <c r="M931" s="57">
        <f>IF(ISERROR(VLOOKUP(C931,[2]TD!$4:$65536,7,0)),0,VLOOKUP(C931,[2]TD!$4:$65536,7,0))</f>
        <v>0</v>
      </c>
      <c r="N931" s="70"/>
      <c r="O931" s="70" t="str">
        <f>IF(ISERROR(VLOOKUP(N931,[2]POA!$A$2:$C$25,3,0)),"",VLOOKUP(N931,[2]POA!$A$2:$C$25,3,0))</f>
        <v/>
      </c>
      <c r="P931" s="61"/>
      <c r="Q931" s="61" t="str">
        <f>IF(ISERROR(VLOOKUP(P931,[2]POA!$A$2:$F$25,4,0)),"",VLOOKUP(P931,[2]POA!$A$2:$F$25,4,0))</f>
        <v/>
      </c>
      <c r="R931" s="62" t="str">
        <f>IF(ISERROR(VLOOKUP(N931,[2]POA!$A$2:$C$25,2,0)),"",VLOOKUP(N931,[2]POA!$A$2:$C$25,2,0))</f>
        <v/>
      </c>
      <c r="S931" s="63"/>
      <c r="T931" s="64" t="str">
        <f t="shared" si="748"/>
        <v/>
      </c>
      <c r="U931" s="63"/>
      <c r="V931" s="64" t="str">
        <f>IF(OR(U925=0,N931="",R931=""),"",IF(U925&gt;=(0.5*R931),"HABIL","NO HABIL"))</f>
        <v/>
      </c>
      <c r="W931" s="64"/>
      <c r="X931" s="63"/>
      <c r="Y931" s="64" t="str">
        <f>IF(OR(X925=0,N931="",R931=""),"",IF(X925&gt;=$Y$9,"HABIL","NO HABIL"))</f>
        <v/>
      </c>
      <c r="Z931" s="65"/>
      <c r="AA931" s="64" t="str">
        <f>IF(OR(Z925=0,N931="",R931=""),"",IF(Z925&lt;=$AA$9,"HABIL","NO HABIL"))</f>
        <v/>
      </c>
      <c r="AB931" s="61">
        <f>IF(ISERROR(VLOOKUP(P931,[3]POA!$A$2:$F$25,5,0)),"",VLOOKUP(P931,[3]POA!$A$2:$F$25,5,0))</f>
        <v>0</v>
      </c>
      <c r="AC931" s="61"/>
      <c r="AD931" s="64" t="str">
        <f>IF(OR(AC925=0,N931="",R931=""),"",IF(AC925&gt;=$AD$9,"HABIL","NO HABIL"))</f>
        <v/>
      </c>
      <c r="AE931" s="64" t="str">
        <f t="shared" si="749"/>
        <v/>
      </c>
      <c r="AF931" s="66">
        <f t="shared" si="750"/>
        <v>0</v>
      </c>
      <c r="AG931" s="67" t="str">
        <f t="shared" si="753"/>
        <v>MIPYME</v>
      </c>
      <c r="AH931" s="68"/>
      <c r="AI931" s="64" t="str">
        <f>IF(OR(AH925=0,N931="",R931=""),"",IF(AH925&gt;=$AI$9,"HABIL","NO HABIL"))</f>
        <v/>
      </c>
      <c r="AJ931" s="68"/>
      <c r="AK931" s="64" t="str">
        <f>IF(OR(AJ925=0,N931="",R931=""),"",IF(AJ925&gt;=$AK$9,"HABIL","NO HABIL"))</f>
        <v/>
      </c>
      <c r="AL931" s="71" t="str">
        <f t="shared" si="754"/>
        <v/>
      </c>
    </row>
    <row r="932" spans="2:38" ht="18" hidden="1" customHeight="1" x14ac:dyDescent="0.25">
      <c r="B932" s="54" t="str">
        <f t="shared" si="755"/>
        <v/>
      </c>
      <c r="C932" s="56"/>
      <c r="D932" s="56"/>
      <c r="E932" s="57">
        <f>IF(ISERROR(VLOOKUP(C932,[2]TD!$4:$65536,2,0)),0,VLOOKUP(C932,[2]TD!$4:$65536,2,0))</f>
        <v>0</v>
      </c>
      <c r="F932" s="57">
        <f>IF(ISERROR(VLOOKUP(C932,[2]TD!$4:$65536,3,0)),0,VLOOKUP(C932,[2]TD!$4:$65536,3,0))</f>
        <v>0</v>
      </c>
      <c r="G932" s="57">
        <f>IF(ISERROR(VLOOKUP(C932,[2]TD!$4:$65536,4,0)),0,VLOOKUP(C932,[2]TD!$4:$65536,4,0))</f>
        <v>0</v>
      </c>
      <c r="H932" s="57">
        <f>IF(ISERROR(VLOOKUP(C932,[2]TD!$4:$65536,5,0)),0,VLOOKUP(C932,[2]TD!$4:$65536,5,0))</f>
        <v>0</v>
      </c>
      <c r="I932" s="57">
        <f t="shared" si="751"/>
        <v>0</v>
      </c>
      <c r="J932" s="57">
        <f t="shared" si="751"/>
        <v>0</v>
      </c>
      <c r="K932" s="57">
        <f t="shared" si="752"/>
        <v>0</v>
      </c>
      <c r="L932" s="57">
        <f>IF(ISERROR(VLOOKUP(C932,[2]TD!$4:$65536,6,0)),0,VLOOKUP(C932,[2]TD!$4:$65536,6,0))</f>
        <v>0</v>
      </c>
      <c r="M932" s="57">
        <f>IF(ISERROR(VLOOKUP(C932,[2]TD!$4:$65536,7,0)),0,VLOOKUP(C932,[2]TD!$4:$65536,7,0))</f>
        <v>0</v>
      </c>
      <c r="N932" s="70"/>
      <c r="O932" s="70" t="str">
        <f>IF(ISERROR(VLOOKUP(N932,[2]POA!$A$2:$C$25,3,0)),"",VLOOKUP(N932,[2]POA!$A$2:$C$25,3,0))</f>
        <v/>
      </c>
      <c r="P932" s="61"/>
      <c r="Q932" s="61" t="str">
        <f>IF(ISERROR(VLOOKUP(P932,[2]POA!$A$2:$F$25,4,0)),"",VLOOKUP(P932,[2]POA!$A$2:$F$25,4,0))</f>
        <v/>
      </c>
      <c r="R932" s="62" t="str">
        <f>IF(ISERROR(VLOOKUP(N932,[2]POA!$A$2:$C$25,2,0)),"",VLOOKUP(N932,[2]POA!$A$2:$C$25,2,0))</f>
        <v/>
      </c>
      <c r="S932" s="63"/>
      <c r="T932" s="64" t="str">
        <f t="shared" si="748"/>
        <v/>
      </c>
      <c r="U932" s="63"/>
      <c r="V932" s="64" t="str">
        <f>IF(OR(U925=0,N932="",R932=""),"",IF(U925&gt;=(0.5*R932),"HABIL","NO HABIL"))</f>
        <v/>
      </c>
      <c r="W932" s="64"/>
      <c r="X932" s="63"/>
      <c r="Y932" s="64" t="str">
        <f>IF(OR(X925=0,N932="",R932=""),"",IF(X925&gt;=$Y$9,"HABIL","NO HABIL"))</f>
        <v/>
      </c>
      <c r="Z932" s="65"/>
      <c r="AA932" s="64" t="str">
        <f>IF(OR(Z925=0,N932="",R932=""),"",IF(Z925&lt;=$AA$9,"HABIL","NO HABIL"))</f>
        <v/>
      </c>
      <c r="AB932" s="61">
        <f>IF(ISERROR(VLOOKUP(P932,[3]POA!$A$2:$F$25,5,0)),"",VLOOKUP(P932,[3]POA!$A$2:$F$25,5,0))</f>
        <v>0</v>
      </c>
      <c r="AC932" s="61"/>
      <c r="AD932" s="64" t="str">
        <f>IF(OR(AC925=0,N932="",R932=""),"",IF(AC925&gt;=$AD$9,"HABIL","NO HABIL"))</f>
        <v/>
      </c>
      <c r="AE932" s="64" t="str">
        <f t="shared" si="749"/>
        <v/>
      </c>
      <c r="AF932" s="66">
        <f t="shared" si="750"/>
        <v>0</v>
      </c>
      <c r="AG932" s="67" t="str">
        <f t="shared" si="753"/>
        <v>MIPYME</v>
      </c>
      <c r="AH932" s="68"/>
      <c r="AI932" s="64" t="str">
        <f>IF(OR(AH925=0,N932="",R932=""),"",IF(AH925&gt;=$AI$9,"HABIL","NO HABIL"))</f>
        <v/>
      </c>
      <c r="AJ932" s="68"/>
      <c r="AK932" s="64" t="str">
        <f>IF(OR(AJ925=0,N932="",R932=""),"",IF(AJ925&gt;=$AK$9,"HABIL","NO HABIL"))</f>
        <v/>
      </c>
      <c r="AL932" s="71" t="str">
        <f t="shared" si="754"/>
        <v/>
      </c>
    </row>
    <row r="933" spans="2:38" ht="18" hidden="1" customHeight="1" x14ac:dyDescent="0.25">
      <c r="B933" s="54" t="str">
        <f t="shared" si="755"/>
        <v/>
      </c>
      <c r="C933" s="56"/>
      <c r="D933" s="56"/>
      <c r="E933" s="57">
        <f>IF(ISERROR(VLOOKUP(C933,[2]TD!$4:$65536,2,0)),0,VLOOKUP(C933,[2]TD!$4:$65536,2,0))</f>
        <v>0</v>
      </c>
      <c r="F933" s="57">
        <f>IF(ISERROR(VLOOKUP(C933,[2]TD!$4:$65536,3,0)),0,VLOOKUP(C933,[2]TD!$4:$65536,3,0))</f>
        <v>0</v>
      </c>
      <c r="G933" s="57">
        <f>IF(ISERROR(VLOOKUP(C933,[2]TD!$4:$65536,4,0)),0,VLOOKUP(C933,[2]TD!$4:$65536,4,0))</f>
        <v>0</v>
      </c>
      <c r="H933" s="57">
        <f>IF(ISERROR(VLOOKUP(C933,[2]TD!$4:$65536,5,0)),0,VLOOKUP(C933,[2]TD!$4:$65536,5,0))</f>
        <v>0</v>
      </c>
      <c r="I933" s="57">
        <f t="shared" si="751"/>
        <v>0</v>
      </c>
      <c r="J933" s="57">
        <f t="shared" si="751"/>
        <v>0</v>
      </c>
      <c r="K933" s="57">
        <f t="shared" si="752"/>
        <v>0</v>
      </c>
      <c r="L933" s="57">
        <f>IF(ISERROR(VLOOKUP(C933,[2]TD!$4:$65536,6,0)),0,VLOOKUP(C933,[2]TD!$4:$65536,6,0))</f>
        <v>0</v>
      </c>
      <c r="M933" s="57">
        <f>IF(ISERROR(VLOOKUP(C933,[2]TD!$4:$65536,7,0)),0,VLOOKUP(C933,[2]TD!$4:$65536,7,0))</f>
        <v>0</v>
      </c>
      <c r="N933" s="70"/>
      <c r="O933" s="70" t="str">
        <f>IF(ISERROR(VLOOKUP(N933,[2]POA!$A$2:$C$25,3,0)),"",VLOOKUP(N933,[2]POA!$A$2:$C$25,3,0))</f>
        <v/>
      </c>
      <c r="P933" s="61"/>
      <c r="Q933" s="61" t="str">
        <f>IF(ISERROR(VLOOKUP(P933,[2]POA!$A$2:$F$25,4,0)),"",VLOOKUP(P933,[2]POA!$A$2:$F$25,4,0))</f>
        <v/>
      </c>
      <c r="R933" s="62" t="str">
        <f>IF(ISERROR(VLOOKUP(N933,[2]POA!$A$2:$C$25,2,0)),"",VLOOKUP(N933,[2]POA!$A$2:$C$25,2,0))</f>
        <v/>
      </c>
      <c r="S933" s="63"/>
      <c r="T933" s="64" t="str">
        <f t="shared" si="748"/>
        <v/>
      </c>
      <c r="U933" s="63"/>
      <c r="V933" s="64" t="str">
        <f>IF(OR(U925=0,N933="",R933=""),"",IF(U925&gt;=(0.5*R933),"HABIL","NO HABIL"))</f>
        <v/>
      </c>
      <c r="W933" s="64"/>
      <c r="X933" s="63"/>
      <c r="Y933" s="64" t="str">
        <f>IF(OR(X925=0,N933="",R933=""),"",IF(X925&gt;=$Y$9,"HABIL","NO HABIL"))</f>
        <v/>
      </c>
      <c r="Z933" s="65"/>
      <c r="AA933" s="64" t="str">
        <f>IF(OR(Z925=0,N933="",R933=""),"",IF(Z925&lt;=$AA$9,"HABIL","NO HABIL"))</f>
        <v/>
      </c>
      <c r="AB933" s="61">
        <f>IF(ISERROR(VLOOKUP(P933,[3]POA!$A$2:$F$25,5,0)),"",VLOOKUP(P933,[3]POA!$A$2:$F$25,5,0))</f>
        <v>0</v>
      </c>
      <c r="AC933" s="61"/>
      <c r="AD933" s="64" t="str">
        <f>IF(OR(AC925=0,N933="",R933=""),"",IF(AC925&gt;=$AD$9,"HABIL","NO HABIL"))</f>
        <v/>
      </c>
      <c r="AE933" s="64" t="str">
        <f t="shared" si="749"/>
        <v/>
      </c>
      <c r="AF933" s="66">
        <f t="shared" si="750"/>
        <v>0</v>
      </c>
      <c r="AG933" s="67" t="str">
        <f t="shared" si="753"/>
        <v>MIPYME</v>
      </c>
      <c r="AH933" s="68"/>
      <c r="AI933" s="64" t="str">
        <f>IF(OR(AH925=0,N933="",R933=""),"",IF(AH925&gt;=$AI$9,"HABIL","NO HABIL"))</f>
        <v/>
      </c>
      <c r="AJ933" s="68"/>
      <c r="AK933" s="64" t="str">
        <f>IF(OR(AJ925=0,N933="",R933=""),"",IF(AJ925&gt;=$AK$9,"HABIL","NO HABIL"))</f>
        <v/>
      </c>
      <c r="AL933" s="72" t="str">
        <f t="shared" si="754"/>
        <v/>
      </c>
    </row>
    <row r="934" spans="2:38" ht="18" hidden="1" customHeight="1" x14ac:dyDescent="0.25">
      <c r="B934" s="54" t="str">
        <f t="shared" si="755"/>
        <v/>
      </c>
      <c r="C934" s="56"/>
      <c r="D934" s="56"/>
      <c r="E934" s="57">
        <f>IF(ISERROR(VLOOKUP(C934,[2]TD!$4:$65536,2,0)),0,VLOOKUP(C934,[2]TD!$4:$65536,2,0))</f>
        <v>0</v>
      </c>
      <c r="F934" s="57">
        <f>IF(ISERROR(VLOOKUP(C934,[2]TD!$4:$65536,3,0)),0,VLOOKUP(C934,[2]TD!$4:$65536,3,0))</f>
        <v>0</v>
      </c>
      <c r="G934" s="57">
        <f>IF(ISERROR(VLOOKUP(C934,[2]TD!$4:$65536,4,0)),0,VLOOKUP(C934,[2]TD!$4:$65536,4,0))</f>
        <v>0</v>
      </c>
      <c r="H934" s="57">
        <f>IF(ISERROR(VLOOKUP(C934,[2]TD!$4:$65536,5,0)),0,VLOOKUP(C934,[2]TD!$4:$65536,5,0))</f>
        <v>0</v>
      </c>
      <c r="I934" s="57">
        <f t="shared" si="751"/>
        <v>0</v>
      </c>
      <c r="J934" s="57">
        <f t="shared" si="751"/>
        <v>0</v>
      </c>
      <c r="K934" s="57">
        <f t="shared" si="752"/>
        <v>0</v>
      </c>
      <c r="L934" s="57">
        <f>IF(ISERROR(VLOOKUP(C934,[2]TD!$4:$65536,6,0)),0,VLOOKUP(C934,[2]TD!$4:$65536,6,0))</f>
        <v>0</v>
      </c>
      <c r="M934" s="57">
        <f>IF(ISERROR(VLOOKUP(C934,[2]TD!$4:$65536,7,0)),0,VLOOKUP(C934,[2]TD!$4:$65536,7,0))</f>
        <v>0</v>
      </c>
      <c r="N934" s="70"/>
      <c r="O934" s="70" t="str">
        <f>IF(ISERROR(VLOOKUP(N934,[2]POA!$A$2:$C$25,3,0)),"",VLOOKUP(N934,[2]POA!$A$2:$C$25,3,0))</f>
        <v/>
      </c>
      <c r="P934" s="61"/>
      <c r="Q934" s="61" t="str">
        <f>IF(ISERROR(VLOOKUP(P934,[2]POA!$A$2:$F$25,4,0)),"",VLOOKUP(P934,[2]POA!$A$2:$F$25,4,0))</f>
        <v/>
      </c>
      <c r="R934" s="62" t="str">
        <f>IF(ISERROR(VLOOKUP(N934,[2]POA!$A$2:$C$25,2,0)),"",VLOOKUP(N934,[2]POA!$A$2:$C$25,2,0))</f>
        <v/>
      </c>
      <c r="S934" s="63"/>
      <c r="T934" s="64" t="str">
        <f t="shared" si="748"/>
        <v/>
      </c>
      <c r="U934" s="63"/>
      <c r="V934" s="64" t="str">
        <f>IF(OR(U925=0,N934="",R934=""),"",IF(U925&gt;=(0.5*R934),"HABIL","NO HABIL"))</f>
        <v/>
      </c>
      <c r="W934" s="64"/>
      <c r="X934" s="63"/>
      <c r="Y934" s="64" t="str">
        <f>IF(OR(X925=0,N934="",R934=""),"",IF(X925&gt;=$Y$9,"HABIL","NO HABIL"))</f>
        <v/>
      </c>
      <c r="Z934" s="65"/>
      <c r="AA934" s="64" t="str">
        <f>IF(OR(Z925=0,N934="",R934=""),"",IF(Z925&lt;=$AA$9,"HABIL","NO HABIL"))</f>
        <v/>
      </c>
      <c r="AB934" s="61">
        <f>IF(ISERROR(VLOOKUP(P934,[3]POA!$A$2:$F$25,5,0)),"",VLOOKUP(P934,[3]POA!$A$2:$F$25,5,0))</f>
        <v>0</v>
      </c>
      <c r="AC934" s="61"/>
      <c r="AD934" s="64" t="str">
        <f>IF(OR(AC925=0,N934="",R934=""),"",IF(AC925&gt;=$AD$9,"HABIL","NO HABIL"))</f>
        <v/>
      </c>
      <c r="AE934" s="64" t="str">
        <f t="shared" si="749"/>
        <v/>
      </c>
      <c r="AF934" s="66">
        <f t="shared" si="750"/>
        <v>0</v>
      </c>
      <c r="AG934" s="67" t="str">
        <f t="shared" si="753"/>
        <v>MIPYME</v>
      </c>
      <c r="AH934" s="68"/>
      <c r="AI934" s="64" t="str">
        <f>IF(OR(AH925=0,N934="",R934=""),"",IF(AH925&gt;=$AI$9,"HABIL","NO HABIL"))</f>
        <v/>
      </c>
      <c r="AJ934" s="68"/>
      <c r="AK934" s="64" t="str">
        <f>IF(OR(AJ925=0,N934="",R934=""),"",IF(AJ925&gt;=$AK$9,"HABIL","NO HABIL"))</f>
        <v/>
      </c>
      <c r="AL934" s="72" t="str">
        <f t="shared" si="754"/>
        <v/>
      </c>
    </row>
    <row r="935" spans="2:38" ht="18" hidden="1" customHeight="1" x14ac:dyDescent="0.25">
      <c r="B935" s="73" t="str">
        <f t="shared" si="755"/>
        <v/>
      </c>
      <c r="C935" s="74"/>
      <c r="D935" s="74"/>
      <c r="E935" s="75">
        <f>IF(ISERROR(VLOOKUP(C935,[2]TD!$4:$65536,2,0)),0,VLOOKUP(C935,[2]TD!$4:$65536,2,0))</f>
        <v>0</v>
      </c>
      <c r="F935" s="75">
        <f>IF(ISERROR(VLOOKUP(C935,[2]TD!$4:$65536,3,0)),0,VLOOKUP(C935,[2]TD!$4:$65536,3,0))</f>
        <v>0</v>
      </c>
      <c r="G935" s="75">
        <f>IF(ISERROR(VLOOKUP(C935,[2]TD!$4:$65536,4,0)),0,VLOOKUP(C935,[2]TD!$4:$65536,4,0))</f>
        <v>0</v>
      </c>
      <c r="H935" s="75">
        <f>IF(ISERROR(VLOOKUP(C935,[2]TD!$4:$65536,5,0)),0,VLOOKUP(C935,[2]TD!$4:$65536,5,0))</f>
        <v>0</v>
      </c>
      <c r="I935" s="75">
        <f t="shared" si="751"/>
        <v>0</v>
      </c>
      <c r="J935" s="75">
        <f t="shared" si="751"/>
        <v>0</v>
      </c>
      <c r="K935" s="75">
        <f t="shared" si="752"/>
        <v>0</v>
      </c>
      <c r="L935" s="75">
        <f>IF(ISERROR(VLOOKUP(C935,[2]TD!$4:$65536,6,0)),0,VLOOKUP(C935,[2]TD!$4:$65536,6,0))</f>
        <v>0</v>
      </c>
      <c r="M935" s="75">
        <f>IF(ISERROR(VLOOKUP(C935,[2]TD!$4:$65536,7,0)),0,VLOOKUP(C935,[2]TD!$4:$65536,7,0))</f>
        <v>0</v>
      </c>
      <c r="N935" s="76"/>
      <c r="O935" s="76" t="str">
        <f>IF(ISERROR(VLOOKUP(N935,[2]POA!$A$2:$C$25,3,0)),"",VLOOKUP(N935,[2]POA!$A$2:$C$25,3,0))</f>
        <v/>
      </c>
      <c r="P935" s="77"/>
      <c r="Q935" s="77" t="str">
        <f>IF(ISERROR(VLOOKUP(P935,[2]POA!$A$2:$F$25,4,0)),"",VLOOKUP(P935,[2]POA!$A$2:$F$25,4,0))</f>
        <v/>
      </c>
      <c r="R935" s="78" t="str">
        <f>IF(ISERROR(VLOOKUP(N935,[2]POA!$A$2:$C$25,2,0)),"",VLOOKUP(N935,[2]POA!$A$2:$C$25,2,0))</f>
        <v/>
      </c>
      <c r="S935" s="79"/>
      <c r="T935" s="64" t="str">
        <f t="shared" si="748"/>
        <v/>
      </c>
      <c r="U935" s="79"/>
      <c r="V935" s="80" t="str">
        <f>IF(OR(U925=0,N935="",R935=""),"",IF(U925&gt;=(0.5*R935),"HABIL","NO HABIL"))</f>
        <v/>
      </c>
      <c r="W935" s="80"/>
      <c r="X935" s="79"/>
      <c r="Y935" s="80" t="str">
        <f>IF(OR(X925=0,N935="",R935=""),"",IF(X925&gt;=$Y$9,"HABIL","NO HABIL"))</f>
        <v/>
      </c>
      <c r="Z935" s="81"/>
      <c r="AA935" s="80" t="str">
        <f>IF(OR(Z925=0,N935="",R935=""),"",IF(Z925&lt;=$AA$9,"HABIL","NO HABIL"))</f>
        <v/>
      </c>
      <c r="AB935" s="77">
        <f>IF(ISERROR(VLOOKUP(P935,[3]POA!$A$2:$F$25,5,0)),"",VLOOKUP(P935,[3]POA!$A$2:$F$25,5,0))</f>
        <v>0</v>
      </c>
      <c r="AC935" s="77"/>
      <c r="AD935" s="80" t="str">
        <f>IF(OR(AC925=0,N935="",R935=""),"",IF(AC925&gt;=$AD$9,"HABIL","NO HABIL"))</f>
        <v/>
      </c>
      <c r="AE935" s="80" t="str">
        <f t="shared" si="749"/>
        <v/>
      </c>
      <c r="AF935" s="82">
        <f t="shared" si="750"/>
        <v>0</v>
      </c>
      <c r="AG935" s="83" t="str">
        <f t="shared" si="753"/>
        <v>MIPYME</v>
      </c>
      <c r="AH935" s="84"/>
      <c r="AI935" s="80" t="str">
        <f>IF(OR(AH925=0,N935="",R935=""),"",IF(AH925&gt;=$AI$9,"HABIL","NO HABIL"))</f>
        <v/>
      </c>
      <c r="AJ935" s="84"/>
      <c r="AK935" s="80" t="str">
        <f>IF(OR(AJ925=0,N935="",R935=""),"",IF(AJ925&gt;=$AK$9,"HABIL","NO HABIL"))</f>
        <v/>
      </c>
      <c r="AL935" s="85" t="str">
        <f t="shared" si="754"/>
        <v/>
      </c>
    </row>
    <row r="936" spans="2:38" ht="18" hidden="1" customHeight="1" x14ac:dyDescent="0.25">
      <c r="B936" s="37">
        <v>85</v>
      </c>
      <c r="C936" s="38">
        <f>+C937</f>
        <v>0</v>
      </c>
      <c r="D936" s="39" t="str">
        <f>IF(SUM(D937:D946)=0,"",SUM(D937:D946))</f>
        <v/>
      </c>
      <c r="E936" s="40">
        <f>SUM(E937:E946)</f>
        <v>0</v>
      </c>
      <c r="F936" s="40">
        <f t="shared" ref="F936:M936" si="756">SUM(F937:F946)</f>
        <v>0</v>
      </c>
      <c r="G936" s="40">
        <f t="shared" si="756"/>
        <v>0</v>
      </c>
      <c r="H936" s="40">
        <f t="shared" si="756"/>
        <v>0</v>
      </c>
      <c r="I936" s="40">
        <f t="shared" si="756"/>
        <v>0</v>
      </c>
      <c r="J936" s="40">
        <f t="shared" si="756"/>
        <v>0</v>
      </c>
      <c r="K936" s="40">
        <f t="shared" si="756"/>
        <v>0</v>
      </c>
      <c r="L936" s="40">
        <f t="shared" si="756"/>
        <v>0</v>
      </c>
      <c r="M936" s="40">
        <f t="shared" si="756"/>
        <v>0</v>
      </c>
      <c r="N936" s="41">
        <v>1</v>
      </c>
      <c r="O936" s="42">
        <f>IF(ISERROR(VLOOKUP(N936,[2]POA!$A$2:$C$25,3,0)),"",VLOOKUP(N936,[2]POA!$A$2:$C$25,3,0))</f>
        <v>18</v>
      </c>
      <c r="P936" s="43" t="s">
        <v>54</v>
      </c>
      <c r="Q936" s="41">
        <f>+SUM(Q937:Q946)</f>
        <v>0</v>
      </c>
      <c r="R936" s="44">
        <f>IF(ISERROR(VLOOKUP(N936,[2]POA!$A$2:$C$25,2,0)),"",VLOOKUP(N936,[2]POA!$A$2:$C$25,2,0))</f>
        <v>151500000000</v>
      </c>
      <c r="S936" s="45">
        <f>SUM(I936)</f>
        <v>0</v>
      </c>
      <c r="T936" s="46" t="str">
        <f>IF(OR(S936=0,N936="",R936=""),"",IF(S936&gt;=(R936/O936),"HABIL","NO HABIL"))</f>
        <v/>
      </c>
      <c r="U936" s="47">
        <f>SUM(J936)</f>
        <v>0</v>
      </c>
      <c r="V936" s="48" t="str">
        <f>IF(OR(U936=0,N936="",R936=""),"",IF(U936&gt;=(0.1*R936),"HABIL","NO HABIL"))</f>
        <v/>
      </c>
      <c r="W936" s="48"/>
      <c r="X936" s="47">
        <f>IF(ISERROR(SUM(E936/G936)),0,SUM(E936/G936))</f>
        <v>0</v>
      </c>
      <c r="Y936" s="46" t="str">
        <f>IF(OR(X936=0,N936="",R936=""),"",IF(X936&gt;=$Y$9,"HABIL","NO HABIL"))</f>
        <v/>
      </c>
      <c r="Z936" s="49">
        <f>IF(ISERROR(SUM(H936/F936)),0,SUM(H936/F936))</f>
        <v>0</v>
      </c>
      <c r="AA936" s="46" t="str">
        <f>IF(OR(Z936=0,N936="",R936=""),"",IF(Z936&lt;=$AA$9,"HABIL","NO HABIL"))</f>
        <v/>
      </c>
      <c r="AB936" s="41">
        <f>+SUM(AB937:AB946)</f>
        <v>0</v>
      </c>
      <c r="AC936" s="49">
        <f>IF(ISERROR(SUM(L936/M936)),0,SUM(L936/M936))</f>
        <v>0</v>
      </c>
      <c r="AD936" s="46" t="str">
        <f>IF(OR(AC936=0,N936="",R936=""),"",IF(AC936&gt;=$AD$9,"HABIL","NO HABIL"))</f>
        <v/>
      </c>
      <c r="AE936" s="46" t="str">
        <f>IF(OR(T936="",V936="",Y936="",AA936="",AD936=""),"",IF(T936="NO HABIL","NO HABIL",IF(V936="NO HABIL","NO HABIL",IF(Y936="NO HABIL","NO HABIL",IF(AA936="NO HABIL","NO HABIL",IF(AD936="NO HABIL","NO HABIL",IF(AD936="NO HABIL","NO HABIL","HABIL")))))))</f>
        <v/>
      </c>
      <c r="AF936" s="50"/>
      <c r="AG936" s="51"/>
      <c r="AH936" s="49">
        <f>IF(ISERROR(SUM(L936/K936)),0,SUM(L936/K936))</f>
        <v>0</v>
      </c>
      <c r="AI936" s="46" t="str">
        <f>IF(OR(AH936=0,N936="",R936=""),"",IF(AH936&gt;=$AI$9,"HABIL","NO HABIL"))</f>
        <v/>
      </c>
      <c r="AJ936" s="49">
        <f>IF(ISERROR(SUM(L936/F936)),0,SUM(L936/F936))</f>
        <v>0</v>
      </c>
      <c r="AK936" s="46" t="str">
        <f>IF(OR(AJ936=0,N936="",R936=""),"",IF(AJ936&gt;=$AK$9,"HABIL","NO HABIL"))</f>
        <v/>
      </c>
      <c r="AL936" s="52" t="str">
        <f t="shared" si="754"/>
        <v/>
      </c>
    </row>
    <row r="937" spans="2:38" ht="18" hidden="1" customHeight="1" x14ac:dyDescent="0.25">
      <c r="B937" s="54" t="str">
        <f>IF(C937="","",B936+0.1)</f>
        <v/>
      </c>
      <c r="C937" s="55"/>
      <c r="D937" s="56"/>
      <c r="E937" s="57">
        <f>IF(ISERROR(VLOOKUP(C937,[2]TD!$4:$65536,2,0)),0,VLOOKUP(C937,[2]TD!$4:$65536,2,0))</f>
        <v>0</v>
      </c>
      <c r="F937" s="57">
        <f>IF(ISERROR(VLOOKUP(C937,[2]TD!$4:$65536,3,0)),0,VLOOKUP(C937,[2]TD!$4:$65536,3,0))</f>
        <v>0</v>
      </c>
      <c r="G937" s="57">
        <f>IF(ISERROR(VLOOKUP(C937,[2]TD!$4:$65536,4,0)),0,VLOOKUP(C937,[2]TD!$4:$65536,4,0))</f>
        <v>0</v>
      </c>
      <c r="H937" s="57">
        <f>IF(ISERROR(VLOOKUP(C937,[2]TD!$4:$65536,5,0)),0,VLOOKUP(C937,[2]TD!$4:$65536,5,0))</f>
        <v>0</v>
      </c>
      <c r="I937" s="57">
        <f>IF(ISERROR(E937-G937),"",E937-G937)</f>
        <v>0</v>
      </c>
      <c r="J937" s="58">
        <f>IF(ISERROR(F937-H937),"",F937-H937)</f>
        <v>0</v>
      </c>
      <c r="K937" s="58">
        <f>IF(ISERROR(F937-H937),"",F937-H937)</f>
        <v>0</v>
      </c>
      <c r="L937" s="57">
        <f>IF(ISERROR(VLOOKUP(C937,[2]TD!$4:$65536,6,0)),0,VLOOKUP(C937,[2]TD!$4:$65536,6,0))</f>
        <v>0</v>
      </c>
      <c r="M937" s="57">
        <f>IF(ISERROR(VLOOKUP(C937,[2]TD!$4:$65536,7,0)),0,VLOOKUP(C937,[2]TD!$4:$65536,7,0))</f>
        <v>0</v>
      </c>
      <c r="N937" s="59"/>
      <c r="O937" s="60" t="str">
        <f>IF(ISERROR(VLOOKUP(N937,[2]POA!$A$2:$C$25,3,0)),"",VLOOKUP(N937,[2]POA!$A$2:$C$25,3,0))</f>
        <v/>
      </c>
      <c r="P937" s="61" t="s">
        <v>54</v>
      </c>
      <c r="Q937" s="61" t="str">
        <f>IF(ISERROR(VLOOKUP(P937,[2]POA!$A$2:$F$25,4,0)),"",VLOOKUP(P937,[2]POA!$A$2:$F$25,4,0))</f>
        <v/>
      </c>
      <c r="R937" s="62" t="str">
        <f>IF(ISERROR(VLOOKUP(N937,[2]POA!$A$2:$C$25,2,0)),"",VLOOKUP(N937,[2]POA!$A$2:$C$25,2,0))</f>
        <v/>
      </c>
      <c r="S937" s="63"/>
      <c r="T937" s="64" t="str">
        <f t="shared" ref="T937:T946" si="757">IF(OR(S936=0,N937="",R937=""),"",IF(S936&gt;=(0.1*R937),"HABIL","NO HABIL"))</f>
        <v/>
      </c>
      <c r="U937" s="63"/>
      <c r="V937" s="64" t="str">
        <f>IF(OR(U936=0,N937="",R937=""),"",IF(U936&gt;=(0.5*R937),"HABIL","NO HABIL"))</f>
        <v/>
      </c>
      <c r="W937" s="64"/>
      <c r="X937" s="63"/>
      <c r="Y937" s="64" t="str">
        <f>IF(OR(X936=0,N937="",R937=""),"",IF(X936&gt;=$Y$9,"HABIL","NO HABIL"))</f>
        <v/>
      </c>
      <c r="Z937" s="65"/>
      <c r="AA937" s="64" t="str">
        <f>IF(OR(Z936=0,N937="",R937=""),"",IF(Z936&lt;=$AA$9,"HABIL","NO HABIL"))</f>
        <v/>
      </c>
      <c r="AB937" s="61" t="str">
        <f>IF(ISERROR(VLOOKUP(P937,[3]POA!$A$2:$F$25,5,0)),"",VLOOKUP(P937,[3]POA!$A$2:$F$25,5,0))</f>
        <v/>
      </c>
      <c r="AC937" s="61"/>
      <c r="AD937" s="64" t="str">
        <f>IF(OR(AC936=0,N937="",R937=""),"",IF(AC936&gt;=$AD$9,"HABIL","NO HABIL"))</f>
        <v/>
      </c>
      <c r="AE937" s="64" t="str">
        <f t="shared" ref="AE937:AE946" si="758">IF(OR(T937="",V937="",Y937="",AA937="",AD937=""),"",IF(T937="NO HABIL","NO HABIL",IF(V937="NO HABIL","NO HABIL",IF(Y937="NO HABIL","NO HABIL",IF(AA937="NO HABIL","NO HABIL",IF(AD937="NO HABIL","NO HABIL",IF(AD937="NO HABIL","NO HABIL","HABIL")))))))</f>
        <v/>
      </c>
      <c r="AF937" s="66">
        <f t="shared" ref="AF937:AF946" si="759">IF(ISERROR(F937/$AG$9),"",F937/$AG$9)</f>
        <v>0</v>
      </c>
      <c r="AG937" s="67" t="str">
        <f>+IF(AF937&lt;$AG$10,"MIPYME","NO CUMPLE")</f>
        <v>MIPYME</v>
      </c>
      <c r="AH937" s="68"/>
      <c r="AI937" s="64" t="str">
        <f>IF(OR(AH936=0,N937="",R937=""),"",IF(AH936&gt;=$AI$9,"HABIL","NO HABIL"))</f>
        <v/>
      </c>
      <c r="AJ937" s="68"/>
      <c r="AK937" s="64" t="str">
        <f>IF(OR(AJ936=0,N937="",R937=""),"",IF(AJ936&gt;=$AK$9,"HABIL","NO HABIL"))</f>
        <v/>
      </c>
      <c r="AL937" s="69" t="str">
        <f>IF(OR(AI937="",AK937=""),"",IF(AI937="NO HABIL","NO HABIL",IF(AK937="NO HABIL","NO HABIL",IF(AK937="NO HABIL","NO HABIL","HABIL"))))</f>
        <v/>
      </c>
    </row>
    <row r="938" spans="2:38" ht="18" hidden="1" customHeight="1" x14ac:dyDescent="0.25">
      <c r="B938" s="54" t="str">
        <f>IF(C938="","",B937+0.1)</f>
        <v/>
      </c>
      <c r="C938" s="56"/>
      <c r="D938" s="56"/>
      <c r="E938" s="57">
        <f>IF(ISERROR(VLOOKUP(C938,[2]TD!$4:$65536,2,0)),0,VLOOKUP(C938,[2]TD!$4:$65536,2,0))</f>
        <v>0</v>
      </c>
      <c r="F938" s="57">
        <f>IF(ISERROR(VLOOKUP(C938,[2]TD!$4:$65536,3,0)),0,VLOOKUP(C938,[2]TD!$4:$65536,3,0))</f>
        <v>0</v>
      </c>
      <c r="G938" s="57">
        <f>IF(ISERROR(VLOOKUP(C938,[2]TD!$4:$65536,4,0)),0,VLOOKUP(C938,[2]TD!$4:$65536,4,0))</f>
        <v>0</v>
      </c>
      <c r="H938" s="57">
        <f>IF(ISERROR(VLOOKUP(C938,[2]TD!$4:$65536,5,0)),0,VLOOKUP(C938,[2]TD!$4:$65536,5,0))</f>
        <v>0</v>
      </c>
      <c r="I938" s="57">
        <f t="shared" ref="I938:J946" si="760">IF(ISERROR(E938-G938),"",E938-G938)</f>
        <v>0</v>
      </c>
      <c r="J938" s="58">
        <f t="shared" si="760"/>
        <v>0</v>
      </c>
      <c r="K938" s="58">
        <f t="shared" ref="K938:K946" si="761">IF(ISERROR(F938-H938),"",F938-H938)</f>
        <v>0</v>
      </c>
      <c r="L938" s="57">
        <f>IF(ISERROR(VLOOKUP(C938,[2]TD!$4:$65536,6,0)),0,VLOOKUP(C938,[2]TD!$4:$65536,6,0))</f>
        <v>0</v>
      </c>
      <c r="M938" s="57">
        <f>IF(ISERROR(VLOOKUP(C938,[2]TD!$4:$65536,7,0)),0,VLOOKUP(C938,[2]TD!$4:$65536,7,0))</f>
        <v>0</v>
      </c>
      <c r="N938" s="70"/>
      <c r="O938" s="70" t="str">
        <f>IF(ISERROR(VLOOKUP(N938,[2]POA!$A$2:$C$25,3,0)),"",VLOOKUP(N938,[2]POA!$A$2:$C$25,3,0))</f>
        <v/>
      </c>
      <c r="P938" s="61" t="s">
        <v>54</v>
      </c>
      <c r="Q938" s="61" t="str">
        <f>IF(ISERROR(VLOOKUP(P938,[2]POA!$A$2:$F$25,4,0)),"",VLOOKUP(P938,[2]POA!$A$2:$F$25,4,0))</f>
        <v/>
      </c>
      <c r="R938" s="62" t="str">
        <f>IF(ISERROR(VLOOKUP(N938,[2]POA!$A$2:$C$25,2,0)),"",VLOOKUP(N938,[2]POA!$A$2:$C$25,2,0))</f>
        <v/>
      </c>
      <c r="S938" s="63" t="s">
        <v>54</v>
      </c>
      <c r="T938" s="64" t="str">
        <f t="shared" si="757"/>
        <v/>
      </c>
      <c r="U938" s="63"/>
      <c r="V938" s="64" t="str">
        <f>IF(OR(U936=0,N938="",R938=""),"",IF(U936&gt;=(0.5*R938),"HABIL","NO HABIL"))</f>
        <v/>
      </c>
      <c r="W938" s="64"/>
      <c r="X938" s="63"/>
      <c r="Y938" s="64" t="str">
        <f>IF(OR(X936=0,N938="",R938=""),"",IF(X936&gt;=$Y$9,"HABIL","NO HABIL"))</f>
        <v/>
      </c>
      <c r="Z938" s="65"/>
      <c r="AA938" s="64" t="str">
        <f>IF(OR(Z936=0,N938="",R938=""),"",IF(Z936&lt;=$AA$9,"HABIL","NO HABIL"))</f>
        <v/>
      </c>
      <c r="AB938" s="61" t="str">
        <f>IF(ISERROR(VLOOKUP(P938,[3]POA!$A$2:$F$25,5,0)),"",VLOOKUP(P938,[3]POA!$A$2:$F$25,5,0))</f>
        <v/>
      </c>
      <c r="AC938" s="61"/>
      <c r="AD938" s="64" t="str">
        <f>IF(OR(AC936=0,N938="",R938=""),"",IF(AC936&gt;=$AD$9,"HABIL","NO HABIL"))</f>
        <v/>
      </c>
      <c r="AE938" s="64" t="str">
        <f t="shared" si="758"/>
        <v/>
      </c>
      <c r="AF938" s="66">
        <f t="shared" si="759"/>
        <v>0</v>
      </c>
      <c r="AG938" s="67" t="str">
        <f t="shared" ref="AG938:AG946" si="762">+IF(AF938&lt;$AG$10,"MIPYME","NO CUMPLE")</f>
        <v>MIPYME</v>
      </c>
      <c r="AH938" s="68"/>
      <c r="AI938" s="64" t="str">
        <f>IF(OR(AH936=0,N938="",R938=""),"",IF(AH936&gt;=$AI$9,"HABIL","NO HABIL"))</f>
        <v/>
      </c>
      <c r="AJ938" s="68"/>
      <c r="AK938" s="64" t="str">
        <f>IF(OR(AJ936=0,N938="",R938=""),"",IF(AJ936&gt;=$AK$9,"HABIL","NO HABIL"))</f>
        <v/>
      </c>
      <c r="AL938" s="71" t="str">
        <f t="shared" ref="AL938:AL947" si="763">IF(OR(AI938="",AK938=""),"",IF(AI938="NO HABIL","NO HABIL",IF(AK938="NO HABIL","NO HABIL",IF(AK938="NO HABIL","NO HABIL","HABIL"))))</f>
        <v/>
      </c>
    </row>
    <row r="939" spans="2:38" ht="18" hidden="1" customHeight="1" x14ac:dyDescent="0.25">
      <c r="B939" s="54" t="str">
        <f>IF(C939="","",B938+0.1)</f>
        <v/>
      </c>
      <c r="C939" s="56"/>
      <c r="D939" s="56"/>
      <c r="E939" s="57">
        <f>IF(ISERROR(VLOOKUP(C939,[2]TD!$4:$65536,2,0)),0,VLOOKUP(C939,[2]TD!$4:$65536,2,0))</f>
        <v>0</v>
      </c>
      <c r="F939" s="57">
        <f>IF(ISERROR(VLOOKUP(C939,[2]TD!$4:$65536,3,0)),0,VLOOKUP(C939,[2]TD!$4:$65536,3,0))</f>
        <v>0</v>
      </c>
      <c r="G939" s="57">
        <f>IF(ISERROR(VLOOKUP(C939,[2]TD!$4:$65536,4,0)),0,VLOOKUP(C939,[2]TD!$4:$65536,4,0))</f>
        <v>0</v>
      </c>
      <c r="H939" s="57">
        <f>IF(ISERROR(VLOOKUP(C939,[2]TD!$4:$65536,5,0)),0,VLOOKUP(C939,[2]TD!$4:$65536,5,0))</f>
        <v>0</v>
      </c>
      <c r="I939" s="57">
        <f t="shared" si="760"/>
        <v>0</v>
      </c>
      <c r="J939" s="58">
        <f t="shared" si="760"/>
        <v>0</v>
      </c>
      <c r="K939" s="58">
        <f t="shared" si="761"/>
        <v>0</v>
      </c>
      <c r="L939" s="57">
        <f>IF(ISERROR(VLOOKUP(C939,[2]TD!$4:$65536,6,0)),0,VLOOKUP(C939,[2]TD!$4:$65536,6,0))</f>
        <v>0</v>
      </c>
      <c r="M939" s="57">
        <f>IF(ISERROR(VLOOKUP(C939,[2]TD!$4:$65536,7,0)),0,VLOOKUP(C939,[2]TD!$4:$65536,7,0))</f>
        <v>0</v>
      </c>
      <c r="N939" s="70"/>
      <c r="O939" s="70" t="str">
        <f>IF(ISERROR(VLOOKUP(N939,[2]POA!$A$2:$C$25,3,0)),"",VLOOKUP(N939,[2]POA!$A$2:$C$25,3,0))</f>
        <v/>
      </c>
      <c r="P939" s="61"/>
      <c r="Q939" s="61" t="str">
        <f>IF(ISERROR(VLOOKUP(P939,[2]POA!$A$2:$F$25,4,0)),"",VLOOKUP(P939,[2]POA!$A$2:$F$25,4,0))</f>
        <v/>
      </c>
      <c r="R939" s="62" t="str">
        <f>IF(ISERROR(VLOOKUP(N939,[2]POA!$A$2:$C$25,2,0)),"",VLOOKUP(N939,[2]POA!$A$2:$C$25,2,0))</f>
        <v/>
      </c>
      <c r="S939" s="63" t="s">
        <v>54</v>
      </c>
      <c r="T939" s="64" t="str">
        <f t="shared" si="757"/>
        <v/>
      </c>
      <c r="U939" s="63"/>
      <c r="V939" s="64" t="str">
        <f>IF(OR(U936=0,N939="",R939=""),"",IF(U936&gt;=(0.5*R939),"HABIL","NO HABIL"))</f>
        <v/>
      </c>
      <c r="W939" s="64"/>
      <c r="X939" s="63"/>
      <c r="Y939" s="64" t="str">
        <f>IF(OR(X936=0,N939="",R939=""),"",IF(X936&gt;=$Y$9,"HABIL","NO HABIL"))</f>
        <v/>
      </c>
      <c r="Z939" s="65"/>
      <c r="AA939" s="64" t="str">
        <f>IF(OR(Z936=0,N939="",R939=""),"",IF(Z936&lt;=$AA$9,"HABIL","NO HABIL"))</f>
        <v/>
      </c>
      <c r="AB939" s="61">
        <f>IF(ISERROR(VLOOKUP(P939,[3]POA!$A$2:$F$25,5,0)),"",VLOOKUP(P939,[3]POA!$A$2:$F$25,5,0))</f>
        <v>0</v>
      </c>
      <c r="AC939" s="61"/>
      <c r="AD939" s="64" t="str">
        <f>IF(OR(AC936=0,N939="",R939=""),"",IF(AC936&gt;=$AD$9,"HABIL","NO HABIL"))</f>
        <v/>
      </c>
      <c r="AE939" s="64" t="str">
        <f t="shared" si="758"/>
        <v/>
      </c>
      <c r="AF939" s="66">
        <f t="shared" si="759"/>
        <v>0</v>
      </c>
      <c r="AG939" s="67" t="str">
        <f t="shared" si="762"/>
        <v>MIPYME</v>
      </c>
      <c r="AH939" s="68"/>
      <c r="AI939" s="64" t="str">
        <f>IF(OR(AH936=0,N939="",R939=""),"",IF(AH936&gt;=$AI$9,"HABIL","NO HABIL"))</f>
        <v/>
      </c>
      <c r="AJ939" s="68"/>
      <c r="AK939" s="64" t="str">
        <f>IF(OR(AJ936=0,N939="",R939=""),"",IF(AJ936&gt;=$AK$9,"HABIL","NO HABIL"))</f>
        <v/>
      </c>
      <c r="AL939" s="71" t="str">
        <f t="shared" si="763"/>
        <v/>
      </c>
    </row>
    <row r="940" spans="2:38" ht="18" hidden="1" customHeight="1" x14ac:dyDescent="0.25">
      <c r="B940" s="54"/>
      <c r="C940" s="56" t="s">
        <v>55</v>
      </c>
      <c r="D940" s="56"/>
      <c r="E940" s="57">
        <f>IF(ISERROR(VLOOKUP(C940,[2]TD!$4:$65536,2,0)),0,VLOOKUP(C940,[2]TD!$4:$65536,2,0))</f>
        <v>0</v>
      </c>
      <c r="F940" s="57">
        <f>IF(ISERROR(VLOOKUP(C940,[2]TD!$4:$65536,3,0)),0,VLOOKUP(C940,[2]TD!$4:$65536,3,0))</f>
        <v>0</v>
      </c>
      <c r="G940" s="57">
        <f>IF(ISERROR(VLOOKUP(C940,[2]TD!$4:$65536,4,0)),0,VLOOKUP(C940,[2]TD!$4:$65536,4,0))</f>
        <v>0</v>
      </c>
      <c r="H940" s="57">
        <f>IF(ISERROR(VLOOKUP(C940,[2]TD!$4:$65536,5,0)),0,VLOOKUP(C940,[2]TD!$4:$65536,5,0))</f>
        <v>0</v>
      </c>
      <c r="I940" s="57">
        <f t="shared" si="760"/>
        <v>0</v>
      </c>
      <c r="J940" s="57">
        <f t="shared" si="760"/>
        <v>0</v>
      </c>
      <c r="K940" s="57">
        <f t="shared" si="761"/>
        <v>0</v>
      </c>
      <c r="L940" s="57">
        <f>IF(ISERROR(VLOOKUP(C940,[2]TD!$4:$65536,6,0)),0,VLOOKUP(C940,[2]TD!$4:$65536,6,0))</f>
        <v>0</v>
      </c>
      <c r="M940" s="57">
        <f>IF(ISERROR(VLOOKUP(C940,[2]TD!$4:$65536,7,0)),0,VLOOKUP(C940,[2]TD!$4:$65536,7,0))</f>
        <v>0</v>
      </c>
      <c r="N940" s="70"/>
      <c r="O940" s="70" t="str">
        <f>IF(ISERROR(VLOOKUP(N940,[2]POA!$A$2:$C$25,3,0)),"",VLOOKUP(N940,[2]POA!$A$2:$C$25,3,0))</f>
        <v/>
      </c>
      <c r="P940" s="61"/>
      <c r="Q940" s="61" t="str">
        <f>IF(ISERROR(VLOOKUP(P940,[2]POA!$A$2:$F$25,4,0)),"",VLOOKUP(P940,[2]POA!$A$2:$F$25,4,0))</f>
        <v/>
      </c>
      <c r="R940" s="62" t="str">
        <f>IF(ISERROR(VLOOKUP(N940,[2]POA!$A$2:$C$25,2,0)),"",VLOOKUP(N940,[2]POA!$A$2:$C$25,2,0))</f>
        <v/>
      </c>
      <c r="S940" s="63"/>
      <c r="T940" s="64" t="str">
        <f t="shared" si="757"/>
        <v/>
      </c>
      <c r="U940" s="63"/>
      <c r="V940" s="64" t="str">
        <f>IF(OR(U936=0,N940="",R940=""),"",IF(U936&gt;=(0.5*R940),"HABIL","NO HABIL"))</f>
        <v/>
      </c>
      <c r="W940" s="64"/>
      <c r="X940" s="63"/>
      <c r="Y940" s="64" t="str">
        <f>IF(OR(X936=0,N940="",R940=""),"",IF(X936&gt;=$Y$9,"HABIL","NO HABIL"))</f>
        <v/>
      </c>
      <c r="Z940" s="65"/>
      <c r="AA940" s="64" t="str">
        <f>IF(OR(Z936=0,N940="",R940=""),"",IF(Z936&lt;=$AA$9,"HABIL","NO HABIL"))</f>
        <v/>
      </c>
      <c r="AB940" s="61">
        <f>IF(ISERROR(VLOOKUP(P940,[3]POA!$A$2:$F$25,5,0)),"",VLOOKUP(P940,[3]POA!$A$2:$F$25,5,0))</f>
        <v>0</v>
      </c>
      <c r="AC940" s="61"/>
      <c r="AD940" s="64" t="str">
        <f>IF(OR(AC936=0,N940="",R940=""),"",IF(AC936&gt;=$AD$9,"HABIL","NO HABIL"))</f>
        <v/>
      </c>
      <c r="AE940" s="64" t="str">
        <f t="shared" si="758"/>
        <v/>
      </c>
      <c r="AF940" s="66">
        <f t="shared" si="759"/>
        <v>0</v>
      </c>
      <c r="AG940" s="67" t="str">
        <f t="shared" si="762"/>
        <v>MIPYME</v>
      </c>
      <c r="AH940" s="68"/>
      <c r="AI940" s="64" t="str">
        <f>IF(OR(AH936=0,N940="",R940=""),"",IF(AH936&gt;=$AI$9,"HABIL","NO HABIL"))</f>
        <v/>
      </c>
      <c r="AJ940" s="68"/>
      <c r="AK940" s="64" t="str">
        <f>IF(OR(AJ936=0,N940="",R940=""),"",IF(AJ936&gt;=$AK$9,"HABIL","NO HABIL"))</f>
        <v/>
      </c>
      <c r="AL940" s="71" t="str">
        <f t="shared" si="763"/>
        <v/>
      </c>
    </row>
    <row r="941" spans="2:38" ht="18" hidden="1" customHeight="1" x14ac:dyDescent="0.25">
      <c r="B941" s="54" t="str">
        <f t="shared" ref="B941:B946" si="764">IF(C941="","",B940+0.1)</f>
        <v/>
      </c>
      <c r="C941" s="56"/>
      <c r="D941" s="56"/>
      <c r="E941" s="57">
        <f>IF(ISERROR(VLOOKUP(C941,[2]TD!$4:$65536,2,0)),0,VLOOKUP(C941,[2]TD!$4:$65536,2,0))</f>
        <v>0</v>
      </c>
      <c r="F941" s="57">
        <f>IF(ISERROR(VLOOKUP(C941,[2]TD!$4:$65536,3,0)),0,VLOOKUP(C941,[2]TD!$4:$65536,3,0))</f>
        <v>0</v>
      </c>
      <c r="G941" s="57">
        <f>IF(ISERROR(VLOOKUP(C941,[2]TD!$4:$65536,4,0)),0,VLOOKUP(C941,[2]TD!$4:$65536,4,0))</f>
        <v>0</v>
      </c>
      <c r="H941" s="57">
        <f>IF(ISERROR(VLOOKUP(C941,[2]TD!$4:$65536,5,0)),0,VLOOKUP(C941,[2]TD!$4:$65536,5,0))</f>
        <v>0</v>
      </c>
      <c r="I941" s="57">
        <f t="shared" si="760"/>
        <v>0</v>
      </c>
      <c r="J941" s="57">
        <f t="shared" si="760"/>
        <v>0</v>
      </c>
      <c r="K941" s="57">
        <f t="shared" si="761"/>
        <v>0</v>
      </c>
      <c r="L941" s="57">
        <f>IF(ISERROR(VLOOKUP(C941,[2]TD!$4:$65536,6,0)),0,VLOOKUP(C941,[2]TD!$4:$65536,6,0))</f>
        <v>0</v>
      </c>
      <c r="M941" s="57">
        <f>IF(ISERROR(VLOOKUP(C941,[2]TD!$4:$65536,7,0)),0,VLOOKUP(C941,[2]TD!$4:$65536,7,0))</f>
        <v>0</v>
      </c>
      <c r="N941" s="70"/>
      <c r="O941" s="70" t="str">
        <f>IF(ISERROR(VLOOKUP(N941,[2]POA!$A$2:$C$25,3,0)),"",VLOOKUP(N941,[2]POA!$A$2:$C$25,3,0))</f>
        <v/>
      </c>
      <c r="P941" s="61"/>
      <c r="Q941" s="61" t="str">
        <f>IF(ISERROR(VLOOKUP(P941,[2]POA!$A$2:$F$25,4,0)),"",VLOOKUP(P941,[2]POA!$A$2:$F$25,4,0))</f>
        <v/>
      </c>
      <c r="R941" s="62" t="str">
        <f>IF(ISERROR(VLOOKUP(N941,[2]POA!$A$2:$C$25,2,0)),"",VLOOKUP(N941,[2]POA!$A$2:$C$25,2,0))</f>
        <v/>
      </c>
      <c r="S941" s="63"/>
      <c r="T941" s="64" t="str">
        <f t="shared" si="757"/>
        <v/>
      </c>
      <c r="U941" s="63"/>
      <c r="V941" s="64" t="str">
        <f>IF(OR(U936=0,N941="",R941=""),"",IF(U936&gt;=(0.5*R941),"HABIL","NO HABIL"))</f>
        <v/>
      </c>
      <c r="W941" s="64"/>
      <c r="X941" s="63"/>
      <c r="Y941" s="64" t="str">
        <f>IF(OR(X936=0,N941="",R941=""),"",IF(X936&gt;=$Y$9,"HABIL","NO HABIL"))</f>
        <v/>
      </c>
      <c r="Z941" s="65"/>
      <c r="AA941" s="64" t="str">
        <f>IF(OR(Z936=0,N941="",R941=""),"",IF(Z936&lt;=$AA$9,"HABIL","NO HABIL"))</f>
        <v/>
      </c>
      <c r="AB941" s="61">
        <f>IF(ISERROR(VLOOKUP(P941,[3]POA!$A$2:$F$25,5,0)),"",VLOOKUP(P941,[3]POA!$A$2:$F$25,5,0))</f>
        <v>0</v>
      </c>
      <c r="AC941" s="61"/>
      <c r="AD941" s="64" t="str">
        <f>IF(OR(AC936=0,N941="",R941=""),"",IF(AC936&gt;=$AD$9,"HABIL","NO HABIL"))</f>
        <v/>
      </c>
      <c r="AE941" s="64" t="str">
        <f t="shared" si="758"/>
        <v/>
      </c>
      <c r="AF941" s="66">
        <f t="shared" si="759"/>
        <v>0</v>
      </c>
      <c r="AG941" s="67" t="str">
        <f t="shared" si="762"/>
        <v>MIPYME</v>
      </c>
      <c r="AH941" s="68"/>
      <c r="AI941" s="64" t="str">
        <f>IF(OR(AH936=0,N941="",R941=""),"",IF(AH936&gt;=$AI$9,"HABIL","NO HABIL"))</f>
        <v/>
      </c>
      <c r="AJ941" s="68"/>
      <c r="AK941" s="64" t="str">
        <f>IF(OR(AJ936=0,N941="",R941=""),"",IF(AJ936&gt;=$AK$9,"HABIL","NO HABIL"))</f>
        <v/>
      </c>
      <c r="AL941" s="72" t="str">
        <f t="shared" si="763"/>
        <v/>
      </c>
    </row>
    <row r="942" spans="2:38" ht="18" hidden="1" customHeight="1" x14ac:dyDescent="0.25">
      <c r="B942" s="54" t="str">
        <f t="shared" si="764"/>
        <v/>
      </c>
      <c r="C942" s="56"/>
      <c r="D942" s="56"/>
      <c r="E942" s="57">
        <f>IF(ISERROR(VLOOKUP(C942,[2]TD!$4:$65536,2,0)),0,VLOOKUP(C942,[2]TD!$4:$65536,2,0))</f>
        <v>0</v>
      </c>
      <c r="F942" s="57">
        <f>IF(ISERROR(VLOOKUP(C942,[2]TD!$4:$65536,3,0)),0,VLOOKUP(C942,[2]TD!$4:$65536,3,0))</f>
        <v>0</v>
      </c>
      <c r="G942" s="57">
        <f>IF(ISERROR(VLOOKUP(C942,[2]TD!$4:$65536,4,0)),0,VLOOKUP(C942,[2]TD!$4:$65536,4,0))</f>
        <v>0</v>
      </c>
      <c r="H942" s="57">
        <f>IF(ISERROR(VLOOKUP(C942,[2]TD!$4:$65536,5,0)),0,VLOOKUP(C942,[2]TD!$4:$65536,5,0))</f>
        <v>0</v>
      </c>
      <c r="I942" s="57">
        <f t="shared" si="760"/>
        <v>0</v>
      </c>
      <c r="J942" s="57">
        <f t="shared" si="760"/>
        <v>0</v>
      </c>
      <c r="K942" s="57">
        <f t="shared" si="761"/>
        <v>0</v>
      </c>
      <c r="L942" s="57">
        <f>IF(ISERROR(VLOOKUP(C942,[2]TD!$4:$65536,6,0)),0,VLOOKUP(C942,[2]TD!$4:$65536,6,0))</f>
        <v>0</v>
      </c>
      <c r="M942" s="57">
        <f>IF(ISERROR(VLOOKUP(C942,[2]TD!$4:$65536,7,0)),0,VLOOKUP(C942,[2]TD!$4:$65536,7,0))</f>
        <v>0</v>
      </c>
      <c r="N942" s="70"/>
      <c r="O942" s="70" t="str">
        <f>IF(ISERROR(VLOOKUP(N942,[2]POA!$A$2:$C$25,3,0)),"",VLOOKUP(N942,[2]POA!$A$2:$C$25,3,0))</f>
        <v/>
      </c>
      <c r="P942" s="61"/>
      <c r="Q942" s="61" t="str">
        <f>IF(ISERROR(VLOOKUP(P942,[2]POA!$A$2:$F$25,4,0)),"",VLOOKUP(P942,[2]POA!$A$2:$F$25,4,0))</f>
        <v/>
      </c>
      <c r="R942" s="62" t="str">
        <f>IF(ISERROR(VLOOKUP(N942,[2]POA!$A$2:$C$25,2,0)),"",VLOOKUP(N942,[2]POA!$A$2:$C$25,2,0))</f>
        <v/>
      </c>
      <c r="S942" s="63"/>
      <c r="T942" s="64" t="str">
        <f t="shared" si="757"/>
        <v/>
      </c>
      <c r="U942" s="63"/>
      <c r="V942" s="64" t="str">
        <f>IF(OR(U936=0,N942="",R942=""),"",IF(U936&gt;=(0.5*R942),"HABIL","NO HABIL"))</f>
        <v/>
      </c>
      <c r="W942" s="64"/>
      <c r="X942" s="63"/>
      <c r="Y942" s="64" t="str">
        <f>IF(OR(X936=0,N942="",R942=""),"",IF(X936&gt;=$Y$9,"HABIL","NO HABIL"))</f>
        <v/>
      </c>
      <c r="Z942" s="65"/>
      <c r="AA942" s="64" t="str">
        <f>IF(OR(Z936=0,N942="",R942=""),"",IF(Z936&lt;=$AA$9,"HABIL","NO HABIL"))</f>
        <v/>
      </c>
      <c r="AB942" s="61">
        <f>IF(ISERROR(VLOOKUP(P942,[3]POA!$A$2:$F$25,5,0)),"",VLOOKUP(P942,[3]POA!$A$2:$F$25,5,0))</f>
        <v>0</v>
      </c>
      <c r="AC942" s="61"/>
      <c r="AD942" s="64" t="str">
        <f>IF(OR(AC936=0,N942="",R942=""),"",IF(AC936&gt;=$AD$9,"HABIL","NO HABIL"))</f>
        <v/>
      </c>
      <c r="AE942" s="64" t="str">
        <f t="shared" si="758"/>
        <v/>
      </c>
      <c r="AF942" s="66">
        <f t="shared" si="759"/>
        <v>0</v>
      </c>
      <c r="AG942" s="67" t="str">
        <f t="shared" si="762"/>
        <v>MIPYME</v>
      </c>
      <c r="AH942" s="68"/>
      <c r="AI942" s="64" t="str">
        <f>IF(OR(AH936=0,N942="",R942=""),"",IF(AH936&gt;=$AI$9,"HABIL","NO HABIL"))</f>
        <v/>
      </c>
      <c r="AJ942" s="68"/>
      <c r="AK942" s="64" t="str">
        <f>IF(OR(AJ936=0,N942="",R942=""),"",IF(AJ936&gt;=$AK$9,"HABIL","NO HABIL"))</f>
        <v/>
      </c>
      <c r="AL942" s="71" t="str">
        <f t="shared" si="763"/>
        <v/>
      </c>
    </row>
    <row r="943" spans="2:38" ht="18" hidden="1" customHeight="1" x14ac:dyDescent="0.25">
      <c r="B943" s="54" t="str">
        <f t="shared" si="764"/>
        <v/>
      </c>
      <c r="C943" s="56"/>
      <c r="D943" s="56"/>
      <c r="E943" s="57">
        <f>IF(ISERROR(VLOOKUP(C943,[2]TD!$4:$65536,2,0)),0,VLOOKUP(C943,[2]TD!$4:$65536,2,0))</f>
        <v>0</v>
      </c>
      <c r="F943" s="57">
        <f>IF(ISERROR(VLOOKUP(C943,[2]TD!$4:$65536,3,0)),0,VLOOKUP(C943,[2]TD!$4:$65536,3,0))</f>
        <v>0</v>
      </c>
      <c r="G943" s="57">
        <f>IF(ISERROR(VLOOKUP(C943,[2]TD!$4:$65536,4,0)),0,VLOOKUP(C943,[2]TD!$4:$65536,4,0))</f>
        <v>0</v>
      </c>
      <c r="H943" s="57">
        <f>IF(ISERROR(VLOOKUP(C943,[2]TD!$4:$65536,5,0)),0,VLOOKUP(C943,[2]TD!$4:$65536,5,0))</f>
        <v>0</v>
      </c>
      <c r="I943" s="57">
        <f t="shared" si="760"/>
        <v>0</v>
      </c>
      <c r="J943" s="57">
        <f t="shared" si="760"/>
        <v>0</v>
      </c>
      <c r="K943" s="57">
        <f t="shared" si="761"/>
        <v>0</v>
      </c>
      <c r="L943" s="57">
        <f>IF(ISERROR(VLOOKUP(C943,[2]TD!$4:$65536,6,0)),0,VLOOKUP(C943,[2]TD!$4:$65536,6,0))</f>
        <v>0</v>
      </c>
      <c r="M943" s="57">
        <f>IF(ISERROR(VLOOKUP(C943,[2]TD!$4:$65536,7,0)),0,VLOOKUP(C943,[2]TD!$4:$65536,7,0))</f>
        <v>0</v>
      </c>
      <c r="N943" s="70"/>
      <c r="O943" s="70" t="str">
        <f>IF(ISERROR(VLOOKUP(N943,[2]POA!$A$2:$C$25,3,0)),"",VLOOKUP(N943,[2]POA!$A$2:$C$25,3,0))</f>
        <v/>
      </c>
      <c r="P943" s="61"/>
      <c r="Q943" s="61" t="str">
        <f>IF(ISERROR(VLOOKUP(P943,[2]POA!$A$2:$F$25,4,0)),"",VLOOKUP(P943,[2]POA!$A$2:$F$25,4,0))</f>
        <v/>
      </c>
      <c r="R943" s="62" t="str">
        <f>IF(ISERROR(VLOOKUP(N943,[2]POA!$A$2:$C$25,2,0)),"",VLOOKUP(N943,[2]POA!$A$2:$C$25,2,0))</f>
        <v/>
      </c>
      <c r="S943" s="63"/>
      <c r="T943" s="64" t="str">
        <f t="shared" si="757"/>
        <v/>
      </c>
      <c r="U943" s="63"/>
      <c r="V943" s="64" t="str">
        <f>IF(OR(U936=0,N943="",R943=""),"",IF(U936&gt;=(0.5*R943),"HABIL","NO HABIL"))</f>
        <v/>
      </c>
      <c r="W943" s="64"/>
      <c r="X943" s="63"/>
      <c r="Y943" s="64" t="str">
        <f>IF(OR(X936=0,N943="",R943=""),"",IF(X936&gt;=$Y$9,"HABIL","NO HABIL"))</f>
        <v/>
      </c>
      <c r="Z943" s="65"/>
      <c r="AA943" s="64" t="str">
        <f>IF(OR(Z936=0,N943="",R943=""),"",IF(Z936&lt;=$AA$9,"HABIL","NO HABIL"))</f>
        <v/>
      </c>
      <c r="AB943" s="61">
        <f>IF(ISERROR(VLOOKUP(P943,[3]POA!$A$2:$F$25,5,0)),"",VLOOKUP(P943,[3]POA!$A$2:$F$25,5,0))</f>
        <v>0</v>
      </c>
      <c r="AC943" s="61"/>
      <c r="AD943" s="64" t="str">
        <f>IF(OR(AC936=0,N943="",R943=""),"",IF(AC936&gt;=$AD$9,"HABIL","NO HABIL"))</f>
        <v/>
      </c>
      <c r="AE943" s="64" t="str">
        <f t="shared" si="758"/>
        <v/>
      </c>
      <c r="AF943" s="66">
        <f t="shared" si="759"/>
        <v>0</v>
      </c>
      <c r="AG943" s="67" t="str">
        <f t="shared" si="762"/>
        <v>MIPYME</v>
      </c>
      <c r="AH943" s="68"/>
      <c r="AI943" s="64" t="str">
        <f>IF(OR(AH936=0,N943="",R943=""),"",IF(AH936&gt;=$AI$9,"HABIL","NO HABIL"))</f>
        <v/>
      </c>
      <c r="AJ943" s="68"/>
      <c r="AK943" s="64" t="str">
        <f>IF(OR(AJ936=0,N943="",R943=""),"",IF(AJ936&gt;=$AK$9,"HABIL","NO HABIL"))</f>
        <v/>
      </c>
      <c r="AL943" s="71" t="str">
        <f t="shared" si="763"/>
        <v/>
      </c>
    </row>
    <row r="944" spans="2:38" ht="18" hidden="1" customHeight="1" x14ac:dyDescent="0.25">
      <c r="B944" s="54" t="str">
        <f t="shared" si="764"/>
        <v/>
      </c>
      <c r="C944" s="56"/>
      <c r="D944" s="56"/>
      <c r="E944" s="57">
        <f>IF(ISERROR(VLOOKUP(C944,[2]TD!$4:$65536,2,0)),0,VLOOKUP(C944,[2]TD!$4:$65536,2,0))</f>
        <v>0</v>
      </c>
      <c r="F944" s="57">
        <f>IF(ISERROR(VLOOKUP(C944,[2]TD!$4:$65536,3,0)),0,VLOOKUP(C944,[2]TD!$4:$65536,3,0))</f>
        <v>0</v>
      </c>
      <c r="G944" s="57">
        <f>IF(ISERROR(VLOOKUP(C944,[2]TD!$4:$65536,4,0)),0,VLOOKUP(C944,[2]TD!$4:$65536,4,0))</f>
        <v>0</v>
      </c>
      <c r="H944" s="57">
        <f>IF(ISERROR(VLOOKUP(C944,[2]TD!$4:$65536,5,0)),0,VLOOKUP(C944,[2]TD!$4:$65536,5,0))</f>
        <v>0</v>
      </c>
      <c r="I944" s="57">
        <f t="shared" si="760"/>
        <v>0</v>
      </c>
      <c r="J944" s="57">
        <f t="shared" si="760"/>
        <v>0</v>
      </c>
      <c r="K944" s="57">
        <f t="shared" si="761"/>
        <v>0</v>
      </c>
      <c r="L944" s="57">
        <f>IF(ISERROR(VLOOKUP(C944,[2]TD!$4:$65536,6,0)),0,VLOOKUP(C944,[2]TD!$4:$65536,6,0))</f>
        <v>0</v>
      </c>
      <c r="M944" s="57">
        <f>IF(ISERROR(VLOOKUP(C944,[2]TD!$4:$65536,7,0)),0,VLOOKUP(C944,[2]TD!$4:$65536,7,0))</f>
        <v>0</v>
      </c>
      <c r="N944" s="70"/>
      <c r="O944" s="70" t="str">
        <f>IF(ISERROR(VLOOKUP(N944,[2]POA!$A$2:$C$25,3,0)),"",VLOOKUP(N944,[2]POA!$A$2:$C$25,3,0))</f>
        <v/>
      </c>
      <c r="P944" s="61"/>
      <c r="Q944" s="61" t="str">
        <f>IF(ISERROR(VLOOKUP(P944,[2]POA!$A$2:$F$25,4,0)),"",VLOOKUP(P944,[2]POA!$A$2:$F$25,4,0))</f>
        <v/>
      </c>
      <c r="R944" s="62" t="str">
        <f>IF(ISERROR(VLOOKUP(N944,[2]POA!$A$2:$C$25,2,0)),"",VLOOKUP(N944,[2]POA!$A$2:$C$25,2,0))</f>
        <v/>
      </c>
      <c r="S944" s="63"/>
      <c r="T944" s="64" t="str">
        <f t="shared" si="757"/>
        <v/>
      </c>
      <c r="U944" s="63"/>
      <c r="V944" s="64" t="str">
        <f>IF(OR(U936=0,N944="",R944=""),"",IF(U936&gt;=(0.5*R944),"HABIL","NO HABIL"))</f>
        <v/>
      </c>
      <c r="W944" s="64"/>
      <c r="X944" s="63"/>
      <c r="Y944" s="64" t="str">
        <f>IF(OR(X936=0,N944="",R944=""),"",IF(X936&gt;=$Y$9,"HABIL","NO HABIL"))</f>
        <v/>
      </c>
      <c r="Z944" s="65"/>
      <c r="AA944" s="64" t="str">
        <f>IF(OR(Z936=0,N944="",R944=""),"",IF(Z936&lt;=$AA$9,"HABIL","NO HABIL"))</f>
        <v/>
      </c>
      <c r="AB944" s="61">
        <f>IF(ISERROR(VLOOKUP(P944,[3]POA!$A$2:$F$25,5,0)),"",VLOOKUP(P944,[3]POA!$A$2:$F$25,5,0))</f>
        <v>0</v>
      </c>
      <c r="AC944" s="61"/>
      <c r="AD944" s="64" t="str">
        <f>IF(OR(AC936=0,N944="",R944=""),"",IF(AC936&gt;=$AD$9,"HABIL","NO HABIL"))</f>
        <v/>
      </c>
      <c r="AE944" s="64" t="str">
        <f t="shared" si="758"/>
        <v/>
      </c>
      <c r="AF944" s="66">
        <f t="shared" si="759"/>
        <v>0</v>
      </c>
      <c r="AG944" s="67" t="str">
        <f t="shared" si="762"/>
        <v>MIPYME</v>
      </c>
      <c r="AH944" s="68"/>
      <c r="AI944" s="64" t="str">
        <f>IF(OR(AH936=0,N944="",R944=""),"",IF(AH936&gt;=$AI$9,"HABIL","NO HABIL"))</f>
        <v/>
      </c>
      <c r="AJ944" s="68"/>
      <c r="AK944" s="64" t="str">
        <f>IF(OR(AJ936=0,N944="",R944=""),"",IF(AJ936&gt;=$AK$9,"HABIL","NO HABIL"))</f>
        <v/>
      </c>
      <c r="AL944" s="72" t="str">
        <f t="shared" si="763"/>
        <v/>
      </c>
    </row>
    <row r="945" spans="2:38" ht="18" hidden="1" customHeight="1" x14ac:dyDescent="0.25">
      <c r="B945" s="54" t="str">
        <f t="shared" si="764"/>
        <v/>
      </c>
      <c r="C945" s="56"/>
      <c r="D945" s="56"/>
      <c r="E945" s="57">
        <f>IF(ISERROR(VLOOKUP(C945,[2]TD!$4:$65536,2,0)),0,VLOOKUP(C945,[2]TD!$4:$65536,2,0))</f>
        <v>0</v>
      </c>
      <c r="F945" s="57">
        <f>IF(ISERROR(VLOOKUP(C945,[2]TD!$4:$65536,3,0)),0,VLOOKUP(C945,[2]TD!$4:$65536,3,0))</f>
        <v>0</v>
      </c>
      <c r="G945" s="57">
        <f>IF(ISERROR(VLOOKUP(C945,[2]TD!$4:$65536,4,0)),0,VLOOKUP(C945,[2]TD!$4:$65536,4,0))</f>
        <v>0</v>
      </c>
      <c r="H945" s="57">
        <f>IF(ISERROR(VLOOKUP(C945,[2]TD!$4:$65536,5,0)),0,VLOOKUP(C945,[2]TD!$4:$65536,5,0))</f>
        <v>0</v>
      </c>
      <c r="I945" s="57">
        <f t="shared" si="760"/>
        <v>0</v>
      </c>
      <c r="J945" s="57">
        <f t="shared" si="760"/>
        <v>0</v>
      </c>
      <c r="K945" s="57">
        <f t="shared" si="761"/>
        <v>0</v>
      </c>
      <c r="L945" s="57">
        <f>IF(ISERROR(VLOOKUP(C945,[2]TD!$4:$65536,6,0)),0,VLOOKUP(C945,[2]TD!$4:$65536,6,0))</f>
        <v>0</v>
      </c>
      <c r="M945" s="57">
        <f>IF(ISERROR(VLOOKUP(C945,[2]TD!$4:$65536,7,0)),0,VLOOKUP(C945,[2]TD!$4:$65536,7,0))</f>
        <v>0</v>
      </c>
      <c r="N945" s="70"/>
      <c r="O945" s="70" t="str">
        <f>IF(ISERROR(VLOOKUP(N945,[2]POA!$A$2:$C$25,3,0)),"",VLOOKUP(N945,[2]POA!$A$2:$C$25,3,0))</f>
        <v/>
      </c>
      <c r="P945" s="61"/>
      <c r="Q945" s="61" t="str">
        <f>IF(ISERROR(VLOOKUP(P945,[2]POA!$A$2:$F$25,4,0)),"",VLOOKUP(P945,[2]POA!$A$2:$F$25,4,0))</f>
        <v/>
      </c>
      <c r="R945" s="62" t="str">
        <f>IF(ISERROR(VLOOKUP(N945,[2]POA!$A$2:$C$25,2,0)),"",VLOOKUP(N945,[2]POA!$A$2:$C$25,2,0))</f>
        <v/>
      </c>
      <c r="S945" s="63"/>
      <c r="T945" s="64" t="str">
        <f t="shared" si="757"/>
        <v/>
      </c>
      <c r="U945" s="63"/>
      <c r="V945" s="64" t="str">
        <f>IF(OR(U936=0,N945="",R945=""),"",IF(U936&gt;=(0.5*R945),"HABIL","NO HABIL"))</f>
        <v/>
      </c>
      <c r="W945" s="64"/>
      <c r="X945" s="63"/>
      <c r="Y945" s="64" t="str">
        <f>IF(OR(X936=0,N945="",R945=""),"",IF(X936&gt;=$Y$9,"HABIL","NO HABIL"))</f>
        <v/>
      </c>
      <c r="Z945" s="65"/>
      <c r="AA945" s="64" t="str">
        <f>IF(OR(Z936=0,N945="",R945=""),"",IF(Z936&lt;=$AA$9,"HABIL","NO HABIL"))</f>
        <v/>
      </c>
      <c r="AB945" s="61">
        <f>IF(ISERROR(VLOOKUP(P945,[3]POA!$A$2:$F$25,5,0)),"",VLOOKUP(P945,[3]POA!$A$2:$F$25,5,0))</f>
        <v>0</v>
      </c>
      <c r="AC945" s="61"/>
      <c r="AD945" s="64" t="str">
        <f>IF(OR(AC936=0,N945="",R945=""),"",IF(AC936&gt;=$AD$9,"HABIL","NO HABIL"))</f>
        <v/>
      </c>
      <c r="AE945" s="64" t="str">
        <f t="shared" si="758"/>
        <v/>
      </c>
      <c r="AF945" s="66">
        <f t="shared" si="759"/>
        <v>0</v>
      </c>
      <c r="AG945" s="67" t="str">
        <f t="shared" si="762"/>
        <v>MIPYME</v>
      </c>
      <c r="AH945" s="68"/>
      <c r="AI945" s="64" t="str">
        <f>IF(OR(AH936=0,N945="",R945=""),"",IF(AH936&gt;=$AI$9,"HABIL","NO HABIL"))</f>
        <v/>
      </c>
      <c r="AJ945" s="68"/>
      <c r="AK945" s="64" t="str">
        <f>IF(OR(AJ936=0,N945="",R945=""),"",IF(AJ936&gt;=$AK$9,"HABIL","NO HABIL"))</f>
        <v/>
      </c>
      <c r="AL945" s="72" t="str">
        <f t="shared" si="763"/>
        <v/>
      </c>
    </row>
    <row r="946" spans="2:38" ht="18" hidden="1" customHeight="1" x14ac:dyDescent="0.25">
      <c r="B946" s="73" t="str">
        <f t="shared" si="764"/>
        <v/>
      </c>
      <c r="C946" s="74"/>
      <c r="D946" s="74"/>
      <c r="E946" s="75">
        <f>IF(ISERROR(VLOOKUP(C946,[2]TD!$4:$65536,2,0)),0,VLOOKUP(C946,[2]TD!$4:$65536,2,0))</f>
        <v>0</v>
      </c>
      <c r="F946" s="75">
        <f>IF(ISERROR(VLOOKUP(C946,[2]TD!$4:$65536,3,0)),0,VLOOKUP(C946,[2]TD!$4:$65536,3,0))</f>
        <v>0</v>
      </c>
      <c r="G946" s="75">
        <f>IF(ISERROR(VLOOKUP(C946,[2]TD!$4:$65536,4,0)),0,VLOOKUP(C946,[2]TD!$4:$65536,4,0))</f>
        <v>0</v>
      </c>
      <c r="H946" s="75">
        <f>IF(ISERROR(VLOOKUP(C946,[2]TD!$4:$65536,5,0)),0,VLOOKUP(C946,[2]TD!$4:$65536,5,0))</f>
        <v>0</v>
      </c>
      <c r="I946" s="75">
        <f t="shared" si="760"/>
        <v>0</v>
      </c>
      <c r="J946" s="75">
        <f t="shared" si="760"/>
        <v>0</v>
      </c>
      <c r="K946" s="75">
        <f t="shared" si="761"/>
        <v>0</v>
      </c>
      <c r="L946" s="75">
        <f>IF(ISERROR(VLOOKUP(C946,[2]TD!$4:$65536,6,0)),0,VLOOKUP(C946,[2]TD!$4:$65536,6,0))</f>
        <v>0</v>
      </c>
      <c r="M946" s="75">
        <f>IF(ISERROR(VLOOKUP(C946,[2]TD!$4:$65536,7,0)),0,VLOOKUP(C946,[2]TD!$4:$65536,7,0))</f>
        <v>0</v>
      </c>
      <c r="N946" s="76"/>
      <c r="O946" s="76" t="str">
        <f>IF(ISERROR(VLOOKUP(N946,[2]POA!$A$2:$C$25,3,0)),"",VLOOKUP(N946,[2]POA!$A$2:$C$25,3,0))</f>
        <v/>
      </c>
      <c r="P946" s="77"/>
      <c r="Q946" s="77" t="str">
        <f>IF(ISERROR(VLOOKUP(P946,[2]POA!$A$2:$F$25,4,0)),"",VLOOKUP(P946,[2]POA!$A$2:$F$25,4,0))</f>
        <v/>
      </c>
      <c r="R946" s="78" t="str">
        <f>IF(ISERROR(VLOOKUP(N946,[2]POA!$A$2:$C$25,2,0)),"",VLOOKUP(N946,[2]POA!$A$2:$C$25,2,0))</f>
        <v/>
      </c>
      <c r="S946" s="79"/>
      <c r="T946" s="64" t="str">
        <f t="shared" si="757"/>
        <v/>
      </c>
      <c r="U946" s="79"/>
      <c r="V946" s="80" t="str">
        <f>IF(OR(U936=0,N946="",R946=""),"",IF(U936&gt;=(0.5*R946),"HABIL","NO HABIL"))</f>
        <v/>
      </c>
      <c r="W946" s="80"/>
      <c r="X946" s="79"/>
      <c r="Y946" s="80" t="str">
        <f>IF(OR(X936=0,N946="",R946=""),"",IF(X936&gt;=$Y$9,"HABIL","NO HABIL"))</f>
        <v/>
      </c>
      <c r="Z946" s="81"/>
      <c r="AA946" s="80" t="str">
        <f>IF(OR(Z936=0,N946="",R946=""),"",IF(Z936&lt;=$AA$9,"HABIL","NO HABIL"))</f>
        <v/>
      </c>
      <c r="AB946" s="77">
        <f>IF(ISERROR(VLOOKUP(P946,[3]POA!$A$2:$F$25,5,0)),"",VLOOKUP(P946,[3]POA!$A$2:$F$25,5,0))</f>
        <v>0</v>
      </c>
      <c r="AC946" s="77"/>
      <c r="AD946" s="80" t="str">
        <f>IF(OR(AC936=0,N946="",R946=""),"",IF(AC936&gt;=$AD$9,"HABIL","NO HABIL"))</f>
        <v/>
      </c>
      <c r="AE946" s="80" t="str">
        <f t="shared" si="758"/>
        <v/>
      </c>
      <c r="AF946" s="82">
        <f t="shared" si="759"/>
        <v>0</v>
      </c>
      <c r="AG946" s="83" t="str">
        <f t="shared" si="762"/>
        <v>MIPYME</v>
      </c>
      <c r="AH946" s="84"/>
      <c r="AI946" s="80" t="str">
        <f>IF(OR(AH936=0,N946="",R946=""),"",IF(AH936&gt;=$AI$9,"HABIL","NO HABIL"))</f>
        <v/>
      </c>
      <c r="AJ946" s="84"/>
      <c r="AK946" s="80" t="str">
        <f>IF(OR(AJ936=0,N946="",R946=""),"",IF(AJ936&gt;=$AK$9,"HABIL","NO HABIL"))</f>
        <v/>
      </c>
      <c r="AL946" s="85" t="str">
        <f t="shared" si="763"/>
        <v/>
      </c>
    </row>
    <row r="947" spans="2:38" ht="18" hidden="1" customHeight="1" x14ac:dyDescent="0.25">
      <c r="B947" s="37">
        <v>86</v>
      </c>
      <c r="C947" s="38">
        <f>+C948</f>
        <v>0</v>
      </c>
      <c r="D947" s="39" t="str">
        <f>IF(SUM(D948:D957)=0,"",SUM(D948:D957))</f>
        <v/>
      </c>
      <c r="E947" s="40">
        <f>SUM(E948:E957)</f>
        <v>0</v>
      </c>
      <c r="F947" s="40">
        <f t="shared" ref="F947:M947" si="765">SUM(F948:F957)</f>
        <v>0</v>
      </c>
      <c r="G947" s="40">
        <f t="shared" si="765"/>
        <v>0</v>
      </c>
      <c r="H947" s="40">
        <f t="shared" si="765"/>
        <v>0</v>
      </c>
      <c r="I947" s="40">
        <f t="shared" si="765"/>
        <v>0</v>
      </c>
      <c r="J947" s="40">
        <f t="shared" si="765"/>
        <v>0</v>
      </c>
      <c r="K947" s="40">
        <f t="shared" si="765"/>
        <v>0</v>
      </c>
      <c r="L947" s="40">
        <f t="shared" si="765"/>
        <v>0</v>
      </c>
      <c r="M947" s="40">
        <f t="shared" si="765"/>
        <v>0</v>
      </c>
      <c r="N947" s="41">
        <v>1</v>
      </c>
      <c r="O947" s="42">
        <f>IF(ISERROR(VLOOKUP(N947,[2]POA!$A$2:$C$25,3,0)),"",VLOOKUP(N947,[2]POA!$A$2:$C$25,3,0))</f>
        <v>18</v>
      </c>
      <c r="P947" s="43" t="s">
        <v>54</v>
      </c>
      <c r="Q947" s="41">
        <f>+SUM(Q948:Q957)</f>
        <v>0</v>
      </c>
      <c r="R947" s="44">
        <f>IF(ISERROR(VLOOKUP(N947,[2]POA!$A$2:$C$25,2,0)),"",VLOOKUP(N947,[2]POA!$A$2:$C$25,2,0))</f>
        <v>151500000000</v>
      </c>
      <c r="S947" s="45">
        <f>SUM(I947)</f>
        <v>0</v>
      </c>
      <c r="T947" s="46" t="str">
        <f>IF(OR(S947=0,N947="",R947=""),"",IF(S947&gt;=(R947/O947),"HABIL","NO HABIL"))</f>
        <v/>
      </c>
      <c r="U947" s="47">
        <f>SUM(J947)</f>
        <v>0</v>
      </c>
      <c r="V947" s="48" t="str">
        <f>IF(OR(U947=0,N947="",R947=""),"",IF(U947&gt;=(0.1*R947),"HABIL","NO HABIL"))</f>
        <v/>
      </c>
      <c r="W947" s="48"/>
      <c r="X947" s="47">
        <f>IF(ISERROR(SUM(E947/G947)),0,SUM(E947/G947))</f>
        <v>0</v>
      </c>
      <c r="Y947" s="46" t="str">
        <f>IF(OR(X947=0,N947="",R947=""),"",IF(X947&gt;=$Y$9,"HABIL","NO HABIL"))</f>
        <v/>
      </c>
      <c r="Z947" s="49">
        <f>IF(ISERROR(SUM(H947/F947)),0,SUM(H947/F947))</f>
        <v>0</v>
      </c>
      <c r="AA947" s="46" t="str">
        <f>IF(OR(Z947=0,N947="",R947=""),"",IF(Z947&lt;=$AA$9,"HABIL","NO HABIL"))</f>
        <v/>
      </c>
      <c r="AB947" s="41">
        <f>+SUM(AB948:AB957)</f>
        <v>0</v>
      </c>
      <c r="AC947" s="49">
        <f>IF(ISERROR(SUM(L947/M947)),0,SUM(L947/M947))</f>
        <v>0</v>
      </c>
      <c r="AD947" s="46" t="str">
        <f>IF(OR(AC947=0,N947="",R947=""),"",IF(AC947&gt;=$AD$9,"HABIL","NO HABIL"))</f>
        <v/>
      </c>
      <c r="AE947" s="46" t="str">
        <f>IF(OR(T947="",V947="",Y947="",AA947="",AD947=""),"",IF(T947="NO HABIL","NO HABIL",IF(V947="NO HABIL","NO HABIL",IF(Y947="NO HABIL","NO HABIL",IF(AA947="NO HABIL","NO HABIL",IF(AD947="NO HABIL","NO HABIL",IF(AD947="NO HABIL","NO HABIL","HABIL")))))))</f>
        <v/>
      </c>
      <c r="AF947" s="50"/>
      <c r="AG947" s="51"/>
      <c r="AH947" s="49">
        <f>IF(ISERROR(SUM(L947/K947)),0,SUM(L947/K947))</f>
        <v>0</v>
      </c>
      <c r="AI947" s="46" t="str">
        <f>IF(OR(AH947=0,N947="",R947=""),"",IF(AH947&gt;=$AI$9,"HABIL","NO HABIL"))</f>
        <v/>
      </c>
      <c r="AJ947" s="49">
        <f>IF(ISERROR(SUM(L947/F947)),0,SUM(L947/F947))</f>
        <v>0</v>
      </c>
      <c r="AK947" s="46" t="str">
        <f>IF(OR(AJ947=0,N947="",R947=""),"",IF(AJ947&gt;=$AK$9,"HABIL","NO HABIL"))</f>
        <v/>
      </c>
      <c r="AL947" s="52" t="str">
        <f t="shared" si="763"/>
        <v/>
      </c>
    </row>
    <row r="948" spans="2:38" ht="18" hidden="1" customHeight="1" x14ac:dyDescent="0.25">
      <c r="B948" s="54" t="str">
        <f>IF(C948="","",B947+0.1)</f>
        <v/>
      </c>
      <c r="C948" s="55"/>
      <c r="D948" s="56"/>
      <c r="E948" s="57">
        <f>IF(ISERROR(VLOOKUP(C948,[2]TD!$4:$65536,2,0)),0,VLOOKUP(C948,[2]TD!$4:$65536,2,0))</f>
        <v>0</v>
      </c>
      <c r="F948" s="57">
        <f>IF(ISERROR(VLOOKUP(C948,[2]TD!$4:$65536,3,0)),0,VLOOKUP(C948,[2]TD!$4:$65536,3,0))</f>
        <v>0</v>
      </c>
      <c r="G948" s="57">
        <f>IF(ISERROR(VLOOKUP(C948,[2]TD!$4:$65536,4,0)),0,VLOOKUP(C948,[2]TD!$4:$65536,4,0))</f>
        <v>0</v>
      </c>
      <c r="H948" s="57">
        <f>IF(ISERROR(VLOOKUP(C948,[2]TD!$4:$65536,5,0)),0,VLOOKUP(C948,[2]TD!$4:$65536,5,0))</f>
        <v>0</v>
      </c>
      <c r="I948" s="57">
        <f>IF(ISERROR(E948-G948),"",E948-G948)</f>
        <v>0</v>
      </c>
      <c r="J948" s="58">
        <f>IF(ISERROR(F948-H948),"",F948-H948)</f>
        <v>0</v>
      </c>
      <c r="K948" s="58">
        <f>IF(ISERROR(F948-H948),"",F948-H948)</f>
        <v>0</v>
      </c>
      <c r="L948" s="57">
        <f>IF(ISERROR(VLOOKUP(C948,[2]TD!$4:$65536,6,0)),0,VLOOKUP(C948,[2]TD!$4:$65536,6,0))</f>
        <v>0</v>
      </c>
      <c r="M948" s="57">
        <f>IF(ISERROR(VLOOKUP(C948,[2]TD!$4:$65536,7,0)),0,VLOOKUP(C948,[2]TD!$4:$65536,7,0))</f>
        <v>0</v>
      </c>
      <c r="N948" s="59"/>
      <c r="O948" s="60" t="str">
        <f>IF(ISERROR(VLOOKUP(N948,[2]POA!$A$2:$C$25,3,0)),"",VLOOKUP(N948,[2]POA!$A$2:$C$25,3,0))</f>
        <v/>
      </c>
      <c r="P948" s="61" t="s">
        <v>54</v>
      </c>
      <c r="Q948" s="61" t="str">
        <f>IF(ISERROR(VLOOKUP(P948,[2]POA!$A$2:$F$25,4,0)),"",VLOOKUP(P948,[2]POA!$A$2:$F$25,4,0))</f>
        <v/>
      </c>
      <c r="R948" s="62" t="str">
        <f>IF(ISERROR(VLOOKUP(N948,[2]POA!$A$2:$C$25,2,0)),"",VLOOKUP(N948,[2]POA!$A$2:$C$25,2,0))</f>
        <v/>
      </c>
      <c r="S948" s="63"/>
      <c r="T948" s="64" t="str">
        <f t="shared" ref="T948:T957" si="766">IF(OR(S947=0,N948="",R948=""),"",IF(S947&gt;=(0.1*R948),"HABIL","NO HABIL"))</f>
        <v/>
      </c>
      <c r="U948" s="63"/>
      <c r="V948" s="64" t="str">
        <f>IF(OR(U947=0,N948="",R948=""),"",IF(U947&gt;=(0.5*R948),"HABIL","NO HABIL"))</f>
        <v/>
      </c>
      <c r="W948" s="64"/>
      <c r="X948" s="63"/>
      <c r="Y948" s="64" t="str">
        <f>IF(OR(X947=0,N948="",R948=""),"",IF(X947&gt;=$Y$9,"HABIL","NO HABIL"))</f>
        <v/>
      </c>
      <c r="Z948" s="65"/>
      <c r="AA948" s="64" t="str">
        <f>IF(OR(Z947=0,N948="",R948=""),"",IF(Z947&lt;=$AA$9,"HABIL","NO HABIL"))</f>
        <v/>
      </c>
      <c r="AB948" s="61" t="str">
        <f>IF(ISERROR(VLOOKUP(P948,[3]POA!$A$2:$F$25,5,0)),"",VLOOKUP(P948,[3]POA!$A$2:$F$25,5,0))</f>
        <v/>
      </c>
      <c r="AC948" s="61"/>
      <c r="AD948" s="64" t="str">
        <f>IF(OR(AC947=0,N948="",R948=""),"",IF(AC947&gt;=$AD$9,"HABIL","NO HABIL"))</f>
        <v/>
      </c>
      <c r="AE948" s="64" t="str">
        <f t="shared" ref="AE948:AE957" si="767">IF(OR(T948="",V948="",Y948="",AA948="",AD948=""),"",IF(T948="NO HABIL","NO HABIL",IF(V948="NO HABIL","NO HABIL",IF(Y948="NO HABIL","NO HABIL",IF(AA948="NO HABIL","NO HABIL",IF(AD948="NO HABIL","NO HABIL",IF(AD948="NO HABIL","NO HABIL","HABIL")))))))</f>
        <v/>
      </c>
      <c r="AF948" s="66">
        <f t="shared" ref="AF948:AF957" si="768">IF(ISERROR(F948/$AG$9),"",F948/$AG$9)</f>
        <v>0</v>
      </c>
      <c r="AG948" s="67" t="str">
        <f>+IF(AF948&lt;$AG$10,"MIPYME","NO CUMPLE")</f>
        <v>MIPYME</v>
      </c>
      <c r="AH948" s="68"/>
      <c r="AI948" s="64" t="str">
        <f>IF(OR(AH947=0,N948="",R948=""),"",IF(AH947&gt;=$AI$9,"HABIL","NO HABIL"))</f>
        <v/>
      </c>
      <c r="AJ948" s="68"/>
      <c r="AK948" s="64" t="str">
        <f>IF(OR(AJ947=0,N948="",R948=""),"",IF(AJ947&gt;=$AK$9,"HABIL","NO HABIL"))</f>
        <v/>
      </c>
      <c r="AL948" s="69" t="str">
        <f>IF(OR(AI948="",AK948=""),"",IF(AI948="NO HABIL","NO HABIL",IF(AK948="NO HABIL","NO HABIL",IF(AK948="NO HABIL","NO HABIL","HABIL"))))</f>
        <v/>
      </c>
    </row>
    <row r="949" spans="2:38" ht="18" hidden="1" customHeight="1" x14ac:dyDescent="0.25">
      <c r="B949" s="54" t="str">
        <f>IF(C949="","",B948+0.1)</f>
        <v/>
      </c>
      <c r="C949" s="56"/>
      <c r="D949" s="56"/>
      <c r="E949" s="57">
        <f>IF(ISERROR(VLOOKUP(C949,[2]TD!$4:$65536,2,0)),0,VLOOKUP(C949,[2]TD!$4:$65536,2,0))</f>
        <v>0</v>
      </c>
      <c r="F949" s="57">
        <f>IF(ISERROR(VLOOKUP(C949,[2]TD!$4:$65536,3,0)),0,VLOOKUP(C949,[2]TD!$4:$65536,3,0))</f>
        <v>0</v>
      </c>
      <c r="G949" s="57">
        <f>IF(ISERROR(VLOOKUP(C949,[2]TD!$4:$65536,4,0)),0,VLOOKUP(C949,[2]TD!$4:$65536,4,0))</f>
        <v>0</v>
      </c>
      <c r="H949" s="57">
        <f>IF(ISERROR(VLOOKUP(C949,[2]TD!$4:$65536,5,0)),0,VLOOKUP(C949,[2]TD!$4:$65536,5,0))</f>
        <v>0</v>
      </c>
      <c r="I949" s="57">
        <f t="shared" ref="I949:J957" si="769">IF(ISERROR(E949-G949),"",E949-G949)</f>
        <v>0</v>
      </c>
      <c r="J949" s="58">
        <f t="shared" si="769"/>
        <v>0</v>
      </c>
      <c r="K949" s="58">
        <f t="shared" ref="K949:K957" si="770">IF(ISERROR(F949-H949),"",F949-H949)</f>
        <v>0</v>
      </c>
      <c r="L949" s="57">
        <f>IF(ISERROR(VLOOKUP(C949,[2]TD!$4:$65536,6,0)),0,VLOOKUP(C949,[2]TD!$4:$65536,6,0))</f>
        <v>0</v>
      </c>
      <c r="M949" s="57">
        <f>IF(ISERROR(VLOOKUP(C949,[2]TD!$4:$65536,7,0)),0,VLOOKUP(C949,[2]TD!$4:$65536,7,0))</f>
        <v>0</v>
      </c>
      <c r="N949" s="70"/>
      <c r="O949" s="70" t="str">
        <f>IF(ISERROR(VLOOKUP(N949,[2]POA!$A$2:$C$25,3,0)),"",VLOOKUP(N949,[2]POA!$A$2:$C$25,3,0))</f>
        <v/>
      </c>
      <c r="P949" s="61" t="s">
        <v>54</v>
      </c>
      <c r="Q949" s="61" t="str">
        <f>IF(ISERROR(VLOOKUP(P949,[2]POA!$A$2:$F$25,4,0)),"",VLOOKUP(P949,[2]POA!$A$2:$F$25,4,0))</f>
        <v/>
      </c>
      <c r="R949" s="62" t="str">
        <f>IF(ISERROR(VLOOKUP(N949,[2]POA!$A$2:$C$25,2,0)),"",VLOOKUP(N949,[2]POA!$A$2:$C$25,2,0))</f>
        <v/>
      </c>
      <c r="S949" s="63" t="s">
        <v>54</v>
      </c>
      <c r="T949" s="64" t="str">
        <f t="shared" si="766"/>
        <v/>
      </c>
      <c r="U949" s="63"/>
      <c r="V949" s="64" t="str">
        <f>IF(OR(U947=0,N949="",R949=""),"",IF(U947&gt;=(0.5*R949),"HABIL","NO HABIL"))</f>
        <v/>
      </c>
      <c r="W949" s="64"/>
      <c r="X949" s="63"/>
      <c r="Y949" s="64" t="str">
        <f>IF(OR(X947=0,N949="",R949=""),"",IF(X947&gt;=$Y$9,"HABIL","NO HABIL"))</f>
        <v/>
      </c>
      <c r="Z949" s="65"/>
      <c r="AA949" s="64" t="str">
        <f>IF(OR(Z947=0,N949="",R949=""),"",IF(Z947&lt;=$AA$9,"HABIL","NO HABIL"))</f>
        <v/>
      </c>
      <c r="AB949" s="61" t="str">
        <f>IF(ISERROR(VLOOKUP(P949,[3]POA!$A$2:$F$25,5,0)),"",VLOOKUP(P949,[3]POA!$A$2:$F$25,5,0))</f>
        <v/>
      </c>
      <c r="AC949" s="61"/>
      <c r="AD949" s="64" t="str">
        <f>IF(OR(AC947=0,N949="",R949=""),"",IF(AC947&gt;=$AD$9,"HABIL","NO HABIL"))</f>
        <v/>
      </c>
      <c r="AE949" s="64" t="str">
        <f t="shared" si="767"/>
        <v/>
      </c>
      <c r="AF949" s="66">
        <f t="shared" si="768"/>
        <v>0</v>
      </c>
      <c r="AG949" s="67" t="str">
        <f t="shared" ref="AG949:AG957" si="771">+IF(AF949&lt;$AG$10,"MIPYME","NO CUMPLE")</f>
        <v>MIPYME</v>
      </c>
      <c r="AH949" s="68"/>
      <c r="AI949" s="64" t="str">
        <f>IF(OR(AH947=0,N949="",R949=""),"",IF(AH947&gt;=$AI$9,"HABIL","NO HABIL"))</f>
        <v/>
      </c>
      <c r="AJ949" s="68"/>
      <c r="AK949" s="64" t="str">
        <f>IF(OR(AJ947=0,N949="",R949=""),"",IF(AJ947&gt;=$AK$9,"HABIL","NO HABIL"))</f>
        <v/>
      </c>
      <c r="AL949" s="71" t="str">
        <f t="shared" ref="AL949:AL958" si="772">IF(OR(AI949="",AK949=""),"",IF(AI949="NO HABIL","NO HABIL",IF(AK949="NO HABIL","NO HABIL",IF(AK949="NO HABIL","NO HABIL","HABIL"))))</f>
        <v/>
      </c>
    </row>
    <row r="950" spans="2:38" ht="18" hidden="1" customHeight="1" x14ac:dyDescent="0.25">
      <c r="B950" s="54" t="str">
        <f>IF(C950="","",B949+0.1)</f>
        <v/>
      </c>
      <c r="C950" s="56"/>
      <c r="D950" s="56"/>
      <c r="E950" s="57">
        <f>IF(ISERROR(VLOOKUP(C950,[2]TD!$4:$65536,2,0)),0,VLOOKUP(C950,[2]TD!$4:$65536,2,0))</f>
        <v>0</v>
      </c>
      <c r="F950" s="57">
        <f>IF(ISERROR(VLOOKUP(C950,[2]TD!$4:$65536,3,0)),0,VLOOKUP(C950,[2]TD!$4:$65536,3,0))</f>
        <v>0</v>
      </c>
      <c r="G950" s="57">
        <f>IF(ISERROR(VLOOKUP(C950,[2]TD!$4:$65536,4,0)),0,VLOOKUP(C950,[2]TD!$4:$65536,4,0))</f>
        <v>0</v>
      </c>
      <c r="H950" s="57">
        <f>IF(ISERROR(VLOOKUP(C950,[2]TD!$4:$65536,5,0)),0,VLOOKUP(C950,[2]TD!$4:$65536,5,0))</f>
        <v>0</v>
      </c>
      <c r="I950" s="57">
        <f t="shared" si="769"/>
        <v>0</v>
      </c>
      <c r="J950" s="58">
        <f t="shared" si="769"/>
        <v>0</v>
      </c>
      <c r="K950" s="58">
        <f t="shared" si="770"/>
        <v>0</v>
      </c>
      <c r="L950" s="57">
        <f>IF(ISERROR(VLOOKUP(C950,[2]TD!$4:$65536,6,0)),0,VLOOKUP(C950,[2]TD!$4:$65536,6,0))</f>
        <v>0</v>
      </c>
      <c r="M950" s="57">
        <f>IF(ISERROR(VLOOKUP(C950,[2]TD!$4:$65536,7,0)),0,VLOOKUP(C950,[2]TD!$4:$65536,7,0))</f>
        <v>0</v>
      </c>
      <c r="N950" s="70"/>
      <c r="O950" s="70" t="str">
        <f>IF(ISERROR(VLOOKUP(N950,[2]POA!$A$2:$C$25,3,0)),"",VLOOKUP(N950,[2]POA!$A$2:$C$25,3,0))</f>
        <v/>
      </c>
      <c r="P950" s="61"/>
      <c r="Q950" s="61" t="str">
        <f>IF(ISERROR(VLOOKUP(P950,[2]POA!$A$2:$F$25,4,0)),"",VLOOKUP(P950,[2]POA!$A$2:$F$25,4,0))</f>
        <v/>
      </c>
      <c r="R950" s="62" t="str">
        <f>IF(ISERROR(VLOOKUP(N950,[2]POA!$A$2:$C$25,2,0)),"",VLOOKUP(N950,[2]POA!$A$2:$C$25,2,0))</f>
        <v/>
      </c>
      <c r="S950" s="63" t="s">
        <v>54</v>
      </c>
      <c r="T950" s="64" t="str">
        <f t="shared" si="766"/>
        <v/>
      </c>
      <c r="U950" s="63"/>
      <c r="V950" s="64" t="str">
        <f>IF(OR(U947=0,N950="",R950=""),"",IF(U947&gt;=(0.5*R950),"HABIL","NO HABIL"))</f>
        <v/>
      </c>
      <c r="W950" s="64"/>
      <c r="X950" s="63"/>
      <c r="Y950" s="64" t="str">
        <f>IF(OR(X947=0,N950="",R950=""),"",IF(X947&gt;=$Y$9,"HABIL","NO HABIL"))</f>
        <v/>
      </c>
      <c r="Z950" s="65"/>
      <c r="AA950" s="64" t="str">
        <f>IF(OR(Z947=0,N950="",R950=""),"",IF(Z947&lt;=$AA$9,"HABIL","NO HABIL"))</f>
        <v/>
      </c>
      <c r="AB950" s="61">
        <f>IF(ISERROR(VLOOKUP(P950,[3]POA!$A$2:$F$25,5,0)),"",VLOOKUP(P950,[3]POA!$A$2:$F$25,5,0))</f>
        <v>0</v>
      </c>
      <c r="AC950" s="61"/>
      <c r="AD950" s="64" t="str">
        <f>IF(OR(AC947=0,N950="",R950=""),"",IF(AC947&gt;=$AD$9,"HABIL","NO HABIL"))</f>
        <v/>
      </c>
      <c r="AE950" s="64" t="str">
        <f t="shared" si="767"/>
        <v/>
      </c>
      <c r="AF950" s="66">
        <f t="shared" si="768"/>
        <v>0</v>
      </c>
      <c r="AG950" s="67" t="str">
        <f t="shared" si="771"/>
        <v>MIPYME</v>
      </c>
      <c r="AH950" s="68"/>
      <c r="AI950" s="64" t="str">
        <f>IF(OR(AH947=0,N950="",R950=""),"",IF(AH947&gt;=$AI$9,"HABIL","NO HABIL"))</f>
        <v/>
      </c>
      <c r="AJ950" s="68"/>
      <c r="AK950" s="64" t="str">
        <f>IF(OR(AJ947=0,N950="",R950=""),"",IF(AJ947&gt;=$AK$9,"HABIL","NO HABIL"))</f>
        <v/>
      </c>
      <c r="AL950" s="71" t="str">
        <f t="shared" si="772"/>
        <v/>
      </c>
    </row>
    <row r="951" spans="2:38" ht="18" hidden="1" customHeight="1" x14ac:dyDescent="0.25">
      <c r="B951" s="54"/>
      <c r="C951" s="56" t="s">
        <v>55</v>
      </c>
      <c r="D951" s="56"/>
      <c r="E951" s="57">
        <f>IF(ISERROR(VLOOKUP(C951,[2]TD!$4:$65536,2,0)),0,VLOOKUP(C951,[2]TD!$4:$65536,2,0))</f>
        <v>0</v>
      </c>
      <c r="F951" s="57">
        <f>IF(ISERROR(VLOOKUP(C951,[2]TD!$4:$65536,3,0)),0,VLOOKUP(C951,[2]TD!$4:$65536,3,0))</f>
        <v>0</v>
      </c>
      <c r="G951" s="57">
        <f>IF(ISERROR(VLOOKUP(C951,[2]TD!$4:$65536,4,0)),0,VLOOKUP(C951,[2]TD!$4:$65536,4,0))</f>
        <v>0</v>
      </c>
      <c r="H951" s="57">
        <f>IF(ISERROR(VLOOKUP(C951,[2]TD!$4:$65536,5,0)),0,VLOOKUP(C951,[2]TD!$4:$65536,5,0))</f>
        <v>0</v>
      </c>
      <c r="I951" s="57">
        <f t="shared" si="769"/>
        <v>0</v>
      </c>
      <c r="J951" s="57">
        <f t="shared" si="769"/>
        <v>0</v>
      </c>
      <c r="K951" s="57">
        <f t="shared" si="770"/>
        <v>0</v>
      </c>
      <c r="L951" s="57">
        <f>IF(ISERROR(VLOOKUP(C951,[2]TD!$4:$65536,6,0)),0,VLOOKUP(C951,[2]TD!$4:$65536,6,0))</f>
        <v>0</v>
      </c>
      <c r="M951" s="57">
        <f>IF(ISERROR(VLOOKUP(C951,[2]TD!$4:$65536,7,0)),0,VLOOKUP(C951,[2]TD!$4:$65536,7,0))</f>
        <v>0</v>
      </c>
      <c r="N951" s="70"/>
      <c r="O951" s="70" t="str">
        <f>IF(ISERROR(VLOOKUP(N951,[2]POA!$A$2:$C$25,3,0)),"",VLOOKUP(N951,[2]POA!$A$2:$C$25,3,0))</f>
        <v/>
      </c>
      <c r="P951" s="61"/>
      <c r="Q951" s="61" t="str">
        <f>IF(ISERROR(VLOOKUP(P951,[2]POA!$A$2:$F$25,4,0)),"",VLOOKUP(P951,[2]POA!$A$2:$F$25,4,0))</f>
        <v/>
      </c>
      <c r="R951" s="62" t="str">
        <f>IF(ISERROR(VLOOKUP(N951,[2]POA!$A$2:$C$25,2,0)),"",VLOOKUP(N951,[2]POA!$A$2:$C$25,2,0))</f>
        <v/>
      </c>
      <c r="S951" s="63"/>
      <c r="T951" s="64" t="str">
        <f t="shared" si="766"/>
        <v/>
      </c>
      <c r="U951" s="63"/>
      <c r="V951" s="64" t="str">
        <f>IF(OR(U947=0,N951="",R951=""),"",IF(U947&gt;=(0.5*R951),"HABIL","NO HABIL"))</f>
        <v/>
      </c>
      <c r="W951" s="64"/>
      <c r="X951" s="63"/>
      <c r="Y951" s="64" t="str">
        <f>IF(OR(X947=0,N951="",R951=""),"",IF(X947&gt;=$Y$9,"HABIL","NO HABIL"))</f>
        <v/>
      </c>
      <c r="Z951" s="65"/>
      <c r="AA951" s="64" t="str">
        <f>IF(OR(Z947=0,N951="",R951=""),"",IF(Z947&lt;=$AA$9,"HABIL","NO HABIL"))</f>
        <v/>
      </c>
      <c r="AB951" s="61">
        <f>IF(ISERROR(VLOOKUP(P951,[3]POA!$A$2:$F$25,5,0)),"",VLOOKUP(P951,[3]POA!$A$2:$F$25,5,0))</f>
        <v>0</v>
      </c>
      <c r="AC951" s="61"/>
      <c r="AD951" s="64" t="str">
        <f>IF(OR(AC947=0,N951="",R951=""),"",IF(AC947&gt;=$AD$9,"HABIL","NO HABIL"))</f>
        <v/>
      </c>
      <c r="AE951" s="64" t="str">
        <f t="shared" si="767"/>
        <v/>
      </c>
      <c r="AF951" s="66">
        <f t="shared" si="768"/>
        <v>0</v>
      </c>
      <c r="AG951" s="67" t="str">
        <f t="shared" si="771"/>
        <v>MIPYME</v>
      </c>
      <c r="AH951" s="68"/>
      <c r="AI951" s="64" t="str">
        <f>IF(OR(AH947=0,N951="",R951=""),"",IF(AH947&gt;=$AI$9,"HABIL","NO HABIL"))</f>
        <v/>
      </c>
      <c r="AJ951" s="68"/>
      <c r="AK951" s="64" t="str">
        <f>IF(OR(AJ947=0,N951="",R951=""),"",IF(AJ947&gt;=$AK$9,"HABIL","NO HABIL"))</f>
        <v/>
      </c>
      <c r="AL951" s="71" t="str">
        <f t="shared" si="772"/>
        <v/>
      </c>
    </row>
    <row r="952" spans="2:38" ht="18" hidden="1" customHeight="1" x14ac:dyDescent="0.25">
      <c r="B952" s="54" t="str">
        <f t="shared" ref="B952:B957" si="773">IF(C952="","",B951+0.1)</f>
        <v/>
      </c>
      <c r="C952" s="56"/>
      <c r="D952" s="56"/>
      <c r="E952" s="57">
        <f>IF(ISERROR(VLOOKUP(C952,[2]TD!$4:$65536,2,0)),0,VLOOKUP(C952,[2]TD!$4:$65536,2,0))</f>
        <v>0</v>
      </c>
      <c r="F952" s="57">
        <f>IF(ISERROR(VLOOKUP(C952,[2]TD!$4:$65536,3,0)),0,VLOOKUP(C952,[2]TD!$4:$65536,3,0))</f>
        <v>0</v>
      </c>
      <c r="G952" s="57">
        <f>IF(ISERROR(VLOOKUP(C952,[2]TD!$4:$65536,4,0)),0,VLOOKUP(C952,[2]TD!$4:$65536,4,0))</f>
        <v>0</v>
      </c>
      <c r="H952" s="57">
        <f>IF(ISERROR(VLOOKUP(C952,[2]TD!$4:$65536,5,0)),0,VLOOKUP(C952,[2]TD!$4:$65536,5,0))</f>
        <v>0</v>
      </c>
      <c r="I952" s="57">
        <f t="shared" si="769"/>
        <v>0</v>
      </c>
      <c r="J952" s="57">
        <f t="shared" si="769"/>
        <v>0</v>
      </c>
      <c r="K952" s="57">
        <f t="shared" si="770"/>
        <v>0</v>
      </c>
      <c r="L952" s="57">
        <f>IF(ISERROR(VLOOKUP(C952,[2]TD!$4:$65536,6,0)),0,VLOOKUP(C952,[2]TD!$4:$65536,6,0))</f>
        <v>0</v>
      </c>
      <c r="M952" s="57">
        <f>IF(ISERROR(VLOOKUP(C952,[2]TD!$4:$65536,7,0)),0,VLOOKUP(C952,[2]TD!$4:$65536,7,0))</f>
        <v>0</v>
      </c>
      <c r="N952" s="70"/>
      <c r="O952" s="70" t="str">
        <f>IF(ISERROR(VLOOKUP(N952,[2]POA!$A$2:$C$25,3,0)),"",VLOOKUP(N952,[2]POA!$A$2:$C$25,3,0))</f>
        <v/>
      </c>
      <c r="P952" s="61"/>
      <c r="Q952" s="61" t="str">
        <f>IF(ISERROR(VLOOKUP(P952,[2]POA!$A$2:$F$25,4,0)),"",VLOOKUP(P952,[2]POA!$A$2:$F$25,4,0))</f>
        <v/>
      </c>
      <c r="R952" s="62" t="str">
        <f>IF(ISERROR(VLOOKUP(N952,[2]POA!$A$2:$C$25,2,0)),"",VLOOKUP(N952,[2]POA!$A$2:$C$25,2,0))</f>
        <v/>
      </c>
      <c r="S952" s="63"/>
      <c r="T952" s="64" t="str">
        <f t="shared" si="766"/>
        <v/>
      </c>
      <c r="U952" s="63"/>
      <c r="V952" s="64" t="str">
        <f>IF(OR(U947=0,N952="",R952=""),"",IF(U947&gt;=(0.5*R952),"HABIL","NO HABIL"))</f>
        <v/>
      </c>
      <c r="W952" s="64"/>
      <c r="X952" s="63"/>
      <c r="Y952" s="64" t="str">
        <f>IF(OR(X947=0,N952="",R952=""),"",IF(X947&gt;=$Y$9,"HABIL","NO HABIL"))</f>
        <v/>
      </c>
      <c r="Z952" s="65"/>
      <c r="AA952" s="64" t="str">
        <f>IF(OR(Z947=0,N952="",R952=""),"",IF(Z947&lt;=$AA$9,"HABIL","NO HABIL"))</f>
        <v/>
      </c>
      <c r="AB952" s="61">
        <f>IF(ISERROR(VLOOKUP(P952,[3]POA!$A$2:$F$25,5,0)),"",VLOOKUP(P952,[3]POA!$A$2:$F$25,5,0))</f>
        <v>0</v>
      </c>
      <c r="AC952" s="61"/>
      <c r="AD952" s="64" t="str">
        <f>IF(OR(AC947=0,N952="",R952=""),"",IF(AC947&gt;=$AD$9,"HABIL","NO HABIL"))</f>
        <v/>
      </c>
      <c r="AE952" s="64" t="str">
        <f t="shared" si="767"/>
        <v/>
      </c>
      <c r="AF952" s="66">
        <f t="shared" si="768"/>
        <v>0</v>
      </c>
      <c r="AG952" s="67" t="str">
        <f t="shared" si="771"/>
        <v>MIPYME</v>
      </c>
      <c r="AH952" s="68"/>
      <c r="AI952" s="64" t="str">
        <f>IF(OR(AH947=0,N952="",R952=""),"",IF(AH947&gt;=$AI$9,"HABIL","NO HABIL"))</f>
        <v/>
      </c>
      <c r="AJ952" s="68"/>
      <c r="AK952" s="64" t="str">
        <f>IF(OR(AJ947=0,N952="",R952=""),"",IF(AJ947&gt;=$AK$9,"HABIL","NO HABIL"))</f>
        <v/>
      </c>
      <c r="AL952" s="72" t="str">
        <f t="shared" si="772"/>
        <v/>
      </c>
    </row>
    <row r="953" spans="2:38" ht="18" hidden="1" customHeight="1" x14ac:dyDescent="0.25">
      <c r="B953" s="54" t="str">
        <f t="shared" si="773"/>
        <v/>
      </c>
      <c r="C953" s="56"/>
      <c r="D953" s="56"/>
      <c r="E953" s="57">
        <f>IF(ISERROR(VLOOKUP(C953,[2]TD!$4:$65536,2,0)),0,VLOOKUP(C953,[2]TD!$4:$65536,2,0))</f>
        <v>0</v>
      </c>
      <c r="F953" s="57">
        <f>IF(ISERROR(VLOOKUP(C953,[2]TD!$4:$65536,3,0)),0,VLOOKUP(C953,[2]TD!$4:$65536,3,0))</f>
        <v>0</v>
      </c>
      <c r="G953" s="57">
        <f>IF(ISERROR(VLOOKUP(C953,[2]TD!$4:$65536,4,0)),0,VLOOKUP(C953,[2]TD!$4:$65536,4,0))</f>
        <v>0</v>
      </c>
      <c r="H953" s="57">
        <f>IF(ISERROR(VLOOKUP(C953,[2]TD!$4:$65536,5,0)),0,VLOOKUP(C953,[2]TD!$4:$65536,5,0))</f>
        <v>0</v>
      </c>
      <c r="I953" s="57">
        <f t="shared" si="769"/>
        <v>0</v>
      </c>
      <c r="J953" s="57">
        <f t="shared" si="769"/>
        <v>0</v>
      </c>
      <c r="K953" s="57">
        <f t="shared" si="770"/>
        <v>0</v>
      </c>
      <c r="L953" s="57">
        <f>IF(ISERROR(VLOOKUP(C953,[2]TD!$4:$65536,6,0)),0,VLOOKUP(C953,[2]TD!$4:$65536,6,0))</f>
        <v>0</v>
      </c>
      <c r="M953" s="57">
        <f>IF(ISERROR(VLOOKUP(C953,[2]TD!$4:$65536,7,0)),0,VLOOKUP(C953,[2]TD!$4:$65536,7,0))</f>
        <v>0</v>
      </c>
      <c r="N953" s="70"/>
      <c r="O953" s="70" t="str">
        <f>IF(ISERROR(VLOOKUP(N953,[2]POA!$A$2:$C$25,3,0)),"",VLOOKUP(N953,[2]POA!$A$2:$C$25,3,0))</f>
        <v/>
      </c>
      <c r="P953" s="61"/>
      <c r="Q953" s="61" t="str">
        <f>IF(ISERROR(VLOOKUP(P953,[2]POA!$A$2:$F$25,4,0)),"",VLOOKUP(P953,[2]POA!$A$2:$F$25,4,0))</f>
        <v/>
      </c>
      <c r="R953" s="62" t="str">
        <f>IF(ISERROR(VLOOKUP(N953,[2]POA!$A$2:$C$25,2,0)),"",VLOOKUP(N953,[2]POA!$A$2:$C$25,2,0))</f>
        <v/>
      </c>
      <c r="S953" s="63"/>
      <c r="T953" s="64" t="str">
        <f t="shared" si="766"/>
        <v/>
      </c>
      <c r="U953" s="63"/>
      <c r="V953" s="64" t="str">
        <f>IF(OR(U947=0,N953="",R953=""),"",IF(U947&gt;=(0.5*R953),"HABIL","NO HABIL"))</f>
        <v/>
      </c>
      <c r="W953" s="64"/>
      <c r="X953" s="63"/>
      <c r="Y953" s="64" t="str">
        <f>IF(OR(X947=0,N953="",R953=""),"",IF(X947&gt;=$Y$9,"HABIL","NO HABIL"))</f>
        <v/>
      </c>
      <c r="Z953" s="65"/>
      <c r="AA953" s="64" t="str">
        <f>IF(OR(Z947=0,N953="",R953=""),"",IF(Z947&lt;=$AA$9,"HABIL","NO HABIL"))</f>
        <v/>
      </c>
      <c r="AB953" s="61">
        <f>IF(ISERROR(VLOOKUP(P953,[3]POA!$A$2:$F$25,5,0)),"",VLOOKUP(P953,[3]POA!$A$2:$F$25,5,0))</f>
        <v>0</v>
      </c>
      <c r="AC953" s="61"/>
      <c r="AD953" s="64" t="str">
        <f>IF(OR(AC947=0,N953="",R953=""),"",IF(AC947&gt;=$AD$9,"HABIL","NO HABIL"))</f>
        <v/>
      </c>
      <c r="AE953" s="64" t="str">
        <f t="shared" si="767"/>
        <v/>
      </c>
      <c r="AF953" s="66">
        <f t="shared" si="768"/>
        <v>0</v>
      </c>
      <c r="AG953" s="67" t="str">
        <f t="shared" si="771"/>
        <v>MIPYME</v>
      </c>
      <c r="AH953" s="68"/>
      <c r="AI953" s="64" t="str">
        <f>IF(OR(AH947=0,N953="",R953=""),"",IF(AH947&gt;=$AI$9,"HABIL","NO HABIL"))</f>
        <v/>
      </c>
      <c r="AJ953" s="68"/>
      <c r="AK953" s="64" t="str">
        <f>IF(OR(AJ947=0,N953="",R953=""),"",IF(AJ947&gt;=$AK$9,"HABIL","NO HABIL"))</f>
        <v/>
      </c>
      <c r="AL953" s="71" t="str">
        <f t="shared" si="772"/>
        <v/>
      </c>
    </row>
    <row r="954" spans="2:38" ht="18" hidden="1" customHeight="1" x14ac:dyDescent="0.25">
      <c r="B954" s="54" t="str">
        <f t="shared" si="773"/>
        <v/>
      </c>
      <c r="C954" s="56"/>
      <c r="D954" s="56"/>
      <c r="E954" s="57">
        <f>IF(ISERROR(VLOOKUP(C954,[2]TD!$4:$65536,2,0)),0,VLOOKUP(C954,[2]TD!$4:$65536,2,0))</f>
        <v>0</v>
      </c>
      <c r="F954" s="57">
        <f>IF(ISERROR(VLOOKUP(C954,[2]TD!$4:$65536,3,0)),0,VLOOKUP(C954,[2]TD!$4:$65536,3,0))</f>
        <v>0</v>
      </c>
      <c r="G954" s="57">
        <f>IF(ISERROR(VLOOKUP(C954,[2]TD!$4:$65536,4,0)),0,VLOOKUP(C954,[2]TD!$4:$65536,4,0))</f>
        <v>0</v>
      </c>
      <c r="H954" s="57">
        <f>IF(ISERROR(VLOOKUP(C954,[2]TD!$4:$65536,5,0)),0,VLOOKUP(C954,[2]TD!$4:$65536,5,0))</f>
        <v>0</v>
      </c>
      <c r="I954" s="57">
        <f t="shared" si="769"/>
        <v>0</v>
      </c>
      <c r="J954" s="57">
        <f t="shared" si="769"/>
        <v>0</v>
      </c>
      <c r="K954" s="57">
        <f t="shared" si="770"/>
        <v>0</v>
      </c>
      <c r="L954" s="57">
        <f>IF(ISERROR(VLOOKUP(C954,[2]TD!$4:$65536,6,0)),0,VLOOKUP(C954,[2]TD!$4:$65536,6,0))</f>
        <v>0</v>
      </c>
      <c r="M954" s="57">
        <f>IF(ISERROR(VLOOKUP(C954,[2]TD!$4:$65536,7,0)),0,VLOOKUP(C954,[2]TD!$4:$65536,7,0))</f>
        <v>0</v>
      </c>
      <c r="N954" s="70"/>
      <c r="O954" s="70" t="str">
        <f>IF(ISERROR(VLOOKUP(N954,[2]POA!$A$2:$C$25,3,0)),"",VLOOKUP(N954,[2]POA!$A$2:$C$25,3,0))</f>
        <v/>
      </c>
      <c r="P954" s="61"/>
      <c r="Q954" s="61" t="str">
        <f>IF(ISERROR(VLOOKUP(P954,[2]POA!$A$2:$F$25,4,0)),"",VLOOKUP(P954,[2]POA!$A$2:$F$25,4,0))</f>
        <v/>
      </c>
      <c r="R954" s="62" t="str">
        <f>IF(ISERROR(VLOOKUP(N954,[2]POA!$A$2:$C$25,2,0)),"",VLOOKUP(N954,[2]POA!$A$2:$C$25,2,0))</f>
        <v/>
      </c>
      <c r="S954" s="63"/>
      <c r="T954" s="64" t="str">
        <f t="shared" si="766"/>
        <v/>
      </c>
      <c r="U954" s="63"/>
      <c r="V954" s="64" t="str">
        <f>IF(OR(U947=0,N954="",R954=""),"",IF(U947&gt;=(0.5*R954),"HABIL","NO HABIL"))</f>
        <v/>
      </c>
      <c r="W954" s="64"/>
      <c r="X954" s="63"/>
      <c r="Y954" s="64" t="str">
        <f>IF(OR(X947=0,N954="",R954=""),"",IF(X947&gt;=$Y$9,"HABIL","NO HABIL"))</f>
        <v/>
      </c>
      <c r="Z954" s="65"/>
      <c r="AA954" s="64" t="str">
        <f>IF(OR(Z947=0,N954="",R954=""),"",IF(Z947&lt;=$AA$9,"HABIL","NO HABIL"))</f>
        <v/>
      </c>
      <c r="AB954" s="61">
        <f>IF(ISERROR(VLOOKUP(P954,[3]POA!$A$2:$F$25,5,0)),"",VLOOKUP(P954,[3]POA!$A$2:$F$25,5,0))</f>
        <v>0</v>
      </c>
      <c r="AC954" s="61"/>
      <c r="AD954" s="64" t="str">
        <f>IF(OR(AC947=0,N954="",R954=""),"",IF(AC947&gt;=$AD$9,"HABIL","NO HABIL"))</f>
        <v/>
      </c>
      <c r="AE954" s="64" t="str">
        <f t="shared" si="767"/>
        <v/>
      </c>
      <c r="AF954" s="66">
        <f t="shared" si="768"/>
        <v>0</v>
      </c>
      <c r="AG954" s="67" t="str">
        <f t="shared" si="771"/>
        <v>MIPYME</v>
      </c>
      <c r="AH954" s="68"/>
      <c r="AI954" s="64" t="str">
        <f>IF(OR(AH947=0,N954="",R954=""),"",IF(AH947&gt;=$AI$9,"HABIL","NO HABIL"))</f>
        <v/>
      </c>
      <c r="AJ954" s="68"/>
      <c r="AK954" s="64" t="str">
        <f>IF(OR(AJ947=0,N954="",R954=""),"",IF(AJ947&gt;=$AK$9,"HABIL","NO HABIL"))</f>
        <v/>
      </c>
      <c r="AL954" s="71" t="str">
        <f t="shared" si="772"/>
        <v/>
      </c>
    </row>
    <row r="955" spans="2:38" ht="18" hidden="1" customHeight="1" x14ac:dyDescent="0.25">
      <c r="B955" s="54" t="str">
        <f t="shared" si="773"/>
        <v/>
      </c>
      <c r="C955" s="56"/>
      <c r="D955" s="56"/>
      <c r="E955" s="57">
        <f>IF(ISERROR(VLOOKUP(C955,[2]TD!$4:$65536,2,0)),0,VLOOKUP(C955,[2]TD!$4:$65536,2,0))</f>
        <v>0</v>
      </c>
      <c r="F955" s="57">
        <f>IF(ISERROR(VLOOKUP(C955,[2]TD!$4:$65536,3,0)),0,VLOOKUP(C955,[2]TD!$4:$65536,3,0))</f>
        <v>0</v>
      </c>
      <c r="G955" s="57">
        <f>IF(ISERROR(VLOOKUP(C955,[2]TD!$4:$65536,4,0)),0,VLOOKUP(C955,[2]TD!$4:$65536,4,0))</f>
        <v>0</v>
      </c>
      <c r="H955" s="57">
        <f>IF(ISERROR(VLOOKUP(C955,[2]TD!$4:$65536,5,0)),0,VLOOKUP(C955,[2]TD!$4:$65536,5,0))</f>
        <v>0</v>
      </c>
      <c r="I955" s="57">
        <f t="shared" si="769"/>
        <v>0</v>
      </c>
      <c r="J955" s="57">
        <f t="shared" si="769"/>
        <v>0</v>
      </c>
      <c r="K955" s="57">
        <f t="shared" si="770"/>
        <v>0</v>
      </c>
      <c r="L955" s="57">
        <f>IF(ISERROR(VLOOKUP(C955,[2]TD!$4:$65536,6,0)),0,VLOOKUP(C955,[2]TD!$4:$65536,6,0))</f>
        <v>0</v>
      </c>
      <c r="M955" s="57">
        <f>IF(ISERROR(VLOOKUP(C955,[2]TD!$4:$65536,7,0)),0,VLOOKUP(C955,[2]TD!$4:$65536,7,0))</f>
        <v>0</v>
      </c>
      <c r="N955" s="70"/>
      <c r="O955" s="70" t="str">
        <f>IF(ISERROR(VLOOKUP(N955,[2]POA!$A$2:$C$25,3,0)),"",VLOOKUP(N955,[2]POA!$A$2:$C$25,3,0))</f>
        <v/>
      </c>
      <c r="P955" s="61"/>
      <c r="Q955" s="61" t="str">
        <f>IF(ISERROR(VLOOKUP(P955,[2]POA!$A$2:$F$25,4,0)),"",VLOOKUP(P955,[2]POA!$A$2:$F$25,4,0))</f>
        <v/>
      </c>
      <c r="R955" s="62" t="str">
        <f>IF(ISERROR(VLOOKUP(N955,[2]POA!$A$2:$C$25,2,0)),"",VLOOKUP(N955,[2]POA!$A$2:$C$25,2,0))</f>
        <v/>
      </c>
      <c r="S955" s="63"/>
      <c r="T955" s="64" t="str">
        <f t="shared" si="766"/>
        <v/>
      </c>
      <c r="U955" s="63"/>
      <c r="V955" s="64" t="str">
        <f>IF(OR(U947=0,N955="",R955=""),"",IF(U947&gt;=(0.5*R955),"HABIL","NO HABIL"))</f>
        <v/>
      </c>
      <c r="W955" s="64"/>
      <c r="X955" s="63"/>
      <c r="Y955" s="64" t="str">
        <f>IF(OR(X947=0,N955="",R955=""),"",IF(X947&gt;=$Y$9,"HABIL","NO HABIL"))</f>
        <v/>
      </c>
      <c r="Z955" s="65"/>
      <c r="AA955" s="64" t="str">
        <f>IF(OR(Z947=0,N955="",R955=""),"",IF(Z947&lt;=$AA$9,"HABIL","NO HABIL"))</f>
        <v/>
      </c>
      <c r="AB955" s="61">
        <f>IF(ISERROR(VLOOKUP(P955,[3]POA!$A$2:$F$25,5,0)),"",VLOOKUP(P955,[3]POA!$A$2:$F$25,5,0))</f>
        <v>0</v>
      </c>
      <c r="AC955" s="61"/>
      <c r="AD955" s="64" t="str">
        <f>IF(OR(AC947=0,N955="",R955=""),"",IF(AC947&gt;=$AD$9,"HABIL","NO HABIL"))</f>
        <v/>
      </c>
      <c r="AE955" s="64" t="str">
        <f t="shared" si="767"/>
        <v/>
      </c>
      <c r="AF955" s="66">
        <f t="shared" si="768"/>
        <v>0</v>
      </c>
      <c r="AG955" s="67" t="str">
        <f t="shared" si="771"/>
        <v>MIPYME</v>
      </c>
      <c r="AH955" s="68"/>
      <c r="AI955" s="64" t="str">
        <f>IF(OR(AH947=0,N955="",R955=""),"",IF(AH947&gt;=$AI$9,"HABIL","NO HABIL"))</f>
        <v/>
      </c>
      <c r="AJ955" s="68"/>
      <c r="AK955" s="64" t="str">
        <f>IF(OR(AJ947=0,N955="",R955=""),"",IF(AJ947&gt;=$AK$9,"HABIL","NO HABIL"))</f>
        <v/>
      </c>
      <c r="AL955" s="72" t="str">
        <f t="shared" si="772"/>
        <v/>
      </c>
    </row>
    <row r="956" spans="2:38" ht="18" hidden="1" customHeight="1" x14ac:dyDescent="0.25">
      <c r="B956" s="54" t="str">
        <f t="shared" si="773"/>
        <v/>
      </c>
      <c r="C956" s="56"/>
      <c r="D956" s="56"/>
      <c r="E956" s="57">
        <f>IF(ISERROR(VLOOKUP(C956,[2]TD!$4:$65536,2,0)),0,VLOOKUP(C956,[2]TD!$4:$65536,2,0))</f>
        <v>0</v>
      </c>
      <c r="F956" s="57">
        <f>IF(ISERROR(VLOOKUP(C956,[2]TD!$4:$65536,3,0)),0,VLOOKUP(C956,[2]TD!$4:$65536,3,0))</f>
        <v>0</v>
      </c>
      <c r="G956" s="57">
        <f>IF(ISERROR(VLOOKUP(C956,[2]TD!$4:$65536,4,0)),0,VLOOKUP(C956,[2]TD!$4:$65536,4,0))</f>
        <v>0</v>
      </c>
      <c r="H956" s="57">
        <f>IF(ISERROR(VLOOKUP(C956,[2]TD!$4:$65536,5,0)),0,VLOOKUP(C956,[2]TD!$4:$65536,5,0))</f>
        <v>0</v>
      </c>
      <c r="I956" s="57">
        <f t="shared" si="769"/>
        <v>0</v>
      </c>
      <c r="J956" s="57">
        <f t="shared" si="769"/>
        <v>0</v>
      </c>
      <c r="K956" s="57">
        <f t="shared" si="770"/>
        <v>0</v>
      </c>
      <c r="L956" s="57">
        <f>IF(ISERROR(VLOOKUP(C956,[2]TD!$4:$65536,6,0)),0,VLOOKUP(C956,[2]TD!$4:$65536,6,0))</f>
        <v>0</v>
      </c>
      <c r="M956" s="57">
        <f>IF(ISERROR(VLOOKUP(C956,[2]TD!$4:$65536,7,0)),0,VLOOKUP(C956,[2]TD!$4:$65536,7,0))</f>
        <v>0</v>
      </c>
      <c r="N956" s="70"/>
      <c r="O956" s="70" t="str">
        <f>IF(ISERROR(VLOOKUP(N956,[2]POA!$A$2:$C$25,3,0)),"",VLOOKUP(N956,[2]POA!$A$2:$C$25,3,0))</f>
        <v/>
      </c>
      <c r="P956" s="61"/>
      <c r="Q956" s="61" t="str">
        <f>IF(ISERROR(VLOOKUP(P956,[2]POA!$A$2:$F$25,4,0)),"",VLOOKUP(P956,[2]POA!$A$2:$F$25,4,0))</f>
        <v/>
      </c>
      <c r="R956" s="62" t="str">
        <f>IF(ISERROR(VLOOKUP(N956,[2]POA!$A$2:$C$25,2,0)),"",VLOOKUP(N956,[2]POA!$A$2:$C$25,2,0))</f>
        <v/>
      </c>
      <c r="S956" s="63"/>
      <c r="T956" s="64" t="str">
        <f t="shared" si="766"/>
        <v/>
      </c>
      <c r="U956" s="63"/>
      <c r="V956" s="64" t="str">
        <f>IF(OR(U947=0,N956="",R956=""),"",IF(U947&gt;=(0.5*R956),"HABIL","NO HABIL"))</f>
        <v/>
      </c>
      <c r="W956" s="64"/>
      <c r="X956" s="63"/>
      <c r="Y956" s="64" t="str">
        <f>IF(OR(X947=0,N956="",R956=""),"",IF(X947&gt;=$Y$9,"HABIL","NO HABIL"))</f>
        <v/>
      </c>
      <c r="Z956" s="65"/>
      <c r="AA956" s="64" t="str">
        <f>IF(OR(Z947=0,N956="",R956=""),"",IF(Z947&lt;=$AA$9,"HABIL","NO HABIL"))</f>
        <v/>
      </c>
      <c r="AB956" s="61">
        <f>IF(ISERROR(VLOOKUP(P956,[3]POA!$A$2:$F$25,5,0)),"",VLOOKUP(P956,[3]POA!$A$2:$F$25,5,0))</f>
        <v>0</v>
      </c>
      <c r="AC956" s="61"/>
      <c r="AD956" s="64" t="str">
        <f>IF(OR(AC947=0,N956="",R956=""),"",IF(AC947&gt;=$AD$9,"HABIL","NO HABIL"))</f>
        <v/>
      </c>
      <c r="AE956" s="64" t="str">
        <f t="shared" si="767"/>
        <v/>
      </c>
      <c r="AF956" s="66">
        <f t="shared" si="768"/>
        <v>0</v>
      </c>
      <c r="AG956" s="67" t="str">
        <f t="shared" si="771"/>
        <v>MIPYME</v>
      </c>
      <c r="AH956" s="68"/>
      <c r="AI956" s="64" t="str">
        <f>IF(OR(AH947=0,N956="",R956=""),"",IF(AH947&gt;=$AI$9,"HABIL","NO HABIL"))</f>
        <v/>
      </c>
      <c r="AJ956" s="68"/>
      <c r="AK956" s="64" t="str">
        <f>IF(OR(AJ947=0,N956="",R956=""),"",IF(AJ947&gt;=$AK$9,"HABIL","NO HABIL"))</f>
        <v/>
      </c>
      <c r="AL956" s="72" t="str">
        <f t="shared" si="772"/>
        <v/>
      </c>
    </row>
    <row r="957" spans="2:38" ht="18" hidden="1" customHeight="1" x14ac:dyDescent="0.25">
      <c r="B957" s="73" t="str">
        <f t="shared" si="773"/>
        <v/>
      </c>
      <c r="C957" s="74"/>
      <c r="D957" s="74"/>
      <c r="E957" s="75">
        <f>IF(ISERROR(VLOOKUP(C957,[2]TD!$4:$65536,2,0)),0,VLOOKUP(C957,[2]TD!$4:$65536,2,0))</f>
        <v>0</v>
      </c>
      <c r="F957" s="75">
        <f>IF(ISERROR(VLOOKUP(C957,[2]TD!$4:$65536,3,0)),0,VLOOKUP(C957,[2]TD!$4:$65536,3,0))</f>
        <v>0</v>
      </c>
      <c r="G957" s="75">
        <f>IF(ISERROR(VLOOKUP(C957,[2]TD!$4:$65536,4,0)),0,VLOOKUP(C957,[2]TD!$4:$65536,4,0))</f>
        <v>0</v>
      </c>
      <c r="H957" s="75">
        <f>IF(ISERROR(VLOOKUP(C957,[2]TD!$4:$65536,5,0)),0,VLOOKUP(C957,[2]TD!$4:$65536,5,0))</f>
        <v>0</v>
      </c>
      <c r="I957" s="75">
        <f t="shared" si="769"/>
        <v>0</v>
      </c>
      <c r="J957" s="75">
        <f t="shared" si="769"/>
        <v>0</v>
      </c>
      <c r="K957" s="75">
        <f t="shared" si="770"/>
        <v>0</v>
      </c>
      <c r="L957" s="75">
        <f>IF(ISERROR(VLOOKUP(C957,[2]TD!$4:$65536,6,0)),0,VLOOKUP(C957,[2]TD!$4:$65536,6,0))</f>
        <v>0</v>
      </c>
      <c r="M957" s="75">
        <f>IF(ISERROR(VLOOKUP(C957,[2]TD!$4:$65536,7,0)),0,VLOOKUP(C957,[2]TD!$4:$65536,7,0))</f>
        <v>0</v>
      </c>
      <c r="N957" s="76"/>
      <c r="O957" s="76" t="str">
        <f>IF(ISERROR(VLOOKUP(N957,[2]POA!$A$2:$C$25,3,0)),"",VLOOKUP(N957,[2]POA!$A$2:$C$25,3,0))</f>
        <v/>
      </c>
      <c r="P957" s="77"/>
      <c r="Q957" s="77" t="str">
        <f>IF(ISERROR(VLOOKUP(P957,[2]POA!$A$2:$F$25,4,0)),"",VLOOKUP(P957,[2]POA!$A$2:$F$25,4,0))</f>
        <v/>
      </c>
      <c r="R957" s="78" t="str">
        <f>IF(ISERROR(VLOOKUP(N957,[2]POA!$A$2:$C$25,2,0)),"",VLOOKUP(N957,[2]POA!$A$2:$C$25,2,0))</f>
        <v/>
      </c>
      <c r="S957" s="79"/>
      <c r="T957" s="64" t="str">
        <f t="shared" si="766"/>
        <v/>
      </c>
      <c r="U957" s="79"/>
      <c r="V957" s="80" t="str">
        <f>IF(OR(U947=0,N957="",R957=""),"",IF(U947&gt;=(0.5*R957),"HABIL","NO HABIL"))</f>
        <v/>
      </c>
      <c r="W957" s="80"/>
      <c r="X957" s="79"/>
      <c r="Y957" s="80" t="str">
        <f>IF(OR(X947=0,N957="",R957=""),"",IF(X947&gt;=$Y$9,"HABIL","NO HABIL"))</f>
        <v/>
      </c>
      <c r="Z957" s="81"/>
      <c r="AA957" s="80" t="str">
        <f>IF(OR(Z947=0,N957="",R957=""),"",IF(Z947&lt;=$AA$9,"HABIL","NO HABIL"))</f>
        <v/>
      </c>
      <c r="AB957" s="77">
        <f>IF(ISERROR(VLOOKUP(P957,[3]POA!$A$2:$F$25,5,0)),"",VLOOKUP(P957,[3]POA!$A$2:$F$25,5,0))</f>
        <v>0</v>
      </c>
      <c r="AC957" s="77"/>
      <c r="AD957" s="80" t="str">
        <f>IF(OR(AC947=0,N957="",R957=""),"",IF(AC947&gt;=$AD$9,"HABIL","NO HABIL"))</f>
        <v/>
      </c>
      <c r="AE957" s="80" t="str">
        <f t="shared" si="767"/>
        <v/>
      </c>
      <c r="AF957" s="82">
        <f t="shared" si="768"/>
        <v>0</v>
      </c>
      <c r="AG957" s="83" t="str">
        <f t="shared" si="771"/>
        <v>MIPYME</v>
      </c>
      <c r="AH957" s="84"/>
      <c r="AI957" s="80" t="str">
        <f>IF(OR(AH947=0,N957="",R957=""),"",IF(AH947&gt;=$AI$9,"HABIL","NO HABIL"))</f>
        <v/>
      </c>
      <c r="AJ957" s="84"/>
      <c r="AK957" s="80" t="str">
        <f>IF(OR(AJ947=0,N957="",R957=""),"",IF(AJ947&gt;=$AK$9,"HABIL","NO HABIL"))</f>
        <v/>
      </c>
      <c r="AL957" s="85" t="str">
        <f t="shared" si="772"/>
        <v/>
      </c>
    </row>
    <row r="958" spans="2:38" ht="18" hidden="1" customHeight="1" x14ac:dyDescent="0.25">
      <c r="B958" s="37">
        <v>87</v>
      </c>
      <c r="C958" s="38">
        <f>+C959</f>
        <v>0</v>
      </c>
      <c r="D958" s="39" t="str">
        <f>IF(SUM(D959:D968)=0,"",SUM(D959:D968))</f>
        <v/>
      </c>
      <c r="E958" s="40">
        <f>SUM(E959:E968)</f>
        <v>0</v>
      </c>
      <c r="F958" s="40">
        <f t="shared" ref="F958:M958" si="774">SUM(F959:F968)</f>
        <v>0</v>
      </c>
      <c r="G958" s="40">
        <f t="shared" si="774"/>
        <v>0</v>
      </c>
      <c r="H958" s="40">
        <f t="shared" si="774"/>
        <v>0</v>
      </c>
      <c r="I958" s="40">
        <f t="shared" si="774"/>
        <v>0</v>
      </c>
      <c r="J958" s="40">
        <f t="shared" si="774"/>
        <v>0</v>
      </c>
      <c r="K958" s="40">
        <f t="shared" si="774"/>
        <v>0</v>
      </c>
      <c r="L958" s="40">
        <f t="shared" si="774"/>
        <v>0</v>
      </c>
      <c r="M958" s="40">
        <f t="shared" si="774"/>
        <v>0</v>
      </c>
      <c r="N958" s="41">
        <v>1</v>
      </c>
      <c r="O958" s="42">
        <f>IF(ISERROR(VLOOKUP(N958,[2]POA!$A$2:$C$25,3,0)),"",VLOOKUP(N958,[2]POA!$A$2:$C$25,3,0))</f>
        <v>18</v>
      </c>
      <c r="P958" s="43" t="s">
        <v>54</v>
      </c>
      <c r="Q958" s="41">
        <f>+SUM(Q959:Q968)</f>
        <v>0</v>
      </c>
      <c r="R958" s="44">
        <f>IF(ISERROR(VLOOKUP(N958,[2]POA!$A$2:$C$25,2,0)),"",VLOOKUP(N958,[2]POA!$A$2:$C$25,2,0))</f>
        <v>151500000000</v>
      </c>
      <c r="S958" s="45">
        <f>SUM(I958)</f>
        <v>0</v>
      </c>
      <c r="T958" s="46" t="str">
        <f>IF(OR(S958=0,N958="",R958=""),"",IF(S958&gt;=(R958/O958),"HABIL","NO HABIL"))</f>
        <v/>
      </c>
      <c r="U958" s="47">
        <f>SUM(J958)</f>
        <v>0</v>
      </c>
      <c r="V958" s="48" t="str">
        <f>IF(OR(U958=0,N958="",R958=""),"",IF(U958&gt;=(0.1*R958),"HABIL","NO HABIL"))</f>
        <v/>
      </c>
      <c r="W958" s="48"/>
      <c r="X958" s="47">
        <f>IF(ISERROR(SUM(E958/G958)),0,SUM(E958/G958))</f>
        <v>0</v>
      </c>
      <c r="Y958" s="46" t="str">
        <f>IF(OR(X958=0,N958="",R958=""),"",IF(X958&gt;=$Y$9,"HABIL","NO HABIL"))</f>
        <v/>
      </c>
      <c r="Z958" s="49">
        <f>IF(ISERROR(SUM(H958/F958)),0,SUM(H958/F958))</f>
        <v>0</v>
      </c>
      <c r="AA958" s="46" t="str">
        <f>IF(OR(Z958=0,N958="",R958=""),"",IF(Z958&lt;=$AA$9,"HABIL","NO HABIL"))</f>
        <v/>
      </c>
      <c r="AB958" s="41">
        <f>+SUM(AB959:AB968)</f>
        <v>0</v>
      </c>
      <c r="AC958" s="49">
        <f>IF(ISERROR(SUM(L958/M958)),0,SUM(L958/M958))</f>
        <v>0</v>
      </c>
      <c r="AD958" s="46" t="str">
        <f>IF(OR(AC958=0,N958="",R958=""),"",IF(AC958&gt;=$AD$9,"HABIL","NO HABIL"))</f>
        <v/>
      </c>
      <c r="AE958" s="46" t="str">
        <f>IF(OR(T958="",V958="",Y958="",AA958="",AD958=""),"",IF(T958="NO HABIL","NO HABIL",IF(V958="NO HABIL","NO HABIL",IF(Y958="NO HABIL","NO HABIL",IF(AA958="NO HABIL","NO HABIL",IF(AD958="NO HABIL","NO HABIL",IF(AD958="NO HABIL","NO HABIL","HABIL")))))))</f>
        <v/>
      </c>
      <c r="AF958" s="50"/>
      <c r="AG958" s="51"/>
      <c r="AH958" s="49">
        <f>IF(ISERROR(SUM(L958/K958)),0,SUM(L958/K958))</f>
        <v>0</v>
      </c>
      <c r="AI958" s="46" t="str">
        <f>IF(OR(AH958=0,N958="",R958=""),"",IF(AH958&gt;=$AI$9,"HABIL","NO HABIL"))</f>
        <v/>
      </c>
      <c r="AJ958" s="49">
        <f>IF(ISERROR(SUM(L958/F958)),0,SUM(L958/F958))</f>
        <v>0</v>
      </c>
      <c r="AK958" s="46" t="str">
        <f>IF(OR(AJ958=0,N958="",R958=""),"",IF(AJ958&gt;=$AK$9,"HABIL","NO HABIL"))</f>
        <v/>
      </c>
      <c r="AL958" s="52" t="str">
        <f t="shared" si="772"/>
        <v/>
      </c>
    </row>
    <row r="959" spans="2:38" ht="18" hidden="1" customHeight="1" x14ac:dyDescent="0.25">
      <c r="B959" s="54" t="str">
        <f>IF(C959="","",B958+0.1)</f>
        <v/>
      </c>
      <c r="C959" s="55"/>
      <c r="D959" s="56"/>
      <c r="E959" s="57">
        <f>IF(ISERROR(VLOOKUP(C959,[2]TD!$4:$65536,2,0)),0,VLOOKUP(C959,[2]TD!$4:$65536,2,0))</f>
        <v>0</v>
      </c>
      <c r="F959" s="57">
        <f>IF(ISERROR(VLOOKUP(C959,[2]TD!$4:$65536,3,0)),0,VLOOKUP(C959,[2]TD!$4:$65536,3,0))</f>
        <v>0</v>
      </c>
      <c r="G959" s="57">
        <f>IF(ISERROR(VLOOKUP(C959,[2]TD!$4:$65536,4,0)),0,VLOOKUP(C959,[2]TD!$4:$65536,4,0))</f>
        <v>0</v>
      </c>
      <c r="H959" s="57">
        <f>IF(ISERROR(VLOOKUP(C959,[2]TD!$4:$65536,5,0)),0,VLOOKUP(C959,[2]TD!$4:$65536,5,0))</f>
        <v>0</v>
      </c>
      <c r="I959" s="57">
        <f>IF(ISERROR(E959-G959),"",E959-G959)</f>
        <v>0</v>
      </c>
      <c r="J959" s="58">
        <f>IF(ISERROR(F959-H959),"",F959-H959)</f>
        <v>0</v>
      </c>
      <c r="K959" s="58">
        <f>IF(ISERROR(F959-H959),"",F959-H959)</f>
        <v>0</v>
      </c>
      <c r="L959" s="57">
        <f>IF(ISERROR(VLOOKUP(C959,[2]TD!$4:$65536,6,0)),0,VLOOKUP(C959,[2]TD!$4:$65536,6,0))</f>
        <v>0</v>
      </c>
      <c r="M959" s="57">
        <f>IF(ISERROR(VLOOKUP(C959,[2]TD!$4:$65536,7,0)),0,VLOOKUP(C959,[2]TD!$4:$65536,7,0))</f>
        <v>0</v>
      </c>
      <c r="N959" s="59"/>
      <c r="O959" s="60" t="str">
        <f>IF(ISERROR(VLOOKUP(N959,[2]POA!$A$2:$C$25,3,0)),"",VLOOKUP(N959,[2]POA!$A$2:$C$25,3,0))</f>
        <v/>
      </c>
      <c r="P959" s="61" t="s">
        <v>54</v>
      </c>
      <c r="Q959" s="61" t="str">
        <f>IF(ISERROR(VLOOKUP(P959,[2]POA!$A$2:$F$25,4,0)),"",VLOOKUP(P959,[2]POA!$A$2:$F$25,4,0))</f>
        <v/>
      </c>
      <c r="R959" s="62" t="str">
        <f>IF(ISERROR(VLOOKUP(N959,[2]POA!$A$2:$C$25,2,0)),"",VLOOKUP(N959,[2]POA!$A$2:$C$25,2,0))</f>
        <v/>
      </c>
      <c r="S959" s="63"/>
      <c r="T959" s="64" t="str">
        <f t="shared" ref="T959:T968" si="775">IF(OR(S958=0,N959="",R959=""),"",IF(S958&gt;=(0.1*R959),"HABIL","NO HABIL"))</f>
        <v/>
      </c>
      <c r="U959" s="63"/>
      <c r="V959" s="64" t="str">
        <f>IF(OR(U958=0,N959="",R959=""),"",IF(U958&gt;=(0.5*R959),"HABIL","NO HABIL"))</f>
        <v/>
      </c>
      <c r="W959" s="64"/>
      <c r="X959" s="63"/>
      <c r="Y959" s="64" t="str">
        <f>IF(OR(X958=0,N959="",R959=""),"",IF(X958&gt;=$Y$9,"HABIL","NO HABIL"))</f>
        <v/>
      </c>
      <c r="Z959" s="65"/>
      <c r="AA959" s="64" t="str">
        <f>IF(OR(Z958=0,N959="",R959=""),"",IF(Z958&lt;=$AA$9,"HABIL","NO HABIL"))</f>
        <v/>
      </c>
      <c r="AB959" s="61" t="str">
        <f>IF(ISERROR(VLOOKUP(P959,[3]POA!$A$2:$F$25,5,0)),"",VLOOKUP(P959,[3]POA!$A$2:$F$25,5,0))</f>
        <v/>
      </c>
      <c r="AC959" s="61"/>
      <c r="AD959" s="64" t="str">
        <f>IF(OR(AC958=0,N959="",R959=""),"",IF(AC958&gt;=$AD$9,"HABIL","NO HABIL"))</f>
        <v/>
      </c>
      <c r="AE959" s="64" t="str">
        <f t="shared" ref="AE959:AE968" si="776">IF(OR(T959="",V959="",Y959="",AA959="",AD959=""),"",IF(T959="NO HABIL","NO HABIL",IF(V959="NO HABIL","NO HABIL",IF(Y959="NO HABIL","NO HABIL",IF(AA959="NO HABIL","NO HABIL",IF(AD959="NO HABIL","NO HABIL",IF(AD959="NO HABIL","NO HABIL","HABIL")))))))</f>
        <v/>
      </c>
      <c r="AF959" s="66">
        <f t="shared" ref="AF959:AF968" si="777">IF(ISERROR(F959/$AG$9),"",F959/$AG$9)</f>
        <v>0</v>
      </c>
      <c r="AG959" s="67" t="str">
        <f>+IF(AF959&lt;$AG$10,"MIPYME","NO CUMPLE")</f>
        <v>MIPYME</v>
      </c>
      <c r="AH959" s="68"/>
      <c r="AI959" s="64" t="str">
        <f>IF(OR(AH958=0,N959="",R959=""),"",IF(AH958&gt;=$AI$9,"HABIL","NO HABIL"))</f>
        <v/>
      </c>
      <c r="AJ959" s="68"/>
      <c r="AK959" s="64" t="str">
        <f>IF(OR(AJ958=0,N959="",R959=""),"",IF(AJ958&gt;=$AK$9,"HABIL","NO HABIL"))</f>
        <v/>
      </c>
      <c r="AL959" s="69" t="str">
        <f>IF(OR(AI959="",AK959=""),"",IF(AI959="NO HABIL","NO HABIL",IF(AK959="NO HABIL","NO HABIL",IF(AK959="NO HABIL","NO HABIL","HABIL"))))</f>
        <v/>
      </c>
    </row>
    <row r="960" spans="2:38" ht="18" hidden="1" customHeight="1" x14ac:dyDescent="0.25">
      <c r="B960" s="54" t="str">
        <f>IF(C960="","",B959+0.1)</f>
        <v/>
      </c>
      <c r="C960" s="56"/>
      <c r="D960" s="56"/>
      <c r="E960" s="57">
        <f>IF(ISERROR(VLOOKUP(C960,[2]TD!$4:$65536,2,0)),0,VLOOKUP(C960,[2]TD!$4:$65536,2,0))</f>
        <v>0</v>
      </c>
      <c r="F960" s="57">
        <f>IF(ISERROR(VLOOKUP(C960,[2]TD!$4:$65536,3,0)),0,VLOOKUP(C960,[2]TD!$4:$65536,3,0))</f>
        <v>0</v>
      </c>
      <c r="G960" s="57">
        <f>IF(ISERROR(VLOOKUP(C960,[2]TD!$4:$65536,4,0)),0,VLOOKUP(C960,[2]TD!$4:$65536,4,0))</f>
        <v>0</v>
      </c>
      <c r="H960" s="57">
        <f>IF(ISERROR(VLOOKUP(C960,[2]TD!$4:$65536,5,0)),0,VLOOKUP(C960,[2]TD!$4:$65536,5,0))</f>
        <v>0</v>
      </c>
      <c r="I960" s="57">
        <f t="shared" ref="I960:J968" si="778">IF(ISERROR(E960-G960),"",E960-G960)</f>
        <v>0</v>
      </c>
      <c r="J960" s="58">
        <f t="shared" si="778"/>
        <v>0</v>
      </c>
      <c r="K960" s="58">
        <f t="shared" ref="K960:K968" si="779">IF(ISERROR(F960-H960),"",F960-H960)</f>
        <v>0</v>
      </c>
      <c r="L960" s="57">
        <f>IF(ISERROR(VLOOKUP(C960,[2]TD!$4:$65536,6,0)),0,VLOOKUP(C960,[2]TD!$4:$65536,6,0))</f>
        <v>0</v>
      </c>
      <c r="M960" s="57">
        <f>IF(ISERROR(VLOOKUP(C960,[2]TD!$4:$65536,7,0)),0,VLOOKUP(C960,[2]TD!$4:$65536,7,0))</f>
        <v>0</v>
      </c>
      <c r="N960" s="70"/>
      <c r="O960" s="70" t="str">
        <f>IF(ISERROR(VLOOKUP(N960,[2]POA!$A$2:$C$25,3,0)),"",VLOOKUP(N960,[2]POA!$A$2:$C$25,3,0))</f>
        <v/>
      </c>
      <c r="P960" s="61" t="s">
        <v>54</v>
      </c>
      <c r="Q960" s="61" t="str">
        <f>IF(ISERROR(VLOOKUP(P960,[2]POA!$A$2:$F$25,4,0)),"",VLOOKUP(P960,[2]POA!$A$2:$F$25,4,0))</f>
        <v/>
      </c>
      <c r="R960" s="62" t="str">
        <f>IF(ISERROR(VLOOKUP(N960,[2]POA!$A$2:$C$25,2,0)),"",VLOOKUP(N960,[2]POA!$A$2:$C$25,2,0))</f>
        <v/>
      </c>
      <c r="S960" s="63" t="s">
        <v>54</v>
      </c>
      <c r="T960" s="64" t="str">
        <f t="shared" si="775"/>
        <v/>
      </c>
      <c r="U960" s="63"/>
      <c r="V960" s="64" t="str">
        <f>IF(OR(U958=0,N960="",R960=""),"",IF(U958&gt;=(0.5*R960),"HABIL","NO HABIL"))</f>
        <v/>
      </c>
      <c r="W960" s="64"/>
      <c r="X960" s="63"/>
      <c r="Y960" s="64" t="str">
        <f>IF(OR(X958=0,N960="",R960=""),"",IF(X958&gt;=$Y$9,"HABIL","NO HABIL"))</f>
        <v/>
      </c>
      <c r="Z960" s="65"/>
      <c r="AA960" s="64" t="str">
        <f>IF(OR(Z958=0,N960="",R960=""),"",IF(Z958&lt;=$AA$9,"HABIL","NO HABIL"))</f>
        <v/>
      </c>
      <c r="AB960" s="61" t="str">
        <f>IF(ISERROR(VLOOKUP(P960,[3]POA!$A$2:$F$25,5,0)),"",VLOOKUP(P960,[3]POA!$A$2:$F$25,5,0))</f>
        <v/>
      </c>
      <c r="AC960" s="61"/>
      <c r="AD960" s="64" t="str">
        <f>IF(OR(AC958=0,N960="",R960=""),"",IF(AC958&gt;=$AD$9,"HABIL","NO HABIL"))</f>
        <v/>
      </c>
      <c r="AE960" s="64" t="str">
        <f t="shared" si="776"/>
        <v/>
      </c>
      <c r="AF960" s="66">
        <f t="shared" si="777"/>
        <v>0</v>
      </c>
      <c r="AG960" s="67" t="str">
        <f t="shared" ref="AG960:AG968" si="780">+IF(AF960&lt;$AG$10,"MIPYME","NO CUMPLE")</f>
        <v>MIPYME</v>
      </c>
      <c r="AH960" s="68"/>
      <c r="AI960" s="64" t="str">
        <f>IF(OR(AH958=0,N960="",R960=""),"",IF(AH958&gt;=$AI$9,"HABIL","NO HABIL"))</f>
        <v/>
      </c>
      <c r="AJ960" s="68"/>
      <c r="AK960" s="64" t="str">
        <f>IF(OR(AJ958=0,N960="",R960=""),"",IF(AJ958&gt;=$AK$9,"HABIL","NO HABIL"))</f>
        <v/>
      </c>
      <c r="AL960" s="71" t="str">
        <f t="shared" ref="AL960:AL969" si="781">IF(OR(AI960="",AK960=""),"",IF(AI960="NO HABIL","NO HABIL",IF(AK960="NO HABIL","NO HABIL",IF(AK960="NO HABIL","NO HABIL","HABIL"))))</f>
        <v/>
      </c>
    </row>
    <row r="961" spans="2:38" ht="18" hidden="1" customHeight="1" x14ac:dyDescent="0.25">
      <c r="B961" s="54" t="str">
        <f>IF(C961="","",B960+0.1)</f>
        <v/>
      </c>
      <c r="C961" s="56"/>
      <c r="D961" s="56"/>
      <c r="E961" s="57">
        <f>IF(ISERROR(VLOOKUP(C961,[2]TD!$4:$65536,2,0)),0,VLOOKUP(C961,[2]TD!$4:$65536,2,0))</f>
        <v>0</v>
      </c>
      <c r="F961" s="57">
        <f>IF(ISERROR(VLOOKUP(C961,[2]TD!$4:$65536,3,0)),0,VLOOKUP(C961,[2]TD!$4:$65536,3,0))</f>
        <v>0</v>
      </c>
      <c r="G961" s="57">
        <f>IF(ISERROR(VLOOKUP(C961,[2]TD!$4:$65536,4,0)),0,VLOOKUP(C961,[2]TD!$4:$65536,4,0))</f>
        <v>0</v>
      </c>
      <c r="H961" s="57">
        <f>IF(ISERROR(VLOOKUP(C961,[2]TD!$4:$65536,5,0)),0,VLOOKUP(C961,[2]TD!$4:$65536,5,0))</f>
        <v>0</v>
      </c>
      <c r="I961" s="57">
        <f t="shared" si="778"/>
        <v>0</v>
      </c>
      <c r="J961" s="58">
        <f t="shared" si="778"/>
        <v>0</v>
      </c>
      <c r="K961" s="58">
        <f t="shared" si="779"/>
        <v>0</v>
      </c>
      <c r="L961" s="57">
        <f>IF(ISERROR(VLOOKUP(C961,[2]TD!$4:$65536,6,0)),0,VLOOKUP(C961,[2]TD!$4:$65536,6,0))</f>
        <v>0</v>
      </c>
      <c r="M961" s="57">
        <f>IF(ISERROR(VLOOKUP(C961,[2]TD!$4:$65536,7,0)),0,VLOOKUP(C961,[2]TD!$4:$65536,7,0))</f>
        <v>0</v>
      </c>
      <c r="N961" s="70"/>
      <c r="O961" s="70" t="str">
        <f>IF(ISERROR(VLOOKUP(N961,[2]POA!$A$2:$C$25,3,0)),"",VLOOKUP(N961,[2]POA!$A$2:$C$25,3,0))</f>
        <v/>
      </c>
      <c r="P961" s="61"/>
      <c r="Q961" s="61" t="str">
        <f>IF(ISERROR(VLOOKUP(P961,[2]POA!$A$2:$F$25,4,0)),"",VLOOKUP(P961,[2]POA!$A$2:$F$25,4,0))</f>
        <v/>
      </c>
      <c r="R961" s="62" t="str">
        <f>IF(ISERROR(VLOOKUP(N961,[2]POA!$A$2:$C$25,2,0)),"",VLOOKUP(N961,[2]POA!$A$2:$C$25,2,0))</f>
        <v/>
      </c>
      <c r="S961" s="63" t="s">
        <v>54</v>
      </c>
      <c r="T961" s="64" t="str">
        <f t="shared" si="775"/>
        <v/>
      </c>
      <c r="U961" s="63"/>
      <c r="V961" s="64" t="str">
        <f>IF(OR(U958=0,N961="",R961=""),"",IF(U958&gt;=(0.5*R961),"HABIL","NO HABIL"))</f>
        <v/>
      </c>
      <c r="W961" s="64"/>
      <c r="X961" s="63"/>
      <c r="Y961" s="64" t="str">
        <f>IF(OR(X958=0,N961="",R961=""),"",IF(X958&gt;=$Y$9,"HABIL","NO HABIL"))</f>
        <v/>
      </c>
      <c r="Z961" s="65"/>
      <c r="AA961" s="64" t="str">
        <f>IF(OR(Z958=0,N961="",R961=""),"",IF(Z958&lt;=$AA$9,"HABIL","NO HABIL"))</f>
        <v/>
      </c>
      <c r="AB961" s="61">
        <f>IF(ISERROR(VLOOKUP(P961,[3]POA!$A$2:$F$25,5,0)),"",VLOOKUP(P961,[3]POA!$A$2:$F$25,5,0))</f>
        <v>0</v>
      </c>
      <c r="AC961" s="61"/>
      <c r="AD961" s="64" t="str">
        <f>IF(OR(AC958=0,N961="",R961=""),"",IF(AC958&gt;=$AD$9,"HABIL","NO HABIL"))</f>
        <v/>
      </c>
      <c r="AE961" s="64" t="str">
        <f t="shared" si="776"/>
        <v/>
      </c>
      <c r="AF961" s="66">
        <f t="shared" si="777"/>
        <v>0</v>
      </c>
      <c r="AG961" s="67" t="str">
        <f t="shared" si="780"/>
        <v>MIPYME</v>
      </c>
      <c r="AH961" s="68"/>
      <c r="AI961" s="64" t="str">
        <f>IF(OR(AH958=0,N961="",R961=""),"",IF(AH958&gt;=$AI$9,"HABIL","NO HABIL"))</f>
        <v/>
      </c>
      <c r="AJ961" s="68"/>
      <c r="AK961" s="64" t="str">
        <f>IF(OR(AJ958=0,N961="",R961=""),"",IF(AJ958&gt;=$AK$9,"HABIL","NO HABIL"))</f>
        <v/>
      </c>
      <c r="AL961" s="71" t="str">
        <f t="shared" si="781"/>
        <v/>
      </c>
    </row>
    <row r="962" spans="2:38" ht="18" hidden="1" customHeight="1" x14ac:dyDescent="0.25">
      <c r="B962" s="54"/>
      <c r="C962" s="56" t="s">
        <v>55</v>
      </c>
      <c r="D962" s="56"/>
      <c r="E962" s="57">
        <f>IF(ISERROR(VLOOKUP(C962,[2]TD!$4:$65536,2,0)),0,VLOOKUP(C962,[2]TD!$4:$65536,2,0))</f>
        <v>0</v>
      </c>
      <c r="F962" s="57">
        <f>IF(ISERROR(VLOOKUP(C962,[2]TD!$4:$65536,3,0)),0,VLOOKUP(C962,[2]TD!$4:$65536,3,0))</f>
        <v>0</v>
      </c>
      <c r="G962" s="57">
        <f>IF(ISERROR(VLOOKUP(C962,[2]TD!$4:$65536,4,0)),0,VLOOKUP(C962,[2]TD!$4:$65536,4,0))</f>
        <v>0</v>
      </c>
      <c r="H962" s="57">
        <f>IF(ISERROR(VLOOKUP(C962,[2]TD!$4:$65536,5,0)),0,VLOOKUP(C962,[2]TD!$4:$65536,5,0))</f>
        <v>0</v>
      </c>
      <c r="I962" s="57">
        <f t="shared" si="778"/>
        <v>0</v>
      </c>
      <c r="J962" s="57">
        <f t="shared" si="778"/>
        <v>0</v>
      </c>
      <c r="K962" s="57">
        <f t="shared" si="779"/>
        <v>0</v>
      </c>
      <c r="L962" s="57">
        <f>IF(ISERROR(VLOOKUP(C962,[2]TD!$4:$65536,6,0)),0,VLOOKUP(C962,[2]TD!$4:$65536,6,0))</f>
        <v>0</v>
      </c>
      <c r="M962" s="57">
        <f>IF(ISERROR(VLOOKUP(C962,[2]TD!$4:$65536,7,0)),0,VLOOKUP(C962,[2]TD!$4:$65536,7,0))</f>
        <v>0</v>
      </c>
      <c r="N962" s="70"/>
      <c r="O962" s="70" t="str">
        <f>IF(ISERROR(VLOOKUP(N962,[2]POA!$A$2:$C$25,3,0)),"",VLOOKUP(N962,[2]POA!$A$2:$C$25,3,0))</f>
        <v/>
      </c>
      <c r="P962" s="61"/>
      <c r="Q962" s="61" t="str">
        <f>IF(ISERROR(VLOOKUP(P962,[2]POA!$A$2:$F$25,4,0)),"",VLOOKUP(P962,[2]POA!$A$2:$F$25,4,0))</f>
        <v/>
      </c>
      <c r="R962" s="62" t="str">
        <f>IF(ISERROR(VLOOKUP(N962,[2]POA!$A$2:$C$25,2,0)),"",VLOOKUP(N962,[2]POA!$A$2:$C$25,2,0))</f>
        <v/>
      </c>
      <c r="S962" s="63"/>
      <c r="T962" s="64" t="str">
        <f t="shared" si="775"/>
        <v/>
      </c>
      <c r="U962" s="63"/>
      <c r="V962" s="64" t="str">
        <f>IF(OR(U958=0,N962="",R962=""),"",IF(U958&gt;=(0.5*R962),"HABIL","NO HABIL"))</f>
        <v/>
      </c>
      <c r="W962" s="64"/>
      <c r="X962" s="63"/>
      <c r="Y962" s="64" t="str">
        <f>IF(OR(X958=0,N962="",R962=""),"",IF(X958&gt;=$Y$9,"HABIL","NO HABIL"))</f>
        <v/>
      </c>
      <c r="Z962" s="65"/>
      <c r="AA962" s="64" t="str">
        <f>IF(OR(Z958=0,N962="",R962=""),"",IF(Z958&lt;=$AA$9,"HABIL","NO HABIL"))</f>
        <v/>
      </c>
      <c r="AB962" s="61">
        <f>IF(ISERROR(VLOOKUP(P962,[3]POA!$A$2:$F$25,5,0)),"",VLOOKUP(P962,[3]POA!$A$2:$F$25,5,0))</f>
        <v>0</v>
      </c>
      <c r="AC962" s="61"/>
      <c r="AD962" s="64" t="str">
        <f>IF(OR(AC958=0,N962="",R962=""),"",IF(AC958&gt;=$AD$9,"HABIL","NO HABIL"))</f>
        <v/>
      </c>
      <c r="AE962" s="64" t="str">
        <f t="shared" si="776"/>
        <v/>
      </c>
      <c r="AF962" s="66">
        <f t="shared" si="777"/>
        <v>0</v>
      </c>
      <c r="AG962" s="67" t="str">
        <f t="shared" si="780"/>
        <v>MIPYME</v>
      </c>
      <c r="AH962" s="68"/>
      <c r="AI962" s="64" t="str">
        <f>IF(OR(AH958=0,N962="",R962=""),"",IF(AH958&gt;=$AI$9,"HABIL","NO HABIL"))</f>
        <v/>
      </c>
      <c r="AJ962" s="68"/>
      <c r="AK962" s="64" t="str">
        <f>IF(OR(AJ958=0,N962="",R962=""),"",IF(AJ958&gt;=$AK$9,"HABIL","NO HABIL"))</f>
        <v/>
      </c>
      <c r="AL962" s="71" t="str">
        <f t="shared" si="781"/>
        <v/>
      </c>
    </row>
    <row r="963" spans="2:38" ht="18" hidden="1" customHeight="1" x14ac:dyDescent="0.25">
      <c r="B963" s="54" t="str">
        <f t="shared" ref="B963:B968" si="782">IF(C963="","",B962+0.1)</f>
        <v/>
      </c>
      <c r="C963" s="56"/>
      <c r="D963" s="56"/>
      <c r="E963" s="57">
        <f>IF(ISERROR(VLOOKUP(C963,[2]TD!$4:$65536,2,0)),0,VLOOKUP(C963,[2]TD!$4:$65536,2,0))</f>
        <v>0</v>
      </c>
      <c r="F963" s="57">
        <f>IF(ISERROR(VLOOKUP(C963,[2]TD!$4:$65536,3,0)),0,VLOOKUP(C963,[2]TD!$4:$65536,3,0))</f>
        <v>0</v>
      </c>
      <c r="G963" s="57">
        <f>IF(ISERROR(VLOOKUP(C963,[2]TD!$4:$65536,4,0)),0,VLOOKUP(C963,[2]TD!$4:$65536,4,0))</f>
        <v>0</v>
      </c>
      <c r="H963" s="57">
        <f>IF(ISERROR(VLOOKUP(C963,[2]TD!$4:$65536,5,0)),0,VLOOKUP(C963,[2]TD!$4:$65536,5,0))</f>
        <v>0</v>
      </c>
      <c r="I963" s="57">
        <f t="shared" si="778"/>
        <v>0</v>
      </c>
      <c r="J963" s="57">
        <f t="shared" si="778"/>
        <v>0</v>
      </c>
      <c r="K963" s="57">
        <f t="shared" si="779"/>
        <v>0</v>
      </c>
      <c r="L963" s="57">
        <f>IF(ISERROR(VLOOKUP(C963,[2]TD!$4:$65536,6,0)),0,VLOOKUP(C963,[2]TD!$4:$65536,6,0))</f>
        <v>0</v>
      </c>
      <c r="M963" s="57">
        <f>IF(ISERROR(VLOOKUP(C963,[2]TD!$4:$65536,7,0)),0,VLOOKUP(C963,[2]TD!$4:$65536,7,0))</f>
        <v>0</v>
      </c>
      <c r="N963" s="70"/>
      <c r="O963" s="70" t="str">
        <f>IF(ISERROR(VLOOKUP(N963,[2]POA!$A$2:$C$25,3,0)),"",VLOOKUP(N963,[2]POA!$A$2:$C$25,3,0))</f>
        <v/>
      </c>
      <c r="P963" s="61"/>
      <c r="Q963" s="61" t="str">
        <f>IF(ISERROR(VLOOKUP(P963,[2]POA!$A$2:$F$25,4,0)),"",VLOOKUP(P963,[2]POA!$A$2:$F$25,4,0))</f>
        <v/>
      </c>
      <c r="R963" s="62" t="str">
        <f>IF(ISERROR(VLOOKUP(N963,[2]POA!$A$2:$C$25,2,0)),"",VLOOKUP(N963,[2]POA!$A$2:$C$25,2,0))</f>
        <v/>
      </c>
      <c r="S963" s="63"/>
      <c r="T963" s="64" t="str">
        <f t="shared" si="775"/>
        <v/>
      </c>
      <c r="U963" s="63"/>
      <c r="V963" s="64" t="str">
        <f>IF(OR(U958=0,N963="",R963=""),"",IF(U958&gt;=(0.5*R963),"HABIL","NO HABIL"))</f>
        <v/>
      </c>
      <c r="W963" s="64"/>
      <c r="X963" s="63"/>
      <c r="Y963" s="64" t="str">
        <f>IF(OR(X958=0,N963="",R963=""),"",IF(X958&gt;=$Y$9,"HABIL","NO HABIL"))</f>
        <v/>
      </c>
      <c r="Z963" s="65"/>
      <c r="AA963" s="64" t="str">
        <f>IF(OR(Z958=0,N963="",R963=""),"",IF(Z958&lt;=$AA$9,"HABIL","NO HABIL"))</f>
        <v/>
      </c>
      <c r="AB963" s="61">
        <f>IF(ISERROR(VLOOKUP(P963,[3]POA!$A$2:$F$25,5,0)),"",VLOOKUP(P963,[3]POA!$A$2:$F$25,5,0))</f>
        <v>0</v>
      </c>
      <c r="AC963" s="61"/>
      <c r="AD963" s="64" t="str">
        <f>IF(OR(AC958=0,N963="",R963=""),"",IF(AC958&gt;=$AD$9,"HABIL","NO HABIL"))</f>
        <v/>
      </c>
      <c r="AE963" s="64" t="str">
        <f t="shared" si="776"/>
        <v/>
      </c>
      <c r="AF963" s="66">
        <f t="shared" si="777"/>
        <v>0</v>
      </c>
      <c r="AG963" s="67" t="str">
        <f t="shared" si="780"/>
        <v>MIPYME</v>
      </c>
      <c r="AH963" s="68"/>
      <c r="AI963" s="64" t="str">
        <f>IF(OR(AH958=0,N963="",R963=""),"",IF(AH958&gt;=$AI$9,"HABIL","NO HABIL"))</f>
        <v/>
      </c>
      <c r="AJ963" s="68"/>
      <c r="AK963" s="64" t="str">
        <f>IF(OR(AJ958=0,N963="",R963=""),"",IF(AJ958&gt;=$AK$9,"HABIL","NO HABIL"))</f>
        <v/>
      </c>
      <c r="AL963" s="72" t="str">
        <f t="shared" si="781"/>
        <v/>
      </c>
    </row>
    <row r="964" spans="2:38" ht="18" hidden="1" customHeight="1" x14ac:dyDescent="0.25">
      <c r="B964" s="54" t="str">
        <f t="shared" si="782"/>
        <v/>
      </c>
      <c r="C964" s="56"/>
      <c r="D964" s="56"/>
      <c r="E964" s="57">
        <f>IF(ISERROR(VLOOKUP(C964,[2]TD!$4:$65536,2,0)),0,VLOOKUP(C964,[2]TD!$4:$65536,2,0))</f>
        <v>0</v>
      </c>
      <c r="F964" s="57">
        <f>IF(ISERROR(VLOOKUP(C964,[2]TD!$4:$65536,3,0)),0,VLOOKUP(C964,[2]TD!$4:$65536,3,0))</f>
        <v>0</v>
      </c>
      <c r="G964" s="57">
        <f>IF(ISERROR(VLOOKUP(C964,[2]TD!$4:$65536,4,0)),0,VLOOKUP(C964,[2]TD!$4:$65536,4,0))</f>
        <v>0</v>
      </c>
      <c r="H964" s="57">
        <f>IF(ISERROR(VLOOKUP(C964,[2]TD!$4:$65536,5,0)),0,VLOOKUP(C964,[2]TD!$4:$65536,5,0))</f>
        <v>0</v>
      </c>
      <c r="I964" s="57">
        <f t="shared" si="778"/>
        <v>0</v>
      </c>
      <c r="J964" s="57">
        <f t="shared" si="778"/>
        <v>0</v>
      </c>
      <c r="K964" s="57">
        <f t="shared" si="779"/>
        <v>0</v>
      </c>
      <c r="L964" s="57">
        <f>IF(ISERROR(VLOOKUP(C964,[2]TD!$4:$65536,6,0)),0,VLOOKUP(C964,[2]TD!$4:$65536,6,0))</f>
        <v>0</v>
      </c>
      <c r="M964" s="57">
        <f>IF(ISERROR(VLOOKUP(C964,[2]TD!$4:$65536,7,0)),0,VLOOKUP(C964,[2]TD!$4:$65536,7,0))</f>
        <v>0</v>
      </c>
      <c r="N964" s="70"/>
      <c r="O964" s="70" t="str">
        <f>IF(ISERROR(VLOOKUP(N964,[2]POA!$A$2:$C$25,3,0)),"",VLOOKUP(N964,[2]POA!$A$2:$C$25,3,0))</f>
        <v/>
      </c>
      <c r="P964" s="61"/>
      <c r="Q964" s="61" t="str">
        <f>IF(ISERROR(VLOOKUP(P964,[2]POA!$A$2:$F$25,4,0)),"",VLOOKUP(P964,[2]POA!$A$2:$F$25,4,0))</f>
        <v/>
      </c>
      <c r="R964" s="62" t="str">
        <f>IF(ISERROR(VLOOKUP(N964,[2]POA!$A$2:$C$25,2,0)),"",VLOOKUP(N964,[2]POA!$A$2:$C$25,2,0))</f>
        <v/>
      </c>
      <c r="S964" s="63"/>
      <c r="T964" s="64" t="str">
        <f t="shared" si="775"/>
        <v/>
      </c>
      <c r="U964" s="63"/>
      <c r="V964" s="64" t="str">
        <f>IF(OR(U958=0,N964="",R964=""),"",IF(U958&gt;=(0.5*R964),"HABIL","NO HABIL"))</f>
        <v/>
      </c>
      <c r="W964" s="64"/>
      <c r="X964" s="63"/>
      <c r="Y964" s="64" t="str">
        <f>IF(OR(X958=0,N964="",R964=""),"",IF(X958&gt;=$Y$9,"HABIL","NO HABIL"))</f>
        <v/>
      </c>
      <c r="Z964" s="65"/>
      <c r="AA964" s="64" t="str">
        <f>IF(OR(Z958=0,N964="",R964=""),"",IF(Z958&lt;=$AA$9,"HABIL","NO HABIL"))</f>
        <v/>
      </c>
      <c r="AB964" s="61">
        <f>IF(ISERROR(VLOOKUP(P964,[3]POA!$A$2:$F$25,5,0)),"",VLOOKUP(P964,[3]POA!$A$2:$F$25,5,0))</f>
        <v>0</v>
      </c>
      <c r="AC964" s="61"/>
      <c r="AD964" s="64" t="str">
        <f>IF(OR(AC958=0,N964="",R964=""),"",IF(AC958&gt;=$AD$9,"HABIL","NO HABIL"))</f>
        <v/>
      </c>
      <c r="AE964" s="64" t="str">
        <f t="shared" si="776"/>
        <v/>
      </c>
      <c r="AF964" s="66">
        <f t="shared" si="777"/>
        <v>0</v>
      </c>
      <c r="AG964" s="67" t="str">
        <f t="shared" si="780"/>
        <v>MIPYME</v>
      </c>
      <c r="AH964" s="68"/>
      <c r="AI964" s="64" t="str">
        <f>IF(OR(AH958=0,N964="",R964=""),"",IF(AH958&gt;=$AI$9,"HABIL","NO HABIL"))</f>
        <v/>
      </c>
      <c r="AJ964" s="68"/>
      <c r="AK964" s="64" t="str">
        <f>IF(OR(AJ958=0,N964="",R964=""),"",IF(AJ958&gt;=$AK$9,"HABIL","NO HABIL"))</f>
        <v/>
      </c>
      <c r="AL964" s="71" t="str">
        <f t="shared" si="781"/>
        <v/>
      </c>
    </row>
    <row r="965" spans="2:38" ht="18" hidden="1" customHeight="1" x14ac:dyDescent="0.25">
      <c r="B965" s="54" t="str">
        <f t="shared" si="782"/>
        <v/>
      </c>
      <c r="C965" s="56"/>
      <c r="D965" s="56"/>
      <c r="E965" s="57">
        <f>IF(ISERROR(VLOOKUP(C965,[2]TD!$4:$65536,2,0)),0,VLOOKUP(C965,[2]TD!$4:$65536,2,0))</f>
        <v>0</v>
      </c>
      <c r="F965" s="57">
        <f>IF(ISERROR(VLOOKUP(C965,[2]TD!$4:$65536,3,0)),0,VLOOKUP(C965,[2]TD!$4:$65536,3,0))</f>
        <v>0</v>
      </c>
      <c r="G965" s="57">
        <f>IF(ISERROR(VLOOKUP(C965,[2]TD!$4:$65536,4,0)),0,VLOOKUP(C965,[2]TD!$4:$65536,4,0))</f>
        <v>0</v>
      </c>
      <c r="H965" s="57">
        <f>IF(ISERROR(VLOOKUP(C965,[2]TD!$4:$65536,5,0)),0,VLOOKUP(C965,[2]TD!$4:$65536,5,0))</f>
        <v>0</v>
      </c>
      <c r="I965" s="57">
        <f t="shared" si="778"/>
        <v>0</v>
      </c>
      <c r="J965" s="57">
        <f t="shared" si="778"/>
        <v>0</v>
      </c>
      <c r="K965" s="57">
        <f t="shared" si="779"/>
        <v>0</v>
      </c>
      <c r="L965" s="57">
        <f>IF(ISERROR(VLOOKUP(C965,[2]TD!$4:$65536,6,0)),0,VLOOKUP(C965,[2]TD!$4:$65536,6,0))</f>
        <v>0</v>
      </c>
      <c r="M965" s="57">
        <f>IF(ISERROR(VLOOKUP(C965,[2]TD!$4:$65536,7,0)),0,VLOOKUP(C965,[2]TD!$4:$65536,7,0))</f>
        <v>0</v>
      </c>
      <c r="N965" s="70"/>
      <c r="O965" s="70" t="str">
        <f>IF(ISERROR(VLOOKUP(N965,[2]POA!$A$2:$C$25,3,0)),"",VLOOKUP(N965,[2]POA!$A$2:$C$25,3,0))</f>
        <v/>
      </c>
      <c r="P965" s="61"/>
      <c r="Q965" s="61" t="str">
        <f>IF(ISERROR(VLOOKUP(P965,[2]POA!$A$2:$F$25,4,0)),"",VLOOKUP(P965,[2]POA!$A$2:$F$25,4,0))</f>
        <v/>
      </c>
      <c r="R965" s="62" t="str">
        <f>IF(ISERROR(VLOOKUP(N965,[2]POA!$A$2:$C$25,2,0)),"",VLOOKUP(N965,[2]POA!$A$2:$C$25,2,0))</f>
        <v/>
      </c>
      <c r="S965" s="63"/>
      <c r="T965" s="64" t="str">
        <f t="shared" si="775"/>
        <v/>
      </c>
      <c r="U965" s="63"/>
      <c r="V965" s="64" t="str">
        <f>IF(OR(U958=0,N965="",R965=""),"",IF(U958&gt;=(0.5*R965),"HABIL","NO HABIL"))</f>
        <v/>
      </c>
      <c r="W965" s="64"/>
      <c r="X965" s="63"/>
      <c r="Y965" s="64" t="str">
        <f>IF(OR(X958=0,N965="",R965=""),"",IF(X958&gt;=$Y$9,"HABIL","NO HABIL"))</f>
        <v/>
      </c>
      <c r="Z965" s="65"/>
      <c r="AA965" s="64" t="str">
        <f>IF(OR(Z958=0,N965="",R965=""),"",IF(Z958&lt;=$AA$9,"HABIL","NO HABIL"))</f>
        <v/>
      </c>
      <c r="AB965" s="61">
        <f>IF(ISERROR(VLOOKUP(P965,[3]POA!$A$2:$F$25,5,0)),"",VLOOKUP(P965,[3]POA!$A$2:$F$25,5,0))</f>
        <v>0</v>
      </c>
      <c r="AC965" s="61"/>
      <c r="AD965" s="64" t="str">
        <f>IF(OR(AC958=0,N965="",R965=""),"",IF(AC958&gt;=$AD$9,"HABIL","NO HABIL"))</f>
        <v/>
      </c>
      <c r="AE965" s="64" t="str">
        <f t="shared" si="776"/>
        <v/>
      </c>
      <c r="AF965" s="66">
        <f t="shared" si="777"/>
        <v>0</v>
      </c>
      <c r="AG965" s="67" t="str">
        <f t="shared" si="780"/>
        <v>MIPYME</v>
      </c>
      <c r="AH965" s="68"/>
      <c r="AI965" s="64" t="str">
        <f>IF(OR(AH958=0,N965="",R965=""),"",IF(AH958&gt;=$AI$9,"HABIL","NO HABIL"))</f>
        <v/>
      </c>
      <c r="AJ965" s="68"/>
      <c r="AK965" s="64" t="str">
        <f>IF(OR(AJ958=0,N965="",R965=""),"",IF(AJ958&gt;=$AK$9,"HABIL","NO HABIL"))</f>
        <v/>
      </c>
      <c r="AL965" s="71" t="str">
        <f t="shared" si="781"/>
        <v/>
      </c>
    </row>
    <row r="966" spans="2:38" ht="18" hidden="1" customHeight="1" x14ac:dyDescent="0.25">
      <c r="B966" s="54" t="str">
        <f t="shared" si="782"/>
        <v/>
      </c>
      <c r="C966" s="56"/>
      <c r="D966" s="56"/>
      <c r="E966" s="57">
        <f>IF(ISERROR(VLOOKUP(C966,[2]TD!$4:$65536,2,0)),0,VLOOKUP(C966,[2]TD!$4:$65536,2,0))</f>
        <v>0</v>
      </c>
      <c r="F966" s="57">
        <f>IF(ISERROR(VLOOKUP(C966,[2]TD!$4:$65536,3,0)),0,VLOOKUP(C966,[2]TD!$4:$65536,3,0))</f>
        <v>0</v>
      </c>
      <c r="G966" s="57">
        <f>IF(ISERROR(VLOOKUP(C966,[2]TD!$4:$65536,4,0)),0,VLOOKUP(C966,[2]TD!$4:$65536,4,0))</f>
        <v>0</v>
      </c>
      <c r="H966" s="57">
        <f>IF(ISERROR(VLOOKUP(C966,[2]TD!$4:$65536,5,0)),0,VLOOKUP(C966,[2]TD!$4:$65536,5,0))</f>
        <v>0</v>
      </c>
      <c r="I966" s="57">
        <f t="shared" si="778"/>
        <v>0</v>
      </c>
      <c r="J966" s="57">
        <f t="shared" si="778"/>
        <v>0</v>
      </c>
      <c r="K966" s="57">
        <f t="shared" si="779"/>
        <v>0</v>
      </c>
      <c r="L966" s="57">
        <f>IF(ISERROR(VLOOKUP(C966,[2]TD!$4:$65536,6,0)),0,VLOOKUP(C966,[2]TD!$4:$65536,6,0))</f>
        <v>0</v>
      </c>
      <c r="M966" s="57">
        <f>IF(ISERROR(VLOOKUP(C966,[2]TD!$4:$65536,7,0)),0,VLOOKUP(C966,[2]TD!$4:$65536,7,0))</f>
        <v>0</v>
      </c>
      <c r="N966" s="70"/>
      <c r="O966" s="70" t="str">
        <f>IF(ISERROR(VLOOKUP(N966,[2]POA!$A$2:$C$25,3,0)),"",VLOOKUP(N966,[2]POA!$A$2:$C$25,3,0))</f>
        <v/>
      </c>
      <c r="P966" s="61"/>
      <c r="Q966" s="61" t="str">
        <f>IF(ISERROR(VLOOKUP(P966,[2]POA!$A$2:$F$25,4,0)),"",VLOOKUP(P966,[2]POA!$A$2:$F$25,4,0))</f>
        <v/>
      </c>
      <c r="R966" s="62" t="str">
        <f>IF(ISERROR(VLOOKUP(N966,[2]POA!$A$2:$C$25,2,0)),"",VLOOKUP(N966,[2]POA!$A$2:$C$25,2,0))</f>
        <v/>
      </c>
      <c r="S966" s="63"/>
      <c r="T966" s="64" t="str">
        <f t="shared" si="775"/>
        <v/>
      </c>
      <c r="U966" s="63"/>
      <c r="V966" s="64" t="str">
        <f>IF(OR(U958=0,N966="",R966=""),"",IF(U958&gt;=(0.5*R966),"HABIL","NO HABIL"))</f>
        <v/>
      </c>
      <c r="W966" s="64"/>
      <c r="X966" s="63"/>
      <c r="Y966" s="64" t="str">
        <f>IF(OR(X958=0,N966="",R966=""),"",IF(X958&gt;=$Y$9,"HABIL","NO HABIL"))</f>
        <v/>
      </c>
      <c r="Z966" s="65"/>
      <c r="AA966" s="64" t="str">
        <f>IF(OR(Z958=0,N966="",R966=""),"",IF(Z958&lt;=$AA$9,"HABIL","NO HABIL"))</f>
        <v/>
      </c>
      <c r="AB966" s="61">
        <f>IF(ISERROR(VLOOKUP(P966,[3]POA!$A$2:$F$25,5,0)),"",VLOOKUP(P966,[3]POA!$A$2:$F$25,5,0))</f>
        <v>0</v>
      </c>
      <c r="AC966" s="61"/>
      <c r="AD966" s="64" t="str">
        <f>IF(OR(AC958=0,N966="",R966=""),"",IF(AC958&gt;=$AD$9,"HABIL","NO HABIL"))</f>
        <v/>
      </c>
      <c r="AE966" s="64" t="str">
        <f t="shared" si="776"/>
        <v/>
      </c>
      <c r="AF966" s="66">
        <f t="shared" si="777"/>
        <v>0</v>
      </c>
      <c r="AG966" s="67" t="str">
        <f t="shared" si="780"/>
        <v>MIPYME</v>
      </c>
      <c r="AH966" s="68"/>
      <c r="AI966" s="64" t="str">
        <f>IF(OR(AH958=0,N966="",R966=""),"",IF(AH958&gt;=$AI$9,"HABIL","NO HABIL"))</f>
        <v/>
      </c>
      <c r="AJ966" s="68"/>
      <c r="AK966" s="64" t="str">
        <f>IF(OR(AJ958=0,N966="",R966=""),"",IF(AJ958&gt;=$AK$9,"HABIL","NO HABIL"))</f>
        <v/>
      </c>
      <c r="AL966" s="72" t="str">
        <f t="shared" si="781"/>
        <v/>
      </c>
    </row>
    <row r="967" spans="2:38" ht="18" hidden="1" customHeight="1" x14ac:dyDescent="0.25">
      <c r="B967" s="54" t="str">
        <f t="shared" si="782"/>
        <v/>
      </c>
      <c r="C967" s="56"/>
      <c r="D967" s="56"/>
      <c r="E967" s="57">
        <f>IF(ISERROR(VLOOKUP(C967,[2]TD!$4:$65536,2,0)),0,VLOOKUP(C967,[2]TD!$4:$65536,2,0))</f>
        <v>0</v>
      </c>
      <c r="F967" s="57">
        <f>IF(ISERROR(VLOOKUP(C967,[2]TD!$4:$65536,3,0)),0,VLOOKUP(C967,[2]TD!$4:$65536,3,0))</f>
        <v>0</v>
      </c>
      <c r="G967" s="57">
        <f>IF(ISERROR(VLOOKUP(C967,[2]TD!$4:$65536,4,0)),0,VLOOKUP(C967,[2]TD!$4:$65536,4,0))</f>
        <v>0</v>
      </c>
      <c r="H967" s="57">
        <f>IF(ISERROR(VLOOKUP(C967,[2]TD!$4:$65536,5,0)),0,VLOOKUP(C967,[2]TD!$4:$65536,5,0))</f>
        <v>0</v>
      </c>
      <c r="I967" s="57">
        <f t="shared" si="778"/>
        <v>0</v>
      </c>
      <c r="J967" s="57">
        <f t="shared" si="778"/>
        <v>0</v>
      </c>
      <c r="K967" s="57">
        <f t="shared" si="779"/>
        <v>0</v>
      </c>
      <c r="L967" s="57">
        <f>IF(ISERROR(VLOOKUP(C967,[2]TD!$4:$65536,6,0)),0,VLOOKUP(C967,[2]TD!$4:$65536,6,0))</f>
        <v>0</v>
      </c>
      <c r="M967" s="57">
        <f>IF(ISERROR(VLOOKUP(C967,[2]TD!$4:$65536,7,0)),0,VLOOKUP(C967,[2]TD!$4:$65536,7,0))</f>
        <v>0</v>
      </c>
      <c r="N967" s="70"/>
      <c r="O967" s="70" t="str">
        <f>IF(ISERROR(VLOOKUP(N967,[2]POA!$A$2:$C$25,3,0)),"",VLOOKUP(N967,[2]POA!$A$2:$C$25,3,0))</f>
        <v/>
      </c>
      <c r="P967" s="61"/>
      <c r="Q967" s="61" t="str">
        <f>IF(ISERROR(VLOOKUP(P967,[2]POA!$A$2:$F$25,4,0)),"",VLOOKUP(P967,[2]POA!$A$2:$F$25,4,0))</f>
        <v/>
      </c>
      <c r="R967" s="62" t="str">
        <f>IF(ISERROR(VLOOKUP(N967,[2]POA!$A$2:$C$25,2,0)),"",VLOOKUP(N967,[2]POA!$A$2:$C$25,2,0))</f>
        <v/>
      </c>
      <c r="S967" s="63"/>
      <c r="T967" s="64" t="str">
        <f t="shared" si="775"/>
        <v/>
      </c>
      <c r="U967" s="63"/>
      <c r="V967" s="64" t="str">
        <f>IF(OR(U958=0,N967="",R967=""),"",IF(U958&gt;=(0.5*R967),"HABIL","NO HABIL"))</f>
        <v/>
      </c>
      <c r="W967" s="64"/>
      <c r="X967" s="63"/>
      <c r="Y967" s="64" t="str">
        <f>IF(OR(X958=0,N967="",R967=""),"",IF(X958&gt;=$Y$9,"HABIL","NO HABIL"))</f>
        <v/>
      </c>
      <c r="Z967" s="65"/>
      <c r="AA967" s="64" t="str">
        <f>IF(OR(Z958=0,N967="",R967=""),"",IF(Z958&lt;=$AA$9,"HABIL","NO HABIL"))</f>
        <v/>
      </c>
      <c r="AB967" s="61">
        <f>IF(ISERROR(VLOOKUP(P967,[3]POA!$A$2:$F$25,5,0)),"",VLOOKUP(P967,[3]POA!$A$2:$F$25,5,0))</f>
        <v>0</v>
      </c>
      <c r="AC967" s="61"/>
      <c r="AD967" s="64" t="str">
        <f>IF(OR(AC958=0,N967="",R967=""),"",IF(AC958&gt;=$AD$9,"HABIL","NO HABIL"))</f>
        <v/>
      </c>
      <c r="AE967" s="64" t="str">
        <f t="shared" si="776"/>
        <v/>
      </c>
      <c r="AF967" s="66">
        <f t="shared" si="777"/>
        <v>0</v>
      </c>
      <c r="AG967" s="67" t="str">
        <f t="shared" si="780"/>
        <v>MIPYME</v>
      </c>
      <c r="AH967" s="68"/>
      <c r="AI967" s="64" t="str">
        <f>IF(OR(AH958=0,N967="",R967=""),"",IF(AH958&gt;=$AI$9,"HABIL","NO HABIL"))</f>
        <v/>
      </c>
      <c r="AJ967" s="68"/>
      <c r="AK967" s="64" t="str">
        <f>IF(OR(AJ958=0,N967="",R967=""),"",IF(AJ958&gt;=$AK$9,"HABIL","NO HABIL"))</f>
        <v/>
      </c>
      <c r="AL967" s="72" t="str">
        <f t="shared" si="781"/>
        <v/>
      </c>
    </row>
    <row r="968" spans="2:38" ht="18" hidden="1" customHeight="1" x14ac:dyDescent="0.25">
      <c r="B968" s="73" t="str">
        <f t="shared" si="782"/>
        <v/>
      </c>
      <c r="C968" s="74"/>
      <c r="D968" s="74"/>
      <c r="E968" s="75">
        <f>IF(ISERROR(VLOOKUP(C968,[2]TD!$4:$65536,2,0)),0,VLOOKUP(C968,[2]TD!$4:$65536,2,0))</f>
        <v>0</v>
      </c>
      <c r="F968" s="75">
        <f>IF(ISERROR(VLOOKUP(C968,[2]TD!$4:$65536,3,0)),0,VLOOKUP(C968,[2]TD!$4:$65536,3,0))</f>
        <v>0</v>
      </c>
      <c r="G968" s="75">
        <f>IF(ISERROR(VLOOKUP(C968,[2]TD!$4:$65536,4,0)),0,VLOOKUP(C968,[2]TD!$4:$65536,4,0))</f>
        <v>0</v>
      </c>
      <c r="H968" s="75">
        <f>IF(ISERROR(VLOOKUP(C968,[2]TD!$4:$65536,5,0)),0,VLOOKUP(C968,[2]TD!$4:$65536,5,0))</f>
        <v>0</v>
      </c>
      <c r="I968" s="75">
        <f t="shared" si="778"/>
        <v>0</v>
      </c>
      <c r="J968" s="75">
        <f t="shared" si="778"/>
        <v>0</v>
      </c>
      <c r="K968" s="75">
        <f t="shared" si="779"/>
        <v>0</v>
      </c>
      <c r="L968" s="75">
        <f>IF(ISERROR(VLOOKUP(C968,[2]TD!$4:$65536,6,0)),0,VLOOKUP(C968,[2]TD!$4:$65536,6,0))</f>
        <v>0</v>
      </c>
      <c r="M968" s="75">
        <f>IF(ISERROR(VLOOKUP(C968,[2]TD!$4:$65536,7,0)),0,VLOOKUP(C968,[2]TD!$4:$65536,7,0))</f>
        <v>0</v>
      </c>
      <c r="N968" s="76"/>
      <c r="O968" s="76" t="str">
        <f>IF(ISERROR(VLOOKUP(N968,[2]POA!$A$2:$C$25,3,0)),"",VLOOKUP(N968,[2]POA!$A$2:$C$25,3,0))</f>
        <v/>
      </c>
      <c r="P968" s="77"/>
      <c r="Q968" s="77" t="str">
        <f>IF(ISERROR(VLOOKUP(P968,[2]POA!$A$2:$F$25,4,0)),"",VLOOKUP(P968,[2]POA!$A$2:$F$25,4,0))</f>
        <v/>
      </c>
      <c r="R968" s="78" t="str">
        <f>IF(ISERROR(VLOOKUP(N968,[2]POA!$A$2:$C$25,2,0)),"",VLOOKUP(N968,[2]POA!$A$2:$C$25,2,0))</f>
        <v/>
      </c>
      <c r="S968" s="79"/>
      <c r="T968" s="64" t="str">
        <f t="shared" si="775"/>
        <v/>
      </c>
      <c r="U968" s="79"/>
      <c r="V968" s="80" t="str">
        <f>IF(OR(U958=0,N968="",R968=""),"",IF(U958&gt;=(0.5*R968),"HABIL","NO HABIL"))</f>
        <v/>
      </c>
      <c r="W968" s="80"/>
      <c r="X968" s="79"/>
      <c r="Y968" s="80" t="str">
        <f>IF(OR(X958=0,N968="",R968=""),"",IF(X958&gt;=$Y$9,"HABIL","NO HABIL"))</f>
        <v/>
      </c>
      <c r="Z968" s="81"/>
      <c r="AA968" s="80" t="str">
        <f>IF(OR(Z958=0,N968="",R968=""),"",IF(Z958&lt;=$AA$9,"HABIL","NO HABIL"))</f>
        <v/>
      </c>
      <c r="AB968" s="77">
        <f>IF(ISERROR(VLOOKUP(P968,[3]POA!$A$2:$F$25,5,0)),"",VLOOKUP(P968,[3]POA!$A$2:$F$25,5,0))</f>
        <v>0</v>
      </c>
      <c r="AC968" s="77"/>
      <c r="AD968" s="80" t="str">
        <f>IF(OR(AC958=0,N968="",R968=""),"",IF(AC958&gt;=$AD$9,"HABIL","NO HABIL"))</f>
        <v/>
      </c>
      <c r="AE968" s="80" t="str">
        <f t="shared" si="776"/>
        <v/>
      </c>
      <c r="AF968" s="82">
        <f t="shared" si="777"/>
        <v>0</v>
      </c>
      <c r="AG968" s="83" t="str">
        <f t="shared" si="780"/>
        <v>MIPYME</v>
      </c>
      <c r="AH968" s="84"/>
      <c r="AI968" s="80" t="str">
        <f>IF(OR(AH958=0,N968="",R968=""),"",IF(AH958&gt;=$AI$9,"HABIL","NO HABIL"))</f>
        <v/>
      </c>
      <c r="AJ968" s="84"/>
      <c r="AK968" s="80" t="str">
        <f>IF(OR(AJ958=0,N968="",R968=""),"",IF(AJ958&gt;=$AK$9,"HABIL","NO HABIL"))</f>
        <v/>
      </c>
      <c r="AL968" s="85" t="str">
        <f t="shared" si="781"/>
        <v/>
      </c>
    </row>
    <row r="969" spans="2:38" ht="18" hidden="1" customHeight="1" x14ac:dyDescent="0.25">
      <c r="B969" s="37">
        <v>88</v>
      </c>
      <c r="C969" s="38">
        <f>+C970</f>
        <v>0</v>
      </c>
      <c r="D969" s="39" t="str">
        <f>IF(SUM(D970:D979)=0,"",SUM(D970:D979))</f>
        <v/>
      </c>
      <c r="E969" s="40">
        <f>SUM(E970:E979)</f>
        <v>0</v>
      </c>
      <c r="F969" s="40">
        <f t="shared" ref="F969:M969" si="783">SUM(F970:F979)</f>
        <v>0</v>
      </c>
      <c r="G969" s="40">
        <f t="shared" si="783"/>
        <v>0</v>
      </c>
      <c r="H969" s="40">
        <f t="shared" si="783"/>
        <v>0</v>
      </c>
      <c r="I969" s="40">
        <f t="shared" si="783"/>
        <v>0</v>
      </c>
      <c r="J969" s="40">
        <f t="shared" si="783"/>
        <v>0</v>
      </c>
      <c r="K969" s="40">
        <f t="shared" si="783"/>
        <v>0</v>
      </c>
      <c r="L969" s="40">
        <f t="shared" si="783"/>
        <v>0</v>
      </c>
      <c r="M969" s="40">
        <f t="shared" si="783"/>
        <v>0</v>
      </c>
      <c r="N969" s="41">
        <v>1</v>
      </c>
      <c r="O969" s="42">
        <f>IF(ISERROR(VLOOKUP(N969,[2]POA!$A$2:$C$25,3,0)),"",VLOOKUP(N969,[2]POA!$A$2:$C$25,3,0))</f>
        <v>18</v>
      </c>
      <c r="P969" s="43" t="s">
        <v>54</v>
      </c>
      <c r="Q969" s="41">
        <f>+SUM(Q970:Q979)</f>
        <v>0</v>
      </c>
      <c r="R969" s="44">
        <f>IF(ISERROR(VLOOKUP(N969,[2]POA!$A$2:$C$25,2,0)),"",VLOOKUP(N969,[2]POA!$A$2:$C$25,2,0))</f>
        <v>151500000000</v>
      </c>
      <c r="S969" s="45">
        <f>SUM(I969)</f>
        <v>0</v>
      </c>
      <c r="T969" s="46" t="str">
        <f>IF(OR(S969=0,N969="",R969=""),"",IF(S969&gt;=(R969/O969),"HABIL","NO HABIL"))</f>
        <v/>
      </c>
      <c r="U969" s="47">
        <f>SUM(J969)</f>
        <v>0</v>
      </c>
      <c r="V969" s="48" t="str">
        <f>IF(OR(U969=0,N969="",R969=""),"",IF(U969&gt;=(0.1*R969),"HABIL","NO HABIL"))</f>
        <v/>
      </c>
      <c r="W969" s="48"/>
      <c r="X969" s="47">
        <f>IF(ISERROR(SUM(E969/G969)),0,SUM(E969/G969))</f>
        <v>0</v>
      </c>
      <c r="Y969" s="46" t="str">
        <f>IF(OR(X969=0,N969="",R969=""),"",IF(X969&gt;=$Y$9,"HABIL","NO HABIL"))</f>
        <v/>
      </c>
      <c r="Z969" s="49">
        <f>IF(ISERROR(SUM(H969/F969)),0,SUM(H969/F969))</f>
        <v>0</v>
      </c>
      <c r="AA969" s="46" t="str">
        <f>IF(OR(Z969=0,N969="",R969=""),"",IF(Z969&lt;=$AA$9,"HABIL","NO HABIL"))</f>
        <v/>
      </c>
      <c r="AB969" s="41">
        <f>+SUM(AB970:AB979)</f>
        <v>0</v>
      </c>
      <c r="AC969" s="49">
        <f>IF(ISERROR(SUM(L969/M969)),0,SUM(L969/M969))</f>
        <v>0</v>
      </c>
      <c r="AD969" s="46" t="str">
        <f>IF(OR(AC969=0,N969="",R969=""),"",IF(AC969&gt;=$AD$9,"HABIL","NO HABIL"))</f>
        <v/>
      </c>
      <c r="AE969" s="46" t="str">
        <f>IF(OR(T969="",V969="",Y969="",AA969="",AD969=""),"",IF(T969="NO HABIL","NO HABIL",IF(V969="NO HABIL","NO HABIL",IF(Y969="NO HABIL","NO HABIL",IF(AA969="NO HABIL","NO HABIL",IF(AD969="NO HABIL","NO HABIL",IF(AD969="NO HABIL","NO HABIL","HABIL")))))))</f>
        <v/>
      </c>
      <c r="AF969" s="50"/>
      <c r="AG969" s="51"/>
      <c r="AH969" s="49">
        <f>IF(ISERROR(SUM(L969/K969)),0,SUM(L969/K969))</f>
        <v>0</v>
      </c>
      <c r="AI969" s="46" t="str">
        <f>IF(OR(AH969=0,N969="",R969=""),"",IF(AH969&gt;=$AI$9,"HABIL","NO HABIL"))</f>
        <v/>
      </c>
      <c r="AJ969" s="49">
        <f>IF(ISERROR(SUM(L969/F969)),0,SUM(L969/F969))</f>
        <v>0</v>
      </c>
      <c r="AK969" s="46" t="str">
        <f>IF(OR(AJ969=0,N969="",R969=""),"",IF(AJ969&gt;=$AK$9,"HABIL","NO HABIL"))</f>
        <v/>
      </c>
      <c r="AL969" s="52" t="str">
        <f t="shared" si="781"/>
        <v/>
      </c>
    </row>
    <row r="970" spans="2:38" ht="18" hidden="1" customHeight="1" x14ac:dyDescent="0.25">
      <c r="B970" s="54" t="str">
        <f>IF(C970="","",B969+0.1)</f>
        <v/>
      </c>
      <c r="C970" s="55"/>
      <c r="D970" s="56"/>
      <c r="E970" s="57">
        <f>IF(ISERROR(VLOOKUP(C970,[2]TD!$4:$65536,2,0)),0,VLOOKUP(C970,[2]TD!$4:$65536,2,0))</f>
        <v>0</v>
      </c>
      <c r="F970" s="57">
        <f>IF(ISERROR(VLOOKUP(C970,[2]TD!$4:$65536,3,0)),0,VLOOKUP(C970,[2]TD!$4:$65536,3,0))</f>
        <v>0</v>
      </c>
      <c r="G970" s="57">
        <f>IF(ISERROR(VLOOKUP(C970,[2]TD!$4:$65536,4,0)),0,VLOOKUP(C970,[2]TD!$4:$65536,4,0))</f>
        <v>0</v>
      </c>
      <c r="H970" s="57">
        <f>IF(ISERROR(VLOOKUP(C970,[2]TD!$4:$65536,5,0)),0,VLOOKUP(C970,[2]TD!$4:$65536,5,0))</f>
        <v>0</v>
      </c>
      <c r="I970" s="57">
        <f>IF(ISERROR(E970-G970),"",E970-G970)</f>
        <v>0</v>
      </c>
      <c r="J970" s="58">
        <f>IF(ISERROR(F970-H970),"",F970-H970)</f>
        <v>0</v>
      </c>
      <c r="K970" s="58">
        <f>IF(ISERROR(F970-H970),"",F970-H970)</f>
        <v>0</v>
      </c>
      <c r="L970" s="57">
        <f>IF(ISERROR(VLOOKUP(C970,[2]TD!$4:$65536,6,0)),0,VLOOKUP(C970,[2]TD!$4:$65536,6,0))</f>
        <v>0</v>
      </c>
      <c r="M970" s="57">
        <f>IF(ISERROR(VLOOKUP(C970,[2]TD!$4:$65536,7,0)),0,VLOOKUP(C970,[2]TD!$4:$65536,7,0))</f>
        <v>0</v>
      </c>
      <c r="N970" s="59"/>
      <c r="O970" s="60" t="str">
        <f>IF(ISERROR(VLOOKUP(N970,[2]POA!$A$2:$C$25,3,0)),"",VLOOKUP(N970,[2]POA!$A$2:$C$25,3,0))</f>
        <v/>
      </c>
      <c r="P970" s="61" t="s">
        <v>54</v>
      </c>
      <c r="Q970" s="61" t="str">
        <f>IF(ISERROR(VLOOKUP(P970,[2]POA!$A$2:$F$25,4,0)),"",VLOOKUP(P970,[2]POA!$A$2:$F$25,4,0))</f>
        <v/>
      </c>
      <c r="R970" s="62" t="str">
        <f>IF(ISERROR(VLOOKUP(N970,[2]POA!$A$2:$C$25,2,0)),"",VLOOKUP(N970,[2]POA!$A$2:$C$25,2,0))</f>
        <v/>
      </c>
      <c r="S970" s="63"/>
      <c r="T970" s="64" t="str">
        <f t="shared" ref="T970:T979" si="784">IF(OR(S969=0,N970="",R970=""),"",IF(S969&gt;=(0.1*R970),"HABIL","NO HABIL"))</f>
        <v/>
      </c>
      <c r="U970" s="63"/>
      <c r="V970" s="64" t="str">
        <f>IF(OR(U969=0,N970="",R970=""),"",IF(U969&gt;=(0.5*R970),"HABIL","NO HABIL"))</f>
        <v/>
      </c>
      <c r="W970" s="64"/>
      <c r="X970" s="63"/>
      <c r="Y970" s="64" t="str">
        <f>IF(OR(X969=0,N970="",R970=""),"",IF(X969&gt;=$Y$9,"HABIL","NO HABIL"))</f>
        <v/>
      </c>
      <c r="Z970" s="65"/>
      <c r="AA970" s="64" t="str">
        <f>IF(OR(Z969=0,N970="",R970=""),"",IF(Z969&lt;=$AA$9,"HABIL","NO HABIL"))</f>
        <v/>
      </c>
      <c r="AB970" s="61" t="str">
        <f>IF(ISERROR(VLOOKUP(P970,[3]POA!$A$2:$F$25,5,0)),"",VLOOKUP(P970,[3]POA!$A$2:$F$25,5,0))</f>
        <v/>
      </c>
      <c r="AC970" s="61"/>
      <c r="AD970" s="64" t="str">
        <f>IF(OR(AC969=0,N970="",R970=""),"",IF(AC969&gt;=$AD$9,"HABIL","NO HABIL"))</f>
        <v/>
      </c>
      <c r="AE970" s="64" t="str">
        <f t="shared" ref="AE970:AE979" si="785">IF(OR(T970="",V970="",Y970="",AA970="",AD970=""),"",IF(T970="NO HABIL","NO HABIL",IF(V970="NO HABIL","NO HABIL",IF(Y970="NO HABIL","NO HABIL",IF(AA970="NO HABIL","NO HABIL",IF(AD970="NO HABIL","NO HABIL",IF(AD970="NO HABIL","NO HABIL","HABIL")))))))</f>
        <v/>
      </c>
      <c r="AF970" s="66">
        <f t="shared" ref="AF970:AF979" si="786">IF(ISERROR(F970/$AG$9),"",F970/$AG$9)</f>
        <v>0</v>
      </c>
      <c r="AG970" s="67" t="str">
        <f>+IF(AF970&lt;$AG$10,"MIPYME","NO CUMPLE")</f>
        <v>MIPYME</v>
      </c>
      <c r="AH970" s="68"/>
      <c r="AI970" s="64" t="str">
        <f>IF(OR(AH969=0,N970="",R970=""),"",IF(AH969&gt;=$AI$9,"HABIL","NO HABIL"))</f>
        <v/>
      </c>
      <c r="AJ970" s="68"/>
      <c r="AK970" s="64" t="str">
        <f>IF(OR(AJ969=0,N970="",R970=""),"",IF(AJ969&gt;=$AK$9,"HABIL","NO HABIL"))</f>
        <v/>
      </c>
      <c r="AL970" s="69" t="str">
        <f>IF(OR(AI970="",AK970=""),"",IF(AI970="NO HABIL","NO HABIL",IF(AK970="NO HABIL","NO HABIL",IF(AK970="NO HABIL","NO HABIL","HABIL"))))</f>
        <v/>
      </c>
    </row>
    <row r="971" spans="2:38" ht="18" hidden="1" customHeight="1" x14ac:dyDescent="0.25">
      <c r="B971" s="54" t="str">
        <f>IF(C971="","",B970+0.1)</f>
        <v/>
      </c>
      <c r="C971" s="56"/>
      <c r="D971" s="56"/>
      <c r="E971" s="57">
        <f>IF(ISERROR(VLOOKUP(C971,[2]TD!$4:$65536,2,0)),0,VLOOKUP(C971,[2]TD!$4:$65536,2,0))</f>
        <v>0</v>
      </c>
      <c r="F971" s="57">
        <f>IF(ISERROR(VLOOKUP(C971,[2]TD!$4:$65536,3,0)),0,VLOOKUP(C971,[2]TD!$4:$65536,3,0))</f>
        <v>0</v>
      </c>
      <c r="G971" s="57">
        <f>IF(ISERROR(VLOOKUP(C971,[2]TD!$4:$65536,4,0)),0,VLOOKUP(C971,[2]TD!$4:$65536,4,0))</f>
        <v>0</v>
      </c>
      <c r="H971" s="57">
        <f>IF(ISERROR(VLOOKUP(C971,[2]TD!$4:$65536,5,0)),0,VLOOKUP(C971,[2]TD!$4:$65536,5,0))</f>
        <v>0</v>
      </c>
      <c r="I971" s="57">
        <f t="shared" ref="I971:J979" si="787">IF(ISERROR(E971-G971),"",E971-G971)</f>
        <v>0</v>
      </c>
      <c r="J971" s="58">
        <f t="shared" si="787"/>
        <v>0</v>
      </c>
      <c r="K971" s="58">
        <f t="shared" ref="K971:K979" si="788">IF(ISERROR(F971-H971),"",F971-H971)</f>
        <v>0</v>
      </c>
      <c r="L971" s="57">
        <f>IF(ISERROR(VLOOKUP(C971,[2]TD!$4:$65536,6,0)),0,VLOOKUP(C971,[2]TD!$4:$65536,6,0))</f>
        <v>0</v>
      </c>
      <c r="M971" s="57">
        <f>IF(ISERROR(VLOOKUP(C971,[2]TD!$4:$65536,7,0)),0,VLOOKUP(C971,[2]TD!$4:$65536,7,0))</f>
        <v>0</v>
      </c>
      <c r="N971" s="70"/>
      <c r="O971" s="70" t="str">
        <f>IF(ISERROR(VLOOKUP(N971,[2]POA!$A$2:$C$25,3,0)),"",VLOOKUP(N971,[2]POA!$A$2:$C$25,3,0))</f>
        <v/>
      </c>
      <c r="P971" s="61" t="s">
        <v>54</v>
      </c>
      <c r="Q971" s="61" t="str">
        <f>IF(ISERROR(VLOOKUP(P971,[2]POA!$A$2:$F$25,4,0)),"",VLOOKUP(P971,[2]POA!$A$2:$F$25,4,0))</f>
        <v/>
      </c>
      <c r="R971" s="62" t="str">
        <f>IF(ISERROR(VLOOKUP(N971,[2]POA!$A$2:$C$25,2,0)),"",VLOOKUP(N971,[2]POA!$A$2:$C$25,2,0))</f>
        <v/>
      </c>
      <c r="S971" s="63" t="s">
        <v>54</v>
      </c>
      <c r="T971" s="64" t="str">
        <f t="shared" si="784"/>
        <v/>
      </c>
      <c r="U971" s="63"/>
      <c r="V971" s="64" t="str">
        <f>IF(OR(U969=0,N971="",R971=""),"",IF(U969&gt;=(0.5*R971),"HABIL","NO HABIL"))</f>
        <v/>
      </c>
      <c r="W971" s="64"/>
      <c r="X971" s="63"/>
      <c r="Y971" s="64" t="str">
        <f>IF(OR(X969=0,N971="",R971=""),"",IF(X969&gt;=$Y$9,"HABIL","NO HABIL"))</f>
        <v/>
      </c>
      <c r="Z971" s="65"/>
      <c r="AA971" s="64" t="str">
        <f>IF(OR(Z969=0,N971="",R971=""),"",IF(Z969&lt;=$AA$9,"HABIL","NO HABIL"))</f>
        <v/>
      </c>
      <c r="AB971" s="61" t="str">
        <f>IF(ISERROR(VLOOKUP(P971,[3]POA!$A$2:$F$25,5,0)),"",VLOOKUP(P971,[3]POA!$A$2:$F$25,5,0))</f>
        <v/>
      </c>
      <c r="AC971" s="61"/>
      <c r="AD971" s="64" t="str">
        <f>IF(OR(AC969=0,N971="",R971=""),"",IF(AC969&gt;=$AD$9,"HABIL","NO HABIL"))</f>
        <v/>
      </c>
      <c r="AE971" s="64" t="str">
        <f t="shared" si="785"/>
        <v/>
      </c>
      <c r="AF971" s="66">
        <f t="shared" si="786"/>
        <v>0</v>
      </c>
      <c r="AG971" s="67" t="str">
        <f t="shared" ref="AG971:AG979" si="789">+IF(AF971&lt;$AG$10,"MIPYME","NO CUMPLE")</f>
        <v>MIPYME</v>
      </c>
      <c r="AH971" s="68"/>
      <c r="AI971" s="64" t="str">
        <f>IF(OR(AH969=0,N971="",R971=""),"",IF(AH969&gt;=$AI$9,"HABIL","NO HABIL"))</f>
        <v/>
      </c>
      <c r="AJ971" s="68"/>
      <c r="AK971" s="64" t="str">
        <f>IF(OR(AJ969=0,N971="",R971=""),"",IF(AJ969&gt;=$AK$9,"HABIL","NO HABIL"))</f>
        <v/>
      </c>
      <c r="AL971" s="71" t="str">
        <f t="shared" ref="AL971:AL980" si="790">IF(OR(AI971="",AK971=""),"",IF(AI971="NO HABIL","NO HABIL",IF(AK971="NO HABIL","NO HABIL",IF(AK971="NO HABIL","NO HABIL","HABIL"))))</f>
        <v/>
      </c>
    </row>
    <row r="972" spans="2:38" ht="18" hidden="1" customHeight="1" x14ac:dyDescent="0.25">
      <c r="B972" s="54" t="str">
        <f>IF(C972="","",B971+0.1)</f>
        <v/>
      </c>
      <c r="C972" s="56"/>
      <c r="D972" s="56"/>
      <c r="E972" s="57">
        <f>IF(ISERROR(VLOOKUP(C972,[2]TD!$4:$65536,2,0)),0,VLOOKUP(C972,[2]TD!$4:$65536,2,0))</f>
        <v>0</v>
      </c>
      <c r="F972" s="57">
        <f>IF(ISERROR(VLOOKUP(C972,[2]TD!$4:$65536,3,0)),0,VLOOKUP(C972,[2]TD!$4:$65536,3,0))</f>
        <v>0</v>
      </c>
      <c r="G972" s="57">
        <f>IF(ISERROR(VLOOKUP(C972,[2]TD!$4:$65536,4,0)),0,VLOOKUP(C972,[2]TD!$4:$65536,4,0))</f>
        <v>0</v>
      </c>
      <c r="H972" s="57">
        <f>IF(ISERROR(VLOOKUP(C972,[2]TD!$4:$65536,5,0)),0,VLOOKUP(C972,[2]TD!$4:$65536,5,0))</f>
        <v>0</v>
      </c>
      <c r="I972" s="57">
        <f t="shared" si="787"/>
        <v>0</v>
      </c>
      <c r="J972" s="58">
        <f t="shared" si="787"/>
        <v>0</v>
      </c>
      <c r="K972" s="58">
        <f t="shared" si="788"/>
        <v>0</v>
      </c>
      <c r="L972" s="57">
        <f>IF(ISERROR(VLOOKUP(C972,[2]TD!$4:$65536,6,0)),0,VLOOKUP(C972,[2]TD!$4:$65536,6,0))</f>
        <v>0</v>
      </c>
      <c r="M972" s="57">
        <f>IF(ISERROR(VLOOKUP(C972,[2]TD!$4:$65536,7,0)),0,VLOOKUP(C972,[2]TD!$4:$65536,7,0))</f>
        <v>0</v>
      </c>
      <c r="N972" s="70"/>
      <c r="O972" s="70" t="str">
        <f>IF(ISERROR(VLOOKUP(N972,[2]POA!$A$2:$C$25,3,0)),"",VLOOKUP(N972,[2]POA!$A$2:$C$25,3,0))</f>
        <v/>
      </c>
      <c r="P972" s="61"/>
      <c r="Q972" s="61" t="str">
        <f>IF(ISERROR(VLOOKUP(P972,[2]POA!$A$2:$F$25,4,0)),"",VLOOKUP(P972,[2]POA!$A$2:$F$25,4,0))</f>
        <v/>
      </c>
      <c r="R972" s="62" t="str">
        <f>IF(ISERROR(VLOOKUP(N972,[2]POA!$A$2:$C$25,2,0)),"",VLOOKUP(N972,[2]POA!$A$2:$C$25,2,0))</f>
        <v/>
      </c>
      <c r="S972" s="63" t="s">
        <v>54</v>
      </c>
      <c r="T972" s="64" t="str">
        <f t="shared" si="784"/>
        <v/>
      </c>
      <c r="U972" s="63"/>
      <c r="V972" s="64" t="str">
        <f>IF(OR(U969=0,N972="",R972=""),"",IF(U969&gt;=(0.5*R972),"HABIL","NO HABIL"))</f>
        <v/>
      </c>
      <c r="W972" s="64"/>
      <c r="X972" s="63"/>
      <c r="Y972" s="64" t="str">
        <f>IF(OR(X969=0,N972="",R972=""),"",IF(X969&gt;=$Y$9,"HABIL","NO HABIL"))</f>
        <v/>
      </c>
      <c r="Z972" s="65"/>
      <c r="AA972" s="64" t="str">
        <f>IF(OR(Z969=0,N972="",R972=""),"",IF(Z969&lt;=$AA$9,"HABIL","NO HABIL"))</f>
        <v/>
      </c>
      <c r="AB972" s="61">
        <f>IF(ISERROR(VLOOKUP(P972,[3]POA!$A$2:$F$25,5,0)),"",VLOOKUP(P972,[3]POA!$A$2:$F$25,5,0))</f>
        <v>0</v>
      </c>
      <c r="AC972" s="61"/>
      <c r="AD972" s="64" t="str">
        <f>IF(OR(AC969=0,N972="",R972=""),"",IF(AC969&gt;=$AD$9,"HABIL","NO HABIL"))</f>
        <v/>
      </c>
      <c r="AE972" s="64" t="str">
        <f t="shared" si="785"/>
        <v/>
      </c>
      <c r="AF972" s="66">
        <f t="shared" si="786"/>
        <v>0</v>
      </c>
      <c r="AG972" s="67" t="str">
        <f t="shared" si="789"/>
        <v>MIPYME</v>
      </c>
      <c r="AH972" s="68"/>
      <c r="AI972" s="64" t="str">
        <f>IF(OR(AH969=0,N972="",R972=""),"",IF(AH969&gt;=$AI$9,"HABIL","NO HABIL"))</f>
        <v/>
      </c>
      <c r="AJ972" s="68"/>
      <c r="AK972" s="64" t="str">
        <f>IF(OR(AJ969=0,N972="",R972=""),"",IF(AJ969&gt;=$AK$9,"HABIL","NO HABIL"))</f>
        <v/>
      </c>
      <c r="AL972" s="71" t="str">
        <f t="shared" si="790"/>
        <v/>
      </c>
    </row>
    <row r="973" spans="2:38" ht="18" hidden="1" customHeight="1" x14ac:dyDescent="0.25">
      <c r="B973" s="54"/>
      <c r="C973" s="56" t="s">
        <v>55</v>
      </c>
      <c r="D973" s="56"/>
      <c r="E973" s="57">
        <f>IF(ISERROR(VLOOKUP(C973,[2]TD!$4:$65536,2,0)),0,VLOOKUP(C973,[2]TD!$4:$65536,2,0))</f>
        <v>0</v>
      </c>
      <c r="F973" s="57">
        <f>IF(ISERROR(VLOOKUP(C973,[2]TD!$4:$65536,3,0)),0,VLOOKUP(C973,[2]TD!$4:$65536,3,0))</f>
        <v>0</v>
      </c>
      <c r="G973" s="57">
        <f>IF(ISERROR(VLOOKUP(C973,[2]TD!$4:$65536,4,0)),0,VLOOKUP(C973,[2]TD!$4:$65536,4,0))</f>
        <v>0</v>
      </c>
      <c r="H973" s="57">
        <f>IF(ISERROR(VLOOKUP(C973,[2]TD!$4:$65536,5,0)),0,VLOOKUP(C973,[2]TD!$4:$65536,5,0))</f>
        <v>0</v>
      </c>
      <c r="I973" s="57">
        <f t="shared" si="787"/>
        <v>0</v>
      </c>
      <c r="J973" s="57">
        <f t="shared" si="787"/>
        <v>0</v>
      </c>
      <c r="K973" s="57">
        <f t="shared" si="788"/>
        <v>0</v>
      </c>
      <c r="L973" s="57">
        <f>IF(ISERROR(VLOOKUP(C973,[2]TD!$4:$65536,6,0)),0,VLOOKUP(C973,[2]TD!$4:$65536,6,0))</f>
        <v>0</v>
      </c>
      <c r="M973" s="57">
        <f>IF(ISERROR(VLOOKUP(C973,[2]TD!$4:$65536,7,0)),0,VLOOKUP(C973,[2]TD!$4:$65536,7,0))</f>
        <v>0</v>
      </c>
      <c r="N973" s="70"/>
      <c r="O973" s="70" t="str">
        <f>IF(ISERROR(VLOOKUP(N973,[2]POA!$A$2:$C$25,3,0)),"",VLOOKUP(N973,[2]POA!$A$2:$C$25,3,0))</f>
        <v/>
      </c>
      <c r="P973" s="61"/>
      <c r="Q973" s="61" t="str">
        <f>IF(ISERROR(VLOOKUP(P973,[2]POA!$A$2:$F$25,4,0)),"",VLOOKUP(P973,[2]POA!$A$2:$F$25,4,0))</f>
        <v/>
      </c>
      <c r="R973" s="62" t="str">
        <f>IF(ISERROR(VLOOKUP(N973,[2]POA!$A$2:$C$25,2,0)),"",VLOOKUP(N973,[2]POA!$A$2:$C$25,2,0))</f>
        <v/>
      </c>
      <c r="S973" s="63"/>
      <c r="T973" s="64" t="str">
        <f t="shared" si="784"/>
        <v/>
      </c>
      <c r="U973" s="63"/>
      <c r="V973" s="64" t="str">
        <f>IF(OR(U969=0,N973="",R973=""),"",IF(U969&gt;=(0.5*R973),"HABIL","NO HABIL"))</f>
        <v/>
      </c>
      <c r="W973" s="64"/>
      <c r="X973" s="63"/>
      <c r="Y973" s="64" t="str">
        <f>IF(OR(X969=0,N973="",R973=""),"",IF(X969&gt;=$Y$9,"HABIL","NO HABIL"))</f>
        <v/>
      </c>
      <c r="Z973" s="65"/>
      <c r="AA973" s="64" t="str">
        <f>IF(OR(Z969=0,N973="",R973=""),"",IF(Z969&lt;=$AA$9,"HABIL","NO HABIL"))</f>
        <v/>
      </c>
      <c r="AB973" s="61">
        <f>IF(ISERROR(VLOOKUP(P973,[3]POA!$A$2:$F$25,5,0)),"",VLOOKUP(P973,[3]POA!$A$2:$F$25,5,0))</f>
        <v>0</v>
      </c>
      <c r="AC973" s="61"/>
      <c r="AD973" s="64" t="str">
        <f>IF(OR(AC969=0,N973="",R973=""),"",IF(AC969&gt;=$AD$9,"HABIL","NO HABIL"))</f>
        <v/>
      </c>
      <c r="AE973" s="64" t="str">
        <f t="shared" si="785"/>
        <v/>
      </c>
      <c r="AF973" s="66">
        <f t="shared" si="786"/>
        <v>0</v>
      </c>
      <c r="AG973" s="67" t="str">
        <f t="shared" si="789"/>
        <v>MIPYME</v>
      </c>
      <c r="AH973" s="68"/>
      <c r="AI973" s="64" t="str">
        <f>IF(OR(AH969=0,N973="",R973=""),"",IF(AH969&gt;=$AI$9,"HABIL","NO HABIL"))</f>
        <v/>
      </c>
      <c r="AJ973" s="68"/>
      <c r="AK973" s="64" t="str">
        <f>IF(OR(AJ969=0,N973="",R973=""),"",IF(AJ969&gt;=$AK$9,"HABIL","NO HABIL"))</f>
        <v/>
      </c>
      <c r="AL973" s="71" t="str">
        <f t="shared" si="790"/>
        <v/>
      </c>
    </row>
    <row r="974" spans="2:38" ht="18" hidden="1" customHeight="1" x14ac:dyDescent="0.25">
      <c r="B974" s="54" t="str">
        <f t="shared" ref="B974:B979" si="791">IF(C974="","",B973+0.1)</f>
        <v/>
      </c>
      <c r="C974" s="56"/>
      <c r="D974" s="56"/>
      <c r="E974" s="57">
        <f>IF(ISERROR(VLOOKUP(C974,[2]TD!$4:$65536,2,0)),0,VLOOKUP(C974,[2]TD!$4:$65536,2,0))</f>
        <v>0</v>
      </c>
      <c r="F974" s="57">
        <f>IF(ISERROR(VLOOKUP(C974,[2]TD!$4:$65536,3,0)),0,VLOOKUP(C974,[2]TD!$4:$65536,3,0))</f>
        <v>0</v>
      </c>
      <c r="G974" s="57">
        <f>IF(ISERROR(VLOOKUP(C974,[2]TD!$4:$65536,4,0)),0,VLOOKUP(C974,[2]TD!$4:$65536,4,0))</f>
        <v>0</v>
      </c>
      <c r="H974" s="57">
        <f>IF(ISERROR(VLOOKUP(C974,[2]TD!$4:$65536,5,0)),0,VLOOKUP(C974,[2]TD!$4:$65536,5,0))</f>
        <v>0</v>
      </c>
      <c r="I974" s="57">
        <f t="shared" si="787"/>
        <v>0</v>
      </c>
      <c r="J974" s="57">
        <f t="shared" si="787"/>
        <v>0</v>
      </c>
      <c r="K974" s="57">
        <f t="shared" si="788"/>
        <v>0</v>
      </c>
      <c r="L974" s="57">
        <f>IF(ISERROR(VLOOKUP(C974,[2]TD!$4:$65536,6,0)),0,VLOOKUP(C974,[2]TD!$4:$65536,6,0))</f>
        <v>0</v>
      </c>
      <c r="M974" s="57">
        <f>IF(ISERROR(VLOOKUP(C974,[2]TD!$4:$65536,7,0)),0,VLOOKUP(C974,[2]TD!$4:$65536,7,0))</f>
        <v>0</v>
      </c>
      <c r="N974" s="70"/>
      <c r="O974" s="70" t="str">
        <f>IF(ISERROR(VLOOKUP(N974,[2]POA!$A$2:$C$25,3,0)),"",VLOOKUP(N974,[2]POA!$A$2:$C$25,3,0))</f>
        <v/>
      </c>
      <c r="P974" s="61"/>
      <c r="Q974" s="61" t="str">
        <f>IF(ISERROR(VLOOKUP(P974,[2]POA!$A$2:$F$25,4,0)),"",VLOOKUP(P974,[2]POA!$A$2:$F$25,4,0))</f>
        <v/>
      </c>
      <c r="R974" s="62" t="str">
        <f>IF(ISERROR(VLOOKUP(N974,[2]POA!$A$2:$C$25,2,0)),"",VLOOKUP(N974,[2]POA!$A$2:$C$25,2,0))</f>
        <v/>
      </c>
      <c r="S974" s="63"/>
      <c r="T974" s="64" t="str">
        <f t="shared" si="784"/>
        <v/>
      </c>
      <c r="U974" s="63"/>
      <c r="V974" s="64" t="str">
        <f>IF(OR(U969=0,N974="",R974=""),"",IF(U969&gt;=(0.5*R974),"HABIL","NO HABIL"))</f>
        <v/>
      </c>
      <c r="W974" s="64"/>
      <c r="X974" s="63"/>
      <c r="Y974" s="64" t="str">
        <f>IF(OR(X969=0,N974="",R974=""),"",IF(X969&gt;=$Y$9,"HABIL","NO HABIL"))</f>
        <v/>
      </c>
      <c r="Z974" s="65"/>
      <c r="AA974" s="64" t="str">
        <f>IF(OR(Z969=0,N974="",R974=""),"",IF(Z969&lt;=$AA$9,"HABIL","NO HABIL"))</f>
        <v/>
      </c>
      <c r="AB974" s="61">
        <f>IF(ISERROR(VLOOKUP(P974,[3]POA!$A$2:$F$25,5,0)),"",VLOOKUP(P974,[3]POA!$A$2:$F$25,5,0))</f>
        <v>0</v>
      </c>
      <c r="AC974" s="61"/>
      <c r="AD974" s="64" t="str">
        <f>IF(OR(AC969=0,N974="",R974=""),"",IF(AC969&gt;=$AD$9,"HABIL","NO HABIL"))</f>
        <v/>
      </c>
      <c r="AE974" s="64" t="str">
        <f t="shared" si="785"/>
        <v/>
      </c>
      <c r="AF974" s="66">
        <f t="shared" si="786"/>
        <v>0</v>
      </c>
      <c r="AG974" s="67" t="str">
        <f t="shared" si="789"/>
        <v>MIPYME</v>
      </c>
      <c r="AH974" s="68"/>
      <c r="AI974" s="64" t="str">
        <f>IF(OR(AH969=0,N974="",R974=""),"",IF(AH969&gt;=$AI$9,"HABIL","NO HABIL"))</f>
        <v/>
      </c>
      <c r="AJ974" s="68"/>
      <c r="AK974" s="64" t="str">
        <f>IF(OR(AJ969=0,N974="",R974=""),"",IF(AJ969&gt;=$AK$9,"HABIL","NO HABIL"))</f>
        <v/>
      </c>
      <c r="AL974" s="72" t="str">
        <f t="shared" si="790"/>
        <v/>
      </c>
    </row>
    <row r="975" spans="2:38" ht="18" hidden="1" customHeight="1" x14ac:dyDescent="0.25">
      <c r="B975" s="54" t="str">
        <f t="shared" si="791"/>
        <v/>
      </c>
      <c r="C975" s="56"/>
      <c r="D975" s="56"/>
      <c r="E975" s="57">
        <f>IF(ISERROR(VLOOKUP(C975,[2]TD!$4:$65536,2,0)),0,VLOOKUP(C975,[2]TD!$4:$65536,2,0))</f>
        <v>0</v>
      </c>
      <c r="F975" s="57">
        <f>IF(ISERROR(VLOOKUP(C975,[2]TD!$4:$65536,3,0)),0,VLOOKUP(C975,[2]TD!$4:$65536,3,0))</f>
        <v>0</v>
      </c>
      <c r="G975" s="57">
        <f>IF(ISERROR(VLOOKUP(C975,[2]TD!$4:$65536,4,0)),0,VLOOKUP(C975,[2]TD!$4:$65536,4,0))</f>
        <v>0</v>
      </c>
      <c r="H975" s="57">
        <f>IF(ISERROR(VLOOKUP(C975,[2]TD!$4:$65536,5,0)),0,VLOOKUP(C975,[2]TD!$4:$65536,5,0))</f>
        <v>0</v>
      </c>
      <c r="I975" s="57">
        <f t="shared" si="787"/>
        <v>0</v>
      </c>
      <c r="J975" s="57">
        <f t="shared" si="787"/>
        <v>0</v>
      </c>
      <c r="K975" s="57">
        <f t="shared" si="788"/>
        <v>0</v>
      </c>
      <c r="L975" s="57">
        <f>IF(ISERROR(VLOOKUP(C975,[2]TD!$4:$65536,6,0)),0,VLOOKUP(C975,[2]TD!$4:$65536,6,0))</f>
        <v>0</v>
      </c>
      <c r="M975" s="57">
        <f>IF(ISERROR(VLOOKUP(C975,[2]TD!$4:$65536,7,0)),0,VLOOKUP(C975,[2]TD!$4:$65536,7,0))</f>
        <v>0</v>
      </c>
      <c r="N975" s="70"/>
      <c r="O975" s="70" t="str">
        <f>IF(ISERROR(VLOOKUP(N975,[2]POA!$A$2:$C$25,3,0)),"",VLOOKUP(N975,[2]POA!$A$2:$C$25,3,0))</f>
        <v/>
      </c>
      <c r="P975" s="61"/>
      <c r="Q975" s="61" t="str">
        <f>IF(ISERROR(VLOOKUP(P975,[2]POA!$A$2:$F$25,4,0)),"",VLOOKUP(P975,[2]POA!$A$2:$F$25,4,0))</f>
        <v/>
      </c>
      <c r="R975" s="62" t="str">
        <f>IF(ISERROR(VLOOKUP(N975,[2]POA!$A$2:$C$25,2,0)),"",VLOOKUP(N975,[2]POA!$A$2:$C$25,2,0))</f>
        <v/>
      </c>
      <c r="S975" s="63"/>
      <c r="T975" s="64" t="str">
        <f t="shared" si="784"/>
        <v/>
      </c>
      <c r="U975" s="63"/>
      <c r="V975" s="64" t="str">
        <f>IF(OR(U969=0,N975="",R975=""),"",IF(U969&gt;=(0.5*R975),"HABIL","NO HABIL"))</f>
        <v/>
      </c>
      <c r="W975" s="64"/>
      <c r="X975" s="63"/>
      <c r="Y975" s="64" t="str">
        <f>IF(OR(X969=0,N975="",R975=""),"",IF(X969&gt;=$Y$9,"HABIL","NO HABIL"))</f>
        <v/>
      </c>
      <c r="Z975" s="65"/>
      <c r="AA975" s="64" t="str">
        <f>IF(OR(Z969=0,N975="",R975=""),"",IF(Z969&lt;=$AA$9,"HABIL","NO HABIL"))</f>
        <v/>
      </c>
      <c r="AB975" s="61">
        <f>IF(ISERROR(VLOOKUP(P975,[3]POA!$A$2:$F$25,5,0)),"",VLOOKUP(P975,[3]POA!$A$2:$F$25,5,0))</f>
        <v>0</v>
      </c>
      <c r="AC975" s="61"/>
      <c r="AD975" s="64" t="str">
        <f>IF(OR(AC969=0,N975="",R975=""),"",IF(AC969&gt;=$AD$9,"HABIL","NO HABIL"))</f>
        <v/>
      </c>
      <c r="AE975" s="64" t="str">
        <f t="shared" si="785"/>
        <v/>
      </c>
      <c r="AF975" s="66">
        <f t="shared" si="786"/>
        <v>0</v>
      </c>
      <c r="AG975" s="67" t="str">
        <f t="shared" si="789"/>
        <v>MIPYME</v>
      </c>
      <c r="AH975" s="68"/>
      <c r="AI975" s="64" t="str">
        <f>IF(OR(AH969=0,N975="",R975=""),"",IF(AH969&gt;=$AI$9,"HABIL","NO HABIL"))</f>
        <v/>
      </c>
      <c r="AJ975" s="68"/>
      <c r="AK975" s="64" t="str">
        <f>IF(OR(AJ969=0,N975="",R975=""),"",IF(AJ969&gt;=$AK$9,"HABIL","NO HABIL"))</f>
        <v/>
      </c>
      <c r="AL975" s="71" t="str">
        <f t="shared" si="790"/>
        <v/>
      </c>
    </row>
    <row r="976" spans="2:38" ht="18" hidden="1" customHeight="1" x14ac:dyDescent="0.25">
      <c r="B976" s="54" t="str">
        <f t="shared" si="791"/>
        <v/>
      </c>
      <c r="C976" s="56"/>
      <c r="D976" s="56"/>
      <c r="E976" s="57">
        <f>IF(ISERROR(VLOOKUP(C976,[2]TD!$4:$65536,2,0)),0,VLOOKUP(C976,[2]TD!$4:$65536,2,0))</f>
        <v>0</v>
      </c>
      <c r="F976" s="57">
        <f>IF(ISERROR(VLOOKUP(C976,[2]TD!$4:$65536,3,0)),0,VLOOKUP(C976,[2]TD!$4:$65536,3,0))</f>
        <v>0</v>
      </c>
      <c r="G976" s="57">
        <f>IF(ISERROR(VLOOKUP(C976,[2]TD!$4:$65536,4,0)),0,VLOOKUP(C976,[2]TD!$4:$65536,4,0))</f>
        <v>0</v>
      </c>
      <c r="H976" s="57">
        <f>IF(ISERROR(VLOOKUP(C976,[2]TD!$4:$65536,5,0)),0,VLOOKUP(C976,[2]TD!$4:$65536,5,0))</f>
        <v>0</v>
      </c>
      <c r="I976" s="57">
        <f t="shared" si="787"/>
        <v>0</v>
      </c>
      <c r="J976" s="57">
        <f t="shared" si="787"/>
        <v>0</v>
      </c>
      <c r="K976" s="57">
        <f t="shared" si="788"/>
        <v>0</v>
      </c>
      <c r="L976" s="57">
        <f>IF(ISERROR(VLOOKUP(C976,[2]TD!$4:$65536,6,0)),0,VLOOKUP(C976,[2]TD!$4:$65536,6,0))</f>
        <v>0</v>
      </c>
      <c r="M976" s="57">
        <f>IF(ISERROR(VLOOKUP(C976,[2]TD!$4:$65536,7,0)),0,VLOOKUP(C976,[2]TD!$4:$65536,7,0))</f>
        <v>0</v>
      </c>
      <c r="N976" s="70"/>
      <c r="O976" s="70" t="str">
        <f>IF(ISERROR(VLOOKUP(N976,[2]POA!$A$2:$C$25,3,0)),"",VLOOKUP(N976,[2]POA!$A$2:$C$25,3,0))</f>
        <v/>
      </c>
      <c r="P976" s="61"/>
      <c r="Q976" s="61" t="str">
        <f>IF(ISERROR(VLOOKUP(P976,[2]POA!$A$2:$F$25,4,0)),"",VLOOKUP(P976,[2]POA!$A$2:$F$25,4,0))</f>
        <v/>
      </c>
      <c r="R976" s="62" t="str">
        <f>IF(ISERROR(VLOOKUP(N976,[2]POA!$A$2:$C$25,2,0)),"",VLOOKUP(N976,[2]POA!$A$2:$C$25,2,0))</f>
        <v/>
      </c>
      <c r="S976" s="63"/>
      <c r="T976" s="64" t="str">
        <f t="shared" si="784"/>
        <v/>
      </c>
      <c r="U976" s="63"/>
      <c r="V976" s="64" t="str">
        <f>IF(OR(U969=0,N976="",R976=""),"",IF(U969&gt;=(0.5*R976),"HABIL","NO HABIL"))</f>
        <v/>
      </c>
      <c r="W976" s="64"/>
      <c r="X976" s="63"/>
      <c r="Y976" s="64" t="str">
        <f>IF(OR(X969=0,N976="",R976=""),"",IF(X969&gt;=$Y$9,"HABIL","NO HABIL"))</f>
        <v/>
      </c>
      <c r="Z976" s="65"/>
      <c r="AA976" s="64" t="str">
        <f>IF(OR(Z969=0,N976="",R976=""),"",IF(Z969&lt;=$AA$9,"HABIL","NO HABIL"))</f>
        <v/>
      </c>
      <c r="AB976" s="61">
        <f>IF(ISERROR(VLOOKUP(P976,[3]POA!$A$2:$F$25,5,0)),"",VLOOKUP(P976,[3]POA!$A$2:$F$25,5,0))</f>
        <v>0</v>
      </c>
      <c r="AC976" s="61"/>
      <c r="AD976" s="64" t="str">
        <f>IF(OR(AC969=0,N976="",R976=""),"",IF(AC969&gt;=$AD$9,"HABIL","NO HABIL"))</f>
        <v/>
      </c>
      <c r="AE976" s="64" t="str">
        <f t="shared" si="785"/>
        <v/>
      </c>
      <c r="AF976" s="66">
        <f t="shared" si="786"/>
        <v>0</v>
      </c>
      <c r="AG976" s="67" t="str">
        <f t="shared" si="789"/>
        <v>MIPYME</v>
      </c>
      <c r="AH976" s="68"/>
      <c r="AI976" s="64" t="str">
        <f>IF(OR(AH969=0,N976="",R976=""),"",IF(AH969&gt;=$AI$9,"HABIL","NO HABIL"))</f>
        <v/>
      </c>
      <c r="AJ976" s="68"/>
      <c r="AK976" s="64" t="str">
        <f>IF(OR(AJ969=0,N976="",R976=""),"",IF(AJ969&gt;=$AK$9,"HABIL","NO HABIL"))</f>
        <v/>
      </c>
      <c r="AL976" s="71" t="str">
        <f t="shared" si="790"/>
        <v/>
      </c>
    </row>
    <row r="977" spans="2:38" ht="18" hidden="1" customHeight="1" x14ac:dyDescent="0.25">
      <c r="B977" s="54" t="str">
        <f t="shared" si="791"/>
        <v/>
      </c>
      <c r="C977" s="56"/>
      <c r="D977" s="56"/>
      <c r="E977" s="57">
        <f>IF(ISERROR(VLOOKUP(C977,[2]TD!$4:$65536,2,0)),0,VLOOKUP(C977,[2]TD!$4:$65536,2,0))</f>
        <v>0</v>
      </c>
      <c r="F977" s="57">
        <f>IF(ISERROR(VLOOKUP(C977,[2]TD!$4:$65536,3,0)),0,VLOOKUP(C977,[2]TD!$4:$65536,3,0))</f>
        <v>0</v>
      </c>
      <c r="G977" s="57">
        <f>IF(ISERROR(VLOOKUP(C977,[2]TD!$4:$65536,4,0)),0,VLOOKUP(C977,[2]TD!$4:$65536,4,0))</f>
        <v>0</v>
      </c>
      <c r="H977" s="57">
        <f>IF(ISERROR(VLOOKUP(C977,[2]TD!$4:$65536,5,0)),0,VLOOKUP(C977,[2]TD!$4:$65536,5,0))</f>
        <v>0</v>
      </c>
      <c r="I977" s="57">
        <f t="shared" si="787"/>
        <v>0</v>
      </c>
      <c r="J977" s="57">
        <f t="shared" si="787"/>
        <v>0</v>
      </c>
      <c r="K977" s="57">
        <f t="shared" si="788"/>
        <v>0</v>
      </c>
      <c r="L977" s="57">
        <f>IF(ISERROR(VLOOKUP(C977,[2]TD!$4:$65536,6,0)),0,VLOOKUP(C977,[2]TD!$4:$65536,6,0))</f>
        <v>0</v>
      </c>
      <c r="M977" s="57">
        <f>IF(ISERROR(VLOOKUP(C977,[2]TD!$4:$65536,7,0)),0,VLOOKUP(C977,[2]TD!$4:$65536,7,0))</f>
        <v>0</v>
      </c>
      <c r="N977" s="70"/>
      <c r="O977" s="70" t="str">
        <f>IF(ISERROR(VLOOKUP(N977,[2]POA!$A$2:$C$25,3,0)),"",VLOOKUP(N977,[2]POA!$A$2:$C$25,3,0))</f>
        <v/>
      </c>
      <c r="P977" s="61"/>
      <c r="Q977" s="61" t="str">
        <f>IF(ISERROR(VLOOKUP(P977,[2]POA!$A$2:$F$25,4,0)),"",VLOOKUP(P977,[2]POA!$A$2:$F$25,4,0))</f>
        <v/>
      </c>
      <c r="R977" s="62" t="str">
        <f>IF(ISERROR(VLOOKUP(N977,[2]POA!$A$2:$C$25,2,0)),"",VLOOKUP(N977,[2]POA!$A$2:$C$25,2,0))</f>
        <v/>
      </c>
      <c r="S977" s="63"/>
      <c r="T977" s="64" t="str">
        <f t="shared" si="784"/>
        <v/>
      </c>
      <c r="U977" s="63"/>
      <c r="V977" s="64" t="str">
        <f>IF(OR(U969=0,N977="",R977=""),"",IF(U969&gt;=(0.5*R977),"HABIL","NO HABIL"))</f>
        <v/>
      </c>
      <c r="W977" s="64"/>
      <c r="X977" s="63"/>
      <c r="Y977" s="64" t="str">
        <f>IF(OR(X969=0,N977="",R977=""),"",IF(X969&gt;=$Y$9,"HABIL","NO HABIL"))</f>
        <v/>
      </c>
      <c r="Z977" s="65"/>
      <c r="AA977" s="64" t="str">
        <f>IF(OR(Z969=0,N977="",R977=""),"",IF(Z969&lt;=$AA$9,"HABIL","NO HABIL"))</f>
        <v/>
      </c>
      <c r="AB977" s="61">
        <f>IF(ISERROR(VLOOKUP(P977,[3]POA!$A$2:$F$25,5,0)),"",VLOOKUP(P977,[3]POA!$A$2:$F$25,5,0))</f>
        <v>0</v>
      </c>
      <c r="AC977" s="61"/>
      <c r="AD977" s="64" t="str">
        <f>IF(OR(AC969=0,N977="",R977=""),"",IF(AC969&gt;=$AD$9,"HABIL","NO HABIL"))</f>
        <v/>
      </c>
      <c r="AE977" s="64" t="str">
        <f t="shared" si="785"/>
        <v/>
      </c>
      <c r="AF977" s="66">
        <f t="shared" si="786"/>
        <v>0</v>
      </c>
      <c r="AG977" s="67" t="str">
        <f t="shared" si="789"/>
        <v>MIPYME</v>
      </c>
      <c r="AH977" s="68"/>
      <c r="AI977" s="64" t="str">
        <f>IF(OR(AH969=0,N977="",R977=""),"",IF(AH969&gt;=$AI$9,"HABIL","NO HABIL"))</f>
        <v/>
      </c>
      <c r="AJ977" s="68"/>
      <c r="AK977" s="64" t="str">
        <f>IF(OR(AJ969=0,N977="",R977=""),"",IF(AJ969&gt;=$AK$9,"HABIL","NO HABIL"))</f>
        <v/>
      </c>
      <c r="AL977" s="72" t="str">
        <f t="shared" si="790"/>
        <v/>
      </c>
    </row>
    <row r="978" spans="2:38" ht="18" hidden="1" customHeight="1" x14ac:dyDescent="0.25">
      <c r="B978" s="54" t="str">
        <f t="shared" si="791"/>
        <v/>
      </c>
      <c r="C978" s="56"/>
      <c r="D978" s="56"/>
      <c r="E978" s="57">
        <f>IF(ISERROR(VLOOKUP(C978,[2]TD!$4:$65536,2,0)),0,VLOOKUP(C978,[2]TD!$4:$65536,2,0))</f>
        <v>0</v>
      </c>
      <c r="F978" s="57">
        <f>IF(ISERROR(VLOOKUP(C978,[2]TD!$4:$65536,3,0)),0,VLOOKUP(C978,[2]TD!$4:$65536,3,0))</f>
        <v>0</v>
      </c>
      <c r="G978" s="57">
        <f>IF(ISERROR(VLOOKUP(C978,[2]TD!$4:$65536,4,0)),0,VLOOKUP(C978,[2]TD!$4:$65536,4,0))</f>
        <v>0</v>
      </c>
      <c r="H978" s="57">
        <f>IF(ISERROR(VLOOKUP(C978,[2]TD!$4:$65536,5,0)),0,VLOOKUP(C978,[2]TD!$4:$65536,5,0))</f>
        <v>0</v>
      </c>
      <c r="I978" s="57">
        <f t="shared" si="787"/>
        <v>0</v>
      </c>
      <c r="J978" s="57">
        <f t="shared" si="787"/>
        <v>0</v>
      </c>
      <c r="K978" s="57">
        <f t="shared" si="788"/>
        <v>0</v>
      </c>
      <c r="L978" s="57">
        <f>IF(ISERROR(VLOOKUP(C978,[2]TD!$4:$65536,6,0)),0,VLOOKUP(C978,[2]TD!$4:$65536,6,0))</f>
        <v>0</v>
      </c>
      <c r="M978" s="57">
        <f>IF(ISERROR(VLOOKUP(C978,[2]TD!$4:$65536,7,0)),0,VLOOKUP(C978,[2]TD!$4:$65536,7,0))</f>
        <v>0</v>
      </c>
      <c r="N978" s="70"/>
      <c r="O978" s="70" t="str">
        <f>IF(ISERROR(VLOOKUP(N978,[2]POA!$A$2:$C$25,3,0)),"",VLOOKUP(N978,[2]POA!$A$2:$C$25,3,0))</f>
        <v/>
      </c>
      <c r="P978" s="61"/>
      <c r="Q978" s="61" t="str">
        <f>IF(ISERROR(VLOOKUP(P978,[2]POA!$A$2:$F$25,4,0)),"",VLOOKUP(P978,[2]POA!$A$2:$F$25,4,0))</f>
        <v/>
      </c>
      <c r="R978" s="62" t="str">
        <f>IF(ISERROR(VLOOKUP(N978,[2]POA!$A$2:$C$25,2,0)),"",VLOOKUP(N978,[2]POA!$A$2:$C$25,2,0))</f>
        <v/>
      </c>
      <c r="S978" s="63"/>
      <c r="T978" s="64" t="str">
        <f t="shared" si="784"/>
        <v/>
      </c>
      <c r="U978" s="63"/>
      <c r="V978" s="64" t="str">
        <f>IF(OR(U969=0,N978="",R978=""),"",IF(U969&gt;=(0.5*R978),"HABIL","NO HABIL"))</f>
        <v/>
      </c>
      <c r="W978" s="64"/>
      <c r="X978" s="63"/>
      <c r="Y978" s="64" t="str">
        <f>IF(OR(X969=0,N978="",R978=""),"",IF(X969&gt;=$Y$9,"HABIL","NO HABIL"))</f>
        <v/>
      </c>
      <c r="Z978" s="65"/>
      <c r="AA978" s="64" t="str">
        <f>IF(OR(Z969=0,N978="",R978=""),"",IF(Z969&lt;=$AA$9,"HABIL","NO HABIL"))</f>
        <v/>
      </c>
      <c r="AB978" s="61">
        <f>IF(ISERROR(VLOOKUP(P978,[3]POA!$A$2:$F$25,5,0)),"",VLOOKUP(P978,[3]POA!$A$2:$F$25,5,0))</f>
        <v>0</v>
      </c>
      <c r="AC978" s="61"/>
      <c r="AD978" s="64" t="str">
        <f>IF(OR(AC969=0,N978="",R978=""),"",IF(AC969&gt;=$AD$9,"HABIL","NO HABIL"))</f>
        <v/>
      </c>
      <c r="AE978" s="64" t="str">
        <f t="shared" si="785"/>
        <v/>
      </c>
      <c r="AF978" s="66">
        <f t="shared" si="786"/>
        <v>0</v>
      </c>
      <c r="AG978" s="67" t="str">
        <f t="shared" si="789"/>
        <v>MIPYME</v>
      </c>
      <c r="AH978" s="68"/>
      <c r="AI978" s="64" t="str">
        <f>IF(OR(AH969=0,N978="",R978=""),"",IF(AH969&gt;=$AI$9,"HABIL","NO HABIL"))</f>
        <v/>
      </c>
      <c r="AJ978" s="68"/>
      <c r="AK978" s="64" t="str">
        <f>IF(OR(AJ969=0,N978="",R978=""),"",IF(AJ969&gt;=$AK$9,"HABIL","NO HABIL"))</f>
        <v/>
      </c>
      <c r="AL978" s="72" t="str">
        <f t="shared" si="790"/>
        <v/>
      </c>
    </row>
    <row r="979" spans="2:38" ht="18" hidden="1" customHeight="1" x14ac:dyDescent="0.25">
      <c r="B979" s="73" t="str">
        <f t="shared" si="791"/>
        <v/>
      </c>
      <c r="C979" s="74"/>
      <c r="D979" s="74"/>
      <c r="E979" s="75">
        <f>IF(ISERROR(VLOOKUP(C979,[2]TD!$4:$65536,2,0)),0,VLOOKUP(C979,[2]TD!$4:$65536,2,0))</f>
        <v>0</v>
      </c>
      <c r="F979" s="75">
        <f>IF(ISERROR(VLOOKUP(C979,[2]TD!$4:$65536,3,0)),0,VLOOKUP(C979,[2]TD!$4:$65536,3,0))</f>
        <v>0</v>
      </c>
      <c r="G979" s="75">
        <f>IF(ISERROR(VLOOKUP(C979,[2]TD!$4:$65536,4,0)),0,VLOOKUP(C979,[2]TD!$4:$65536,4,0))</f>
        <v>0</v>
      </c>
      <c r="H979" s="75">
        <f>IF(ISERROR(VLOOKUP(C979,[2]TD!$4:$65536,5,0)),0,VLOOKUP(C979,[2]TD!$4:$65536,5,0))</f>
        <v>0</v>
      </c>
      <c r="I979" s="75">
        <f t="shared" si="787"/>
        <v>0</v>
      </c>
      <c r="J979" s="75">
        <f t="shared" si="787"/>
        <v>0</v>
      </c>
      <c r="K979" s="75">
        <f t="shared" si="788"/>
        <v>0</v>
      </c>
      <c r="L979" s="75">
        <f>IF(ISERROR(VLOOKUP(C979,[2]TD!$4:$65536,6,0)),0,VLOOKUP(C979,[2]TD!$4:$65536,6,0))</f>
        <v>0</v>
      </c>
      <c r="M979" s="75">
        <f>IF(ISERROR(VLOOKUP(C979,[2]TD!$4:$65536,7,0)),0,VLOOKUP(C979,[2]TD!$4:$65536,7,0))</f>
        <v>0</v>
      </c>
      <c r="N979" s="76"/>
      <c r="O979" s="76" t="str">
        <f>IF(ISERROR(VLOOKUP(N979,[2]POA!$A$2:$C$25,3,0)),"",VLOOKUP(N979,[2]POA!$A$2:$C$25,3,0))</f>
        <v/>
      </c>
      <c r="P979" s="77"/>
      <c r="Q979" s="77" t="str">
        <f>IF(ISERROR(VLOOKUP(P979,[2]POA!$A$2:$F$25,4,0)),"",VLOOKUP(P979,[2]POA!$A$2:$F$25,4,0))</f>
        <v/>
      </c>
      <c r="R979" s="78" t="str">
        <f>IF(ISERROR(VLOOKUP(N979,[2]POA!$A$2:$C$25,2,0)),"",VLOOKUP(N979,[2]POA!$A$2:$C$25,2,0))</f>
        <v/>
      </c>
      <c r="S979" s="79"/>
      <c r="T979" s="64" t="str">
        <f t="shared" si="784"/>
        <v/>
      </c>
      <c r="U979" s="79"/>
      <c r="V979" s="80" t="str">
        <f>IF(OR(U969=0,N979="",R979=""),"",IF(U969&gt;=(0.5*R979),"HABIL","NO HABIL"))</f>
        <v/>
      </c>
      <c r="W979" s="80"/>
      <c r="X979" s="79"/>
      <c r="Y979" s="80" t="str">
        <f>IF(OR(X969=0,N979="",R979=""),"",IF(X969&gt;=$Y$9,"HABIL","NO HABIL"))</f>
        <v/>
      </c>
      <c r="Z979" s="81"/>
      <c r="AA979" s="80" t="str">
        <f>IF(OR(Z969=0,N979="",R979=""),"",IF(Z969&lt;=$AA$9,"HABIL","NO HABIL"))</f>
        <v/>
      </c>
      <c r="AB979" s="77">
        <f>IF(ISERROR(VLOOKUP(P979,[3]POA!$A$2:$F$25,5,0)),"",VLOOKUP(P979,[3]POA!$A$2:$F$25,5,0))</f>
        <v>0</v>
      </c>
      <c r="AC979" s="77"/>
      <c r="AD979" s="80" t="str">
        <f>IF(OR(AC969=0,N979="",R979=""),"",IF(AC969&gt;=$AD$9,"HABIL","NO HABIL"))</f>
        <v/>
      </c>
      <c r="AE979" s="80" t="str">
        <f t="shared" si="785"/>
        <v/>
      </c>
      <c r="AF979" s="82">
        <f t="shared" si="786"/>
        <v>0</v>
      </c>
      <c r="AG979" s="83" t="str">
        <f t="shared" si="789"/>
        <v>MIPYME</v>
      </c>
      <c r="AH979" s="84"/>
      <c r="AI979" s="80" t="str">
        <f>IF(OR(AH969=0,N979="",R979=""),"",IF(AH969&gt;=$AI$9,"HABIL","NO HABIL"))</f>
        <v/>
      </c>
      <c r="AJ979" s="84"/>
      <c r="AK979" s="80" t="str">
        <f>IF(OR(AJ969=0,N979="",R979=""),"",IF(AJ969&gt;=$AK$9,"HABIL","NO HABIL"))</f>
        <v/>
      </c>
      <c r="AL979" s="85" t="str">
        <f t="shared" si="790"/>
        <v/>
      </c>
    </row>
    <row r="980" spans="2:38" ht="18" hidden="1" customHeight="1" x14ac:dyDescent="0.25">
      <c r="B980" s="37">
        <v>89</v>
      </c>
      <c r="C980" s="38">
        <f>+C981</f>
        <v>0</v>
      </c>
      <c r="D980" s="39" t="str">
        <f>IF(SUM(D981:D990)=0,"",SUM(D981:D990))</f>
        <v/>
      </c>
      <c r="E980" s="40">
        <f>SUM(E981:E990)</f>
        <v>0</v>
      </c>
      <c r="F980" s="40">
        <f t="shared" ref="F980:M980" si="792">SUM(F981:F990)</f>
        <v>0</v>
      </c>
      <c r="G980" s="40">
        <f t="shared" si="792"/>
        <v>0</v>
      </c>
      <c r="H980" s="40">
        <f t="shared" si="792"/>
        <v>0</v>
      </c>
      <c r="I980" s="40">
        <f t="shared" si="792"/>
        <v>0</v>
      </c>
      <c r="J980" s="40">
        <f t="shared" si="792"/>
        <v>0</v>
      </c>
      <c r="K980" s="40">
        <f t="shared" si="792"/>
        <v>0</v>
      </c>
      <c r="L980" s="40">
        <f t="shared" si="792"/>
        <v>0</v>
      </c>
      <c r="M980" s="40">
        <f t="shared" si="792"/>
        <v>0</v>
      </c>
      <c r="N980" s="41">
        <v>1</v>
      </c>
      <c r="O980" s="42">
        <f>IF(ISERROR(VLOOKUP(N980,[2]POA!$A$2:$C$25,3,0)),"",VLOOKUP(N980,[2]POA!$A$2:$C$25,3,0))</f>
        <v>18</v>
      </c>
      <c r="P980" s="43" t="s">
        <v>54</v>
      </c>
      <c r="Q980" s="41">
        <f>+SUM(Q981:Q990)</f>
        <v>0</v>
      </c>
      <c r="R980" s="44">
        <f>IF(ISERROR(VLOOKUP(N980,[2]POA!$A$2:$C$25,2,0)),"",VLOOKUP(N980,[2]POA!$A$2:$C$25,2,0))</f>
        <v>151500000000</v>
      </c>
      <c r="S980" s="45">
        <f>SUM(I980)</f>
        <v>0</v>
      </c>
      <c r="T980" s="46" t="str">
        <f>IF(OR(S980=0,N980="",R980=""),"",IF(S980&gt;=(R980/O980),"HABIL","NO HABIL"))</f>
        <v/>
      </c>
      <c r="U980" s="47">
        <f>SUM(J980)</f>
        <v>0</v>
      </c>
      <c r="V980" s="48" t="str">
        <f>IF(OR(U980=0,N980="",R980=""),"",IF(U980&gt;=(0.1*R980),"HABIL","NO HABIL"))</f>
        <v/>
      </c>
      <c r="W980" s="48"/>
      <c r="X980" s="47">
        <f>IF(ISERROR(SUM(E980/G980)),0,SUM(E980/G980))</f>
        <v>0</v>
      </c>
      <c r="Y980" s="46" t="str">
        <f>IF(OR(X980=0,N980="",R980=""),"",IF(X980&gt;=$Y$9,"HABIL","NO HABIL"))</f>
        <v/>
      </c>
      <c r="Z980" s="49">
        <f>IF(ISERROR(SUM(H980/F980)),0,SUM(H980/F980))</f>
        <v>0</v>
      </c>
      <c r="AA980" s="46" t="str">
        <f>IF(OR(Z980=0,N980="",R980=""),"",IF(Z980&lt;=$AA$9,"HABIL","NO HABIL"))</f>
        <v/>
      </c>
      <c r="AB980" s="41">
        <f>+SUM(AB981:AB990)</f>
        <v>0</v>
      </c>
      <c r="AC980" s="49">
        <f>IF(ISERROR(SUM(L980/M980)),0,SUM(L980/M980))</f>
        <v>0</v>
      </c>
      <c r="AD980" s="46" t="str">
        <f>IF(OR(AC980=0,N980="",R980=""),"",IF(AC980&gt;=$AD$9,"HABIL","NO HABIL"))</f>
        <v/>
      </c>
      <c r="AE980" s="46" t="str">
        <f>IF(OR(T980="",V980="",Y980="",AA980="",AD980=""),"",IF(T980="NO HABIL","NO HABIL",IF(V980="NO HABIL","NO HABIL",IF(Y980="NO HABIL","NO HABIL",IF(AA980="NO HABIL","NO HABIL",IF(AD980="NO HABIL","NO HABIL",IF(AD980="NO HABIL","NO HABIL","HABIL")))))))</f>
        <v/>
      </c>
      <c r="AF980" s="50"/>
      <c r="AG980" s="51"/>
      <c r="AH980" s="49">
        <f>IF(ISERROR(SUM(L980/K980)),0,SUM(L980/K980))</f>
        <v>0</v>
      </c>
      <c r="AI980" s="46" t="str">
        <f>IF(OR(AH980=0,N980="",R980=""),"",IF(AH980&gt;=$AI$9,"HABIL","NO HABIL"))</f>
        <v/>
      </c>
      <c r="AJ980" s="49">
        <f>IF(ISERROR(SUM(L980/F980)),0,SUM(L980/F980))</f>
        <v>0</v>
      </c>
      <c r="AK980" s="46" t="str">
        <f>IF(OR(AJ980=0,N980="",R980=""),"",IF(AJ980&gt;=$AK$9,"HABIL","NO HABIL"))</f>
        <v/>
      </c>
      <c r="AL980" s="52" t="str">
        <f t="shared" si="790"/>
        <v/>
      </c>
    </row>
    <row r="981" spans="2:38" ht="18" hidden="1" customHeight="1" x14ac:dyDescent="0.25">
      <c r="B981" s="54" t="str">
        <f>IF(C981="","",B980+0.1)</f>
        <v/>
      </c>
      <c r="C981" s="55"/>
      <c r="D981" s="56"/>
      <c r="E981" s="57">
        <f>IF(ISERROR(VLOOKUP(C981,[2]TD!$4:$65536,2,0)),0,VLOOKUP(C981,[2]TD!$4:$65536,2,0))</f>
        <v>0</v>
      </c>
      <c r="F981" s="57">
        <f>IF(ISERROR(VLOOKUP(C981,[2]TD!$4:$65536,3,0)),0,VLOOKUP(C981,[2]TD!$4:$65536,3,0))</f>
        <v>0</v>
      </c>
      <c r="G981" s="57">
        <f>IF(ISERROR(VLOOKUP(C981,[2]TD!$4:$65536,4,0)),0,VLOOKUP(C981,[2]TD!$4:$65536,4,0))</f>
        <v>0</v>
      </c>
      <c r="H981" s="57">
        <f>IF(ISERROR(VLOOKUP(C981,[2]TD!$4:$65536,5,0)),0,VLOOKUP(C981,[2]TD!$4:$65536,5,0))</f>
        <v>0</v>
      </c>
      <c r="I981" s="57">
        <f>IF(ISERROR(E981-G981),"",E981-G981)</f>
        <v>0</v>
      </c>
      <c r="J981" s="58">
        <f>IF(ISERROR(F981-H981),"",F981-H981)</f>
        <v>0</v>
      </c>
      <c r="K981" s="58">
        <f>IF(ISERROR(F981-H981),"",F981-H981)</f>
        <v>0</v>
      </c>
      <c r="L981" s="57">
        <f>IF(ISERROR(VLOOKUP(C981,[2]TD!$4:$65536,6,0)),0,VLOOKUP(C981,[2]TD!$4:$65536,6,0))</f>
        <v>0</v>
      </c>
      <c r="M981" s="57">
        <f>IF(ISERROR(VLOOKUP(C981,[2]TD!$4:$65536,7,0)),0,VLOOKUP(C981,[2]TD!$4:$65536,7,0))</f>
        <v>0</v>
      </c>
      <c r="N981" s="59"/>
      <c r="O981" s="60" t="str">
        <f>IF(ISERROR(VLOOKUP(N981,[2]POA!$A$2:$C$25,3,0)),"",VLOOKUP(N981,[2]POA!$A$2:$C$25,3,0))</f>
        <v/>
      </c>
      <c r="P981" s="61" t="s">
        <v>54</v>
      </c>
      <c r="Q981" s="61" t="str">
        <f>IF(ISERROR(VLOOKUP(P981,[2]POA!$A$2:$F$25,4,0)),"",VLOOKUP(P981,[2]POA!$A$2:$F$25,4,0))</f>
        <v/>
      </c>
      <c r="R981" s="62" t="str">
        <f>IF(ISERROR(VLOOKUP(N981,[2]POA!$A$2:$C$25,2,0)),"",VLOOKUP(N981,[2]POA!$A$2:$C$25,2,0))</f>
        <v/>
      </c>
      <c r="S981" s="63"/>
      <c r="T981" s="64" t="str">
        <f t="shared" ref="T981:T990" si="793">IF(OR(S980=0,N981="",R981=""),"",IF(S980&gt;=(0.1*R981),"HABIL","NO HABIL"))</f>
        <v/>
      </c>
      <c r="U981" s="63"/>
      <c r="V981" s="64" t="str">
        <f>IF(OR(U980=0,N981="",R981=""),"",IF(U980&gt;=(0.5*R981),"HABIL","NO HABIL"))</f>
        <v/>
      </c>
      <c r="W981" s="64"/>
      <c r="X981" s="63"/>
      <c r="Y981" s="64" t="str">
        <f>IF(OR(X980=0,N981="",R981=""),"",IF(X980&gt;=$Y$9,"HABIL","NO HABIL"))</f>
        <v/>
      </c>
      <c r="Z981" s="65"/>
      <c r="AA981" s="64" t="str">
        <f>IF(OR(Z980=0,N981="",R981=""),"",IF(Z980&lt;=$AA$9,"HABIL","NO HABIL"))</f>
        <v/>
      </c>
      <c r="AB981" s="61" t="str">
        <f>IF(ISERROR(VLOOKUP(P981,[3]POA!$A$2:$F$25,5,0)),"",VLOOKUP(P981,[3]POA!$A$2:$F$25,5,0))</f>
        <v/>
      </c>
      <c r="AC981" s="61"/>
      <c r="AD981" s="64" t="str">
        <f>IF(OR(AC980=0,N981="",R981=""),"",IF(AC980&gt;=$AD$9,"HABIL","NO HABIL"))</f>
        <v/>
      </c>
      <c r="AE981" s="64" t="str">
        <f t="shared" ref="AE981:AE990" si="794">IF(OR(T981="",V981="",Y981="",AA981="",AD981=""),"",IF(T981="NO HABIL","NO HABIL",IF(V981="NO HABIL","NO HABIL",IF(Y981="NO HABIL","NO HABIL",IF(AA981="NO HABIL","NO HABIL",IF(AD981="NO HABIL","NO HABIL",IF(AD981="NO HABIL","NO HABIL","HABIL")))))))</f>
        <v/>
      </c>
      <c r="AF981" s="66">
        <f t="shared" ref="AF981:AF990" si="795">IF(ISERROR(F981/$AG$9),"",F981/$AG$9)</f>
        <v>0</v>
      </c>
      <c r="AG981" s="67" t="str">
        <f>+IF(AF981&lt;$AG$10,"MIPYME","NO CUMPLE")</f>
        <v>MIPYME</v>
      </c>
      <c r="AH981" s="68"/>
      <c r="AI981" s="64" t="str">
        <f>IF(OR(AH980=0,N981="",R981=""),"",IF(AH980&gt;=$AI$9,"HABIL","NO HABIL"))</f>
        <v/>
      </c>
      <c r="AJ981" s="68"/>
      <c r="AK981" s="64" t="str">
        <f>IF(OR(AJ980=0,N981="",R981=""),"",IF(AJ980&gt;=$AK$9,"HABIL","NO HABIL"))</f>
        <v/>
      </c>
      <c r="AL981" s="69" t="str">
        <f>IF(OR(AI981="",AK981=""),"",IF(AI981="NO HABIL","NO HABIL",IF(AK981="NO HABIL","NO HABIL",IF(AK981="NO HABIL","NO HABIL","HABIL"))))</f>
        <v/>
      </c>
    </row>
    <row r="982" spans="2:38" ht="18" hidden="1" customHeight="1" x14ac:dyDescent="0.25">
      <c r="B982" s="54" t="str">
        <f>IF(C982="","",B981+0.1)</f>
        <v/>
      </c>
      <c r="C982" s="56"/>
      <c r="D982" s="56"/>
      <c r="E982" s="57">
        <f>IF(ISERROR(VLOOKUP(C982,[2]TD!$4:$65536,2,0)),0,VLOOKUP(C982,[2]TD!$4:$65536,2,0))</f>
        <v>0</v>
      </c>
      <c r="F982" s="57">
        <f>IF(ISERROR(VLOOKUP(C982,[2]TD!$4:$65536,3,0)),0,VLOOKUP(C982,[2]TD!$4:$65536,3,0))</f>
        <v>0</v>
      </c>
      <c r="G982" s="57">
        <f>IF(ISERROR(VLOOKUP(C982,[2]TD!$4:$65536,4,0)),0,VLOOKUP(C982,[2]TD!$4:$65536,4,0))</f>
        <v>0</v>
      </c>
      <c r="H982" s="57">
        <f>IF(ISERROR(VLOOKUP(C982,[2]TD!$4:$65536,5,0)),0,VLOOKUP(C982,[2]TD!$4:$65536,5,0))</f>
        <v>0</v>
      </c>
      <c r="I982" s="57">
        <f t="shared" ref="I982:J990" si="796">IF(ISERROR(E982-G982),"",E982-G982)</f>
        <v>0</v>
      </c>
      <c r="J982" s="58">
        <f t="shared" si="796"/>
        <v>0</v>
      </c>
      <c r="K982" s="58">
        <f t="shared" ref="K982:K990" si="797">IF(ISERROR(F982-H982),"",F982-H982)</f>
        <v>0</v>
      </c>
      <c r="L982" s="57">
        <f>IF(ISERROR(VLOOKUP(C982,[2]TD!$4:$65536,6,0)),0,VLOOKUP(C982,[2]TD!$4:$65536,6,0))</f>
        <v>0</v>
      </c>
      <c r="M982" s="57">
        <f>IF(ISERROR(VLOOKUP(C982,[2]TD!$4:$65536,7,0)),0,VLOOKUP(C982,[2]TD!$4:$65536,7,0))</f>
        <v>0</v>
      </c>
      <c r="N982" s="70"/>
      <c r="O982" s="70" t="str">
        <f>IF(ISERROR(VLOOKUP(N982,[2]POA!$A$2:$C$25,3,0)),"",VLOOKUP(N982,[2]POA!$A$2:$C$25,3,0))</f>
        <v/>
      </c>
      <c r="P982" s="61" t="s">
        <v>54</v>
      </c>
      <c r="Q982" s="61" t="str">
        <f>IF(ISERROR(VLOOKUP(P982,[2]POA!$A$2:$F$25,4,0)),"",VLOOKUP(P982,[2]POA!$A$2:$F$25,4,0))</f>
        <v/>
      </c>
      <c r="R982" s="62" t="str">
        <f>IF(ISERROR(VLOOKUP(N982,[2]POA!$A$2:$C$25,2,0)),"",VLOOKUP(N982,[2]POA!$A$2:$C$25,2,0))</f>
        <v/>
      </c>
      <c r="S982" s="63" t="s">
        <v>54</v>
      </c>
      <c r="T982" s="64" t="str">
        <f t="shared" si="793"/>
        <v/>
      </c>
      <c r="U982" s="63"/>
      <c r="V982" s="64" t="str">
        <f>IF(OR(U980=0,N982="",R982=""),"",IF(U980&gt;=(0.5*R982),"HABIL","NO HABIL"))</f>
        <v/>
      </c>
      <c r="W982" s="64"/>
      <c r="X982" s="63"/>
      <c r="Y982" s="64" t="str">
        <f>IF(OR(X980=0,N982="",R982=""),"",IF(X980&gt;=$Y$9,"HABIL","NO HABIL"))</f>
        <v/>
      </c>
      <c r="Z982" s="65"/>
      <c r="AA982" s="64" t="str">
        <f>IF(OR(Z980=0,N982="",R982=""),"",IF(Z980&lt;=$AA$9,"HABIL","NO HABIL"))</f>
        <v/>
      </c>
      <c r="AB982" s="61" t="str">
        <f>IF(ISERROR(VLOOKUP(P982,[3]POA!$A$2:$F$25,5,0)),"",VLOOKUP(P982,[3]POA!$A$2:$F$25,5,0))</f>
        <v/>
      </c>
      <c r="AC982" s="61"/>
      <c r="AD982" s="64" t="str">
        <f>IF(OR(AC980=0,N982="",R982=""),"",IF(AC980&gt;=$AD$9,"HABIL","NO HABIL"))</f>
        <v/>
      </c>
      <c r="AE982" s="64" t="str">
        <f t="shared" si="794"/>
        <v/>
      </c>
      <c r="AF982" s="66">
        <f t="shared" si="795"/>
        <v>0</v>
      </c>
      <c r="AG982" s="67" t="str">
        <f t="shared" ref="AG982:AG990" si="798">+IF(AF982&lt;$AG$10,"MIPYME","NO CUMPLE")</f>
        <v>MIPYME</v>
      </c>
      <c r="AH982" s="68"/>
      <c r="AI982" s="64" t="str">
        <f>IF(OR(AH980=0,N982="",R982=""),"",IF(AH980&gt;=$AI$9,"HABIL","NO HABIL"))</f>
        <v/>
      </c>
      <c r="AJ982" s="68"/>
      <c r="AK982" s="64" t="str">
        <f>IF(OR(AJ980=0,N982="",R982=""),"",IF(AJ980&gt;=$AK$9,"HABIL","NO HABIL"))</f>
        <v/>
      </c>
      <c r="AL982" s="71" t="str">
        <f t="shared" ref="AL982:AL991" si="799">IF(OR(AI982="",AK982=""),"",IF(AI982="NO HABIL","NO HABIL",IF(AK982="NO HABIL","NO HABIL",IF(AK982="NO HABIL","NO HABIL","HABIL"))))</f>
        <v/>
      </c>
    </row>
    <row r="983" spans="2:38" ht="18" hidden="1" customHeight="1" x14ac:dyDescent="0.25">
      <c r="B983" s="54" t="str">
        <f>IF(C983="","",B982+0.1)</f>
        <v/>
      </c>
      <c r="C983" s="56"/>
      <c r="D983" s="56"/>
      <c r="E983" s="57">
        <f>IF(ISERROR(VLOOKUP(C983,[2]TD!$4:$65536,2,0)),0,VLOOKUP(C983,[2]TD!$4:$65536,2,0))</f>
        <v>0</v>
      </c>
      <c r="F983" s="57">
        <f>IF(ISERROR(VLOOKUP(C983,[2]TD!$4:$65536,3,0)),0,VLOOKUP(C983,[2]TD!$4:$65536,3,0))</f>
        <v>0</v>
      </c>
      <c r="G983" s="57">
        <f>IF(ISERROR(VLOOKUP(C983,[2]TD!$4:$65536,4,0)),0,VLOOKUP(C983,[2]TD!$4:$65536,4,0))</f>
        <v>0</v>
      </c>
      <c r="H983" s="57">
        <f>IF(ISERROR(VLOOKUP(C983,[2]TD!$4:$65536,5,0)),0,VLOOKUP(C983,[2]TD!$4:$65536,5,0))</f>
        <v>0</v>
      </c>
      <c r="I983" s="57">
        <f t="shared" si="796"/>
        <v>0</v>
      </c>
      <c r="J983" s="58">
        <f t="shared" si="796"/>
        <v>0</v>
      </c>
      <c r="K983" s="58">
        <f t="shared" si="797"/>
        <v>0</v>
      </c>
      <c r="L983" s="57">
        <f>IF(ISERROR(VLOOKUP(C983,[2]TD!$4:$65536,6,0)),0,VLOOKUP(C983,[2]TD!$4:$65536,6,0))</f>
        <v>0</v>
      </c>
      <c r="M983" s="57">
        <f>IF(ISERROR(VLOOKUP(C983,[2]TD!$4:$65536,7,0)),0,VLOOKUP(C983,[2]TD!$4:$65536,7,0))</f>
        <v>0</v>
      </c>
      <c r="N983" s="70"/>
      <c r="O983" s="70" t="str">
        <f>IF(ISERROR(VLOOKUP(N983,[2]POA!$A$2:$C$25,3,0)),"",VLOOKUP(N983,[2]POA!$A$2:$C$25,3,0))</f>
        <v/>
      </c>
      <c r="P983" s="61"/>
      <c r="Q983" s="61" t="str">
        <f>IF(ISERROR(VLOOKUP(P983,[2]POA!$A$2:$F$25,4,0)),"",VLOOKUP(P983,[2]POA!$A$2:$F$25,4,0))</f>
        <v/>
      </c>
      <c r="R983" s="62" t="str">
        <f>IF(ISERROR(VLOOKUP(N983,[2]POA!$A$2:$C$25,2,0)),"",VLOOKUP(N983,[2]POA!$A$2:$C$25,2,0))</f>
        <v/>
      </c>
      <c r="S983" s="63" t="s">
        <v>54</v>
      </c>
      <c r="T983" s="64" t="str">
        <f t="shared" si="793"/>
        <v/>
      </c>
      <c r="U983" s="63"/>
      <c r="V983" s="64" t="str">
        <f>IF(OR(U980=0,N983="",R983=""),"",IF(U980&gt;=(0.5*R983),"HABIL","NO HABIL"))</f>
        <v/>
      </c>
      <c r="W983" s="64"/>
      <c r="X983" s="63"/>
      <c r="Y983" s="64" t="str">
        <f>IF(OR(X980=0,N983="",R983=""),"",IF(X980&gt;=$Y$9,"HABIL","NO HABIL"))</f>
        <v/>
      </c>
      <c r="Z983" s="65"/>
      <c r="AA983" s="64" t="str">
        <f>IF(OR(Z980=0,N983="",R983=""),"",IF(Z980&lt;=$AA$9,"HABIL","NO HABIL"))</f>
        <v/>
      </c>
      <c r="AB983" s="61">
        <f>IF(ISERROR(VLOOKUP(P983,[3]POA!$A$2:$F$25,5,0)),"",VLOOKUP(P983,[3]POA!$A$2:$F$25,5,0))</f>
        <v>0</v>
      </c>
      <c r="AC983" s="61"/>
      <c r="AD983" s="64" t="str">
        <f>IF(OR(AC980=0,N983="",R983=""),"",IF(AC980&gt;=$AD$9,"HABIL","NO HABIL"))</f>
        <v/>
      </c>
      <c r="AE983" s="64" t="str">
        <f t="shared" si="794"/>
        <v/>
      </c>
      <c r="AF983" s="66">
        <f t="shared" si="795"/>
        <v>0</v>
      </c>
      <c r="AG983" s="67" t="str">
        <f t="shared" si="798"/>
        <v>MIPYME</v>
      </c>
      <c r="AH983" s="68"/>
      <c r="AI983" s="64" t="str">
        <f>IF(OR(AH980=0,N983="",R983=""),"",IF(AH980&gt;=$AI$9,"HABIL","NO HABIL"))</f>
        <v/>
      </c>
      <c r="AJ983" s="68"/>
      <c r="AK983" s="64" t="str">
        <f>IF(OR(AJ980=0,N983="",R983=""),"",IF(AJ980&gt;=$AK$9,"HABIL","NO HABIL"))</f>
        <v/>
      </c>
      <c r="AL983" s="71" t="str">
        <f t="shared" si="799"/>
        <v/>
      </c>
    </row>
    <row r="984" spans="2:38" ht="18" hidden="1" customHeight="1" x14ac:dyDescent="0.25">
      <c r="B984" s="54"/>
      <c r="C984" s="56" t="s">
        <v>55</v>
      </c>
      <c r="D984" s="56"/>
      <c r="E984" s="57">
        <f>IF(ISERROR(VLOOKUP(C984,[2]TD!$4:$65536,2,0)),0,VLOOKUP(C984,[2]TD!$4:$65536,2,0))</f>
        <v>0</v>
      </c>
      <c r="F984" s="57">
        <f>IF(ISERROR(VLOOKUP(C984,[2]TD!$4:$65536,3,0)),0,VLOOKUP(C984,[2]TD!$4:$65536,3,0))</f>
        <v>0</v>
      </c>
      <c r="G984" s="57">
        <f>IF(ISERROR(VLOOKUP(C984,[2]TD!$4:$65536,4,0)),0,VLOOKUP(C984,[2]TD!$4:$65536,4,0))</f>
        <v>0</v>
      </c>
      <c r="H984" s="57">
        <f>IF(ISERROR(VLOOKUP(C984,[2]TD!$4:$65536,5,0)),0,VLOOKUP(C984,[2]TD!$4:$65536,5,0))</f>
        <v>0</v>
      </c>
      <c r="I984" s="57">
        <f t="shared" si="796"/>
        <v>0</v>
      </c>
      <c r="J984" s="57">
        <f t="shared" si="796"/>
        <v>0</v>
      </c>
      <c r="K984" s="57">
        <f t="shared" si="797"/>
        <v>0</v>
      </c>
      <c r="L984" s="57">
        <f>IF(ISERROR(VLOOKUP(C984,[2]TD!$4:$65536,6,0)),0,VLOOKUP(C984,[2]TD!$4:$65536,6,0))</f>
        <v>0</v>
      </c>
      <c r="M984" s="57">
        <f>IF(ISERROR(VLOOKUP(C984,[2]TD!$4:$65536,7,0)),0,VLOOKUP(C984,[2]TD!$4:$65536,7,0))</f>
        <v>0</v>
      </c>
      <c r="N984" s="70"/>
      <c r="O984" s="70" t="str">
        <f>IF(ISERROR(VLOOKUP(N984,[2]POA!$A$2:$C$25,3,0)),"",VLOOKUP(N984,[2]POA!$A$2:$C$25,3,0))</f>
        <v/>
      </c>
      <c r="P984" s="61"/>
      <c r="Q984" s="61" t="str">
        <f>IF(ISERROR(VLOOKUP(P984,[2]POA!$A$2:$F$25,4,0)),"",VLOOKUP(P984,[2]POA!$A$2:$F$25,4,0))</f>
        <v/>
      </c>
      <c r="R984" s="62" t="str">
        <f>IF(ISERROR(VLOOKUP(N984,[2]POA!$A$2:$C$25,2,0)),"",VLOOKUP(N984,[2]POA!$A$2:$C$25,2,0))</f>
        <v/>
      </c>
      <c r="S984" s="63"/>
      <c r="T984" s="64" t="str">
        <f t="shared" si="793"/>
        <v/>
      </c>
      <c r="U984" s="63"/>
      <c r="V984" s="64" t="str">
        <f>IF(OR(U980=0,N984="",R984=""),"",IF(U980&gt;=(0.5*R984),"HABIL","NO HABIL"))</f>
        <v/>
      </c>
      <c r="W984" s="64"/>
      <c r="X984" s="63"/>
      <c r="Y984" s="64" t="str">
        <f>IF(OR(X980=0,N984="",R984=""),"",IF(X980&gt;=$Y$9,"HABIL","NO HABIL"))</f>
        <v/>
      </c>
      <c r="Z984" s="65"/>
      <c r="AA984" s="64" t="str">
        <f>IF(OR(Z980=0,N984="",R984=""),"",IF(Z980&lt;=$AA$9,"HABIL","NO HABIL"))</f>
        <v/>
      </c>
      <c r="AB984" s="61">
        <f>IF(ISERROR(VLOOKUP(P984,[3]POA!$A$2:$F$25,5,0)),"",VLOOKUP(P984,[3]POA!$A$2:$F$25,5,0))</f>
        <v>0</v>
      </c>
      <c r="AC984" s="61"/>
      <c r="AD984" s="64" t="str">
        <f>IF(OR(AC980=0,N984="",R984=""),"",IF(AC980&gt;=$AD$9,"HABIL","NO HABIL"))</f>
        <v/>
      </c>
      <c r="AE984" s="64" t="str">
        <f t="shared" si="794"/>
        <v/>
      </c>
      <c r="AF984" s="66">
        <f t="shared" si="795"/>
        <v>0</v>
      </c>
      <c r="AG984" s="67" t="str">
        <f t="shared" si="798"/>
        <v>MIPYME</v>
      </c>
      <c r="AH984" s="68"/>
      <c r="AI984" s="64" t="str">
        <f>IF(OR(AH980=0,N984="",R984=""),"",IF(AH980&gt;=$AI$9,"HABIL","NO HABIL"))</f>
        <v/>
      </c>
      <c r="AJ984" s="68"/>
      <c r="AK984" s="64" t="str">
        <f>IF(OR(AJ980=0,N984="",R984=""),"",IF(AJ980&gt;=$AK$9,"HABIL","NO HABIL"))</f>
        <v/>
      </c>
      <c r="AL984" s="71" t="str">
        <f t="shared" si="799"/>
        <v/>
      </c>
    </row>
    <row r="985" spans="2:38" ht="18" hidden="1" customHeight="1" x14ac:dyDescent="0.25">
      <c r="B985" s="54" t="str">
        <f t="shared" ref="B985:B990" si="800">IF(C985="","",B984+0.1)</f>
        <v/>
      </c>
      <c r="C985" s="56"/>
      <c r="D985" s="56"/>
      <c r="E985" s="57">
        <f>IF(ISERROR(VLOOKUP(C985,[2]TD!$4:$65536,2,0)),0,VLOOKUP(C985,[2]TD!$4:$65536,2,0))</f>
        <v>0</v>
      </c>
      <c r="F985" s="57">
        <f>IF(ISERROR(VLOOKUP(C985,[2]TD!$4:$65536,3,0)),0,VLOOKUP(C985,[2]TD!$4:$65536,3,0))</f>
        <v>0</v>
      </c>
      <c r="G985" s="57">
        <f>IF(ISERROR(VLOOKUP(C985,[2]TD!$4:$65536,4,0)),0,VLOOKUP(C985,[2]TD!$4:$65536,4,0))</f>
        <v>0</v>
      </c>
      <c r="H985" s="57">
        <f>IF(ISERROR(VLOOKUP(C985,[2]TD!$4:$65536,5,0)),0,VLOOKUP(C985,[2]TD!$4:$65536,5,0))</f>
        <v>0</v>
      </c>
      <c r="I985" s="57">
        <f t="shared" si="796"/>
        <v>0</v>
      </c>
      <c r="J985" s="57">
        <f t="shared" si="796"/>
        <v>0</v>
      </c>
      <c r="K985" s="57">
        <f t="shared" si="797"/>
        <v>0</v>
      </c>
      <c r="L985" s="57">
        <f>IF(ISERROR(VLOOKUP(C985,[2]TD!$4:$65536,6,0)),0,VLOOKUP(C985,[2]TD!$4:$65536,6,0))</f>
        <v>0</v>
      </c>
      <c r="M985" s="57">
        <f>IF(ISERROR(VLOOKUP(C985,[2]TD!$4:$65536,7,0)),0,VLOOKUP(C985,[2]TD!$4:$65536,7,0))</f>
        <v>0</v>
      </c>
      <c r="N985" s="70"/>
      <c r="O985" s="70" t="str">
        <f>IF(ISERROR(VLOOKUP(N985,[2]POA!$A$2:$C$25,3,0)),"",VLOOKUP(N985,[2]POA!$A$2:$C$25,3,0))</f>
        <v/>
      </c>
      <c r="P985" s="61"/>
      <c r="Q985" s="61" t="str">
        <f>IF(ISERROR(VLOOKUP(P985,[2]POA!$A$2:$F$25,4,0)),"",VLOOKUP(P985,[2]POA!$A$2:$F$25,4,0))</f>
        <v/>
      </c>
      <c r="R985" s="62" t="str">
        <f>IF(ISERROR(VLOOKUP(N985,[2]POA!$A$2:$C$25,2,0)),"",VLOOKUP(N985,[2]POA!$A$2:$C$25,2,0))</f>
        <v/>
      </c>
      <c r="S985" s="63"/>
      <c r="T985" s="64" t="str">
        <f t="shared" si="793"/>
        <v/>
      </c>
      <c r="U985" s="63"/>
      <c r="V985" s="64" t="str">
        <f>IF(OR(U980=0,N985="",R985=""),"",IF(U980&gt;=(0.5*R985),"HABIL","NO HABIL"))</f>
        <v/>
      </c>
      <c r="W985" s="64"/>
      <c r="X985" s="63"/>
      <c r="Y985" s="64" t="str">
        <f>IF(OR(X980=0,N985="",R985=""),"",IF(X980&gt;=$Y$9,"HABIL","NO HABIL"))</f>
        <v/>
      </c>
      <c r="Z985" s="65"/>
      <c r="AA985" s="64" t="str">
        <f>IF(OR(Z980=0,N985="",R985=""),"",IF(Z980&lt;=$AA$9,"HABIL","NO HABIL"))</f>
        <v/>
      </c>
      <c r="AB985" s="61">
        <f>IF(ISERROR(VLOOKUP(P985,[3]POA!$A$2:$F$25,5,0)),"",VLOOKUP(P985,[3]POA!$A$2:$F$25,5,0))</f>
        <v>0</v>
      </c>
      <c r="AC985" s="61"/>
      <c r="AD985" s="64" t="str">
        <f>IF(OR(AC980=0,N985="",R985=""),"",IF(AC980&gt;=$AD$9,"HABIL","NO HABIL"))</f>
        <v/>
      </c>
      <c r="AE985" s="64" t="str">
        <f t="shared" si="794"/>
        <v/>
      </c>
      <c r="AF985" s="66">
        <f t="shared" si="795"/>
        <v>0</v>
      </c>
      <c r="AG985" s="67" t="str">
        <f t="shared" si="798"/>
        <v>MIPYME</v>
      </c>
      <c r="AH985" s="68"/>
      <c r="AI985" s="64" t="str">
        <f>IF(OR(AH980=0,N985="",R985=""),"",IF(AH980&gt;=$AI$9,"HABIL","NO HABIL"))</f>
        <v/>
      </c>
      <c r="AJ985" s="68"/>
      <c r="AK985" s="64" t="str">
        <f>IF(OR(AJ980=0,N985="",R985=""),"",IF(AJ980&gt;=$AK$9,"HABIL","NO HABIL"))</f>
        <v/>
      </c>
      <c r="AL985" s="72" t="str">
        <f t="shared" si="799"/>
        <v/>
      </c>
    </row>
    <row r="986" spans="2:38" ht="18" hidden="1" customHeight="1" x14ac:dyDescent="0.25">
      <c r="B986" s="54" t="str">
        <f t="shared" si="800"/>
        <v/>
      </c>
      <c r="C986" s="56"/>
      <c r="D986" s="56"/>
      <c r="E986" s="57">
        <f>IF(ISERROR(VLOOKUP(C986,[2]TD!$4:$65536,2,0)),0,VLOOKUP(C986,[2]TD!$4:$65536,2,0))</f>
        <v>0</v>
      </c>
      <c r="F986" s="57">
        <f>IF(ISERROR(VLOOKUP(C986,[2]TD!$4:$65536,3,0)),0,VLOOKUP(C986,[2]TD!$4:$65536,3,0))</f>
        <v>0</v>
      </c>
      <c r="G986" s="57">
        <f>IF(ISERROR(VLOOKUP(C986,[2]TD!$4:$65536,4,0)),0,VLOOKUP(C986,[2]TD!$4:$65536,4,0))</f>
        <v>0</v>
      </c>
      <c r="H986" s="57">
        <f>IF(ISERROR(VLOOKUP(C986,[2]TD!$4:$65536,5,0)),0,VLOOKUP(C986,[2]TD!$4:$65536,5,0))</f>
        <v>0</v>
      </c>
      <c r="I986" s="57">
        <f t="shared" si="796"/>
        <v>0</v>
      </c>
      <c r="J986" s="57">
        <f t="shared" si="796"/>
        <v>0</v>
      </c>
      <c r="K986" s="57">
        <f t="shared" si="797"/>
        <v>0</v>
      </c>
      <c r="L986" s="57">
        <f>IF(ISERROR(VLOOKUP(C986,[2]TD!$4:$65536,6,0)),0,VLOOKUP(C986,[2]TD!$4:$65536,6,0))</f>
        <v>0</v>
      </c>
      <c r="M986" s="57">
        <f>IF(ISERROR(VLOOKUP(C986,[2]TD!$4:$65536,7,0)),0,VLOOKUP(C986,[2]TD!$4:$65536,7,0))</f>
        <v>0</v>
      </c>
      <c r="N986" s="70"/>
      <c r="O986" s="70" t="str">
        <f>IF(ISERROR(VLOOKUP(N986,[2]POA!$A$2:$C$25,3,0)),"",VLOOKUP(N986,[2]POA!$A$2:$C$25,3,0))</f>
        <v/>
      </c>
      <c r="P986" s="61"/>
      <c r="Q986" s="61" t="str">
        <f>IF(ISERROR(VLOOKUP(P986,[2]POA!$A$2:$F$25,4,0)),"",VLOOKUP(P986,[2]POA!$A$2:$F$25,4,0))</f>
        <v/>
      </c>
      <c r="R986" s="62" t="str">
        <f>IF(ISERROR(VLOOKUP(N986,[2]POA!$A$2:$C$25,2,0)),"",VLOOKUP(N986,[2]POA!$A$2:$C$25,2,0))</f>
        <v/>
      </c>
      <c r="S986" s="63"/>
      <c r="T986" s="64" t="str">
        <f t="shared" si="793"/>
        <v/>
      </c>
      <c r="U986" s="63"/>
      <c r="V986" s="64" t="str">
        <f>IF(OR(U980=0,N986="",R986=""),"",IF(U980&gt;=(0.5*R986),"HABIL","NO HABIL"))</f>
        <v/>
      </c>
      <c r="W986" s="64"/>
      <c r="X986" s="63"/>
      <c r="Y986" s="64" t="str">
        <f>IF(OR(X980=0,N986="",R986=""),"",IF(X980&gt;=$Y$9,"HABIL","NO HABIL"))</f>
        <v/>
      </c>
      <c r="Z986" s="65"/>
      <c r="AA986" s="64" t="str">
        <f>IF(OR(Z980=0,N986="",R986=""),"",IF(Z980&lt;=$AA$9,"HABIL","NO HABIL"))</f>
        <v/>
      </c>
      <c r="AB986" s="61">
        <f>IF(ISERROR(VLOOKUP(P986,[3]POA!$A$2:$F$25,5,0)),"",VLOOKUP(P986,[3]POA!$A$2:$F$25,5,0))</f>
        <v>0</v>
      </c>
      <c r="AC986" s="61"/>
      <c r="AD986" s="64" t="str">
        <f>IF(OR(AC980=0,N986="",R986=""),"",IF(AC980&gt;=$AD$9,"HABIL","NO HABIL"))</f>
        <v/>
      </c>
      <c r="AE986" s="64" t="str">
        <f t="shared" si="794"/>
        <v/>
      </c>
      <c r="AF986" s="66">
        <f t="shared" si="795"/>
        <v>0</v>
      </c>
      <c r="AG986" s="67" t="str">
        <f t="shared" si="798"/>
        <v>MIPYME</v>
      </c>
      <c r="AH986" s="68"/>
      <c r="AI986" s="64" t="str">
        <f>IF(OR(AH980=0,N986="",R986=""),"",IF(AH980&gt;=$AI$9,"HABIL","NO HABIL"))</f>
        <v/>
      </c>
      <c r="AJ986" s="68"/>
      <c r="AK986" s="64" t="str">
        <f>IF(OR(AJ980=0,N986="",R986=""),"",IF(AJ980&gt;=$AK$9,"HABIL","NO HABIL"))</f>
        <v/>
      </c>
      <c r="AL986" s="71" t="str">
        <f t="shared" si="799"/>
        <v/>
      </c>
    </row>
    <row r="987" spans="2:38" ht="18" hidden="1" customHeight="1" x14ac:dyDescent="0.25">
      <c r="B987" s="54" t="str">
        <f t="shared" si="800"/>
        <v/>
      </c>
      <c r="C987" s="56"/>
      <c r="D987" s="56"/>
      <c r="E987" s="57">
        <f>IF(ISERROR(VLOOKUP(C987,[2]TD!$4:$65536,2,0)),0,VLOOKUP(C987,[2]TD!$4:$65536,2,0))</f>
        <v>0</v>
      </c>
      <c r="F987" s="57">
        <f>IF(ISERROR(VLOOKUP(C987,[2]TD!$4:$65536,3,0)),0,VLOOKUP(C987,[2]TD!$4:$65536,3,0))</f>
        <v>0</v>
      </c>
      <c r="G987" s="57">
        <f>IF(ISERROR(VLOOKUP(C987,[2]TD!$4:$65536,4,0)),0,VLOOKUP(C987,[2]TD!$4:$65536,4,0))</f>
        <v>0</v>
      </c>
      <c r="H987" s="57">
        <f>IF(ISERROR(VLOOKUP(C987,[2]TD!$4:$65536,5,0)),0,VLOOKUP(C987,[2]TD!$4:$65536,5,0))</f>
        <v>0</v>
      </c>
      <c r="I987" s="57">
        <f t="shared" si="796"/>
        <v>0</v>
      </c>
      <c r="J987" s="57">
        <f t="shared" si="796"/>
        <v>0</v>
      </c>
      <c r="K987" s="57">
        <f t="shared" si="797"/>
        <v>0</v>
      </c>
      <c r="L987" s="57">
        <f>IF(ISERROR(VLOOKUP(C987,[2]TD!$4:$65536,6,0)),0,VLOOKUP(C987,[2]TD!$4:$65536,6,0))</f>
        <v>0</v>
      </c>
      <c r="M987" s="57">
        <f>IF(ISERROR(VLOOKUP(C987,[2]TD!$4:$65536,7,0)),0,VLOOKUP(C987,[2]TD!$4:$65536,7,0))</f>
        <v>0</v>
      </c>
      <c r="N987" s="70"/>
      <c r="O987" s="70" t="str">
        <f>IF(ISERROR(VLOOKUP(N987,[2]POA!$A$2:$C$25,3,0)),"",VLOOKUP(N987,[2]POA!$A$2:$C$25,3,0))</f>
        <v/>
      </c>
      <c r="P987" s="61"/>
      <c r="Q987" s="61" t="str">
        <f>IF(ISERROR(VLOOKUP(P987,[2]POA!$A$2:$F$25,4,0)),"",VLOOKUP(P987,[2]POA!$A$2:$F$25,4,0))</f>
        <v/>
      </c>
      <c r="R987" s="62" t="str">
        <f>IF(ISERROR(VLOOKUP(N987,[2]POA!$A$2:$C$25,2,0)),"",VLOOKUP(N987,[2]POA!$A$2:$C$25,2,0))</f>
        <v/>
      </c>
      <c r="S987" s="63"/>
      <c r="T987" s="64" t="str">
        <f t="shared" si="793"/>
        <v/>
      </c>
      <c r="U987" s="63"/>
      <c r="V987" s="64" t="str">
        <f>IF(OR(U980=0,N987="",R987=""),"",IF(U980&gt;=(0.5*R987),"HABIL","NO HABIL"))</f>
        <v/>
      </c>
      <c r="W987" s="64"/>
      <c r="X987" s="63"/>
      <c r="Y987" s="64" t="str">
        <f>IF(OR(X980=0,N987="",R987=""),"",IF(X980&gt;=$Y$9,"HABIL","NO HABIL"))</f>
        <v/>
      </c>
      <c r="Z987" s="65"/>
      <c r="AA987" s="64" t="str">
        <f>IF(OR(Z980=0,N987="",R987=""),"",IF(Z980&lt;=$AA$9,"HABIL","NO HABIL"))</f>
        <v/>
      </c>
      <c r="AB987" s="61">
        <f>IF(ISERROR(VLOOKUP(P987,[3]POA!$A$2:$F$25,5,0)),"",VLOOKUP(P987,[3]POA!$A$2:$F$25,5,0))</f>
        <v>0</v>
      </c>
      <c r="AC987" s="61"/>
      <c r="AD987" s="64" t="str">
        <f>IF(OR(AC980=0,N987="",R987=""),"",IF(AC980&gt;=$AD$9,"HABIL","NO HABIL"))</f>
        <v/>
      </c>
      <c r="AE987" s="64" t="str">
        <f t="shared" si="794"/>
        <v/>
      </c>
      <c r="AF987" s="66">
        <f t="shared" si="795"/>
        <v>0</v>
      </c>
      <c r="AG987" s="67" t="str">
        <f t="shared" si="798"/>
        <v>MIPYME</v>
      </c>
      <c r="AH987" s="68"/>
      <c r="AI987" s="64" t="str">
        <f>IF(OR(AH980=0,N987="",R987=""),"",IF(AH980&gt;=$AI$9,"HABIL","NO HABIL"))</f>
        <v/>
      </c>
      <c r="AJ987" s="68"/>
      <c r="AK987" s="64" t="str">
        <f>IF(OR(AJ980=0,N987="",R987=""),"",IF(AJ980&gt;=$AK$9,"HABIL","NO HABIL"))</f>
        <v/>
      </c>
      <c r="AL987" s="71" t="str">
        <f t="shared" si="799"/>
        <v/>
      </c>
    </row>
    <row r="988" spans="2:38" ht="18" hidden="1" customHeight="1" x14ac:dyDescent="0.25">
      <c r="B988" s="54" t="str">
        <f t="shared" si="800"/>
        <v/>
      </c>
      <c r="C988" s="56"/>
      <c r="D988" s="56"/>
      <c r="E988" s="57">
        <f>IF(ISERROR(VLOOKUP(C988,[2]TD!$4:$65536,2,0)),0,VLOOKUP(C988,[2]TD!$4:$65536,2,0))</f>
        <v>0</v>
      </c>
      <c r="F988" s="57">
        <f>IF(ISERROR(VLOOKUP(C988,[2]TD!$4:$65536,3,0)),0,VLOOKUP(C988,[2]TD!$4:$65536,3,0))</f>
        <v>0</v>
      </c>
      <c r="G988" s="57">
        <f>IF(ISERROR(VLOOKUP(C988,[2]TD!$4:$65536,4,0)),0,VLOOKUP(C988,[2]TD!$4:$65536,4,0))</f>
        <v>0</v>
      </c>
      <c r="H988" s="57">
        <f>IF(ISERROR(VLOOKUP(C988,[2]TD!$4:$65536,5,0)),0,VLOOKUP(C988,[2]TD!$4:$65536,5,0))</f>
        <v>0</v>
      </c>
      <c r="I988" s="57">
        <f t="shared" si="796"/>
        <v>0</v>
      </c>
      <c r="J988" s="57">
        <f t="shared" si="796"/>
        <v>0</v>
      </c>
      <c r="K988" s="57">
        <f t="shared" si="797"/>
        <v>0</v>
      </c>
      <c r="L988" s="57">
        <f>IF(ISERROR(VLOOKUP(C988,[2]TD!$4:$65536,6,0)),0,VLOOKUP(C988,[2]TD!$4:$65536,6,0))</f>
        <v>0</v>
      </c>
      <c r="M988" s="57">
        <f>IF(ISERROR(VLOOKUP(C988,[2]TD!$4:$65536,7,0)),0,VLOOKUP(C988,[2]TD!$4:$65536,7,0))</f>
        <v>0</v>
      </c>
      <c r="N988" s="70"/>
      <c r="O988" s="70" t="str">
        <f>IF(ISERROR(VLOOKUP(N988,[2]POA!$A$2:$C$25,3,0)),"",VLOOKUP(N988,[2]POA!$A$2:$C$25,3,0))</f>
        <v/>
      </c>
      <c r="P988" s="61"/>
      <c r="Q988" s="61" t="str">
        <f>IF(ISERROR(VLOOKUP(P988,[2]POA!$A$2:$F$25,4,0)),"",VLOOKUP(P988,[2]POA!$A$2:$F$25,4,0))</f>
        <v/>
      </c>
      <c r="R988" s="62" t="str">
        <f>IF(ISERROR(VLOOKUP(N988,[2]POA!$A$2:$C$25,2,0)),"",VLOOKUP(N988,[2]POA!$A$2:$C$25,2,0))</f>
        <v/>
      </c>
      <c r="S988" s="63"/>
      <c r="T988" s="64" t="str">
        <f t="shared" si="793"/>
        <v/>
      </c>
      <c r="U988" s="63"/>
      <c r="V988" s="64" t="str">
        <f>IF(OR(U980=0,N988="",R988=""),"",IF(U980&gt;=(0.5*R988),"HABIL","NO HABIL"))</f>
        <v/>
      </c>
      <c r="W988" s="64"/>
      <c r="X988" s="63"/>
      <c r="Y988" s="64" t="str">
        <f>IF(OR(X980=0,N988="",R988=""),"",IF(X980&gt;=$Y$9,"HABIL","NO HABIL"))</f>
        <v/>
      </c>
      <c r="Z988" s="65"/>
      <c r="AA988" s="64" t="str">
        <f>IF(OR(Z980=0,N988="",R988=""),"",IF(Z980&lt;=$AA$9,"HABIL","NO HABIL"))</f>
        <v/>
      </c>
      <c r="AB988" s="61">
        <f>IF(ISERROR(VLOOKUP(P988,[3]POA!$A$2:$F$25,5,0)),"",VLOOKUP(P988,[3]POA!$A$2:$F$25,5,0))</f>
        <v>0</v>
      </c>
      <c r="AC988" s="61"/>
      <c r="AD988" s="64" t="str">
        <f>IF(OR(AC980=0,N988="",R988=""),"",IF(AC980&gt;=$AD$9,"HABIL","NO HABIL"))</f>
        <v/>
      </c>
      <c r="AE988" s="64" t="str">
        <f t="shared" si="794"/>
        <v/>
      </c>
      <c r="AF988" s="66">
        <f t="shared" si="795"/>
        <v>0</v>
      </c>
      <c r="AG988" s="67" t="str">
        <f t="shared" si="798"/>
        <v>MIPYME</v>
      </c>
      <c r="AH988" s="68"/>
      <c r="AI988" s="64" t="str">
        <f>IF(OR(AH980=0,N988="",R988=""),"",IF(AH980&gt;=$AI$9,"HABIL","NO HABIL"))</f>
        <v/>
      </c>
      <c r="AJ988" s="68"/>
      <c r="AK988" s="64" t="str">
        <f>IF(OR(AJ980=0,N988="",R988=""),"",IF(AJ980&gt;=$AK$9,"HABIL","NO HABIL"))</f>
        <v/>
      </c>
      <c r="AL988" s="72" t="str">
        <f t="shared" si="799"/>
        <v/>
      </c>
    </row>
    <row r="989" spans="2:38" ht="18" hidden="1" customHeight="1" x14ac:dyDescent="0.25">
      <c r="B989" s="54" t="str">
        <f t="shared" si="800"/>
        <v/>
      </c>
      <c r="C989" s="56"/>
      <c r="D989" s="56"/>
      <c r="E989" s="57">
        <f>IF(ISERROR(VLOOKUP(C989,[2]TD!$4:$65536,2,0)),0,VLOOKUP(C989,[2]TD!$4:$65536,2,0))</f>
        <v>0</v>
      </c>
      <c r="F989" s="57">
        <f>IF(ISERROR(VLOOKUP(C989,[2]TD!$4:$65536,3,0)),0,VLOOKUP(C989,[2]TD!$4:$65536,3,0))</f>
        <v>0</v>
      </c>
      <c r="G989" s="57">
        <f>IF(ISERROR(VLOOKUP(C989,[2]TD!$4:$65536,4,0)),0,VLOOKUP(C989,[2]TD!$4:$65536,4,0))</f>
        <v>0</v>
      </c>
      <c r="H989" s="57">
        <f>IF(ISERROR(VLOOKUP(C989,[2]TD!$4:$65536,5,0)),0,VLOOKUP(C989,[2]TD!$4:$65536,5,0))</f>
        <v>0</v>
      </c>
      <c r="I989" s="57">
        <f t="shared" si="796"/>
        <v>0</v>
      </c>
      <c r="J989" s="57">
        <f t="shared" si="796"/>
        <v>0</v>
      </c>
      <c r="K989" s="57">
        <f t="shared" si="797"/>
        <v>0</v>
      </c>
      <c r="L989" s="57">
        <f>IF(ISERROR(VLOOKUP(C989,[2]TD!$4:$65536,6,0)),0,VLOOKUP(C989,[2]TD!$4:$65536,6,0))</f>
        <v>0</v>
      </c>
      <c r="M989" s="57">
        <f>IF(ISERROR(VLOOKUP(C989,[2]TD!$4:$65536,7,0)),0,VLOOKUP(C989,[2]TD!$4:$65536,7,0))</f>
        <v>0</v>
      </c>
      <c r="N989" s="70"/>
      <c r="O989" s="70" t="str">
        <f>IF(ISERROR(VLOOKUP(N989,[2]POA!$A$2:$C$25,3,0)),"",VLOOKUP(N989,[2]POA!$A$2:$C$25,3,0))</f>
        <v/>
      </c>
      <c r="P989" s="61"/>
      <c r="Q989" s="61" t="str">
        <f>IF(ISERROR(VLOOKUP(P989,[2]POA!$A$2:$F$25,4,0)),"",VLOOKUP(P989,[2]POA!$A$2:$F$25,4,0))</f>
        <v/>
      </c>
      <c r="R989" s="62" t="str">
        <f>IF(ISERROR(VLOOKUP(N989,[2]POA!$A$2:$C$25,2,0)),"",VLOOKUP(N989,[2]POA!$A$2:$C$25,2,0))</f>
        <v/>
      </c>
      <c r="S989" s="63"/>
      <c r="T989" s="64" t="str">
        <f t="shared" si="793"/>
        <v/>
      </c>
      <c r="U989" s="63"/>
      <c r="V989" s="64" t="str">
        <f>IF(OR(U980=0,N989="",R989=""),"",IF(U980&gt;=(0.5*R989),"HABIL","NO HABIL"))</f>
        <v/>
      </c>
      <c r="W989" s="64"/>
      <c r="X989" s="63"/>
      <c r="Y989" s="64" t="str">
        <f>IF(OR(X980=0,N989="",R989=""),"",IF(X980&gt;=$Y$9,"HABIL","NO HABIL"))</f>
        <v/>
      </c>
      <c r="Z989" s="65"/>
      <c r="AA989" s="64" t="str">
        <f>IF(OR(Z980=0,N989="",R989=""),"",IF(Z980&lt;=$AA$9,"HABIL","NO HABIL"))</f>
        <v/>
      </c>
      <c r="AB989" s="61">
        <f>IF(ISERROR(VLOOKUP(P989,[3]POA!$A$2:$F$25,5,0)),"",VLOOKUP(P989,[3]POA!$A$2:$F$25,5,0))</f>
        <v>0</v>
      </c>
      <c r="AC989" s="61"/>
      <c r="AD989" s="64" t="str">
        <f>IF(OR(AC980=0,N989="",R989=""),"",IF(AC980&gt;=$AD$9,"HABIL","NO HABIL"))</f>
        <v/>
      </c>
      <c r="AE989" s="64" t="str">
        <f t="shared" si="794"/>
        <v/>
      </c>
      <c r="AF989" s="66">
        <f t="shared" si="795"/>
        <v>0</v>
      </c>
      <c r="AG989" s="67" t="str">
        <f t="shared" si="798"/>
        <v>MIPYME</v>
      </c>
      <c r="AH989" s="68"/>
      <c r="AI989" s="64" t="str">
        <f>IF(OR(AH980=0,N989="",R989=""),"",IF(AH980&gt;=$AI$9,"HABIL","NO HABIL"))</f>
        <v/>
      </c>
      <c r="AJ989" s="68"/>
      <c r="AK989" s="64" t="str">
        <f>IF(OR(AJ980=0,N989="",R989=""),"",IF(AJ980&gt;=$AK$9,"HABIL","NO HABIL"))</f>
        <v/>
      </c>
      <c r="AL989" s="72" t="str">
        <f t="shared" si="799"/>
        <v/>
      </c>
    </row>
    <row r="990" spans="2:38" ht="18" hidden="1" customHeight="1" x14ac:dyDescent="0.25">
      <c r="B990" s="73" t="str">
        <f t="shared" si="800"/>
        <v/>
      </c>
      <c r="C990" s="74"/>
      <c r="D990" s="74"/>
      <c r="E990" s="75">
        <f>IF(ISERROR(VLOOKUP(C990,[2]TD!$4:$65536,2,0)),0,VLOOKUP(C990,[2]TD!$4:$65536,2,0))</f>
        <v>0</v>
      </c>
      <c r="F990" s="75">
        <f>IF(ISERROR(VLOOKUP(C990,[2]TD!$4:$65536,3,0)),0,VLOOKUP(C990,[2]TD!$4:$65536,3,0))</f>
        <v>0</v>
      </c>
      <c r="G990" s="75">
        <f>IF(ISERROR(VLOOKUP(C990,[2]TD!$4:$65536,4,0)),0,VLOOKUP(C990,[2]TD!$4:$65536,4,0))</f>
        <v>0</v>
      </c>
      <c r="H990" s="75">
        <f>IF(ISERROR(VLOOKUP(C990,[2]TD!$4:$65536,5,0)),0,VLOOKUP(C990,[2]TD!$4:$65536,5,0))</f>
        <v>0</v>
      </c>
      <c r="I990" s="75">
        <f t="shared" si="796"/>
        <v>0</v>
      </c>
      <c r="J990" s="75">
        <f t="shared" si="796"/>
        <v>0</v>
      </c>
      <c r="K990" s="75">
        <f t="shared" si="797"/>
        <v>0</v>
      </c>
      <c r="L990" s="75">
        <f>IF(ISERROR(VLOOKUP(C990,[2]TD!$4:$65536,6,0)),0,VLOOKUP(C990,[2]TD!$4:$65536,6,0))</f>
        <v>0</v>
      </c>
      <c r="M990" s="75">
        <f>IF(ISERROR(VLOOKUP(C990,[2]TD!$4:$65536,7,0)),0,VLOOKUP(C990,[2]TD!$4:$65536,7,0))</f>
        <v>0</v>
      </c>
      <c r="N990" s="76"/>
      <c r="O990" s="76" t="str">
        <f>IF(ISERROR(VLOOKUP(N990,[2]POA!$A$2:$C$25,3,0)),"",VLOOKUP(N990,[2]POA!$A$2:$C$25,3,0))</f>
        <v/>
      </c>
      <c r="P990" s="77"/>
      <c r="Q990" s="77" t="str">
        <f>IF(ISERROR(VLOOKUP(P990,[2]POA!$A$2:$F$25,4,0)),"",VLOOKUP(P990,[2]POA!$A$2:$F$25,4,0))</f>
        <v/>
      </c>
      <c r="R990" s="78" t="str">
        <f>IF(ISERROR(VLOOKUP(N990,[2]POA!$A$2:$C$25,2,0)),"",VLOOKUP(N990,[2]POA!$A$2:$C$25,2,0))</f>
        <v/>
      </c>
      <c r="S990" s="79"/>
      <c r="T990" s="64" t="str">
        <f t="shared" si="793"/>
        <v/>
      </c>
      <c r="U990" s="79"/>
      <c r="V990" s="80" t="str">
        <f>IF(OR(U980=0,N990="",R990=""),"",IF(U980&gt;=(0.5*R990),"HABIL","NO HABIL"))</f>
        <v/>
      </c>
      <c r="W990" s="80"/>
      <c r="X990" s="79"/>
      <c r="Y990" s="80" t="str">
        <f>IF(OR(X980=0,N990="",R990=""),"",IF(X980&gt;=$Y$9,"HABIL","NO HABIL"))</f>
        <v/>
      </c>
      <c r="Z990" s="81"/>
      <c r="AA990" s="80" t="str">
        <f>IF(OR(Z980=0,N990="",R990=""),"",IF(Z980&lt;=$AA$9,"HABIL","NO HABIL"))</f>
        <v/>
      </c>
      <c r="AB990" s="77">
        <f>IF(ISERROR(VLOOKUP(P990,[3]POA!$A$2:$F$25,5,0)),"",VLOOKUP(P990,[3]POA!$A$2:$F$25,5,0))</f>
        <v>0</v>
      </c>
      <c r="AC990" s="77"/>
      <c r="AD990" s="80" t="str">
        <f>IF(OR(AC980=0,N990="",R990=""),"",IF(AC980&gt;=$AD$9,"HABIL","NO HABIL"))</f>
        <v/>
      </c>
      <c r="AE990" s="80" t="str">
        <f t="shared" si="794"/>
        <v/>
      </c>
      <c r="AF990" s="82">
        <f t="shared" si="795"/>
        <v>0</v>
      </c>
      <c r="AG990" s="83" t="str">
        <f t="shared" si="798"/>
        <v>MIPYME</v>
      </c>
      <c r="AH990" s="84"/>
      <c r="AI990" s="80" t="str">
        <f>IF(OR(AH980=0,N990="",R990=""),"",IF(AH980&gt;=$AI$9,"HABIL","NO HABIL"))</f>
        <v/>
      </c>
      <c r="AJ990" s="84"/>
      <c r="AK990" s="80" t="str">
        <f>IF(OR(AJ980=0,N990="",R990=""),"",IF(AJ980&gt;=$AK$9,"HABIL","NO HABIL"))</f>
        <v/>
      </c>
      <c r="AL990" s="85" t="str">
        <f t="shared" si="799"/>
        <v/>
      </c>
    </row>
    <row r="991" spans="2:38" ht="18" hidden="1" customHeight="1" x14ac:dyDescent="0.25">
      <c r="B991" s="37">
        <v>90</v>
      </c>
      <c r="C991" s="38">
        <f>+C992</f>
        <v>0</v>
      </c>
      <c r="D991" s="39" t="str">
        <f>IF(SUM(D992:D1001)=0,"",SUM(D992:D1001))</f>
        <v/>
      </c>
      <c r="E991" s="40">
        <f>SUM(E992:E1001)</f>
        <v>0</v>
      </c>
      <c r="F991" s="40">
        <f t="shared" ref="F991:M991" si="801">SUM(F992:F1001)</f>
        <v>0</v>
      </c>
      <c r="G991" s="40">
        <f t="shared" si="801"/>
        <v>0</v>
      </c>
      <c r="H991" s="40">
        <f t="shared" si="801"/>
        <v>0</v>
      </c>
      <c r="I991" s="40">
        <f t="shared" si="801"/>
        <v>0</v>
      </c>
      <c r="J991" s="40">
        <f t="shared" si="801"/>
        <v>0</v>
      </c>
      <c r="K991" s="40">
        <f t="shared" si="801"/>
        <v>0</v>
      </c>
      <c r="L991" s="40">
        <f t="shared" si="801"/>
        <v>0</v>
      </c>
      <c r="M991" s="40">
        <f t="shared" si="801"/>
        <v>0</v>
      </c>
      <c r="N991" s="41">
        <v>1</v>
      </c>
      <c r="O991" s="42">
        <f>IF(ISERROR(VLOOKUP(N991,[2]POA!$A$2:$C$25,3,0)),"",VLOOKUP(N991,[2]POA!$A$2:$C$25,3,0))</f>
        <v>18</v>
      </c>
      <c r="P991" s="43" t="s">
        <v>54</v>
      </c>
      <c r="Q991" s="41">
        <f>+SUM(Q992:Q1001)</f>
        <v>0</v>
      </c>
      <c r="R991" s="44">
        <f>IF(ISERROR(VLOOKUP(N991,[2]POA!$A$2:$C$25,2,0)),"",VLOOKUP(N991,[2]POA!$A$2:$C$25,2,0))</f>
        <v>151500000000</v>
      </c>
      <c r="S991" s="45">
        <f>SUM(I991)</f>
        <v>0</v>
      </c>
      <c r="T991" s="46" t="str">
        <f>IF(OR(S991=0,N991="",R991=""),"",IF(S991&gt;=(R991/O991),"HABIL","NO HABIL"))</f>
        <v/>
      </c>
      <c r="U991" s="47">
        <f>SUM(J991)</f>
        <v>0</v>
      </c>
      <c r="V991" s="48" t="str">
        <f>IF(OR(U991=0,N991="",R991=""),"",IF(U991&gt;=(0.1*R991),"HABIL","NO HABIL"))</f>
        <v/>
      </c>
      <c r="W991" s="48"/>
      <c r="X991" s="47">
        <f>IF(ISERROR(SUM(E991/G991)),0,SUM(E991/G991))</f>
        <v>0</v>
      </c>
      <c r="Y991" s="46" t="str">
        <f>IF(OR(X991=0,N991="",R991=""),"",IF(X991&gt;=$Y$9,"HABIL","NO HABIL"))</f>
        <v/>
      </c>
      <c r="Z991" s="49">
        <f>IF(ISERROR(SUM(H991/F991)),0,SUM(H991/F991))</f>
        <v>0</v>
      </c>
      <c r="AA991" s="46" t="str">
        <f>IF(OR(Z991=0,N991="",R991=""),"",IF(Z991&lt;=$AA$9,"HABIL","NO HABIL"))</f>
        <v/>
      </c>
      <c r="AB991" s="41">
        <f>+SUM(AB992:AB1001)</f>
        <v>0</v>
      </c>
      <c r="AC991" s="49">
        <f>IF(ISERROR(SUM(L991/M991)),0,SUM(L991/M991))</f>
        <v>0</v>
      </c>
      <c r="AD991" s="46" t="str">
        <f>IF(OR(AC991=0,N991="",R991=""),"",IF(AC991&gt;=$AD$9,"HABIL","NO HABIL"))</f>
        <v/>
      </c>
      <c r="AE991" s="46" t="str">
        <f>IF(OR(T991="",V991="",Y991="",AA991="",AD991=""),"",IF(T991="NO HABIL","NO HABIL",IF(V991="NO HABIL","NO HABIL",IF(Y991="NO HABIL","NO HABIL",IF(AA991="NO HABIL","NO HABIL",IF(AD991="NO HABIL","NO HABIL",IF(AD991="NO HABIL","NO HABIL","HABIL")))))))</f>
        <v/>
      </c>
      <c r="AF991" s="50"/>
      <c r="AG991" s="51"/>
      <c r="AH991" s="49">
        <f>IF(ISERROR(SUM(L991/K991)),0,SUM(L991/K991))</f>
        <v>0</v>
      </c>
      <c r="AI991" s="46" t="str">
        <f>IF(OR(AH991=0,N991="",R991=""),"",IF(AH991&gt;=$AI$9,"HABIL","NO HABIL"))</f>
        <v/>
      </c>
      <c r="AJ991" s="49">
        <f>IF(ISERROR(SUM(L991/F991)),0,SUM(L991/F991))</f>
        <v>0</v>
      </c>
      <c r="AK991" s="46" t="str">
        <f>IF(OR(AJ991=0,N991="",R991=""),"",IF(AJ991&gt;=$AK$9,"HABIL","NO HABIL"))</f>
        <v/>
      </c>
      <c r="AL991" s="52" t="str">
        <f t="shared" si="799"/>
        <v/>
      </c>
    </row>
    <row r="992" spans="2:38" ht="18" hidden="1" customHeight="1" x14ac:dyDescent="0.25">
      <c r="B992" s="54" t="str">
        <f>IF(C992="","",B991+0.1)</f>
        <v/>
      </c>
      <c r="C992" s="55"/>
      <c r="D992" s="56"/>
      <c r="E992" s="57">
        <f>IF(ISERROR(VLOOKUP(C992,[2]TD!$4:$65536,2,0)),0,VLOOKUP(C992,[2]TD!$4:$65536,2,0))</f>
        <v>0</v>
      </c>
      <c r="F992" s="57">
        <f>IF(ISERROR(VLOOKUP(C992,[2]TD!$4:$65536,3,0)),0,VLOOKUP(C992,[2]TD!$4:$65536,3,0))</f>
        <v>0</v>
      </c>
      <c r="G992" s="57">
        <f>IF(ISERROR(VLOOKUP(C992,[2]TD!$4:$65536,4,0)),0,VLOOKUP(C992,[2]TD!$4:$65536,4,0))</f>
        <v>0</v>
      </c>
      <c r="H992" s="57">
        <f>IF(ISERROR(VLOOKUP(C992,[2]TD!$4:$65536,5,0)),0,VLOOKUP(C992,[2]TD!$4:$65536,5,0))</f>
        <v>0</v>
      </c>
      <c r="I992" s="57">
        <f>IF(ISERROR(E992-G992),"",E992-G992)</f>
        <v>0</v>
      </c>
      <c r="J992" s="58">
        <f>IF(ISERROR(F992-H992),"",F992-H992)</f>
        <v>0</v>
      </c>
      <c r="K992" s="58">
        <f>IF(ISERROR(F992-H992),"",F992-H992)</f>
        <v>0</v>
      </c>
      <c r="L992" s="57">
        <f>IF(ISERROR(VLOOKUP(C992,[2]TD!$4:$65536,6,0)),0,VLOOKUP(C992,[2]TD!$4:$65536,6,0))</f>
        <v>0</v>
      </c>
      <c r="M992" s="57">
        <f>IF(ISERROR(VLOOKUP(C992,[2]TD!$4:$65536,7,0)),0,VLOOKUP(C992,[2]TD!$4:$65536,7,0))</f>
        <v>0</v>
      </c>
      <c r="N992" s="59"/>
      <c r="O992" s="60" t="str">
        <f>IF(ISERROR(VLOOKUP(N992,[2]POA!$A$2:$C$25,3,0)),"",VLOOKUP(N992,[2]POA!$A$2:$C$25,3,0))</f>
        <v/>
      </c>
      <c r="P992" s="61" t="s">
        <v>54</v>
      </c>
      <c r="Q992" s="61" t="str">
        <f>IF(ISERROR(VLOOKUP(P992,[2]POA!$A$2:$F$25,4,0)),"",VLOOKUP(P992,[2]POA!$A$2:$F$25,4,0))</f>
        <v/>
      </c>
      <c r="R992" s="62" t="str">
        <f>IF(ISERROR(VLOOKUP(N992,[2]POA!$A$2:$C$25,2,0)),"",VLOOKUP(N992,[2]POA!$A$2:$C$25,2,0))</f>
        <v/>
      </c>
      <c r="S992" s="63"/>
      <c r="T992" s="64" t="str">
        <f t="shared" ref="T992:T1001" si="802">IF(OR(S991=0,N992="",R992=""),"",IF(S991&gt;=(0.1*R992),"HABIL","NO HABIL"))</f>
        <v/>
      </c>
      <c r="U992" s="63"/>
      <c r="V992" s="64" t="str">
        <f>IF(OR(U991=0,N992="",R992=""),"",IF(U991&gt;=(0.5*R992),"HABIL","NO HABIL"))</f>
        <v/>
      </c>
      <c r="W992" s="64"/>
      <c r="X992" s="63"/>
      <c r="Y992" s="64" t="str">
        <f>IF(OR(X991=0,N992="",R992=""),"",IF(X991&gt;=$Y$9,"HABIL","NO HABIL"))</f>
        <v/>
      </c>
      <c r="Z992" s="65"/>
      <c r="AA992" s="64" t="str">
        <f>IF(OR(Z991=0,N992="",R992=""),"",IF(Z991&lt;=$AA$9,"HABIL","NO HABIL"))</f>
        <v/>
      </c>
      <c r="AB992" s="61" t="str">
        <f>IF(ISERROR(VLOOKUP(P992,[3]POA!$A$2:$F$25,5,0)),"",VLOOKUP(P992,[3]POA!$A$2:$F$25,5,0))</f>
        <v/>
      </c>
      <c r="AC992" s="61"/>
      <c r="AD992" s="64" t="str">
        <f>IF(OR(AC991=0,N992="",R992=""),"",IF(AC991&gt;=$AD$9,"HABIL","NO HABIL"))</f>
        <v/>
      </c>
      <c r="AE992" s="64" t="str">
        <f t="shared" ref="AE992:AE1001" si="803">IF(OR(T992="",V992="",Y992="",AA992="",AD992=""),"",IF(T992="NO HABIL","NO HABIL",IF(V992="NO HABIL","NO HABIL",IF(Y992="NO HABIL","NO HABIL",IF(AA992="NO HABIL","NO HABIL",IF(AD992="NO HABIL","NO HABIL",IF(AD992="NO HABIL","NO HABIL","HABIL")))))))</f>
        <v/>
      </c>
      <c r="AF992" s="66">
        <f t="shared" ref="AF992:AF1001" si="804">IF(ISERROR(F992/$AG$9),"",F992/$AG$9)</f>
        <v>0</v>
      </c>
      <c r="AG992" s="67" t="str">
        <f>+IF(AF992&lt;$AG$10,"MIPYME","NO CUMPLE")</f>
        <v>MIPYME</v>
      </c>
      <c r="AH992" s="68"/>
      <c r="AI992" s="64" t="str">
        <f>IF(OR(AH991=0,N992="",R992=""),"",IF(AH991&gt;=$AI$9,"HABIL","NO HABIL"))</f>
        <v/>
      </c>
      <c r="AJ992" s="68"/>
      <c r="AK992" s="64" t="str">
        <f>IF(OR(AJ991=0,N992="",R992=""),"",IF(AJ991&gt;=$AK$9,"HABIL","NO HABIL"))</f>
        <v/>
      </c>
      <c r="AL992" s="69" t="str">
        <f>IF(OR(AI992="",AK992=""),"",IF(AI992="NO HABIL","NO HABIL",IF(AK992="NO HABIL","NO HABIL",IF(AK992="NO HABIL","NO HABIL","HABIL"))))</f>
        <v/>
      </c>
    </row>
    <row r="993" spans="2:38" ht="18" hidden="1" customHeight="1" x14ac:dyDescent="0.25">
      <c r="B993" s="54" t="str">
        <f>IF(C993="","",B992+0.1)</f>
        <v/>
      </c>
      <c r="C993" s="56"/>
      <c r="D993" s="56"/>
      <c r="E993" s="57">
        <f>IF(ISERROR(VLOOKUP(C993,[2]TD!$4:$65536,2,0)),0,VLOOKUP(C993,[2]TD!$4:$65536,2,0))</f>
        <v>0</v>
      </c>
      <c r="F993" s="57">
        <f>IF(ISERROR(VLOOKUP(C993,[2]TD!$4:$65536,3,0)),0,VLOOKUP(C993,[2]TD!$4:$65536,3,0))</f>
        <v>0</v>
      </c>
      <c r="G993" s="57">
        <f>IF(ISERROR(VLOOKUP(C993,[2]TD!$4:$65536,4,0)),0,VLOOKUP(C993,[2]TD!$4:$65536,4,0))</f>
        <v>0</v>
      </c>
      <c r="H993" s="57">
        <f>IF(ISERROR(VLOOKUP(C993,[2]TD!$4:$65536,5,0)),0,VLOOKUP(C993,[2]TD!$4:$65536,5,0))</f>
        <v>0</v>
      </c>
      <c r="I993" s="57">
        <f t="shared" ref="I993:J1001" si="805">IF(ISERROR(E993-G993),"",E993-G993)</f>
        <v>0</v>
      </c>
      <c r="J993" s="58">
        <f t="shared" si="805"/>
        <v>0</v>
      </c>
      <c r="K993" s="58">
        <f t="shared" ref="K993:K1001" si="806">IF(ISERROR(F993-H993),"",F993-H993)</f>
        <v>0</v>
      </c>
      <c r="L993" s="57">
        <f>IF(ISERROR(VLOOKUP(C993,[2]TD!$4:$65536,6,0)),0,VLOOKUP(C993,[2]TD!$4:$65536,6,0))</f>
        <v>0</v>
      </c>
      <c r="M993" s="57">
        <f>IF(ISERROR(VLOOKUP(C993,[2]TD!$4:$65536,7,0)),0,VLOOKUP(C993,[2]TD!$4:$65536,7,0))</f>
        <v>0</v>
      </c>
      <c r="N993" s="70"/>
      <c r="O993" s="70" t="str">
        <f>IF(ISERROR(VLOOKUP(N993,[2]POA!$A$2:$C$25,3,0)),"",VLOOKUP(N993,[2]POA!$A$2:$C$25,3,0))</f>
        <v/>
      </c>
      <c r="P993" s="61" t="s">
        <v>54</v>
      </c>
      <c r="Q993" s="61" t="str">
        <f>IF(ISERROR(VLOOKUP(P993,[2]POA!$A$2:$F$25,4,0)),"",VLOOKUP(P993,[2]POA!$A$2:$F$25,4,0))</f>
        <v/>
      </c>
      <c r="R993" s="62" t="str">
        <f>IF(ISERROR(VLOOKUP(N993,[2]POA!$A$2:$C$25,2,0)),"",VLOOKUP(N993,[2]POA!$A$2:$C$25,2,0))</f>
        <v/>
      </c>
      <c r="S993" s="63" t="s">
        <v>54</v>
      </c>
      <c r="T993" s="64" t="str">
        <f t="shared" si="802"/>
        <v/>
      </c>
      <c r="U993" s="63"/>
      <c r="V993" s="64" t="str">
        <f>IF(OR(U991=0,N993="",R993=""),"",IF(U991&gt;=(0.5*R993),"HABIL","NO HABIL"))</f>
        <v/>
      </c>
      <c r="W993" s="64"/>
      <c r="X993" s="63"/>
      <c r="Y993" s="64" t="str">
        <f>IF(OR(X991=0,N993="",R993=""),"",IF(X991&gt;=$Y$9,"HABIL","NO HABIL"))</f>
        <v/>
      </c>
      <c r="Z993" s="65"/>
      <c r="AA993" s="64" t="str">
        <f>IF(OR(Z991=0,N993="",R993=""),"",IF(Z991&lt;=$AA$9,"HABIL","NO HABIL"))</f>
        <v/>
      </c>
      <c r="AB993" s="61" t="str">
        <f>IF(ISERROR(VLOOKUP(P993,[3]POA!$A$2:$F$25,5,0)),"",VLOOKUP(P993,[3]POA!$A$2:$F$25,5,0))</f>
        <v/>
      </c>
      <c r="AC993" s="61"/>
      <c r="AD993" s="64" t="str">
        <f>IF(OR(AC991=0,N993="",R993=""),"",IF(AC991&gt;=$AD$9,"HABIL","NO HABIL"))</f>
        <v/>
      </c>
      <c r="AE993" s="64" t="str">
        <f t="shared" si="803"/>
        <v/>
      </c>
      <c r="AF993" s="66">
        <f t="shared" si="804"/>
        <v>0</v>
      </c>
      <c r="AG993" s="67" t="str">
        <f t="shared" ref="AG993:AG1001" si="807">+IF(AF993&lt;$AG$10,"MIPYME","NO CUMPLE")</f>
        <v>MIPYME</v>
      </c>
      <c r="AH993" s="68"/>
      <c r="AI993" s="64" t="str">
        <f>IF(OR(AH991=0,N993="",R993=""),"",IF(AH991&gt;=$AI$9,"HABIL","NO HABIL"))</f>
        <v/>
      </c>
      <c r="AJ993" s="68"/>
      <c r="AK993" s="64" t="str">
        <f>IF(OR(AJ991=0,N993="",R993=""),"",IF(AJ991&gt;=$AK$9,"HABIL","NO HABIL"))</f>
        <v/>
      </c>
      <c r="AL993" s="71" t="str">
        <f t="shared" ref="AL993:AL1002" si="808">IF(OR(AI993="",AK993=""),"",IF(AI993="NO HABIL","NO HABIL",IF(AK993="NO HABIL","NO HABIL",IF(AK993="NO HABIL","NO HABIL","HABIL"))))</f>
        <v/>
      </c>
    </row>
    <row r="994" spans="2:38" ht="18" hidden="1" customHeight="1" x14ac:dyDescent="0.25">
      <c r="B994" s="54" t="str">
        <f>IF(C994="","",B993+0.1)</f>
        <v/>
      </c>
      <c r="C994" s="56"/>
      <c r="D994" s="56"/>
      <c r="E994" s="57">
        <f>IF(ISERROR(VLOOKUP(C994,[2]TD!$4:$65536,2,0)),0,VLOOKUP(C994,[2]TD!$4:$65536,2,0))</f>
        <v>0</v>
      </c>
      <c r="F994" s="57">
        <f>IF(ISERROR(VLOOKUP(C994,[2]TD!$4:$65536,3,0)),0,VLOOKUP(C994,[2]TD!$4:$65536,3,0))</f>
        <v>0</v>
      </c>
      <c r="G994" s="57">
        <f>IF(ISERROR(VLOOKUP(C994,[2]TD!$4:$65536,4,0)),0,VLOOKUP(C994,[2]TD!$4:$65536,4,0))</f>
        <v>0</v>
      </c>
      <c r="H994" s="57">
        <f>IF(ISERROR(VLOOKUP(C994,[2]TD!$4:$65536,5,0)),0,VLOOKUP(C994,[2]TD!$4:$65536,5,0))</f>
        <v>0</v>
      </c>
      <c r="I994" s="57">
        <f t="shared" si="805"/>
        <v>0</v>
      </c>
      <c r="J994" s="58">
        <f t="shared" si="805"/>
        <v>0</v>
      </c>
      <c r="K994" s="58">
        <f t="shared" si="806"/>
        <v>0</v>
      </c>
      <c r="L994" s="57">
        <f>IF(ISERROR(VLOOKUP(C994,[2]TD!$4:$65536,6,0)),0,VLOOKUP(C994,[2]TD!$4:$65536,6,0))</f>
        <v>0</v>
      </c>
      <c r="M994" s="57">
        <f>IF(ISERROR(VLOOKUP(C994,[2]TD!$4:$65536,7,0)),0,VLOOKUP(C994,[2]TD!$4:$65536,7,0))</f>
        <v>0</v>
      </c>
      <c r="N994" s="70"/>
      <c r="O994" s="70" t="str">
        <f>IF(ISERROR(VLOOKUP(N994,[2]POA!$A$2:$C$25,3,0)),"",VLOOKUP(N994,[2]POA!$A$2:$C$25,3,0))</f>
        <v/>
      </c>
      <c r="P994" s="61"/>
      <c r="Q994" s="61" t="str">
        <f>IF(ISERROR(VLOOKUP(P994,[2]POA!$A$2:$F$25,4,0)),"",VLOOKUP(P994,[2]POA!$A$2:$F$25,4,0))</f>
        <v/>
      </c>
      <c r="R994" s="62" t="str">
        <f>IF(ISERROR(VLOOKUP(N994,[2]POA!$A$2:$C$25,2,0)),"",VLOOKUP(N994,[2]POA!$A$2:$C$25,2,0))</f>
        <v/>
      </c>
      <c r="S994" s="63" t="s">
        <v>54</v>
      </c>
      <c r="T994" s="64" t="str">
        <f t="shared" si="802"/>
        <v/>
      </c>
      <c r="U994" s="63"/>
      <c r="V994" s="64" t="str">
        <f>IF(OR(U991=0,N994="",R994=""),"",IF(U991&gt;=(0.5*R994),"HABIL","NO HABIL"))</f>
        <v/>
      </c>
      <c r="W994" s="64"/>
      <c r="X994" s="63"/>
      <c r="Y994" s="64" t="str">
        <f>IF(OR(X991=0,N994="",R994=""),"",IF(X991&gt;=$Y$9,"HABIL","NO HABIL"))</f>
        <v/>
      </c>
      <c r="Z994" s="65"/>
      <c r="AA994" s="64" t="str">
        <f>IF(OR(Z991=0,N994="",R994=""),"",IF(Z991&lt;=$AA$9,"HABIL","NO HABIL"))</f>
        <v/>
      </c>
      <c r="AB994" s="61">
        <f>IF(ISERROR(VLOOKUP(P994,[3]POA!$A$2:$F$25,5,0)),"",VLOOKUP(P994,[3]POA!$A$2:$F$25,5,0))</f>
        <v>0</v>
      </c>
      <c r="AC994" s="61"/>
      <c r="AD994" s="64" t="str">
        <f>IF(OR(AC991=0,N994="",R994=""),"",IF(AC991&gt;=$AD$9,"HABIL","NO HABIL"))</f>
        <v/>
      </c>
      <c r="AE994" s="64" t="str">
        <f t="shared" si="803"/>
        <v/>
      </c>
      <c r="AF994" s="66">
        <f t="shared" si="804"/>
        <v>0</v>
      </c>
      <c r="AG994" s="67" t="str">
        <f t="shared" si="807"/>
        <v>MIPYME</v>
      </c>
      <c r="AH994" s="68"/>
      <c r="AI994" s="64" t="str">
        <f>IF(OR(AH991=0,N994="",R994=""),"",IF(AH991&gt;=$AI$9,"HABIL","NO HABIL"))</f>
        <v/>
      </c>
      <c r="AJ994" s="68"/>
      <c r="AK994" s="64" t="str">
        <f>IF(OR(AJ991=0,N994="",R994=""),"",IF(AJ991&gt;=$AK$9,"HABIL","NO HABIL"))</f>
        <v/>
      </c>
      <c r="AL994" s="71" t="str">
        <f t="shared" si="808"/>
        <v/>
      </c>
    </row>
    <row r="995" spans="2:38" ht="18" hidden="1" customHeight="1" x14ac:dyDescent="0.25">
      <c r="B995" s="54"/>
      <c r="C995" s="56" t="s">
        <v>55</v>
      </c>
      <c r="D995" s="56"/>
      <c r="E995" s="57">
        <f>IF(ISERROR(VLOOKUP(C995,[2]TD!$4:$65536,2,0)),0,VLOOKUP(C995,[2]TD!$4:$65536,2,0))</f>
        <v>0</v>
      </c>
      <c r="F995" s="57">
        <f>IF(ISERROR(VLOOKUP(C995,[2]TD!$4:$65536,3,0)),0,VLOOKUP(C995,[2]TD!$4:$65536,3,0))</f>
        <v>0</v>
      </c>
      <c r="G995" s="57">
        <f>IF(ISERROR(VLOOKUP(C995,[2]TD!$4:$65536,4,0)),0,VLOOKUP(C995,[2]TD!$4:$65536,4,0))</f>
        <v>0</v>
      </c>
      <c r="H995" s="57">
        <f>IF(ISERROR(VLOOKUP(C995,[2]TD!$4:$65536,5,0)),0,VLOOKUP(C995,[2]TD!$4:$65536,5,0))</f>
        <v>0</v>
      </c>
      <c r="I995" s="57">
        <f t="shared" si="805"/>
        <v>0</v>
      </c>
      <c r="J995" s="57">
        <f t="shared" si="805"/>
        <v>0</v>
      </c>
      <c r="K995" s="57">
        <f t="shared" si="806"/>
        <v>0</v>
      </c>
      <c r="L995" s="57">
        <f>IF(ISERROR(VLOOKUP(C995,[2]TD!$4:$65536,6,0)),0,VLOOKUP(C995,[2]TD!$4:$65536,6,0))</f>
        <v>0</v>
      </c>
      <c r="M995" s="57">
        <f>IF(ISERROR(VLOOKUP(C995,[2]TD!$4:$65536,7,0)),0,VLOOKUP(C995,[2]TD!$4:$65536,7,0))</f>
        <v>0</v>
      </c>
      <c r="N995" s="70"/>
      <c r="O995" s="70" t="str">
        <f>IF(ISERROR(VLOOKUP(N995,[2]POA!$A$2:$C$25,3,0)),"",VLOOKUP(N995,[2]POA!$A$2:$C$25,3,0))</f>
        <v/>
      </c>
      <c r="P995" s="61"/>
      <c r="Q995" s="61" t="str">
        <f>IF(ISERROR(VLOOKUP(P995,[2]POA!$A$2:$F$25,4,0)),"",VLOOKUP(P995,[2]POA!$A$2:$F$25,4,0))</f>
        <v/>
      </c>
      <c r="R995" s="62" t="str">
        <f>IF(ISERROR(VLOOKUP(N995,[2]POA!$A$2:$C$25,2,0)),"",VLOOKUP(N995,[2]POA!$A$2:$C$25,2,0))</f>
        <v/>
      </c>
      <c r="S995" s="63"/>
      <c r="T995" s="64" t="str">
        <f t="shared" si="802"/>
        <v/>
      </c>
      <c r="U995" s="63"/>
      <c r="V995" s="64" t="str">
        <f>IF(OR(U991=0,N995="",R995=""),"",IF(U991&gt;=(0.5*R995),"HABIL","NO HABIL"))</f>
        <v/>
      </c>
      <c r="W995" s="64"/>
      <c r="X995" s="63"/>
      <c r="Y995" s="64" t="str">
        <f>IF(OR(X991=0,N995="",R995=""),"",IF(X991&gt;=$Y$9,"HABIL","NO HABIL"))</f>
        <v/>
      </c>
      <c r="Z995" s="65"/>
      <c r="AA995" s="64" t="str">
        <f>IF(OR(Z991=0,N995="",R995=""),"",IF(Z991&lt;=$AA$9,"HABIL","NO HABIL"))</f>
        <v/>
      </c>
      <c r="AB995" s="61">
        <f>IF(ISERROR(VLOOKUP(P995,[3]POA!$A$2:$F$25,5,0)),"",VLOOKUP(P995,[3]POA!$A$2:$F$25,5,0))</f>
        <v>0</v>
      </c>
      <c r="AC995" s="61"/>
      <c r="AD995" s="64" t="str">
        <f>IF(OR(AC991=0,N995="",R995=""),"",IF(AC991&gt;=$AD$9,"HABIL","NO HABIL"))</f>
        <v/>
      </c>
      <c r="AE995" s="64" t="str">
        <f t="shared" si="803"/>
        <v/>
      </c>
      <c r="AF995" s="66">
        <f t="shared" si="804"/>
        <v>0</v>
      </c>
      <c r="AG995" s="67" t="str">
        <f t="shared" si="807"/>
        <v>MIPYME</v>
      </c>
      <c r="AH995" s="68"/>
      <c r="AI995" s="64" t="str">
        <f>IF(OR(AH991=0,N995="",R995=""),"",IF(AH991&gt;=$AI$9,"HABIL","NO HABIL"))</f>
        <v/>
      </c>
      <c r="AJ995" s="68"/>
      <c r="AK995" s="64" t="str">
        <f>IF(OR(AJ991=0,N995="",R995=""),"",IF(AJ991&gt;=$AK$9,"HABIL","NO HABIL"))</f>
        <v/>
      </c>
      <c r="AL995" s="71" t="str">
        <f t="shared" si="808"/>
        <v/>
      </c>
    </row>
    <row r="996" spans="2:38" ht="18" hidden="1" customHeight="1" x14ac:dyDescent="0.25">
      <c r="B996" s="54" t="str">
        <f t="shared" ref="B996:B1001" si="809">IF(C996="","",B995+0.1)</f>
        <v/>
      </c>
      <c r="C996" s="56"/>
      <c r="D996" s="56"/>
      <c r="E996" s="57">
        <f>IF(ISERROR(VLOOKUP(C996,[2]TD!$4:$65536,2,0)),0,VLOOKUP(C996,[2]TD!$4:$65536,2,0))</f>
        <v>0</v>
      </c>
      <c r="F996" s="57">
        <f>IF(ISERROR(VLOOKUP(C996,[2]TD!$4:$65536,3,0)),0,VLOOKUP(C996,[2]TD!$4:$65536,3,0))</f>
        <v>0</v>
      </c>
      <c r="G996" s="57">
        <f>IF(ISERROR(VLOOKUP(C996,[2]TD!$4:$65536,4,0)),0,VLOOKUP(C996,[2]TD!$4:$65536,4,0))</f>
        <v>0</v>
      </c>
      <c r="H996" s="57">
        <f>IF(ISERROR(VLOOKUP(C996,[2]TD!$4:$65536,5,0)),0,VLOOKUP(C996,[2]TD!$4:$65536,5,0))</f>
        <v>0</v>
      </c>
      <c r="I996" s="57">
        <f t="shared" si="805"/>
        <v>0</v>
      </c>
      <c r="J996" s="57">
        <f t="shared" si="805"/>
        <v>0</v>
      </c>
      <c r="K996" s="57">
        <f t="shared" si="806"/>
        <v>0</v>
      </c>
      <c r="L996" s="57">
        <f>IF(ISERROR(VLOOKUP(C996,[2]TD!$4:$65536,6,0)),0,VLOOKUP(C996,[2]TD!$4:$65536,6,0))</f>
        <v>0</v>
      </c>
      <c r="M996" s="57">
        <f>IF(ISERROR(VLOOKUP(C996,[2]TD!$4:$65536,7,0)),0,VLOOKUP(C996,[2]TD!$4:$65536,7,0))</f>
        <v>0</v>
      </c>
      <c r="N996" s="70"/>
      <c r="O996" s="70" t="str">
        <f>IF(ISERROR(VLOOKUP(N996,[2]POA!$A$2:$C$25,3,0)),"",VLOOKUP(N996,[2]POA!$A$2:$C$25,3,0))</f>
        <v/>
      </c>
      <c r="P996" s="61"/>
      <c r="Q996" s="61" t="str">
        <f>IF(ISERROR(VLOOKUP(P996,[2]POA!$A$2:$F$25,4,0)),"",VLOOKUP(P996,[2]POA!$A$2:$F$25,4,0))</f>
        <v/>
      </c>
      <c r="R996" s="62" t="str">
        <f>IF(ISERROR(VLOOKUP(N996,[2]POA!$A$2:$C$25,2,0)),"",VLOOKUP(N996,[2]POA!$A$2:$C$25,2,0))</f>
        <v/>
      </c>
      <c r="S996" s="63"/>
      <c r="T996" s="64" t="str">
        <f t="shared" si="802"/>
        <v/>
      </c>
      <c r="U996" s="63"/>
      <c r="V996" s="64" t="str">
        <f>IF(OR(U991=0,N996="",R996=""),"",IF(U991&gt;=(0.5*R996),"HABIL","NO HABIL"))</f>
        <v/>
      </c>
      <c r="W996" s="64"/>
      <c r="X996" s="63"/>
      <c r="Y996" s="64" t="str">
        <f>IF(OR(X991=0,N996="",R996=""),"",IF(X991&gt;=$Y$9,"HABIL","NO HABIL"))</f>
        <v/>
      </c>
      <c r="Z996" s="65"/>
      <c r="AA996" s="64" t="str">
        <f>IF(OR(Z991=0,N996="",R996=""),"",IF(Z991&lt;=$AA$9,"HABIL","NO HABIL"))</f>
        <v/>
      </c>
      <c r="AB996" s="61">
        <f>IF(ISERROR(VLOOKUP(P996,[3]POA!$A$2:$F$25,5,0)),"",VLOOKUP(P996,[3]POA!$A$2:$F$25,5,0))</f>
        <v>0</v>
      </c>
      <c r="AC996" s="61"/>
      <c r="AD996" s="64" t="str">
        <f>IF(OR(AC991=0,N996="",R996=""),"",IF(AC991&gt;=$AD$9,"HABIL","NO HABIL"))</f>
        <v/>
      </c>
      <c r="AE996" s="64" t="str">
        <f t="shared" si="803"/>
        <v/>
      </c>
      <c r="AF996" s="66">
        <f t="shared" si="804"/>
        <v>0</v>
      </c>
      <c r="AG996" s="67" t="str">
        <f t="shared" si="807"/>
        <v>MIPYME</v>
      </c>
      <c r="AH996" s="68"/>
      <c r="AI996" s="64" t="str">
        <f>IF(OR(AH991=0,N996="",R996=""),"",IF(AH991&gt;=$AI$9,"HABIL","NO HABIL"))</f>
        <v/>
      </c>
      <c r="AJ996" s="68"/>
      <c r="AK996" s="64" t="str">
        <f>IF(OR(AJ991=0,N996="",R996=""),"",IF(AJ991&gt;=$AK$9,"HABIL","NO HABIL"))</f>
        <v/>
      </c>
      <c r="AL996" s="72" t="str">
        <f t="shared" si="808"/>
        <v/>
      </c>
    </row>
    <row r="997" spans="2:38" ht="18" hidden="1" customHeight="1" x14ac:dyDescent="0.25">
      <c r="B997" s="54" t="str">
        <f t="shared" si="809"/>
        <v/>
      </c>
      <c r="C997" s="56"/>
      <c r="D997" s="56"/>
      <c r="E997" s="57">
        <f>IF(ISERROR(VLOOKUP(C997,[2]TD!$4:$65536,2,0)),0,VLOOKUP(C997,[2]TD!$4:$65536,2,0))</f>
        <v>0</v>
      </c>
      <c r="F997" s="57">
        <f>IF(ISERROR(VLOOKUP(C997,[2]TD!$4:$65536,3,0)),0,VLOOKUP(C997,[2]TD!$4:$65536,3,0))</f>
        <v>0</v>
      </c>
      <c r="G997" s="57">
        <f>IF(ISERROR(VLOOKUP(C997,[2]TD!$4:$65536,4,0)),0,VLOOKUP(C997,[2]TD!$4:$65536,4,0))</f>
        <v>0</v>
      </c>
      <c r="H997" s="57">
        <f>IF(ISERROR(VLOOKUP(C997,[2]TD!$4:$65536,5,0)),0,VLOOKUP(C997,[2]TD!$4:$65536,5,0))</f>
        <v>0</v>
      </c>
      <c r="I997" s="57">
        <f t="shared" si="805"/>
        <v>0</v>
      </c>
      <c r="J997" s="57">
        <f t="shared" si="805"/>
        <v>0</v>
      </c>
      <c r="K997" s="57">
        <f t="shared" si="806"/>
        <v>0</v>
      </c>
      <c r="L997" s="57">
        <f>IF(ISERROR(VLOOKUP(C997,[2]TD!$4:$65536,6,0)),0,VLOOKUP(C997,[2]TD!$4:$65536,6,0))</f>
        <v>0</v>
      </c>
      <c r="M997" s="57">
        <f>IF(ISERROR(VLOOKUP(C997,[2]TD!$4:$65536,7,0)),0,VLOOKUP(C997,[2]TD!$4:$65536,7,0))</f>
        <v>0</v>
      </c>
      <c r="N997" s="70"/>
      <c r="O997" s="70" t="str">
        <f>IF(ISERROR(VLOOKUP(N997,[2]POA!$A$2:$C$25,3,0)),"",VLOOKUP(N997,[2]POA!$A$2:$C$25,3,0))</f>
        <v/>
      </c>
      <c r="P997" s="61"/>
      <c r="Q997" s="61" t="str">
        <f>IF(ISERROR(VLOOKUP(P997,[2]POA!$A$2:$F$25,4,0)),"",VLOOKUP(P997,[2]POA!$A$2:$F$25,4,0))</f>
        <v/>
      </c>
      <c r="R997" s="62" t="str">
        <f>IF(ISERROR(VLOOKUP(N997,[2]POA!$A$2:$C$25,2,0)),"",VLOOKUP(N997,[2]POA!$A$2:$C$25,2,0))</f>
        <v/>
      </c>
      <c r="S997" s="63"/>
      <c r="T997" s="64" t="str">
        <f t="shared" si="802"/>
        <v/>
      </c>
      <c r="U997" s="63"/>
      <c r="V997" s="64" t="str">
        <f>IF(OR(U991=0,N997="",R997=""),"",IF(U991&gt;=(0.5*R997),"HABIL","NO HABIL"))</f>
        <v/>
      </c>
      <c r="W997" s="64"/>
      <c r="X997" s="63"/>
      <c r="Y997" s="64" t="str">
        <f>IF(OR(X991=0,N997="",R997=""),"",IF(X991&gt;=$Y$9,"HABIL","NO HABIL"))</f>
        <v/>
      </c>
      <c r="Z997" s="65"/>
      <c r="AA997" s="64" t="str">
        <f>IF(OR(Z991=0,N997="",R997=""),"",IF(Z991&lt;=$AA$9,"HABIL","NO HABIL"))</f>
        <v/>
      </c>
      <c r="AB997" s="61">
        <f>IF(ISERROR(VLOOKUP(P997,[3]POA!$A$2:$F$25,5,0)),"",VLOOKUP(P997,[3]POA!$A$2:$F$25,5,0))</f>
        <v>0</v>
      </c>
      <c r="AC997" s="61"/>
      <c r="AD997" s="64" t="str">
        <f>IF(OR(AC991=0,N997="",R997=""),"",IF(AC991&gt;=$AD$9,"HABIL","NO HABIL"))</f>
        <v/>
      </c>
      <c r="AE997" s="64" t="str">
        <f t="shared" si="803"/>
        <v/>
      </c>
      <c r="AF997" s="66">
        <f t="shared" si="804"/>
        <v>0</v>
      </c>
      <c r="AG997" s="67" t="str">
        <f t="shared" si="807"/>
        <v>MIPYME</v>
      </c>
      <c r="AH997" s="68"/>
      <c r="AI997" s="64" t="str">
        <f>IF(OR(AH991=0,N997="",R997=""),"",IF(AH991&gt;=$AI$9,"HABIL","NO HABIL"))</f>
        <v/>
      </c>
      <c r="AJ997" s="68"/>
      <c r="AK997" s="64" t="str">
        <f>IF(OR(AJ991=0,N997="",R997=""),"",IF(AJ991&gt;=$AK$9,"HABIL","NO HABIL"))</f>
        <v/>
      </c>
      <c r="AL997" s="71" t="str">
        <f t="shared" si="808"/>
        <v/>
      </c>
    </row>
    <row r="998" spans="2:38" ht="18" hidden="1" customHeight="1" x14ac:dyDescent="0.25">
      <c r="B998" s="54" t="str">
        <f t="shared" si="809"/>
        <v/>
      </c>
      <c r="C998" s="56"/>
      <c r="D998" s="56"/>
      <c r="E998" s="57">
        <f>IF(ISERROR(VLOOKUP(C998,[2]TD!$4:$65536,2,0)),0,VLOOKUP(C998,[2]TD!$4:$65536,2,0))</f>
        <v>0</v>
      </c>
      <c r="F998" s="57">
        <f>IF(ISERROR(VLOOKUP(C998,[2]TD!$4:$65536,3,0)),0,VLOOKUP(C998,[2]TD!$4:$65536,3,0))</f>
        <v>0</v>
      </c>
      <c r="G998" s="57">
        <f>IF(ISERROR(VLOOKUP(C998,[2]TD!$4:$65536,4,0)),0,VLOOKUP(C998,[2]TD!$4:$65536,4,0))</f>
        <v>0</v>
      </c>
      <c r="H998" s="57">
        <f>IF(ISERROR(VLOOKUP(C998,[2]TD!$4:$65536,5,0)),0,VLOOKUP(C998,[2]TD!$4:$65536,5,0))</f>
        <v>0</v>
      </c>
      <c r="I998" s="57">
        <f t="shared" si="805"/>
        <v>0</v>
      </c>
      <c r="J998" s="57">
        <f t="shared" si="805"/>
        <v>0</v>
      </c>
      <c r="K998" s="57">
        <f t="shared" si="806"/>
        <v>0</v>
      </c>
      <c r="L998" s="57">
        <f>IF(ISERROR(VLOOKUP(C998,[2]TD!$4:$65536,6,0)),0,VLOOKUP(C998,[2]TD!$4:$65536,6,0))</f>
        <v>0</v>
      </c>
      <c r="M998" s="57">
        <f>IF(ISERROR(VLOOKUP(C998,[2]TD!$4:$65536,7,0)),0,VLOOKUP(C998,[2]TD!$4:$65536,7,0))</f>
        <v>0</v>
      </c>
      <c r="N998" s="70"/>
      <c r="O998" s="70" t="str">
        <f>IF(ISERROR(VLOOKUP(N998,[2]POA!$A$2:$C$25,3,0)),"",VLOOKUP(N998,[2]POA!$A$2:$C$25,3,0))</f>
        <v/>
      </c>
      <c r="P998" s="61"/>
      <c r="Q998" s="61" t="str">
        <f>IF(ISERROR(VLOOKUP(P998,[2]POA!$A$2:$F$25,4,0)),"",VLOOKUP(P998,[2]POA!$A$2:$F$25,4,0))</f>
        <v/>
      </c>
      <c r="R998" s="62" t="str">
        <f>IF(ISERROR(VLOOKUP(N998,[2]POA!$A$2:$C$25,2,0)),"",VLOOKUP(N998,[2]POA!$A$2:$C$25,2,0))</f>
        <v/>
      </c>
      <c r="S998" s="63"/>
      <c r="T998" s="64" t="str">
        <f t="shared" si="802"/>
        <v/>
      </c>
      <c r="U998" s="63"/>
      <c r="V998" s="64" t="str">
        <f>IF(OR(U991=0,N998="",R998=""),"",IF(U991&gt;=(0.5*R998),"HABIL","NO HABIL"))</f>
        <v/>
      </c>
      <c r="W998" s="64"/>
      <c r="X998" s="63"/>
      <c r="Y998" s="64" t="str">
        <f>IF(OR(X991=0,N998="",R998=""),"",IF(X991&gt;=$Y$9,"HABIL","NO HABIL"))</f>
        <v/>
      </c>
      <c r="Z998" s="65"/>
      <c r="AA998" s="64" t="str">
        <f>IF(OR(Z991=0,N998="",R998=""),"",IF(Z991&lt;=$AA$9,"HABIL","NO HABIL"))</f>
        <v/>
      </c>
      <c r="AB998" s="61">
        <f>IF(ISERROR(VLOOKUP(P998,[3]POA!$A$2:$F$25,5,0)),"",VLOOKUP(P998,[3]POA!$A$2:$F$25,5,0))</f>
        <v>0</v>
      </c>
      <c r="AC998" s="61"/>
      <c r="AD998" s="64" t="str">
        <f>IF(OR(AC991=0,N998="",R998=""),"",IF(AC991&gt;=$AD$9,"HABIL","NO HABIL"))</f>
        <v/>
      </c>
      <c r="AE998" s="64" t="str">
        <f t="shared" si="803"/>
        <v/>
      </c>
      <c r="AF998" s="66">
        <f t="shared" si="804"/>
        <v>0</v>
      </c>
      <c r="AG998" s="67" t="str">
        <f t="shared" si="807"/>
        <v>MIPYME</v>
      </c>
      <c r="AH998" s="68"/>
      <c r="AI998" s="64" t="str">
        <f>IF(OR(AH991=0,N998="",R998=""),"",IF(AH991&gt;=$AI$9,"HABIL","NO HABIL"))</f>
        <v/>
      </c>
      <c r="AJ998" s="68"/>
      <c r="AK998" s="64" t="str">
        <f>IF(OR(AJ991=0,N998="",R998=""),"",IF(AJ991&gt;=$AK$9,"HABIL","NO HABIL"))</f>
        <v/>
      </c>
      <c r="AL998" s="71" t="str">
        <f t="shared" si="808"/>
        <v/>
      </c>
    </row>
    <row r="999" spans="2:38" ht="18" hidden="1" customHeight="1" x14ac:dyDescent="0.25">
      <c r="B999" s="54" t="str">
        <f t="shared" si="809"/>
        <v/>
      </c>
      <c r="C999" s="56"/>
      <c r="D999" s="56"/>
      <c r="E999" s="57">
        <f>IF(ISERROR(VLOOKUP(C999,[2]TD!$4:$65536,2,0)),0,VLOOKUP(C999,[2]TD!$4:$65536,2,0))</f>
        <v>0</v>
      </c>
      <c r="F999" s="57">
        <f>IF(ISERROR(VLOOKUP(C999,[2]TD!$4:$65536,3,0)),0,VLOOKUP(C999,[2]TD!$4:$65536,3,0))</f>
        <v>0</v>
      </c>
      <c r="G999" s="57">
        <f>IF(ISERROR(VLOOKUP(C999,[2]TD!$4:$65536,4,0)),0,VLOOKUP(C999,[2]TD!$4:$65536,4,0))</f>
        <v>0</v>
      </c>
      <c r="H999" s="57">
        <f>IF(ISERROR(VLOOKUP(C999,[2]TD!$4:$65536,5,0)),0,VLOOKUP(C999,[2]TD!$4:$65536,5,0))</f>
        <v>0</v>
      </c>
      <c r="I999" s="57">
        <f t="shared" si="805"/>
        <v>0</v>
      </c>
      <c r="J999" s="57">
        <f t="shared" si="805"/>
        <v>0</v>
      </c>
      <c r="K999" s="57">
        <f t="shared" si="806"/>
        <v>0</v>
      </c>
      <c r="L999" s="57">
        <f>IF(ISERROR(VLOOKUP(C999,[2]TD!$4:$65536,6,0)),0,VLOOKUP(C999,[2]TD!$4:$65536,6,0))</f>
        <v>0</v>
      </c>
      <c r="M999" s="57">
        <f>IF(ISERROR(VLOOKUP(C999,[2]TD!$4:$65536,7,0)),0,VLOOKUP(C999,[2]TD!$4:$65536,7,0))</f>
        <v>0</v>
      </c>
      <c r="N999" s="70"/>
      <c r="O999" s="70" t="str">
        <f>IF(ISERROR(VLOOKUP(N999,[2]POA!$A$2:$C$25,3,0)),"",VLOOKUP(N999,[2]POA!$A$2:$C$25,3,0))</f>
        <v/>
      </c>
      <c r="P999" s="61"/>
      <c r="Q999" s="61" t="str">
        <f>IF(ISERROR(VLOOKUP(P999,[2]POA!$A$2:$F$25,4,0)),"",VLOOKUP(P999,[2]POA!$A$2:$F$25,4,0))</f>
        <v/>
      </c>
      <c r="R999" s="62" t="str">
        <f>IF(ISERROR(VLOOKUP(N999,[2]POA!$A$2:$C$25,2,0)),"",VLOOKUP(N999,[2]POA!$A$2:$C$25,2,0))</f>
        <v/>
      </c>
      <c r="S999" s="63"/>
      <c r="T999" s="64" t="str">
        <f t="shared" si="802"/>
        <v/>
      </c>
      <c r="U999" s="63"/>
      <c r="V999" s="64" t="str">
        <f>IF(OR(U991=0,N999="",R999=""),"",IF(U991&gt;=(0.5*R999),"HABIL","NO HABIL"))</f>
        <v/>
      </c>
      <c r="W999" s="64"/>
      <c r="X999" s="63"/>
      <c r="Y999" s="64" t="str">
        <f>IF(OR(X991=0,N999="",R999=""),"",IF(X991&gt;=$Y$9,"HABIL","NO HABIL"))</f>
        <v/>
      </c>
      <c r="Z999" s="65"/>
      <c r="AA999" s="64" t="str">
        <f>IF(OR(Z991=0,N999="",R999=""),"",IF(Z991&lt;=$AA$9,"HABIL","NO HABIL"))</f>
        <v/>
      </c>
      <c r="AB999" s="61">
        <f>IF(ISERROR(VLOOKUP(P999,[3]POA!$A$2:$F$25,5,0)),"",VLOOKUP(P999,[3]POA!$A$2:$F$25,5,0))</f>
        <v>0</v>
      </c>
      <c r="AC999" s="61"/>
      <c r="AD999" s="64" t="str">
        <f>IF(OR(AC991=0,N999="",R999=""),"",IF(AC991&gt;=$AD$9,"HABIL","NO HABIL"))</f>
        <v/>
      </c>
      <c r="AE999" s="64" t="str">
        <f t="shared" si="803"/>
        <v/>
      </c>
      <c r="AF999" s="66">
        <f t="shared" si="804"/>
        <v>0</v>
      </c>
      <c r="AG999" s="67" t="str">
        <f t="shared" si="807"/>
        <v>MIPYME</v>
      </c>
      <c r="AH999" s="68"/>
      <c r="AI999" s="64" t="str">
        <f>IF(OR(AH991=0,N999="",R999=""),"",IF(AH991&gt;=$AI$9,"HABIL","NO HABIL"))</f>
        <v/>
      </c>
      <c r="AJ999" s="68"/>
      <c r="AK999" s="64" t="str">
        <f>IF(OR(AJ991=0,N999="",R999=""),"",IF(AJ991&gt;=$AK$9,"HABIL","NO HABIL"))</f>
        <v/>
      </c>
      <c r="AL999" s="72" t="str">
        <f t="shared" si="808"/>
        <v/>
      </c>
    </row>
    <row r="1000" spans="2:38" ht="18" hidden="1" customHeight="1" x14ac:dyDescent="0.25">
      <c r="B1000" s="54" t="str">
        <f t="shared" si="809"/>
        <v/>
      </c>
      <c r="C1000" s="56"/>
      <c r="D1000" s="56"/>
      <c r="E1000" s="57">
        <f>IF(ISERROR(VLOOKUP(C1000,[2]TD!$4:$65536,2,0)),0,VLOOKUP(C1000,[2]TD!$4:$65536,2,0))</f>
        <v>0</v>
      </c>
      <c r="F1000" s="57">
        <f>IF(ISERROR(VLOOKUP(C1000,[2]TD!$4:$65536,3,0)),0,VLOOKUP(C1000,[2]TD!$4:$65536,3,0))</f>
        <v>0</v>
      </c>
      <c r="G1000" s="57">
        <f>IF(ISERROR(VLOOKUP(C1000,[2]TD!$4:$65536,4,0)),0,VLOOKUP(C1000,[2]TD!$4:$65536,4,0))</f>
        <v>0</v>
      </c>
      <c r="H1000" s="57">
        <f>IF(ISERROR(VLOOKUP(C1000,[2]TD!$4:$65536,5,0)),0,VLOOKUP(C1000,[2]TD!$4:$65536,5,0))</f>
        <v>0</v>
      </c>
      <c r="I1000" s="57">
        <f t="shared" si="805"/>
        <v>0</v>
      </c>
      <c r="J1000" s="57">
        <f t="shared" si="805"/>
        <v>0</v>
      </c>
      <c r="K1000" s="57">
        <f t="shared" si="806"/>
        <v>0</v>
      </c>
      <c r="L1000" s="57">
        <f>IF(ISERROR(VLOOKUP(C1000,[2]TD!$4:$65536,6,0)),0,VLOOKUP(C1000,[2]TD!$4:$65536,6,0))</f>
        <v>0</v>
      </c>
      <c r="M1000" s="57">
        <f>IF(ISERROR(VLOOKUP(C1000,[2]TD!$4:$65536,7,0)),0,VLOOKUP(C1000,[2]TD!$4:$65536,7,0))</f>
        <v>0</v>
      </c>
      <c r="N1000" s="70"/>
      <c r="O1000" s="70" t="str">
        <f>IF(ISERROR(VLOOKUP(N1000,[2]POA!$A$2:$C$25,3,0)),"",VLOOKUP(N1000,[2]POA!$A$2:$C$25,3,0))</f>
        <v/>
      </c>
      <c r="P1000" s="61"/>
      <c r="Q1000" s="61" t="str">
        <f>IF(ISERROR(VLOOKUP(P1000,[2]POA!$A$2:$F$25,4,0)),"",VLOOKUP(P1000,[2]POA!$A$2:$F$25,4,0))</f>
        <v/>
      </c>
      <c r="R1000" s="62" t="str">
        <f>IF(ISERROR(VLOOKUP(N1000,[2]POA!$A$2:$C$25,2,0)),"",VLOOKUP(N1000,[2]POA!$A$2:$C$25,2,0))</f>
        <v/>
      </c>
      <c r="S1000" s="63"/>
      <c r="T1000" s="64" t="str">
        <f t="shared" si="802"/>
        <v/>
      </c>
      <c r="U1000" s="63"/>
      <c r="V1000" s="64" t="str">
        <f>IF(OR(U991=0,N1000="",R1000=""),"",IF(U991&gt;=(0.5*R1000),"HABIL","NO HABIL"))</f>
        <v/>
      </c>
      <c r="W1000" s="64"/>
      <c r="X1000" s="63"/>
      <c r="Y1000" s="64" t="str">
        <f>IF(OR(X991=0,N1000="",R1000=""),"",IF(X991&gt;=$Y$9,"HABIL","NO HABIL"))</f>
        <v/>
      </c>
      <c r="Z1000" s="65"/>
      <c r="AA1000" s="64" t="str">
        <f>IF(OR(Z991=0,N1000="",R1000=""),"",IF(Z991&lt;=$AA$9,"HABIL","NO HABIL"))</f>
        <v/>
      </c>
      <c r="AB1000" s="61">
        <f>IF(ISERROR(VLOOKUP(P1000,[3]POA!$A$2:$F$25,5,0)),"",VLOOKUP(P1000,[3]POA!$A$2:$F$25,5,0))</f>
        <v>0</v>
      </c>
      <c r="AC1000" s="61"/>
      <c r="AD1000" s="64" t="str">
        <f>IF(OR(AC991=0,N1000="",R1000=""),"",IF(AC991&gt;=$AD$9,"HABIL","NO HABIL"))</f>
        <v/>
      </c>
      <c r="AE1000" s="64" t="str">
        <f t="shared" si="803"/>
        <v/>
      </c>
      <c r="AF1000" s="66">
        <f t="shared" si="804"/>
        <v>0</v>
      </c>
      <c r="AG1000" s="67" t="str">
        <f t="shared" si="807"/>
        <v>MIPYME</v>
      </c>
      <c r="AH1000" s="68"/>
      <c r="AI1000" s="64" t="str">
        <f>IF(OR(AH991=0,N1000="",R1000=""),"",IF(AH991&gt;=$AI$9,"HABIL","NO HABIL"))</f>
        <v/>
      </c>
      <c r="AJ1000" s="68"/>
      <c r="AK1000" s="64" t="str">
        <f>IF(OR(AJ991=0,N1000="",R1000=""),"",IF(AJ991&gt;=$AK$9,"HABIL","NO HABIL"))</f>
        <v/>
      </c>
      <c r="AL1000" s="72" t="str">
        <f t="shared" si="808"/>
        <v/>
      </c>
    </row>
    <row r="1001" spans="2:38" ht="18" hidden="1" customHeight="1" x14ac:dyDescent="0.25">
      <c r="B1001" s="73" t="str">
        <f t="shared" si="809"/>
        <v/>
      </c>
      <c r="C1001" s="74"/>
      <c r="D1001" s="74"/>
      <c r="E1001" s="75">
        <f>IF(ISERROR(VLOOKUP(C1001,[2]TD!$4:$65536,2,0)),0,VLOOKUP(C1001,[2]TD!$4:$65536,2,0))</f>
        <v>0</v>
      </c>
      <c r="F1001" s="75">
        <f>IF(ISERROR(VLOOKUP(C1001,[2]TD!$4:$65536,3,0)),0,VLOOKUP(C1001,[2]TD!$4:$65536,3,0))</f>
        <v>0</v>
      </c>
      <c r="G1001" s="75">
        <f>IF(ISERROR(VLOOKUP(C1001,[2]TD!$4:$65536,4,0)),0,VLOOKUP(C1001,[2]TD!$4:$65536,4,0))</f>
        <v>0</v>
      </c>
      <c r="H1001" s="75">
        <f>IF(ISERROR(VLOOKUP(C1001,[2]TD!$4:$65536,5,0)),0,VLOOKUP(C1001,[2]TD!$4:$65536,5,0))</f>
        <v>0</v>
      </c>
      <c r="I1001" s="75">
        <f t="shared" si="805"/>
        <v>0</v>
      </c>
      <c r="J1001" s="75">
        <f t="shared" si="805"/>
        <v>0</v>
      </c>
      <c r="K1001" s="75">
        <f t="shared" si="806"/>
        <v>0</v>
      </c>
      <c r="L1001" s="75">
        <f>IF(ISERROR(VLOOKUP(C1001,[2]TD!$4:$65536,6,0)),0,VLOOKUP(C1001,[2]TD!$4:$65536,6,0))</f>
        <v>0</v>
      </c>
      <c r="M1001" s="75">
        <f>IF(ISERROR(VLOOKUP(C1001,[2]TD!$4:$65536,7,0)),0,VLOOKUP(C1001,[2]TD!$4:$65536,7,0))</f>
        <v>0</v>
      </c>
      <c r="N1001" s="76"/>
      <c r="O1001" s="76" t="str">
        <f>IF(ISERROR(VLOOKUP(N1001,[2]POA!$A$2:$C$25,3,0)),"",VLOOKUP(N1001,[2]POA!$A$2:$C$25,3,0))</f>
        <v/>
      </c>
      <c r="P1001" s="77"/>
      <c r="Q1001" s="77" t="str">
        <f>IF(ISERROR(VLOOKUP(P1001,[2]POA!$A$2:$F$25,4,0)),"",VLOOKUP(P1001,[2]POA!$A$2:$F$25,4,0))</f>
        <v/>
      </c>
      <c r="R1001" s="78" t="str">
        <f>IF(ISERROR(VLOOKUP(N1001,[2]POA!$A$2:$C$25,2,0)),"",VLOOKUP(N1001,[2]POA!$A$2:$C$25,2,0))</f>
        <v/>
      </c>
      <c r="S1001" s="79"/>
      <c r="T1001" s="64" t="str">
        <f t="shared" si="802"/>
        <v/>
      </c>
      <c r="U1001" s="79"/>
      <c r="V1001" s="80" t="str">
        <f>IF(OR(U991=0,N1001="",R1001=""),"",IF(U991&gt;=(0.5*R1001),"HABIL","NO HABIL"))</f>
        <v/>
      </c>
      <c r="W1001" s="80"/>
      <c r="X1001" s="79"/>
      <c r="Y1001" s="80" t="str">
        <f>IF(OR(X991=0,N1001="",R1001=""),"",IF(X991&gt;=$Y$9,"HABIL","NO HABIL"))</f>
        <v/>
      </c>
      <c r="Z1001" s="81"/>
      <c r="AA1001" s="80" t="str">
        <f>IF(OR(Z991=0,N1001="",R1001=""),"",IF(Z991&lt;=$AA$9,"HABIL","NO HABIL"))</f>
        <v/>
      </c>
      <c r="AB1001" s="77">
        <f>IF(ISERROR(VLOOKUP(P1001,[3]POA!$A$2:$F$25,5,0)),"",VLOOKUP(P1001,[3]POA!$A$2:$F$25,5,0))</f>
        <v>0</v>
      </c>
      <c r="AC1001" s="77"/>
      <c r="AD1001" s="80" t="str">
        <f>IF(OR(AC991=0,N1001="",R1001=""),"",IF(AC991&gt;=$AD$9,"HABIL","NO HABIL"))</f>
        <v/>
      </c>
      <c r="AE1001" s="80" t="str">
        <f t="shared" si="803"/>
        <v/>
      </c>
      <c r="AF1001" s="82">
        <f t="shared" si="804"/>
        <v>0</v>
      </c>
      <c r="AG1001" s="83" t="str">
        <f t="shared" si="807"/>
        <v>MIPYME</v>
      </c>
      <c r="AH1001" s="84"/>
      <c r="AI1001" s="80" t="str">
        <f>IF(OR(AH991=0,N1001="",R1001=""),"",IF(AH991&gt;=$AI$9,"HABIL","NO HABIL"))</f>
        <v/>
      </c>
      <c r="AJ1001" s="84"/>
      <c r="AK1001" s="80" t="str">
        <f>IF(OR(AJ991=0,N1001="",R1001=""),"",IF(AJ991&gt;=$AK$9,"HABIL","NO HABIL"))</f>
        <v/>
      </c>
      <c r="AL1001" s="85" t="str">
        <f t="shared" si="808"/>
        <v/>
      </c>
    </row>
    <row r="1002" spans="2:38" ht="18" hidden="1" customHeight="1" x14ac:dyDescent="0.25">
      <c r="B1002" s="37">
        <v>91</v>
      </c>
      <c r="C1002" s="38">
        <f>+C1003</f>
        <v>0</v>
      </c>
      <c r="D1002" s="39" t="str">
        <f>IF(SUM(D1003:D1012)=0,"",SUM(D1003:D1012))</f>
        <v/>
      </c>
      <c r="E1002" s="40">
        <f>SUM(E1003:E1012)</f>
        <v>0</v>
      </c>
      <c r="F1002" s="40">
        <f t="shared" ref="F1002:M1002" si="810">SUM(F1003:F1012)</f>
        <v>0</v>
      </c>
      <c r="G1002" s="40">
        <f t="shared" si="810"/>
        <v>0</v>
      </c>
      <c r="H1002" s="40">
        <f t="shared" si="810"/>
        <v>0</v>
      </c>
      <c r="I1002" s="40">
        <f t="shared" si="810"/>
        <v>0</v>
      </c>
      <c r="J1002" s="40">
        <f t="shared" si="810"/>
        <v>0</v>
      </c>
      <c r="K1002" s="40">
        <f t="shared" si="810"/>
        <v>0</v>
      </c>
      <c r="L1002" s="40">
        <f t="shared" si="810"/>
        <v>0</v>
      </c>
      <c r="M1002" s="40">
        <f t="shared" si="810"/>
        <v>0</v>
      </c>
      <c r="N1002" s="41">
        <v>1</v>
      </c>
      <c r="O1002" s="42">
        <f>IF(ISERROR(VLOOKUP(N1002,[2]POA!$A$2:$C$25,3,0)),"",VLOOKUP(N1002,[2]POA!$A$2:$C$25,3,0))</f>
        <v>18</v>
      </c>
      <c r="P1002" s="43" t="s">
        <v>54</v>
      </c>
      <c r="Q1002" s="41">
        <f>+SUM(Q1003:Q1012)</f>
        <v>0</v>
      </c>
      <c r="R1002" s="44">
        <f>IF(ISERROR(VLOOKUP(N1002,[2]POA!$A$2:$C$25,2,0)),"",VLOOKUP(N1002,[2]POA!$A$2:$C$25,2,0))</f>
        <v>151500000000</v>
      </c>
      <c r="S1002" s="45">
        <f>SUM(I1002)</f>
        <v>0</v>
      </c>
      <c r="T1002" s="46" t="str">
        <f>IF(OR(S1002=0,N1002="",R1002=""),"",IF(S1002&gt;=(R1002/O1002),"HABIL","NO HABIL"))</f>
        <v/>
      </c>
      <c r="U1002" s="47">
        <f>SUM(J1002)</f>
        <v>0</v>
      </c>
      <c r="V1002" s="48" t="str">
        <f>IF(OR(U1002=0,N1002="",R1002=""),"",IF(U1002&gt;=(0.1*R1002),"HABIL","NO HABIL"))</f>
        <v/>
      </c>
      <c r="W1002" s="48"/>
      <c r="X1002" s="47">
        <f>IF(ISERROR(SUM(E1002/G1002)),0,SUM(E1002/G1002))</f>
        <v>0</v>
      </c>
      <c r="Y1002" s="46" t="str">
        <f>IF(OR(X1002=0,N1002="",R1002=""),"",IF(X1002&gt;=$Y$9,"HABIL","NO HABIL"))</f>
        <v/>
      </c>
      <c r="Z1002" s="49">
        <f>IF(ISERROR(SUM(H1002/F1002)),0,SUM(H1002/F1002))</f>
        <v>0</v>
      </c>
      <c r="AA1002" s="46" t="str">
        <f>IF(OR(Z1002=0,N1002="",R1002=""),"",IF(Z1002&lt;=$AA$9,"HABIL","NO HABIL"))</f>
        <v/>
      </c>
      <c r="AB1002" s="41">
        <f>+SUM(AB1003:AB1012)</f>
        <v>0</v>
      </c>
      <c r="AC1002" s="49">
        <f>IF(ISERROR(SUM(L1002/M1002)),0,SUM(L1002/M1002))</f>
        <v>0</v>
      </c>
      <c r="AD1002" s="46" t="str">
        <f>IF(OR(AC1002=0,N1002="",R1002=""),"",IF(AC1002&gt;=$AD$9,"HABIL","NO HABIL"))</f>
        <v/>
      </c>
      <c r="AE1002" s="46" t="str">
        <f>IF(OR(T1002="",V1002="",Y1002="",AA1002="",AD1002=""),"",IF(T1002="NO HABIL","NO HABIL",IF(V1002="NO HABIL","NO HABIL",IF(Y1002="NO HABIL","NO HABIL",IF(AA1002="NO HABIL","NO HABIL",IF(AD1002="NO HABIL","NO HABIL",IF(AD1002="NO HABIL","NO HABIL","HABIL")))))))</f>
        <v/>
      </c>
      <c r="AF1002" s="50"/>
      <c r="AG1002" s="51"/>
      <c r="AH1002" s="49">
        <f>IF(ISERROR(SUM(L1002/K1002)),0,SUM(L1002/K1002))</f>
        <v>0</v>
      </c>
      <c r="AI1002" s="46" t="str">
        <f>IF(OR(AH1002=0,N1002="",R1002=""),"",IF(AH1002&gt;=$AI$9,"HABIL","NO HABIL"))</f>
        <v/>
      </c>
      <c r="AJ1002" s="49">
        <f>IF(ISERROR(SUM(L1002/F1002)),0,SUM(L1002/F1002))</f>
        <v>0</v>
      </c>
      <c r="AK1002" s="46" t="str">
        <f>IF(OR(AJ1002=0,N1002="",R1002=""),"",IF(AJ1002&gt;=$AK$9,"HABIL","NO HABIL"))</f>
        <v/>
      </c>
      <c r="AL1002" s="52" t="str">
        <f t="shared" si="808"/>
        <v/>
      </c>
    </row>
    <row r="1003" spans="2:38" ht="18" hidden="1" customHeight="1" x14ac:dyDescent="0.25">
      <c r="B1003" s="54" t="str">
        <f>IF(C1003="","",B1002+0.1)</f>
        <v/>
      </c>
      <c r="C1003" s="55"/>
      <c r="D1003" s="56"/>
      <c r="E1003" s="57">
        <f>IF(ISERROR(VLOOKUP(C1003,[2]TD!$4:$65536,2,0)),0,VLOOKUP(C1003,[2]TD!$4:$65536,2,0))</f>
        <v>0</v>
      </c>
      <c r="F1003" s="57">
        <f>IF(ISERROR(VLOOKUP(C1003,[2]TD!$4:$65536,3,0)),0,VLOOKUP(C1003,[2]TD!$4:$65536,3,0))</f>
        <v>0</v>
      </c>
      <c r="G1003" s="57">
        <f>IF(ISERROR(VLOOKUP(C1003,[2]TD!$4:$65536,4,0)),0,VLOOKUP(C1003,[2]TD!$4:$65536,4,0))</f>
        <v>0</v>
      </c>
      <c r="H1003" s="57">
        <f>IF(ISERROR(VLOOKUP(C1003,[2]TD!$4:$65536,5,0)),0,VLOOKUP(C1003,[2]TD!$4:$65536,5,0))</f>
        <v>0</v>
      </c>
      <c r="I1003" s="57">
        <f>IF(ISERROR(E1003-G1003),"",E1003-G1003)</f>
        <v>0</v>
      </c>
      <c r="J1003" s="58">
        <f>IF(ISERROR(F1003-H1003),"",F1003-H1003)</f>
        <v>0</v>
      </c>
      <c r="K1003" s="58">
        <f>IF(ISERROR(F1003-H1003),"",F1003-H1003)</f>
        <v>0</v>
      </c>
      <c r="L1003" s="57">
        <f>IF(ISERROR(VLOOKUP(C1003,[2]TD!$4:$65536,6,0)),0,VLOOKUP(C1003,[2]TD!$4:$65536,6,0))</f>
        <v>0</v>
      </c>
      <c r="M1003" s="57">
        <f>IF(ISERROR(VLOOKUP(C1003,[2]TD!$4:$65536,7,0)),0,VLOOKUP(C1003,[2]TD!$4:$65536,7,0))</f>
        <v>0</v>
      </c>
      <c r="N1003" s="59"/>
      <c r="O1003" s="60" t="str">
        <f>IF(ISERROR(VLOOKUP(N1003,[2]POA!$A$2:$C$25,3,0)),"",VLOOKUP(N1003,[2]POA!$A$2:$C$25,3,0))</f>
        <v/>
      </c>
      <c r="P1003" s="61" t="s">
        <v>54</v>
      </c>
      <c r="Q1003" s="61" t="str">
        <f>IF(ISERROR(VLOOKUP(P1003,[2]POA!$A$2:$F$25,4,0)),"",VLOOKUP(P1003,[2]POA!$A$2:$F$25,4,0))</f>
        <v/>
      </c>
      <c r="R1003" s="62" t="str">
        <f>IF(ISERROR(VLOOKUP(N1003,[2]POA!$A$2:$C$25,2,0)),"",VLOOKUP(N1003,[2]POA!$A$2:$C$25,2,0))</f>
        <v/>
      </c>
      <c r="S1003" s="63"/>
      <c r="T1003" s="64" t="str">
        <f t="shared" ref="T1003:T1012" si="811">IF(OR(S1002=0,N1003="",R1003=""),"",IF(S1002&gt;=(0.1*R1003),"HABIL","NO HABIL"))</f>
        <v/>
      </c>
      <c r="U1003" s="63"/>
      <c r="V1003" s="64" t="str">
        <f>IF(OR(U1002=0,N1003="",R1003=""),"",IF(U1002&gt;=(0.5*R1003),"HABIL","NO HABIL"))</f>
        <v/>
      </c>
      <c r="W1003" s="64"/>
      <c r="X1003" s="63"/>
      <c r="Y1003" s="64" t="str">
        <f>IF(OR(X1002=0,N1003="",R1003=""),"",IF(X1002&gt;=$Y$9,"HABIL","NO HABIL"))</f>
        <v/>
      </c>
      <c r="Z1003" s="65"/>
      <c r="AA1003" s="64" t="str">
        <f>IF(OR(Z1002=0,N1003="",R1003=""),"",IF(Z1002&lt;=$AA$9,"HABIL","NO HABIL"))</f>
        <v/>
      </c>
      <c r="AB1003" s="61" t="str">
        <f>IF(ISERROR(VLOOKUP(P1003,[3]POA!$A$2:$F$25,5,0)),"",VLOOKUP(P1003,[3]POA!$A$2:$F$25,5,0))</f>
        <v/>
      </c>
      <c r="AC1003" s="61"/>
      <c r="AD1003" s="64" t="str">
        <f>IF(OR(AC1002=0,N1003="",R1003=""),"",IF(AC1002&gt;=$AD$9,"HABIL","NO HABIL"))</f>
        <v/>
      </c>
      <c r="AE1003" s="64" t="str">
        <f t="shared" ref="AE1003:AE1012" si="812">IF(OR(T1003="",V1003="",Y1003="",AA1003="",AD1003=""),"",IF(T1003="NO HABIL","NO HABIL",IF(V1003="NO HABIL","NO HABIL",IF(Y1003="NO HABIL","NO HABIL",IF(AA1003="NO HABIL","NO HABIL",IF(AD1003="NO HABIL","NO HABIL",IF(AD1003="NO HABIL","NO HABIL","HABIL")))))))</f>
        <v/>
      </c>
      <c r="AF1003" s="66">
        <f t="shared" ref="AF1003:AF1012" si="813">IF(ISERROR(F1003/$AG$9),"",F1003/$AG$9)</f>
        <v>0</v>
      </c>
      <c r="AG1003" s="67" t="str">
        <f>+IF(AF1003&lt;$AG$10,"MIPYME","NO CUMPLE")</f>
        <v>MIPYME</v>
      </c>
      <c r="AH1003" s="68"/>
      <c r="AI1003" s="64" t="str">
        <f>IF(OR(AH1002=0,N1003="",R1003=""),"",IF(AH1002&gt;=$AI$9,"HABIL","NO HABIL"))</f>
        <v/>
      </c>
      <c r="AJ1003" s="68"/>
      <c r="AK1003" s="64" t="str">
        <f>IF(OR(AJ1002=0,N1003="",R1003=""),"",IF(AJ1002&gt;=$AK$9,"HABIL","NO HABIL"))</f>
        <v/>
      </c>
      <c r="AL1003" s="69" t="str">
        <f>IF(OR(AI1003="",AK1003=""),"",IF(AI1003="NO HABIL","NO HABIL",IF(AK1003="NO HABIL","NO HABIL",IF(AK1003="NO HABIL","NO HABIL","HABIL"))))</f>
        <v/>
      </c>
    </row>
    <row r="1004" spans="2:38" ht="18" hidden="1" customHeight="1" x14ac:dyDescent="0.25">
      <c r="B1004" s="54" t="str">
        <f>IF(C1004="","",B1003+0.1)</f>
        <v/>
      </c>
      <c r="C1004" s="56"/>
      <c r="D1004" s="56"/>
      <c r="E1004" s="57">
        <f>IF(ISERROR(VLOOKUP(C1004,[2]TD!$4:$65536,2,0)),0,VLOOKUP(C1004,[2]TD!$4:$65536,2,0))</f>
        <v>0</v>
      </c>
      <c r="F1004" s="57">
        <f>IF(ISERROR(VLOOKUP(C1004,[2]TD!$4:$65536,3,0)),0,VLOOKUP(C1004,[2]TD!$4:$65536,3,0))</f>
        <v>0</v>
      </c>
      <c r="G1004" s="57">
        <f>IF(ISERROR(VLOOKUP(C1004,[2]TD!$4:$65536,4,0)),0,VLOOKUP(C1004,[2]TD!$4:$65536,4,0))</f>
        <v>0</v>
      </c>
      <c r="H1004" s="57">
        <f>IF(ISERROR(VLOOKUP(C1004,[2]TD!$4:$65536,5,0)),0,VLOOKUP(C1004,[2]TD!$4:$65536,5,0))</f>
        <v>0</v>
      </c>
      <c r="I1004" s="57">
        <f t="shared" ref="I1004:J1012" si="814">IF(ISERROR(E1004-G1004),"",E1004-G1004)</f>
        <v>0</v>
      </c>
      <c r="J1004" s="58">
        <f t="shared" si="814"/>
        <v>0</v>
      </c>
      <c r="K1004" s="58">
        <f t="shared" ref="K1004:K1012" si="815">IF(ISERROR(F1004-H1004),"",F1004-H1004)</f>
        <v>0</v>
      </c>
      <c r="L1004" s="57">
        <f>IF(ISERROR(VLOOKUP(C1004,[2]TD!$4:$65536,6,0)),0,VLOOKUP(C1004,[2]TD!$4:$65536,6,0))</f>
        <v>0</v>
      </c>
      <c r="M1004" s="57">
        <f>IF(ISERROR(VLOOKUP(C1004,[2]TD!$4:$65536,7,0)),0,VLOOKUP(C1004,[2]TD!$4:$65536,7,0))</f>
        <v>0</v>
      </c>
      <c r="N1004" s="70"/>
      <c r="O1004" s="70" t="str">
        <f>IF(ISERROR(VLOOKUP(N1004,[2]POA!$A$2:$C$25,3,0)),"",VLOOKUP(N1004,[2]POA!$A$2:$C$25,3,0))</f>
        <v/>
      </c>
      <c r="P1004" s="61" t="s">
        <v>54</v>
      </c>
      <c r="Q1004" s="61" t="str">
        <f>IF(ISERROR(VLOOKUP(P1004,[2]POA!$A$2:$F$25,4,0)),"",VLOOKUP(P1004,[2]POA!$A$2:$F$25,4,0))</f>
        <v/>
      </c>
      <c r="R1004" s="62" t="str">
        <f>IF(ISERROR(VLOOKUP(N1004,[2]POA!$A$2:$C$25,2,0)),"",VLOOKUP(N1004,[2]POA!$A$2:$C$25,2,0))</f>
        <v/>
      </c>
      <c r="S1004" s="63" t="s">
        <v>54</v>
      </c>
      <c r="T1004" s="64" t="str">
        <f t="shared" si="811"/>
        <v/>
      </c>
      <c r="U1004" s="63"/>
      <c r="V1004" s="64" t="str">
        <f>IF(OR(U1002=0,N1004="",R1004=""),"",IF(U1002&gt;=(0.5*R1004),"HABIL","NO HABIL"))</f>
        <v/>
      </c>
      <c r="W1004" s="64"/>
      <c r="X1004" s="63"/>
      <c r="Y1004" s="64" t="str">
        <f>IF(OR(X1002=0,N1004="",R1004=""),"",IF(X1002&gt;=$Y$9,"HABIL","NO HABIL"))</f>
        <v/>
      </c>
      <c r="Z1004" s="65"/>
      <c r="AA1004" s="64" t="str">
        <f>IF(OR(Z1002=0,N1004="",R1004=""),"",IF(Z1002&lt;=$AA$9,"HABIL","NO HABIL"))</f>
        <v/>
      </c>
      <c r="AB1004" s="61" t="str">
        <f>IF(ISERROR(VLOOKUP(P1004,[3]POA!$A$2:$F$25,5,0)),"",VLOOKUP(P1004,[3]POA!$A$2:$F$25,5,0))</f>
        <v/>
      </c>
      <c r="AC1004" s="61"/>
      <c r="AD1004" s="64" t="str">
        <f>IF(OR(AC1002=0,N1004="",R1004=""),"",IF(AC1002&gt;=$AD$9,"HABIL","NO HABIL"))</f>
        <v/>
      </c>
      <c r="AE1004" s="64" t="str">
        <f t="shared" si="812"/>
        <v/>
      </c>
      <c r="AF1004" s="66">
        <f t="shared" si="813"/>
        <v>0</v>
      </c>
      <c r="AG1004" s="67" t="str">
        <f t="shared" ref="AG1004:AG1012" si="816">+IF(AF1004&lt;$AG$10,"MIPYME","NO CUMPLE")</f>
        <v>MIPYME</v>
      </c>
      <c r="AH1004" s="68"/>
      <c r="AI1004" s="64" t="str">
        <f>IF(OR(AH1002=0,N1004="",R1004=""),"",IF(AH1002&gt;=$AI$9,"HABIL","NO HABIL"))</f>
        <v/>
      </c>
      <c r="AJ1004" s="68"/>
      <c r="AK1004" s="64" t="str">
        <f>IF(OR(AJ1002=0,N1004="",R1004=""),"",IF(AJ1002&gt;=$AK$9,"HABIL","NO HABIL"))</f>
        <v/>
      </c>
      <c r="AL1004" s="71" t="str">
        <f t="shared" ref="AL1004:AL1013" si="817">IF(OR(AI1004="",AK1004=""),"",IF(AI1004="NO HABIL","NO HABIL",IF(AK1004="NO HABIL","NO HABIL",IF(AK1004="NO HABIL","NO HABIL","HABIL"))))</f>
        <v/>
      </c>
    </row>
    <row r="1005" spans="2:38" ht="18" hidden="1" customHeight="1" x14ac:dyDescent="0.25">
      <c r="B1005" s="54" t="str">
        <f>IF(C1005="","",B1004+0.1)</f>
        <v/>
      </c>
      <c r="C1005" s="56"/>
      <c r="D1005" s="56"/>
      <c r="E1005" s="57">
        <f>IF(ISERROR(VLOOKUP(C1005,[2]TD!$4:$65536,2,0)),0,VLOOKUP(C1005,[2]TD!$4:$65536,2,0))</f>
        <v>0</v>
      </c>
      <c r="F1005" s="57">
        <f>IF(ISERROR(VLOOKUP(C1005,[2]TD!$4:$65536,3,0)),0,VLOOKUP(C1005,[2]TD!$4:$65536,3,0))</f>
        <v>0</v>
      </c>
      <c r="G1005" s="57">
        <f>IF(ISERROR(VLOOKUP(C1005,[2]TD!$4:$65536,4,0)),0,VLOOKUP(C1005,[2]TD!$4:$65536,4,0))</f>
        <v>0</v>
      </c>
      <c r="H1005" s="57">
        <f>IF(ISERROR(VLOOKUP(C1005,[2]TD!$4:$65536,5,0)),0,VLOOKUP(C1005,[2]TD!$4:$65536,5,0))</f>
        <v>0</v>
      </c>
      <c r="I1005" s="57">
        <f t="shared" si="814"/>
        <v>0</v>
      </c>
      <c r="J1005" s="58">
        <f t="shared" si="814"/>
        <v>0</v>
      </c>
      <c r="K1005" s="58">
        <f t="shared" si="815"/>
        <v>0</v>
      </c>
      <c r="L1005" s="57">
        <f>IF(ISERROR(VLOOKUP(C1005,[2]TD!$4:$65536,6,0)),0,VLOOKUP(C1005,[2]TD!$4:$65536,6,0))</f>
        <v>0</v>
      </c>
      <c r="M1005" s="57">
        <f>IF(ISERROR(VLOOKUP(C1005,[2]TD!$4:$65536,7,0)),0,VLOOKUP(C1005,[2]TD!$4:$65536,7,0))</f>
        <v>0</v>
      </c>
      <c r="N1005" s="70"/>
      <c r="O1005" s="70" t="str">
        <f>IF(ISERROR(VLOOKUP(N1005,[2]POA!$A$2:$C$25,3,0)),"",VLOOKUP(N1005,[2]POA!$A$2:$C$25,3,0))</f>
        <v/>
      </c>
      <c r="P1005" s="61"/>
      <c r="Q1005" s="61" t="str">
        <f>IF(ISERROR(VLOOKUP(P1005,[2]POA!$A$2:$F$25,4,0)),"",VLOOKUP(P1005,[2]POA!$A$2:$F$25,4,0))</f>
        <v/>
      </c>
      <c r="R1005" s="62" t="str">
        <f>IF(ISERROR(VLOOKUP(N1005,[2]POA!$A$2:$C$25,2,0)),"",VLOOKUP(N1005,[2]POA!$A$2:$C$25,2,0))</f>
        <v/>
      </c>
      <c r="S1005" s="63" t="s">
        <v>54</v>
      </c>
      <c r="T1005" s="64" t="str">
        <f t="shared" si="811"/>
        <v/>
      </c>
      <c r="U1005" s="63"/>
      <c r="V1005" s="64" t="str">
        <f>IF(OR(U1002=0,N1005="",R1005=""),"",IF(U1002&gt;=(0.5*R1005),"HABIL","NO HABIL"))</f>
        <v/>
      </c>
      <c r="W1005" s="64"/>
      <c r="X1005" s="63"/>
      <c r="Y1005" s="64" t="str">
        <f>IF(OR(X1002=0,N1005="",R1005=""),"",IF(X1002&gt;=$Y$9,"HABIL","NO HABIL"))</f>
        <v/>
      </c>
      <c r="Z1005" s="65"/>
      <c r="AA1005" s="64" t="str">
        <f>IF(OR(Z1002=0,N1005="",R1005=""),"",IF(Z1002&lt;=$AA$9,"HABIL","NO HABIL"))</f>
        <v/>
      </c>
      <c r="AB1005" s="61">
        <f>IF(ISERROR(VLOOKUP(P1005,[3]POA!$A$2:$F$25,5,0)),"",VLOOKUP(P1005,[3]POA!$A$2:$F$25,5,0))</f>
        <v>0</v>
      </c>
      <c r="AC1005" s="61"/>
      <c r="AD1005" s="64" t="str">
        <f>IF(OR(AC1002=0,N1005="",R1005=""),"",IF(AC1002&gt;=$AD$9,"HABIL","NO HABIL"))</f>
        <v/>
      </c>
      <c r="AE1005" s="64" t="str">
        <f t="shared" si="812"/>
        <v/>
      </c>
      <c r="AF1005" s="66">
        <f t="shared" si="813"/>
        <v>0</v>
      </c>
      <c r="AG1005" s="67" t="str">
        <f t="shared" si="816"/>
        <v>MIPYME</v>
      </c>
      <c r="AH1005" s="68"/>
      <c r="AI1005" s="64" t="str">
        <f>IF(OR(AH1002=0,N1005="",R1005=""),"",IF(AH1002&gt;=$AI$9,"HABIL","NO HABIL"))</f>
        <v/>
      </c>
      <c r="AJ1005" s="68"/>
      <c r="AK1005" s="64" t="str">
        <f>IF(OR(AJ1002=0,N1005="",R1005=""),"",IF(AJ1002&gt;=$AK$9,"HABIL","NO HABIL"))</f>
        <v/>
      </c>
      <c r="AL1005" s="71" t="str">
        <f t="shared" si="817"/>
        <v/>
      </c>
    </row>
    <row r="1006" spans="2:38" ht="18" hidden="1" customHeight="1" x14ac:dyDescent="0.25">
      <c r="B1006" s="54"/>
      <c r="C1006" s="56" t="s">
        <v>55</v>
      </c>
      <c r="D1006" s="56"/>
      <c r="E1006" s="57">
        <f>IF(ISERROR(VLOOKUP(C1006,[2]TD!$4:$65536,2,0)),0,VLOOKUP(C1006,[2]TD!$4:$65536,2,0))</f>
        <v>0</v>
      </c>
      <c r="F1006" s="57">
        <f>IF(ISERROR(VLOOKUP(C1006,[2]TD!$4:$65536,3,0)),0,VLOOKUP(C1006,[2]TD!$4:$65536,3,0))</f>
        <v>0</v>
      </c>
      <c r="G1006" s="57">
        <f>IF(ISERROR(VLOOKUP(C1006,[2]TD!$4:$65536,4,0)),0,VLOOKUP(C1006,[2]TD!$4:$65536,4,0))</f>
        <v>0</v>
      </c>
      <c r="H1006" s="57">
        <f>IF(ISERROR(VLOOKUP(C1006,[2]TD!$4:$65536,5,0)),0,VLOOKUP(C1006,[2]TD!$4:$65536,5,0))</f>
        <v>0</v>
      </c>
      <c r="I1006" s="57">
        <f t="shared" si="814"/>
        <v>0</v>
      </c>
      <c r="J1006" s="57">
        <f t="shared" si="814"/>
        <v>0</v>
      </c>
      <c r="K1006" s="57">
        <f t="shared" si="815"/>
        <v>0</v>
      </c>
      <c r="L1006" s="57">
        <f>IF(ISERROR(VLOOKUP(C1006,[2]TD!$4:$65536,6,0)),0,VLOOKUP(C1006,[2]TD!$4:$65536,6,0))</f>
        <v>0</v>
      </c>
      <c r="M1006" s="57">
        <f>IF(ISERROR(VLOOKUP(C1006,[2]TD!$4:$65536,7,0)),0,VLOOKUP(C1006,[2]TD!$4:$65536,7,0))</f>
        <v>0</v>
      </c>
      <c r="N1006" s="70"/>
      <c r="O1006" s="70" t="str">
        <f>IF(ISERROR(VLOOKUP(N1006,[2]POA!$A$2:$C$25,3,0)),"",VLOOKUP(N1006,[2]POA!$A$2:$C$25,3,0))</f>
        <v/>
      </c>
      <c r="P1006" s="61"/>
      <c r="Q1006" s="61" t="str">
        <f>IF(ISERROR(VLOOKUP(P1006,[2]POA!$A$2:$F$25,4,0)),"",VLOOKUP(P1006,[2]POA!$A$2:$F$25,4,0))</f>
        <v/>
      </c>
      <c r="R1006" s="62" t="str">
        <f>IF(ISERROR(VLOOKUP(N1006,[2]POA!$A$2:$C$25,2,0)),"",VLOOKUP(N1006,[2]POA!$A$2:$C$25,2,0))</f>
        <v/>
      </c>
      <c r="S1006" s="63"/>
      <c r="T1006" s="64" t="str">
        <f t="shared" si="811"/>
        <v/>
      </c>
      <c r="U1006" s="63"/>
      <c r="V1006" s="64" t="str">
        <f>IF(OR(U1002=0,N1006="",R1006=""),"",IF(U1002&gt;=(0.5*R1006),"HABIL","NO HABIL"))</f>
        <v/>
      </c>
      <c r="W1006" s="64"/>
      <c r="X1006" s="63"/>
      <c r="Y1006" s="64" t="str">
        <f>IF(OR(X1002=0,N1006="",R1006=""),"",IF(X1002&gt;=$Y$9,"HABIL","NO HABIL"))</f>
        <v/>
      </c>
      <c r="Z1006" s="65"/>
      <c r="AA1006" s="64" t="str">
        <f>IF(OR(Z1002=0,N1006="",R1006=""),"",IF(Z1002&lt;=$AA$9,"HABIL","NO HABIL"))</f>
        <v/>
      </c>
      <c r="AB1006" s="61">
        <f>IF(ISERROR(VLOOKUP(P1006,[3]POA!$A$2:$F$25,5,0)),"",VLOOKUP(P1006,[3]POA!$A$2:$F$25,5,0))</f>
        <v>0</v>
      </c>
      <c r="AC1006" s="61"/>
      <c r="AD1006" s="64" t="str">
        <f>IF(OR(AC1002=0,N1006="",R1006=""),"",IF(AC1002&gt;=$AD$9,"HABIL","NO HABIL"))</f>
        <v/>
      </c>
      <c r="AE1006" s="64" t="str">
        <f t="shared" si="812"/>
        <v/>
      </c>
      <c r="AF1006" s="66">
        <f t="shared" si="813"/>
        <v>0</v>
      </c>
      <c r="AG1006" s="67" t="str">
        <f t="shared" si="816"/>
        <v>MIPYME</v>
      </c>
      <c r="AH1006" s="68"/>
      <c r="AI1006" s="64" t="str">
        <f>IF(OR(AH1002=0,N1006="",R1006=""),"",IF(AH1002&gt;=$AI$9,"HABIL","NO HABIL"))</f>
        <v/>
      </c>
      <c r="AJ1006" s="68"/>
      <c r="AK1006" s="64" t="str">
        <f>IF(OR(AJ1002=0,N1006="",R1006=""),"",IF(AJ1002&gt;=$AK$9,"HABIL","NO HABIL"))</f>
        <v/>
      </c>
      <c r="AL1006" s="71" t="str">
        <f t="shared" si="817"/>
        <v/>
      </c>
    </row>
    <row r="1007" spans="2:38" ht="18" hidden="1" customHeight="1" x14ac:dyDescent="0.25">
      <c r="B1007" s="54" t="str">
        <f t="shared" ref="B1007:B1012" si="818">IF(C1007="","",B1006+0.1)</f>
        <v/>
      </c>
      <c r="C1007" s="56"/>
      <c r="D1007" s="56"/>
      <c r="E1007" s="57">
        <f>IF(ISERROR(VLOOKUP(C1007,[2]TD!$4:$65536,2,0)),0,VLOOKUP(C1007,[2]TD!$4:$65536,2,0))</f>
        <v>0</v>
      </c>
      <c r="F1007" s="57">
        <f>IF(ISERROR(VLOOKUP(C1007,[2]TD!$4:$65536,3,0)),0,VLOOKUP(C1007,[2]TD!$4:$65536,3,0))</f>
        <v>0</v>
      </c>
      <c r="G1007" s="57">
        <f>IF(ISERROR(VLOOKUP(C1007,[2]TD!$4:$65536,4,0)),0,VLOOKUP(C1007,[2]TD!$4:$65536,4,0))</f>
        <v>0</v>
      </c>
      <c r="H1007" s="57">
        <f>IF(ISERROR(VLOOKUP(C1007,[2]TD!$4:$65536,5,0)),0,VLOOKUP(C1007,[2]TD!$4:$65536,5,0))</f>
        <v>0</v>
      </c>
      <c r="I1007" s="57">
        <f t="shared" si="814"/>
        <v>0</v>
      </c>
      <c r="J1007" s="57">
        <f t="shared" si="814"/>
        <v>0</v>
      </c>
      <c r="K1007" s="57">
        <f t="shared" si="815"/>
        <v>0</v>
      </c>
      <c r="L1007" s="57">
        <f>IF(ISERROR(VLOOKUP(C1007,[2]TD!$4:$65536,6,0)),0,VLOOKUP(C1007,[2]TD!$4:$65536,6,0))</f>
        <v>0</v>
      </c>
      <c r="M1007" s="57">
        <f>IF(ISERROR(VLOOKUP(C1007,[2]TD!$4:$65536,7,0)),0,VLOOKUP(C1007,[2]TD!$4:$65536,7,0))</f>
        <v>0</v>
      </c>
      <c r="N1007" s="70"/>
      <c r="O1007" s="70" t="str">
        <f>IF(ISERROR(VLOOKUP(N1007,[2]POA!$A$2:$C$25,3,0)),"",VLOOKUP(N1007,[2]POA!$A$2:$C$25,3,0))</f>
        <v/>
      </c>
      <c r="P1007" s="61"/>
      <c r="Q1007" s="61" t="str">
        <f>IF(ISERROR(VLOOKUP(P1007,[2]POA!$A$2:$F$25,4,0)),"",VLOOKUP(P1007,[2]POA!$A$2:$F$25,4,0))</f>
        <v/>
      </c>
      <c r="R1007" s="62" t="str">
        <f>IF(ISERROR(VLOOKUP(N1007,[2]POA!$A$2:$C$25,2,0)),"",VLOOKUP(N1007,[2]POA!$A$2:$C$25,2,0))</f>
        <v/>
      </c>
      <c r="S1007" s="63"/>
      <c r="T1007" s="64" t="str">
        <f t="shared" si="811"/>
        <v/>
      </c>
      <c r="U1007" s="63"/>
      <c r="V1007" s="64" t="str">
        <f>IF(OR(U1002=0,N1007="",R1007=""),"",IF(U1002&gt;=(0.5*R1007),"HABIL","NO HABIL"))</f>
        <v/>
      </c>
      <c r="W1007" s="64"/>
      <c r="X1007" s="63"/>
      <c r="Y1007" s="64" t="str">
        <f>IF(OR(X1002=0,N1007="",R1007=""),"",IF(X1002&gt;=$Y$9,"HABIL","NO HABIL"))</f>
        <v/>
      </c>
      <c r="Z1007" s="65"/>
      <c r="AA1007" s="64" t="str">
        <f>IF(OR(Z1002=0,N1007="",R1007=""),"",IF(Z1002&lt;=$AA$9,"HABIL","NO HABIL"))</f>
        <v/>
      </c>
      <c r="AB1007" s="61">
        <f>IF(ISERROR(VLOOKUP(P1007,[3]POA!$A$2:$F$25,5,0)),"",VLOOKUP(P1007,[3]POA!$A$2:$F$25,5,0))</f>
        <v>0</v>
      </c>
      <c r="AC1007" s="61"/>
      <c r="AD1007" s="64" t="str">
        <f>IF(OR(AC1002=0,N1007="",R1007=""),"",IF(AC1002&gt;=$AD$9,"HABIL","NO HABIL"))</f>
        <v/>
      </c>
      <c r="AE1007" s="64" t="str">
        <f t="shared" si="812"/>
        <v/>
      </c>
      <c r="AF1007" s="66">
        <f t="shared" si="813"/>
        <v>0</v>
      </c>
      <c r="AG1007" s="67" t="str">
        <f t="shared" si="816"/>
        <v>MIPYME</v>
      </c>
      <c r="AH1007" s="68"/>
      <c r="AI1007" s="64" t="str">
        <f>IF(OR(AH1002=0,N1007="",R1007=""),"",IF(AH1002&gt;=$AI$9,"HABIL","NO HABIL"))</f>
        <v/>
      </c>
      <c r="AJ1007" s="68"/>
      <c r="AK1007" s="64" t="str">
        <f>IF(OR(AJ1002=0,N1007="",R1007=""),"",IF(AJ1002&gt;=$AK$9,"HABIL","NO HABIL"))</f>
        <v/>
      </c>
      <c r="AL1007" s="72" t="str">
        <f t="shared" si="817"/>
        <v/>
      </c>
    </row>
    <row r="1008" spans="2:38" ht="18" hidden="1" customHeight="1" x14ac:dyDescent="0.25">
      <c r="B1008" s="54" t="str">
        <f t="shared" si="818"/>
        <v/>
      </c>
      <c r="C1008" s="56"/>
      <c r="D1008" s="56"/>
      <c r="E1008" s="57">
        <f>IF(ISERROR(VLOOKUP(C1008,[2]TD!$4:$65536,2,0)),0,VLOOKUP(C1008,[2]TD!$4:$65536,2,0))</f>
        <v>0</v>
      </c>
      <c r="F1008" s="57">
        <f>IF(ISERROR(VLOOKUP(C1008,[2]TD!$4:$65536,3,0)),0,VLOOKUP(C1008,[2]TD!$4:$65536,3,0))</f>
        <v>0</v>
      </c>
      <c r="G1008" s="57">
        <f>IF(ISERROR(VLOOKUP(C1008,[2]TD!$4:$65536,4,0)),0,VLOOKUP(C1008,[2]TD!$4:$65536,4,0))</f>
        <v>0</v>
      </c>
      <c r="H1008" s="57">
        <f>IF(ISERROR(VLOOKUP(C1008,[2]TD!$4:$65536,5,0)),0,VLOOKUP(C1008,[2]TD!$4:$65536,5,0))</f>
        <v>0</v>
      </c>
      <c r="I1008" s="57">
        <f t="shared" si="814"/>
        <v>0</v>
      </c>
      <c r="J1008" s="57">
        <f t="shared" si="814"/>
        <v>0</v>
      </c>
      <c r="K1008" s="57">
        <f t="shared" si="815"/>
        <v>0</v>
      </c>
      <c r="L1008" s="57">
        <f>IF(ISERROR(VLOOKUP(C1008,[2]TD!$4:$65536,6,0)),0,VLOOKUP(C1008,[2]TD!$4:$65536,6,0))</f>
        <v>0</v>
      </c>
      <c r="M1008" s="57">
        <f>IF(ISERROR(VLOOKUP(C1008,[2]TD!$4:$65536,7,0)),0,VLOOKUP(C1008,[2]TD!$4:$65536,7,0))</f>
        <v>0</v>
      </c>
      <c r="N1008" s="70"/>
      <c r="O1008" s="70" t="str">
        <f>IF(ISERROR(VLOOKUP(N1008,[2]POA!$A$2:$C$25,3,0)),"",VLOOKUP(N1008,[2]POA!$A$2:$C$25,3,0))</f>
        <v/>
      </c>
      <c r="P1008" s="61"/>
      <c r="Q1008" s="61" t="str">
        <f>IF(ISERROR(VLOOKUP(P1008,[2]POA!$A$2:$F$25,4,0)),"",VLOOKUP(P1008,[2]POA!$A$2:$F$25,4,0))</f>
        <v/>
      </c>
      <c r="R1008" s="62" t="str">
        <f>IF(ISERROR(VLOOKUP(N1008,[2]POA!$A$2:$C$25,2,0)),"",VLOOKUP(N1008,[2]POA!$A$2:$C$25,2,0))</f>
        <v/>
      </c>
      <c r="S1008" s="63"/>
      <c r="T1008" s="64" t="str">
        <f t="shared" si="811"/>
        <v/>
      </c>
      <c r="U1008" s="63"/>
      <c r="V1008" s="64" t="str">
        <f>IF(OR(U1002=0,N1008="",R1008=""),"",IF(U1002&gt;=(0.5*R1008),"HABIL","NO HABIL"))</f>
        <v/>
      </c>
      <c r="W1008" s="64"/>
      <c r="X1008" s="63"/>
      <c r="Y1008" s="64" t="str">
        <f>IF(OR(X1002=0,N1008="",R1008=""),"",IF(X1002&gt;=$Y$9,"HABIL","NO HABIL"))</f>
        <v/>
      </c>
      <c r="Z1008" s="65"/>
      <c r="AA1008" s="64" t="str">
        <f>IF(OR(Z1002=0,N1008="",R1008=""),"",IF(Z1002&lt;=$AA$9,"HABIL","NO HABIL"))</f>
        <v/>
      </c>
      <c r="AB1008" s="61">
        <f>IF(ISERROR(VLOOKUP(P1008,[3]POA!$A$2:$F$25,5,0)),"",VLOOKUP(P1008,[3]POA!$A$2:$F$25,5,0))</f>
        <v>0</v>
      </c>
      <c r="AC1008" s="61"/>
      <c r="AD1008" s="64" t="str">
        <f>IF(OR(AC1002=0,N1008="",R1008=""),"",IF(AC1002&gt;=$AD$9,"HABIL","NO HABIL"))</f>
        <v/>
      </c>
      <c r="AE1008" s="64" t="str">
        <f t="shared" si="812"/>
        <v/>
      </c>
      <c r="AF1008" s="66">
        <f t="shared" si="813"/>
        <v>0</v>
      </c>
      <c r="AG1008" s="67" t="str">
        <f t="shared" si="816"/>
        <v>MIPYME</v>
      </c>
      <c r="AH1008" s="68"/>
      <c r="AI1008" s="64" t="str">
        <f>IF(OR(AH1002=0,N1008="",R1008=""),"",IF(AH1002&gt;=$AI$9,"HABIL","NO HABIL"))</f>
        <v/>
      </c>
      <c r="AJ1008" s="68"/>
      <c r="AK1008" s="64" t="str">
        <f>IF(OR(AJ1002=0,N1008="",R1008=""),"",IF(AJ1002&gt;=$AK$9,"HABIL","NO HABIL"))</f>
        <v/>
      </c>
      <c r="AL1008" s="71" t="str">
        <f t="shared" si="817"/>
        <v/>
      </c>
    </row>
    <row r="1009" spans="2:38" ht="18" hidden="1" customHeight="1" x14ac:dyDescent="0.25">
      <c r="B1009" s="54" t="str">
        <f t="shared" si="818"/>
        <v/>
      </c>
      <c r="C1009" s="56"/>
      <c r="D1009" s="56"/>
      <c r="E1009" s="57">
        <f>IF(ISERROR(VLOOKUP(C1009,[2]TD!$4:$65536,2,0)),0,VLOOKUP(C1009,[2]TD!$4:$65536,2,0))</f>
        <v>0</v>
      </c>
      <c r="F1009" s="57">
        <f>IF(ISERROR(VLOOKUP(C1009,[2]TD!$4:$65536,3,0)),0,VLOOKUP(C1009,[2]TD!$4:$65536,3,0))</f>
        <v>0</v>
      </c>
      <c r="G1009" s="57">
        <f>IF(ISERROR(VLOOKUP(C1009,[2]TD!$4:$65536,4,0)),0,VLOOKUP(C1009,[2]TD!$4:$65536,4,0))</f>
        <v>0</v>
      </c>
      <c r="H1009" s="57">
        <f>IF(ISERROR(VLOOKUP(C1009,[2]TD!$4:$65536,5,0)),0,VLOOKUP(C1009,[2]TD!$4:$65536,5,0))</f>
        <v>0</v>
      </c>
      <c r="I1009" s="57">
        <f t="shared" si="814"/>
        <v>0</v>
      </c>
      <c r="J1009" s="57">
        <f t="shared" si="814"/>
        <v>0</v>
      </c>
      <c r="K1009" s="57">
        <f t="shared" si="815"/>
        <v>0</v>
      </c>
      <c r="L1009" s="57">
        <f>IF(ISERROR(VLOOKUP(C1009,[2]TD!$4:$65536,6,0)),0,VLOOKUP(C1009,[2]TD!$4:$65536,6,0))</f>
        <v>0</v>
      </c>
      <c r="M1009" s="57">
        <f>IF(ISERROR(VLOOKUP(C1009,[2]TD!$4:$65536,7,0)),0,VLOOKUP(C1009,[2]TD!$4:$65536,7,0))</f>
        <v>0</v>
      </c>
      <c r="N1009" s="70"/>
      <c r="O1009" s="70" t="str">
        <f>IF(ISERROR(VLOOKUP(N1009,[2]POA!$A$2:$C$25,3,0)),"",VLOOKUP(N1009,[2]POA!$A$2:$C$25,3,0))</f>
        <v/>
      </c>
      <c r="P1009" s="61"/>
      <c r="Q1009" s="61" t="str">
        <f>IF(ISERROR(VLOOKUP(P1009,[2]POA!$A$2:$F$25,4,0)),"",VLOOKUP(P1009,[2]POA!$A$2:$F$25,4,0))</f>
        <v/>
      </c>
      <c r="R1009" s="62" t="str">
        <f>IF(ISERROR(VLOOKUP(N1009,[2]POA!$A$2:$C$25,2,0)),"",VLOOKUP(N1009,[2]POA!$A$2:$C$25,2,0))</f>
        <v/>
      </c>
      <c r="S1009" s="63"/>
      <c r="T1009" s="64" t="str">
        <f t="shared" si="811"/>
        <v/>
      </c>
      <c r="U1009" s="63"/>
      <c r="V1009" s="64" t="str">
        <f>IF(OR(U1002=0,N1009="",R1009=""),"",IF(U1002&gt;=(0.5*R1009),"HABIL","NO HABIL"))</f>
        <v/>
      </c>
      <c r="W1009" s="64"/>
      <c r="X1009" s="63"/>
      <c r="Y1009" s="64" t="str">
        <f>IF(OR(X1002=0,N1009="",R1009=""),"",IF(X1002&gt;=$Y$9,"HABIL","NO HABIL"))</f>
        <v/>
      </c>
      <c r="Z1009" s="65"/>
      <c r="AA1009" s="64" t="str">
        <f>IF(OR(Z1002=0,N1009="",R1009=""),"",IF(Z1002&lt;=$AA$9,"HABIL","NO HABIL"))</f>
        <v/>
      </c>
      <c r="AB1009" s="61">
        <f>IF(ISERROR(VLOOKUP(P1009,[3]POA!$A$2:$F$25,5,0)),"",VLOOKUP(P1009,[3]POA!$A$2:$F$25,5,0))</f>
        <v>0</v>
      </c>
      <c r="AC1009" s="61"/>
      <c r="AD1009" s="64" t="str">
        <f>IF(OR(AC1002=0,N1009="",R1009=""),"",IF(AC1002&gt;=$AD$9,"HABIL","NO HABIL"))</f>
        <v/>
      </c>
      <c r="AE1009" s="64" t="str">
        <f t="shared" si="812"/>
        <v/>
      </c>
      <c r="AF1009" s="66">
        <f t="shared" si="813"/>
        <v>0</v>
      </c>
      <c r="AG1009" s="67" t="str">
        <f t="shared" si="816"/>
        <v>MIPYME</v>
      </c>
      <c r="AH1009" s="68"/>
      <c r="AI1009" s="64" t="str">
        <f>IF(OR(AH1002=0,N1009="",R1009=""),"",IF(AH1002&gt;=$AI$9,"HABIL","NO HABIL"))</f>
        <v/>
      </c>
      <c r="AJ1009" s="68"/>
      <c r="AK1009" s="64" t="str">
        <f>IF(OR(AJ1002=0,N1009="",R1009=""),"",IF(AJ1002&gt;=$AK$9,"HABIL","NO HABIL"))</f>
        <v/>
      </c>
      <c r="AL1009" s="71" t="str">
        <f t="shared" si="817"/>
        <v/>
      </c>
    </row>
    <row r="1010" spans="2:38" ht="18" hidden="1" customHeight="1" x14ac:dyDescent="0.25">
      <c r="B1010" s="54" t="str">
        <f t="shared" si="818"/>
        <v/>
      </c>
      <c r="C1010" s="56"/>
      <c r="D1010" s="56"/>
      <c r="E1010" s="57">
        <f>IF(ISERROR(VLOOKUP(C1010,[2]TD!$4:$65536,2,0)),0,VLOOKUP(C1010,[2]TD!$4:$65536,2,0))</f>
        <v>0</v>
      </c>
      <c r="F1010" s="57">
        <f>IF(ISERROR(VLOOKUP(C1010,[2]TD!$4:$65536,3,0)),0,VLOOKUP(C1010,[2]TD!$4:$65536,3,0))</f>
        <v>0</v>
      </c>
      <c r="G1010" s="57">
        <f>IF(ISERROR(VLOOKUP(C1010,[2]TD!$4:$65536,4,0)),0,VLOOKUP(C1010,[2]TD!$4:$65536,4,0))</f>
        <v>0</v>
      </c>
      <c r="H1010" s="57">
        <f>IF(ISERROR(VLOOKUP(C1010,[2]TD!$4:$65536,5,0)),0,VLOOKUP(C1010,[2]TD!$4:$65536,5,0))</f>
        <v>0</v>
      </c>
      <c r="I1010" s="57">
        <f t="shared" si="814"/>
        <v>0</v>
      </c>
      <c r="J1010" s="57">
        <f t="shared" si="814"/>
        <v>0</v>
      </c>
      <c r="K1010" s="57">
        <f t="shared" si="815"/>
        <v>0</v>
      </c>
      <c r="L1010" s="57">
        <f>IF(ISERROR(VLOOKUP(C1010,[2]TD!$4:$65536,6,0)),0,VLOOKUP(C1010,[2]TD!$4:$65536,6,0))</f>
        <v>0</v>
      </c>
      <c r="M1010" s="57">
        <f>IF(ISERROR(VLOOKUP(C1010,[2]TD!$4:$65536,7,0)),0,VLOOKUP(C1010,[2]TD!$4:$65536,7,0))</f>
        <v>0</v>
      </c>
      <c r="N1010" s="70"/>
      <c r="O1010" s="70" t="str">
        <f>IF(ISERROR(VLOOKUP(N1010,[2]POA!$A$2:$C$25,3,0)),"",VLOOKUP(N1010,[2]POA!$A$2:$C$25,3,0))</f>
        <v/>
      </c>
      <c r="P1010" s="61"/>
      <c r="Q1010" s="61" t="str">
        <f>IF(ISERROR(VLOOKUP(P1010,[2]POA!$A$2:$F$25,4,0)),"",VLOOKUP(P1010,[2]POA!$A$2:$F$25,4,0))</f>
        <v/>
      </c>
      <c r="R1010" s="62" t="str">
        <f>IF(ISERROR(VLOOKUP(N1010,[2]POA!$A$2:$C$25,2,0)),"",VLOOKUP(N1010,[2]POA!$A$2:$C$25,2,0))</f>
        <v/>
      </c>
      <c r="S1010" s="63"/>
      <c r="T1010" s="64" t="str">
        <f t="shared" si="811"/>
        <v/>
      </c>
      <c r="U1010" s="63"/>
      <c r="V1010" s="64" t="str">
        <f>IF(OR(U1002=0,N1010="",R1010=""),"",IF(U1002&gt;=(0.5*R1010),"HABIL","NO HABIL"))</f>
        <v/>
      </c>
      <c r="W1010" s="64"/>
      <c r="X1010" s="63"/>
      <c r="Y1010" s="64" t="str">
        <f>IF(OR(X1002=0,N1010="",R1010=""),"",IF(X1002&gt;=$Y$9,"HABIL","NO HABIL"))</f>
        <v/>
      </c>
      <c r="Z1010" s="65"/>
      <c r="AA1010" s="64" t="str">
        <f>IF(OR(Z1002=0,N1010="",R1010=""),"",IF(Z1002&lt;=$AA$9,"HABIL","NO HABIL"))</f>
        <v/>
      </c>
      <c r="AB1010" s="61">
        <f>IF(ISERROR(VLOOKUP(P1010,[3]POA!$A$2:$F$25,5,0)),"",VLOOKUP(P1010,[3]POA!$A$2:$F$25,5,0))</f>
        <v>0</v>
      </c>
      <c r="AC1010" s="61"/>
      <c r="AD1010" s="64" t="str">
        <f>IF(OR(AC1002=0,N1010="",R1010=""),"",IF(AC1002&gt;=$AD$9,"HABIL","NO HABIL"))</f>
        <v/>
      </c>
      <c r="AE1010" s="64" t="str">
        <f t="shared" si="812"/>
        <v/>
      </c>
      <c r="AF1010" s="66">
        <f t="shared" si="813"/>
        <v>0</v>
      </c>
      <c r="AG1010" s="67" t="str">
        <f t="shared" si="816"/>
        <v>MIPYME</v>
      </c>
      <c r="AH1010" s="68"/>
      <c r="AI1010" s="64" t="str">
        <f>IF(OR(AH1002=0,N1010="",R1010=""),"",IF(AH1002&gt;=$AI$9,"HABIL","NO HABIL"))</f>
        <v/>
      </c>
      <c r="AJ1010" s="68"/>
      <c r="AK1010" s="64" t="str">
        <f>IF(OR(AJ1002=0,N1010="",R1010=""),"",IF(AJ1002&gt;=$AK$9,"HABIL","NO HABIL"))</f>
        <v/>
      </c>
      <c r="AL1010" s="72" t="str">
        <f t="shared" si="817"/>
        <v/>
      </c>
    </row>
    <row r="1011" spans="2:38" ht="18" hidden="1" customHeight="1" x14ac:dyDescent="0.25">
      <c r="B1011" s="54" t="str">
        <f t="shared" si="818"/>
        <v/>
      </c>
      <c r="C1011" s="56"/>
      <c r="D1011" s="56"/>
      <c r="E1011" s="57">
        <f>IF(ISERROR(VLOOKUP(C1011,[2]TD!$4:$65536,2,0)),0,VLOOKUP(C1011,[2]TD!$4:$65536,2,0))</f>
        <v>0</v>
      </c>
      <c r="F1011" s="57">
        <f>IF(ISERROR(VLOOKUP(C1011,[2]TD!$4:$65536,3,0)),0,VLOOKUP(C1011,[2]TD!$4:$65536,3,0))</f>
        <v>0</v>
      </c>
      <c r="G1011" s="57">
        <f>IF(ISERROR(VLOOKUP(C1011,[2]TD!$4:$65536,4,0)),0,VLOOKUP(C1011,[2]TD!$4:$65536,4,0))</f>
        <v>0</v>
      </c>
      <c r="H1011" s="57">
        <f>IF(ISERROR(VLOOKUP(C1011,[2]TD!$4:$65536,5,0)),0,VLOOKUP(C1011,[2]TD!$4:$65536,5,0))</f>
        <v>0</v>
      </c>
      <c r="I1011" s="57">
        <f t="shared" si="814"/>
        <v>0</v>
      </c>
      <c r="J1011" s="57">
        <f t="shared" si="814"/>
        <v>0</v>
      </c>
      <c r="K1011" s="57">
        <f t="shared" si="815"/>
        <v>0</v>
      </c>
      <c r="L1011" s="57">
        <f>IF(ISERROR(VLOOKUP(C1011,[2]TD!$4:$65536,6,0)),0,VLOOKUP(C1011,[2]TD!$4:$65536,6,0))</f>
        <v>0</v>
      </c>
      <c r="M1011" s="57">
        <f>IF(ISERROR(VLOOKUP(C1011,[2]TD!$4:$65536,7,0)),0,VLOOKUP(C1011,[2]TD!$4:$65536,7,0))</f>
        <v>0</v>
      </c>
      <c r="N1011" s="70"/>
      <c r="O1011" s="70" t="str">
        <f>IF(ISERROR(VLOOKUP(N1011,[2]POA!$A$2:$C$25,3,0)),"",VLOOKUP(N1011,[2]POA!$A$2:$C$25,3,0))</f>
        <v/>
      </c>
      <c r="P1011" s="61"/>
      <c r="Q1011" s="61" t="str">
        <f>IF(ISERROR(VLOOKUP(P1011,[2]POA!$A$2:$F$25,4,0)),"",VLOOKUP(P1011,[2]POA!$A$2:$F$25,4,0))</f>
        <v/>
      </c>
      <c r="R1011" s="62" t="str">
        <f>IF(ISERROR(VLOOKUP(N1011,[2]POA!$A$2:$C$25,2,0)),"",VLOOKUP(N1011,[2]POA!$A$2:$C$25,2,0))</f>
        <v/>
      </c>
      <c r="S1011" s="63"/>
      <c r="T1011" s="64" t="str">
        <f t="shared" si="811"/>
        <v/>
      </c>
      <c r="U1011" s="63"/>
      <c r="V1011" s="64" t="str">
        <f>IF(OR(U1002=0,N1011="",R1011=""),"",IF(U1002&gt;=(0.5*R1011),"HABIL","NO HABIL"))</f>
        <v/>
      </c>
      <c r="W1011" s="64"/>
      <c r="X1011" s="63"/>
      <c r="Y1011" s="64" t="str">
        <f>IF(OR(X1002=0,N1011="",R1011=""),"",IF(X1002&gt;=$Y$9,"HABIL","NO HABIL"))</f>
        <v/>
      </c>
      <c r="Z1011" s="65"/>
      <c r="AA1011" s="64" t="str">
        <f>IF(OR(Z1002=0,N1011="",R1011=""),"",IF(Z1002&lt;=$AA$9,"HABIL","NO HABIL"))</f>
        <v/>
      </c>
      <c r="AB1011" s="61">
        <f>IF(ISERROR(VLOOKUP(P1011,[3]POA!$A$2:$F$25,5,0)),"",VLOOKUP(P1011,[3]POA!$A$2:$F$25,5,0))</f>
        <v>0</v>
      </c>
      <c r="AC1011" s="61"/>
      <c r="AD1011" s="64" t="str">
        <f>IF(OR(AC1002=0,N1011="",R1011=""),"",IF(AC1002&gt;=$AD$9,"HABIL","NO HABIL"))</f>
        <v/>
      </c>
      <c r="AE1011" s="64" t="str">
        <f t="shared" si="812"/>
        <v/>
      </c>
      <c r="AF1011" s="66">
        <f t="shared" si="813"/>
        <v>0</v>
      </c>
      <c r="AG1011" s="67" t="str">
        <f t="shared" si="816"/>
        <v>MIPYME</v>
      </c>
      <c r="AH1011" s="68"/>
      <c r="AI1011" s="64" t="str">
        <f>IF(OR(AH1002=0,N1011="",R1011=""),"",IF(AH1002&gt;=$AI$9,"HABIL","NO HABIL"))</f>
        <v/>
      </c>
      <c r="AJ1011" s="68"/>
      <c r="AK1011" s="64" t="str">
        <f>IF(OR(AJ1002=0,N1011="",R1011=""),"",IF(AJ1002&gt;=$AK$9,"HABIL","NO HABIL"))</f>
        <v/>
      </c>
      <c r="AL1011" s="72" t="str">
        <f t="shared" si="817"/>
        <v/>
      </c>
    </row>
    <row r="1012" spans="2:38" ht="18" hidden="1" customHeight="1" x14ac:dyDescent="0.25">
      <c r="B1012" s="73" t="str">
        <f t="shared" si="818"/>
        <v/>
      </c>
      <c r="C1012" s="74"/>
      <c r="D1012" s="74"/>
      <c r="E1012" s="75">
        <f>IF(ISERROR(VLOOKUP(C1012,[2]TD!$4:$65536,2,0)),0,VLOOKUP(C1012,[2]TD!$4:$65536,2,0))</f>
        <v>0</v>
      </c>
      <c r="F1012" s="75">
        <f>IF(ISERROR(VLOOKUP(C1012,[2]TD!$4:$65536,3,0)),0,VLOOKUP(C1012,[2]TD!$4:$65536,3,0))</f>
        <v>0</v>
      </c>
      <c r="G1012" s="75">
        <f>IF(ISERROR(VLOOKUP(C1012,[2]TD!$4:$65536,4,0)),0,VLOOKUP(C1012,[2]TD!$4:$65536,4,0))</f>
        <v>0</v>
      </c>
      <c r="H1012" s="75">
        <f>IF(ISERROR(VLOOKUP(C1012,[2]TD!$4:$65536,5,0)),0,VLOOKUP(C1012,[2]TD!$4:$65536,5,0))</f>
        <v>0</v>
      </c>
      <c r="I1012" s="75">
        <f t="shared" si="814"/>
        <v>0</v>
      </c>
      <c r="J1012" s="75">
        <f t="shared" si="814"/>
        <v>0</v>
      </c>
      <c r="K1012" s="75">
        <f t="shared" si="815"/>
        <v>0</v>
      </c>
      <c r="L1012" s="75">
        <f>IF(ISERROR(VLOOKUP(C1012,[2]TD!$4:$65536,6,0)),0,VLOOKUP(C1012,[2]TD!$4:$65536,6,0))</f>
        <v>0</v>
      </c>
      <c r="M1012" s="75">
        <f>IF(ISERROR(VLOOKUP(C1012,[2]TD!$4:$65536,7,0)),0,VLOOKUP(C1012,[2]TD!$4:$65536,7,0))</f>
        <v>0</v>
      </c>
      <c r="N1012" s="76"/>
      <c r="O1012" s="76" t="str">
        <f>IF(ISERROR(VLOOKUP(N1012,[2]POA!$A$2:$C$25,3,0)),"",VLOOKUP(N1012,[2]POA!$A$2:$C$25,3,0))</f>
        <v/>
      </c>
      <c r="P1012" s="77"/>
      <c r="Q1012" s="77" t="str">
        <f>IF(ISERROR(VLOOKUP(P1012,[2]POA!$A$2:$F$25,4,0)),"",VLOOKUP(P1012,[2]POA!$A$2:$F$25,4,0))</f>
        <v/>
      </c>
      <c r="R1012" s="78" t="str">
        <f>IF(ISERROR(VLOOKUP(N1012,[2]POA!$A$2:$C$25,2,0)),"",VLOOKUP(N1012,[2]POA!$A$2:$C$25,2,0))</f>
        <v/>
      </c>
      <c r="S1012" s="79"/>
      <c r="T1012" s="64" t="str">
        <f t="shared" si="811"/>
        <v/>
      </c>
      <c r="U1012" s="79"/>
      <c r="V1012" s="80" t="str">
        <f>IF(OR(U1002=0,N1012="",R1012=""),"",IF(U1002&gt;=(0.5*R1012),"HABIL","NO HABIL"))</f>
        <v/>
      </c>
      <c r="W1012" s="80"/>
      <c r="X1012" s="79"/>
      <c r="Y1012" s="80" t="str">
        <f>IF(OR(X1002=0,N1012="",R1012=""),"",IF(X1002&gt;=$Y$9,"HABIL","NO HABIL"))</f>
        <v/>
      </c>
      <c r="Z1012" s="81"/>
      <c r="AA1012" s="80" t="str">
        <f>IF(OR(Z1002=0,N1012="",R1012=""),"",IF(Z1002&lt;=$AA$9,"HABIL","NO HABIL"))</f>
        <v/>
      </c>
      <c r="AB1012" s="77">
        <f>IF(ISERROR(VLOOKUP(P1012,[3]POA!$A$2:$F$25,5,0)),"",VLOOKUP(P1012,[3]POA!$A$2:$F$25,5,0))</f>
        <v>0</v>
      </c>
      <c r="AC1012" s="77"/>
      <c r="AD1012" s="80" t="str">
        <f>IF(OR(AC1002=0,N1012="",R1012=""),"",IF(AC1002&gt;=$AD$9,"HABIL","NO HABIL"))</f>
        <v/>
      </c>
      <c r="AE1012" s="80" t="str">
        <f t="shared" si="812"/>
        <v/>
      </c>
      <c r="AF1012" s="82">
        <f t="shared" si="813"/>
        <v>0</v>
      </c>
      <c r="AG1012" s="83" t="str">
        <f t="shared" si="816"/>
        <v>MIPYME</v>
      </c>
      <c r="AH1012" s="84"/>
      <c r="AI1012" s="80" t="str">
        <f>IF(OR(AH1002=0,N1012="",R1012=""),"",IF(AH1002&gt;=$AI$9,"HABIL","NO HABIL"))</f>
        <v/>
      </c>
      <c r="AJ1012" s="84"/>
      <c r="AK1012" s="80" t="str">
        <f>IF(OR(AJ1002=0,N1012="",R1012=""),"",IF(AJ1002&gt;=$AK$9,"HABIL","NO HABIL"))</f>
        <v/>
      </c>
      <c r="AL1012" s="85" t="str">
        <f t="shared" si="817"/>
        <v/>
      </c>
    </row>
    <row r="1013" spans="2:38" ht="18" hidden="1" customHeight="1" x14ac:dyDescent="0.25">
      <c r="B1013" s="37">
        <v>92</v>
      </c>
      <c r="C1013" s="38">
        <f>+C1014</f>
        <v>0</v>
      </c>
      <c r="D1013" s="39" t="str">
        <f>IF(SUM(D1014:D1023)=0,"",SUM(D1014:D1023))</f>
        <v/>
      </c>
      <c r="E1013" s="40">
        <f>SUM(E1014:E1023)</f>
        <v>0</v>
      </c>
      <c r="F1013" s="40">
        <f t="shared" ref="F1013:M1013" si="819">SUM(F1014:F1023)</f>
        <v>0</v>
      </c>
      <c r="G1013" s="40">
        <f t="shared" si="819"/>
        <v>0</v>
      </c>
      <c r="H1013" s="40">
        <f t="shared" si="819"/>
        <v>0</v>
      </c>
      <c r="I1013" s="40">
        <f t="shared" si="819"/>
        <v>0</v>
      </c>
      <c r="J1013" s="40">
        <f t="shared" si="819"/>
        <v>0</v>
      </c>
      <c r="K1013" s="40">
        <f t="shared" si="819"/>
        <v>0</v>
      </c>
      <c r="L1013" s="40">
        <f t="shared" si="819"/>
        <v>0</v>
      </c>
      <c r="M1013" s="40">
        <f t="shared" si="819"/>
        <v>0</v>
      </c>
      <c r="N1013" s="41">
        <v>1</v>
      </c>
      <c r="O1013" s="42">
        <f>IF(ISERROR(VLOOKUP(N1013,[2]POA!$A$2:$C$25,3,0)),"",VLOOKUP(N1013,[2]POA!$A$2:$C$25,3,0))</f>
        <v>18</v>
      </c>
      <c r="P1013" s="43" t="s">
        <v>54</v>
      </c>
      <c r="Q1013" s="41">
        <f>+SUM(Q1014:Q1023)</f>
        <v>0</v>
      </c>
      <c r="R1013" s="44">
        <f>IF(ISERROR(VLOOKUP(N1013,[2]POA!$A$2:$C$25,2,0)),"",VLOOKUP(N1013,[2]POA!$A$2:$C$25,2,0))</f>
        <v>151500000000</v>
      </c>
      <c r="S1013" s="45">
        <f>SUM(I1013)</f>
        <v>0</v>
      </c>
      <c r="T1013" s="46" t="str">
        <f>IF(OR(S1013=0,N1013="",R1013=""),"",IF(S1013&gt;=(R1013/O1013),"HABIL","NO HABIL"))</f>
        <v/>
      </c>
      <c r="U1013" s="47">
        <f>SUM(J1013)</f>
        <v>0</v>
      </c>
      <c r="V1013" s="48" t="str">
        <f>IF(OR(U1013=0,N1013="",R1013=""),"",IF(U1013&gt;=(0.1*R1013),"HABIL","NO HABIL"))</f>
        <v/>
      </c>
      <c r="W1013" s="48"/>
      <c r="X1013" s="47">
        <f>IF(ISERROR(SUM(E1013/G1013)),0,SUM(E1013/G1013))</f>
        <v>0</v>
      </c>
      <c r="Y1013" s="46" t="str">
        <f>IF(OR(X1013=0,N1013="",R1013=""),"",IF(X1013&gt;=$Y$9,"HABIL","NO HABIL"))</f>
        <v/>
      </c>
      <c r="Z1013" s="49">
        <f>IF(ISERROR(SUM(H1013/F1013)),0,SUM(H1013/F1013))</f>
        <v>0</v>
      </c>
      <c r="AA1013" s="46" t="str">
        <f>IF(OR(Z1013=0,N1013="",R1013=""),"",IF(Z1013&lt;=$AA$9,"HABIL","NO HABIL"))</f>
        <v/>
      </c>
      <c r="AB1013" s="41">
        <f>+SUM(AB1014:AB1023)</f>
        <v>0</v>
      </c>
      <c r="AC1013" s="49">
        <f>IF(ISERROR(SUM(L1013/M1013)),0,SUM(L1013/M1013))</f>
        <v>0</v>
      </c>
      <c r="AD1013" s="46" t="str">
        <f>IF(OR(AC1013=0,N1013="",R1013=""),"",IF(AC1013&gt;=$AD$9,"HABIL","NO HABIL"))</f>
        <v/>
      </c>
      <c r="AE1013" s="46" t="str">
        <f>IF(OR(T1013="",V1013="",Y1013="",AA1013="",AD1013=""),"",IF(T1013="NO HABIL","NO HABIL",IF(V1013="NO HABIL","NO HABIL",IF(Y1013="NO HABIL","NO HABIL",IF(AA1013="NO HABIL","NO HABIL",IF(AD1013="NO HABIL","NO HABIL",IF(AD1013="NO HABIL","NO HABIL","HABIL")))))))</f>
        <v/>
      </c>
      <c r="AF1013" s="50"/>
      <c r="AG1013" s="51"/>
      <c r="AH1013" s="49">
        <f>IF(ISERROR(SUM(L1013/K1013)),0,SUM(L1013/K1013))</f>
        <v>0</v>
      </c>
      <c r="AI1013" s="46" t="str">
        <f>IF(OR(AH1013=0,N1013="",R1013=""),"",IF(AH1013&gt;=$AI$9,"HABIL","NO HABIL"))</f>
        <v/>
      </c>
      <c r="AJ1013" s="49">
        <f>IF(ISERROR(SUM(L1013/F1013)),0,SUM(L1013/F1013))</f>
        <v>0</v>
      </c>
      <c r="AK1013" s="46" t="str">
        <f>IF(OR(AJ1013=0,N1013="",R1013=""),"",IF(AJ1013&gt;=$AK$9,"HABIL","NO HABIL"))</f>
        <v/>
      </c>
      <c r="AL1013" s="52" t="str">
        <f t="shared" si="817"/>
        <v/>
      </c>
    </row>
    <row r="1014" spans="2:38" ht="18" hidden="1" customHeight="1" x14ac:dyDescent="0.25">
      <c r="B1014" s="54" t="str">
        <f>IF(C1014="","",B1013+0.1)</f>
        <v/>
      </c>
      <c r="C1014" s="55"/>
      <c r="D1014" s="56"/>
      <c r="E1014" s="57">
        <f>IF(ISERROR(VLOOKUP(C1014,[2]TD!$4:$65536,2,0)),0,VLOOKUP(C1014,[2]TD!$4:$65536,2,0))</f>
        <v>0</v>
      </c>
      <c r="F1014" s="57">
        <f>IF(ISERROR(VLOOKUP(C1014,[2]TD!$4:$65536,3,0)),0,VLOOKUP(C1014,[2]TD!$4:$65536,3,0))</f>
        <v>0</v>
      </c>
      <c r="G1014" s="57">
        <f>IF(ISERROR(VLOOKUP(C1014,[2]TD!$4:$65536,4,0)),0,VLOOKUP(C1014,[2]TD!$4:$65536,4,0))</f>
        <v>0</v>
      </c>
      <c r="H1014" s="57">
        <f>IF(ISERROR(VLOOKUP(C1014,[2]TD!$4:$65536,5,0)),0,VLOOKUP(C1014,[2]TD!$4:$65536,5,0))</f>
        <v>0</v>
      </c>
      <c r="I1014" s="57">
        <f>IF(ISERROR(E1014-G1014),"",E1014-G1014)</f>
        <v>0</v>
      </c>
      <c r="J1014" s="58">
        <f>IF(ISERROR(F1014-H1014),"",F1014-H1014)</f>
        <v>0</v>
      </c>
      <c r="K1014" s="58">
        <f>IF(ISERROR(F1014-H1014),"",F1014-H1014)</f>
        <v>0</v>
      </c>
      <c r="L1014" s="57">
        <f>IF(ISERROR(VLOOKUP(C1014,[2]TD!$4:$65536,6,0)),0,VLOOKUP(C1014,[2]TD!$4:$65536,6,0))</f>
        <v>0</v>
      </c>
      <c r="M1014" s="57">
        <f>IF(ISERROR(VLOOKUP(C1014,[2]TD!$4:$65536,7,0)),0,VLOOKUP(C1014,[2]TD!$4:$65536,7,0))</f>
        <v>0</v>
      </c>
      <c r="N1014" s="59"/>
      <c r="O1014" s="60" t="str">
        <f>IF(ISERROR(VLOOKUP(N1014,[2]POA!$A$2:$C$25,3,0)),"",VLOOKUP(N1014,[2]POA!$A$2:$C$25,3,0))</f>
        <v/>
      </c>
      <c r="P1014" s="61" t="s">
        <v>54</v>
      </c>
      <c r="Q1014" s="61" t="str">
        <f>IF(ISERROR(VLOOKUP(P1014,[2]POA!$A$2:$F$25,4,0)),"",VLOOKUP(P1014,[2]POA!$A$2:$F$25,4,0))</f>
        <v/>
      </c>
      <c r="R1014" s="62" t="str">
        <f>IF(ISERROR(VLOOKUP(N1014,[2]POA!$A$2:$C$25,2,0)),"",VLOOKUP(N1014,[2]POA!$A$2:$C$25,2,0))</f>
        <v/>
      </c>
      <c r="S1014" s="63"/>
      <c r="T1014" s="64" t="str">
        <f t="shared" ref="T1014:T1023" si="820">IF(OR(S1013=0,N1014="",R1014=""),"",IF(S1013&gt;=(0.1*R1014),"HABIL","NO HABIL"))</f>
        <v/>
      </c>
      <c r="U1014" s="63"/>
      <c r="V1014" s="64" t="str">
        <f>IF(OR(U1013=0,N1014="",R1014=""),"",IF(U1013&gt;=(0.5*R1014),"HABIL","NO HABIL"))</f>
        <v/>
      </c>
      <c r="W1014" s="64"/>
      <c r="X1014" s="63"/>
      <c r="Y1014" s="64" t="str">
        <f>IF(OR(X1013=0,N1014="",R1014=""),"",IF(X1013&gt;=$Y$9,"HABIL","NO HABIL"))</f>
        <v/>
      </c>
      <c r="Z1014" s="65"/>
      <c r="AA1014" s="64" t="str">
        <f>IF(OR(Z1013=0,N1014="",R1014=""),"",IF(Z1013&lt;=$AA$9,"HABIL","NO HABIL"))</f>
        <v/>
      </c>
      <c r="AB1014" s="61" t="str">
        <f>IF(ISERROR(VLOOKUP(P1014,[3]POA!$A$2:$F$25,5,0)),"",VLOOKUP(P1014,[3]POA!$A$2:$F$25,5,0))</f>
        <v/>
      </c>
      <c r="AC1014" s="61"/>
      <c r="AD1014" s="64" t="str">
        <f>IF(OR(AC1013=0,N1014="",R1014=""),"",IF(AC1013&gt;=$AD$9,"HABIL","NO HABIL"))</f>
        <v/>
      </c>
      <c r="AE1014" s="64" t="str">
        <f t="shared" ref="AE1014:AE1023" si="821">IF(OR(T1014="",V1014="",Y1014="",AA1014="",AD1014=""),"",IF(T1014="NO HABIL","NO HABIL",IF(V1014="NO HABIL","NO HABIL",IF(Y1014="NO HABIL","NO HABIL",IF(AA1014="NO HABIL","NO HABIL",IF(AD1014="NO HABIL","NO HABIL",IF(AD1014="NO HABIL","NO HABIL","HABIL")))))))</f>
        <v/>
      </c>
      <c r="AF1014" s="66">
        <f t="shared" ref="AF1014:AF1023" si="822">IF(ISERROR(F1014/$AG$9),"",F1014/$AG$9)</f>
        <v>0</v>
      </c>
      <c r="AG1014" s="67" t="str">
        <f>+IF(AF1014&lt;$AG$10,"MIPYME","NO CUMPLE")</f>
        <v>MIPYME</v>
      </c>
      <c r="AH1014" s="68"/>
      <c r="AI1014" s="64" t="str">
        <f>IF(OR(AH1013=0,N1014="",R1014=""),"",IF(AH1013&gt;=$AI$9,"HABIL","NO HABIL"))</f>
        <v/>
      </c>
      <c r="AJ1014" s="68"/>
      <c r="AK1014" s="64" t="str">
        <f>IF(OR(AJ1013=0,N1014="",R1014=""),"",IF(AJ1013&gt;=$AK$9,"HABIL","NO HABIL"))</f>
        <v/>
      </c>
      <c r="AL1014" s="69" t="str">
        <f>IF(OR(AI1014="",AK1014=""),"",IF(AI1014="NO HABIL","NO HABIL",IF(AK1014="NO HABIL","NO HABIL",IF(AK1014="NO HABIL","NO HABIL","HABIL"))))</f>
        <v/>
      </c>
    </row>
    <row r="1015" spans="2:38" ht="18" hidden="1" customHeight="1" x14ac:dyDescent="0.25">
      <c r="B1015" s="54" t="str">
        <f>IF(C1015="","",B1014+0.1)</f>
        <v/>
      </c>
      <c r="C1015" s="56"/>
      <c r="D1015" s="56"/>
      <c r="E1015" s="57">
        <f>IF(ISERROR(VLOOKUP(C1015,[2]TD!$4:$65536,2,0)),0,VLOOKUP(C1015,[2]TD!$4:$65536,2,0))</f>
        <v>0</v>
      </c>
      <c r="F1015" s="57">
        <f>IF(ISERROR(VLOOKUP(C1015,[2]TD!$4:$65536,3,0)),0,VLOOKUP(C1015,[2]TD!$4:$65536,3,0))</f>
        <v>0</v>
      </c>
      <c r="G1015" s="57">
        <f>IF(ISERROR(VLOOKUP(C1015,[2]TD!$4:$65536,4,0)),0,VLOOKUP(C1015,[2]TD!$4:$65536,4,0))</f>
        <v>0</v>
      </c>
      <c r="H1015" s="57">
        <f>IF(ISERROR(VLOOKUP(C1015,[2]TD!$4:$65536,5,0)),0,VLOOKUP(C1015,[2]TD!$4:$65536,5,0))</f>
        <v>0</v>
      </c>
      <c r="I1015" s="57">
        <f t="shared" ref="I1015:J1023" si="823">IF(ISERROR(E1015-G1015),"",E1015-G1015)</f>
        <v>0</v>
      </c>
      <c r="J1015" s="58">
        <f t="shared" si="823"/>
        <v>0</v>
      </c>
      <c r="K1015" s="58">
        <f t="shared" ref="K1015:K1023" si="824">IF(ISERROR(F1015-H1015),"",F1015-H1015)</f>
        <v>0</v>
      </c>
      <c r="L1015" s="57">
        <f>IF(ISERROR(VLOOKUP(C1015,[2]TD!$4:$65536,6,0)),0,VLOOKUP(C1015,[2]TD!$4:$65536,6,0))</f>
        <v>0</v>
      </c>
      <c r="M1015" s="57">
        <f>IF(ISERROR(VLOOKUP(C1015,[2]TD!$4:$65536,7,0)),0,VLOOKUP(C1015,[2]TD!$4:$65536,7,0))</f>
        <v>0</v>
      </c>
      <c r="N1015" s="70"/>
      <c r="O1015" s="70" t="str">
        <f>IF(ISERROR(VLOOKUP(N1015,[2]POA!$A$2:$C$25,3,0)),"",VLOOKUP(N1015,[2]POA!$A$2:$C$25,3,0))</f>
        <v/>
      </c>
      <c r="P1015" s="61" t="s">
        <v>54</v>
      </c>
      <c r="Q1015" s="61" t="str">
        <f>IF(ISERROR(VLOOKUP(P1015,[2]POA!$A$2:$F$25,4,0)),"",VLOOKUP(P1015,[2]POA!$A$2:$F$25,4,0))</f>
        <v/>
      </c>
      <c r="R1015" s="62" t="str">
        <f>IF(ISERROR(VLOOKUP(N1015,[2]POA!$A$2:$C$25,2,0)),"",VLOOKUP(N1015,[2]POA!$A$2:$C$25,2,0))</f>
        <v/>
      </c>
      <c r="S1015" s="63" t="s">
        <v>54</v>
      </c>
      <c r="T1015" s="64" t="str">
        <f t="shared" si="820"/>
        <v/>
      </c>
      <c r="U1015" s="63"/>
      <c r="V1015" s="64" t="str">
        <f>IF(OR(U1013=0,N1015="",R1015=""),"",IF(U1013&gt;=(0.5*R1015),"HABIL","NO HABIL"))</f>
        <v/>
      </c>
      <c r="W1015" s="64"/>
      <c r="X1015" s="63"/>
      <c r="Y1015" s="64" t="str">
        <f>IF(OR(X1013=0,N1015="",R1015=""),"",IF(X1013&gt;=$Y$9,"HABIL","NO HABIL"))</f>
        <v/>
      </c>
      <c r="Z1015" s="65"/>
      <c r="AA1015" s="64" t="str">
        <f>IF(OR(Z1013=0,N1015="",R1015=""),"",IF(Z1013&lt;=$AA$9,"HABIL","NO HABIL"))</f>
        <v/>
      </c>
      <c r="AB1015" s="61" t="str">
        <f>IF(ISERROR(VLOOKUP(P1015,[3]POA!$A$2:$F$25,5,0)),"",VLOOKUP(P1015,[3]POA!$A$2:$F$25,5,0))</f>
        <v/>
      </c>
      <c r="AC1015" s="61"/>
      <c r="AD1015" s="64" t="str">
        <f>IF(OR(AC1013=0,N1015="",R1015=""),"",IF(AC1013&gt;=$AD$9,"HABIL","NO HABIL"))</f>
        <v/>
      </c>
      <c r="AE1015" s="64" t="str">
        <f t="shared" si="821"/>
        <v/>
      </c>
      <c r="AF1015" s="66">
        <f t="shared" si="822"/>
        <v>0</v>
      </c>
      <c r="AG1015" s="67" t="str">
        <f t="shared" ref="AG1015:AG1023" si="825">+IF(AF1015&lt;$AG$10,"MIPYME","NO CUMPLE")</f>
        <v>MIPYME</v>
      </c>
      <c r="AH1015" s="68"/>
      <c r="AI1015" s="64" t="str">
        <f>IF(OR(AH1013=0,N1015="",R1015=""),"",IF(AH1013&gt;=$AI$9,"HABIL","NO HABIL"))</f>
        <v/>
      </c>
      <c r="AJ1015" s="68"/>
      <c r="AK1015" s="64" t="str">
        <f>IF(OR(AJ1013=0,N1015="",R1015=""),"",IF(AJ1013&gt;=$AK$9,"HABIL","NO HABIL"))</f>
        <v/>
      </c>
      <c r="AL1015" s="71" t="str">
        <f t="shared" ref="AL1015:AL1024" si="826">IF(OR(AI1015="",AK1015=""),"",IF(AI1015="NO HABIL","NO HABIL",IF(AK1015="NO HABIL","NO HABIL",IF(AK1015="NO HABIL","NO HABIL","HABIL"))))</f>
        <v/>
      </c>
    </row>
    <row r="1016" spans="2:38" ht="18" hidden="1" customHeight="1" x14ac:dyDescent="0.25">
      <c r="B1016" s="54" t="str">
        <f>IF(C1016="","",B1015+0.1)</f>
        <v/>
      </c>
      <c r="C1016" s="56"/>
      <c r="D1016" s="56"/>
      <c r="E1016" s="57">
        <f>IF(ISERROR(VLOOKUP(C1016,[2]TD!$4:$65536,2,0)),0,VLOOKUP(C1016,[2]TD!$4:$65536,2,0))</f>
        <v>0</v>
      </c>
      <c r="F1016" s="57">
        <f>IF(ISERROR(VLOOKUP(C1016,[2]TD!$4:$65536,3,0)),0,VLOOKUP(C1016,[2]TD!$4:$65536,3,0))</f>
        <v>0</v>
      </c>
      <c r="G1016" s="57">
        <f>IF(ISERROR(VLOOKUP(C1016,[2]TD!$4:$65536,4,0)),0,VLOOKUP(C1016,[2]TD!$4:$65536,4,0))</f>
        <v>0</v>
      </c>
      <c r="H1016" s="57">
        <f>IF(ISERROR(VLOOKUP(C1016,[2]TD!$4:$65536,5,0)),0,VLOOKUP(C1016,[2]TD!$4:$65536,5,0))</f>
        <v>0</v>
      </c>
      <c r="I1016" s="57">
        <f t="shared" si="823"/>
        <v>0</v>
      </c>
      <c r="J1016" s="58">
        <f t="shared" si="823"/>
        <v>0</v>
      </c>
      <c r="K1016" s="58">
        <f t="shared" si="824"/>
        <v>0</v>
      </c>
      <c r="L1016" s="57">
        <f>IF(ISERROR(VLOOKUP(C1016,[2]TD!$4:$65536,6,0)),0,VLOOKUP(C1016,[2]TD!$4:$65536,6,0))</f>
        <v>0</v>
      </c>
      <c r="M1016" s="57">
        <f>IF(ISERROR(VLOOKUP(C1016,[2]TD!$4:$65536,7,0)),0,VLOOKUP(C1016,[2]TD!$4:$65536,7,0))</f>
        <v>0</v>
      </c>
      <c r="N1016" s="70"/>
      <c r="O1016" s="70" t="str">
        <f>IF(ISERROR(VLOOKUP(N1016,[2]POA!$A$2:$C$25,3,0)),"",VLOOKUP(N1016,[2]POA!$A$2:$C$25,3,0))</f>
        <v/>
      </c>
      <c r="P1016" s="61"/>
      <c r="Q1016" s="61" t="str">
        <f>IF(ISERROR(VLOOKUP(P1016,[2]POA!$A$2:$F$25,4,0)),"",VLOOKUP(P1016,[2]POA!$A$2:$F$25,4,0))</f>
        <v/>
      </c>
      <c r="R1016" s="62" t="str">
        <f>IF(ISERROR(VLOOKUP(N1016,[2]POA!$A$2:$C$25,2,0)),"",VLOOKUP(N1016,[2]POA!$A$2:$C$25,2,0))</f>
        <v/>
      </c>
      <c r="S1016" s="63" t="s">
        <v>54</v>
      </c>
      <c r="T1016" s="64" t="str">
        <f t="shared" si="820"/>
        <v/>
      </c>
      <c r="U1016" s="63"/>
      <c r="V1016" s="64" t="str">
        <f>IF(OR(U1013=0,N1016="",R1016=""),"",IF(U1013&gt;=(0.5*R1016),"HABIL","NO HABIL"))</f>
        <v/>
      </c>
      <c r="W1016" s="64"/>
      <c r="X1016" s="63"/>
      <c r="Y1016" s="64" t="str">
        <f>IF(OR(X1013=0,N1016="",R1016=""),"",IF(X1013&gt;=$Y$9,"HABIL","NO HABIL"))</f>
        <v/>
      </c>
      <c r="Z1016" s="65"/>
      <c r="AA1016" s="64" t="str">
        <f>IF(OR(Z1013=0,N1016="",R1016=""),"",IF(Z1013&lt;=$AA$9,"HABIL","NO HABIL"))</f>
        <v/>
      </c>
      <c r="AB1016" s="61">
        <f>IF(ISERROR(VLOOKUP(P1016,[3]POA!$A$2:$F$25,5,0)),"",VLOOKUP(P1016,[3]POA!$A$2:$F$25,5,0))</f>
        <v>0</v>
      </c>
      <c r="AC1016" s="61"/>
      <c r="AD1016" s="64" t="str">
        <f>IF(OR(AC1013=0,N1016="",R1016=""),"",IF(AC1013&gt;=$AD$9,"HABIL","NO HABIL"))</f>
        <v/>
      </c>
      <c r="AE1016" s="64" t="str">
        <f t="shared" si="821"/>
        <v/>
      </c>
      <c r="AF1016" s="66">
        <f t="shared" si="822"/>
        <v>0</v>
      </c>
      <c r="AG1016" s="67" t="str">
        <f t="shared" si="825"/>
        <v>MIPYME</v>
      </c>
      <c r="AH1016" s="68"/>
      <c r="AI1016" s="64" t="str">
        <f>IF(OR(AH1013=0,N1016="",R1016=""),"",IF(AH1013&gt;=$AI$9,"HABIL","NO HABIL"))</f>
        <v/>
      </c>
      <c r="AJ1016" s="68"/>
      <c r="AK1016" s="64" t="str">
        <f>IF(OR(AJ1013=0,N1016="",R1016=""),"",IF(AJ1013&gt;=$AK$9,"HABIL","NO HABIL"))</f>
        <v/>
      </c>
      <c r="AL1016" s="71" t="str">
        <f t="shared" si="826"/>
        <v/>
      </c>
    </row>
    <row r="1017" spans="2:38" ht="18" hidden="1" customHeight="1" x14ac:dyDescent="0.25">
      <c r="B1017" s="54"/>
      <c r="C1017" s="56" t="s">
        <v>55</v>
      </c>
      <c r="D1017" s="56"/>
      <c r="E1017" s="57">
        <f>IF(ISERROR(VLOOKUP(C1017,[2]TD!$4:$65536,2,0)),0,VLOOKUP(C1017,[2]TD!$4:$65536,2,0))</f>
        <v>0</v>
      </c>
      <c r="F1017" s="57">
        <f>IF(ISERROR(VLOOKUP(C1017,[2]TD!$4:$65536,3,0)),0,VLOOKUP(C1017,[2]TD!$4:$65536,3,0))</f>
        <v>0</v>
      </c>
      <c r="G1017" s="57">
        <f>IF(ISERROR(VLOOKUP(C1017,[2]TD!$4:$65536,4,0)),0,VLOOKUP(C1017,[2]TD!$4:$65536,4,0))</f>
        <v>0</v>
      </c>
      <c r="H1017" s="57">
        <f>IF(ISERROR(VLOOKUP(C1017,[2]TD!$4:$65536,5,0)),0,VLOOKUP(C1017,[2]TD!$4:$65536,5,0))</f>
        <v>0</v>
      </c>
      <c r="I1017" s="57">
        <f t="shared" si="823"/>
        <v>0</v>
      </c>
      <c r="J1017" s="57">
        <f t="shared" si="823"/>
        <v>0</v>
      </c>
      <c r="K1017" s="57">
        <f t="shared" si="824"/>
        <v>0</v>
      </c>
      <c r="L1017" s="57">
        <f>IF(ISERROR(VLOOKUP(C1017,[2]TD!$4:$65536,6,0)),0,VLOOKUP(C1017,[2]TD!$4:$65536,6,0))</f>
        <v>0</v>
      </c>
      <c r="M1017" s="57">
        <f>IF(ISERROR(VLOOKUP(C1017,[2]TD!$4:$65536,7,0)),0,VLOOKUP(C1017,[2]TD!$4:$65536,7,0))</f>
        <v>0</v>
      </c>
      <c r="N1017" s="70"/>
      <c r="O1017" s="70" t="str">
        <f>IF(ISERROR(VLOOKUP(N1017,[2]POA!$A$2:$C$25,3,0)),"",VLOOKUP(N1017,[2]POA!$A$2:$C$25,3,0))</f>
        <v/>
      </c>
      <c r="P1017" s="61"/>
      <c r="Q1017" s="61" t="str">
        <f>IF(ISERROR(VLOOKUP(P1017,[2]POA!$A$2:$F$25,4,0)),"",VLOOKUP(P1017,[2]POA!$A$2:$F$25,4,0))</f>
        <v/>
      </c>
      <c r="R1017" s="62" t="str">
        <f>IF(ISERROR(VLOOKUP(N1017,[2]POA!$A$2:$C$25,2,0)),"",VLOOKUP(N1017,[2]POA!$A$2:$C$25,2,0))</f>
        <v/>
      </c>
      <c r="S1017" s="63"/>
      <c r="T1017" s="64" t="str">
        <f t="shared" si="820"/>
        <v/>
      </c>
      <c r="U1017" s="63"/>
      <c r="V1017" s="64" t="str">
        <f>IF(OR(U1013=0,N1017="",R1017=""),"",IF(U1013&gt;=(0.5*R1017),"HABIL","NO HABIL"))</f>
        <v/>
      </c>
      <c r="W1017" s="64"/>
      <c r="X1017" s="63"/>
      <c r="Y1017" s="64" t="str">
        <f>IF(OR(X1013=0,N1017="",R1017=""),"",IF(X1013&gt;=$Y$9,"HABIL","NO HABIL"))</f>
        <v/>
      </c>
      <c r="Z1017" s="65"/>
      <c r="AA1017" s="64" t="str">
        <f>IF(OR(Z1013=0,N1017="",R1017=""),"",IF(Z1013&lt;=$AA$9,"HABIL","NO HABIL"))</f>
        <v/>
      </c>
      <c r="AB1017" s="61">
        <f>IF(ISERROR(VLOOKUP(P1017,[3]POA!$A$2:$F$25,5,0)),"",VLOOKUP(P1017,[3]POA!$A$2:$F$25,5,0))</f>
        <v>0</v>
      </c>
      <c r="AC1017" s="61"/>
      <c r="AD1017" s="64" t="str">
        <f>IF(OR(AC1013=0,N1017="",R1017=""),"",IF(AC1013&gt;=$AD$9,"HABIL","NO HABIL"))</f>
        <v/>
      </c>
      <c r="AE1017" s="64" t="str">
        <f t="shared" si="821"/>
        <v/>
      </c>
      <c r="AF1017" s="66">
        <f t="shared" si="822"/>
        <v>0</v>
      </c>
      <c r="AG1017" s="67" t="str">
        <f t="shared" si="825"/>
        <v>MIPYME</v>
      </c>
      <c r="AH1017" s="68"/>
      <c r="AI1017" s="64" t="str">
        <f>IF(OR(AH1013=0,N1017="",R1017=""),"",IF(AH1013&gt;=$AI$9,"HABIL","NO HABIL"))</f>
        <v/>
      </c>
      <c r="AJ1017" s="68"/>
      <c r="AK1017" s="64" t="str">
        <f>IF(OR(AJ1013=0,N1017="",R1017=""),"",IF(AJ1013&gt;=$AK$9,"HABIL","NO HABIL"))</f>
        <v/>
      </c>
      <c r="AL1017" s="71" t="str">
        <f t="shared" si="826"/>
        <v/>
      </c>
    </row>
    <row r="1018" spans="2:38" ht="18" hidden="1" customHeight="1" x14ac:dyDescent="0.25">
      <c r="B1018" s="54" t="str">
        <f t="shared" ref="B1018:B1023" si="827">IF(C1018="","",B1017+0.1)</f>
        <v/>
      </c>
      <c r="C1018" s="56"/>
      <c r="D1018" s="56"/>
      <c r="E1018" s="57">
        <f>IF(ISERROR(VLOOKUP(C1018,[2]TD!$4:$65536,2,0)),0,VLOOKUP(C1018,[2]TD!$4:$65536,2,0))</f>
        <v>0</v>
      </c>
      <c r="F1018" s="57">
        <f>IF(ISERROR(VLOOKUP(C1018,[2]TD!$4:$65536,3,0)),0,VLOOKUP(C1018,[2]TD!$4:$65536,3,0))</f>
        <v>0</v>
      </c>
      <c r="G1018" s="57">
        <f>IF(ISERROR(VLOOKUP(C1018,[2]TD!$4:$65536,4,0)),0,VLOOKUP(C1018,[2]TD!$4:$65536,4,0))</f>
        <v>0</v>
      </c>
      <c r="H1018" s="57">
        <f>IF(ISERROR(VLOOKUP(C1018,[2]TD!$4:$65536,5,0)),0,VLOOKUP(C1018,[2]TD!$4:$65536,5,0))</f>
        <v>0</v>
      </c>
      <c r="I1018" s="57">
        <f t="shared" si="823"/>
        <v>0</v>
      </c>
      <c r="J1018" s="57">
        <f t="shared" si="823"/>
        <v>0</v>
      </c>
      <c r="K1018" s="57">
        <f t="shared" si="824"/>
        <v>0</v>
      </c>
      <c r="L1018" s="57">
        <f>IF(ISERROR(VLOOKUP(C1018,[2]TD!$4:$65536,6,0)),0,VLOOKUP(C1018,[2]TD!$4:$65536,6,0))</f>
        <v>0</v>
      </c>
      <c r="M1018" s="57">
        <f>IF(ISERROR(VLOOKUP(C1018,[2]TD!$4:$65536,7,0)),0,VLOOKUP(C1018,[2]TD!$4:$65536,7,0))</f>
        <v>0</v>
      </c>
      <c r="N1018" s="70"/>
      <c r="O1018" s="70" t="str">
        <f>IF(ISERROR(VLOOKUP(N1018,[2]POA!$A$2:$C$25,3,0)),"",VLOOKUP(N1018,[2]POA!$A$2:$C$25,3,0))</f>
        <v/>
      </c>
      <c r="P1018" s="61"/>
      <c r="Q1018" s="61" t="str">
        <f>IF(ISERROR(VLOOKUP(P1018,[2]POA!$A$2:$F$25,4,0)),"",VLOOKUP(P1018,[2]POA!$A$2:$F$25,4,0))</f>
        <v/>
      </c>
      <c r="R1018" s="62" t="str">
        <f>IF(ISERROR(VLOOKUP(N1018,[2]POA!$A$2:$C$25,2,0)),"",VLOOKUP(N1018,[2]POA!$A$2:$C$25,2,0))</f>
        <v/>
      </c>
      <c r="S1018" s="63"/>
      <c r="T1018" s="64" t="str">
        <f t="shared" si="820"/>
        <v/>
      </c>
      <c r="U1018" s="63"/>
      <c r="V1018" s="64" t="str">
        <f>IF(OR(U1013=0,N1018="",R1018=""),"",IF(U1013&gt;=(0.5*R1018),"HABIL","NO HABIL"))</f>
        <v/>
      </c>
      <c r="W1018" s="64"/>
      <c r="X1018" s="63"/>
      <c r="Y1018" s="64" t="str">
        <f>IF(OR(X1013=0,N1018="",R1018=""),"",IF(X1013&gt;=$Y$9,"HABIL","NO HABIL"))</f>
        <v/>
      </c>
      <c r="Z1018" s="65"/>
      <c r="AA1018" s="64" t="str">
        <f>IF(OR(Z1013=0,N1018="",R1018=""),"",IF(Z1013&lt;=$AA$9,"HABIL","NO HABIL"))</f>
        <v/>
      </c>
      <c r="AB1018" s="61">
        <f>IF(ISERROR(VLOOKUP(P1018,[3]POA!$A$2:$F$25,5,0)),"",VLOOKUP(P1018,[3]POA!$A$2:$F$25,5,0))</f>
        <v>0</v>
      </c>
      <c r="AC1018" s="61"/>
      <c r="AD1018" s="64" t="str">
        <f>IF(OR(AC1013=0,N1018="",R1018=""),"",IF(AC1013&gt;=$AD$9,"HABIL","NO HABIL"))</f>
        <v/>
      </c>
      <c r="AE1018" s="64" t="str">
        <f t="shared" si="821"/>
        <v/>
      </c>
      <c r="AF1018" s="66">
        <f t="shared" si="822"/>
        <v>0</v>
      </c>
      <c r="AG1018" s="67" t="str">
        <f t="shared" si="825"/>
        <v>MIPYME</v>
      </c>
      <c r="AH1018" s="68"/>
      <c r="AI1018" s="64" t="str">
        <f>IF(OR(AH1013=0,N1018="",R1018=""),"",IF(AH1013&gt;=$AI$9,"HABIL","NO HABIL"))</f>
        <v/>
      </c>
      <c r="AJ1018" s="68"/>
      <c r="AK1018" s="64" t="str">
        <f>IF(OR(AJ1013=0,N1018="",R1018=""),"",IF(AJ1013&gt;=$AK$9,"HABIL","NO HABIL"))</f>
        <v/>
      </c>
      <c r="AL1018" s="72" t="str">
        <f t="shared" si="826"/>
        <v/>
      </c>
    </row>
    <row r="1019" spans="2:38" ht="18" hidden="1" customHeight="1" x14ac:dyDescent="0.25">
      <c r="B1019" s="54" t="str">
        <f t="shared" si="827"/>
        <v/>
      </c>
      <c r="C1019" s="56"/>
      <c r="D1019" s="56"/>
      <c r="E1019" s="57">
        <f>IF(ISERROR(VLOOKUP(C1019,[2]TD!$4:$65536,2,0)),0,VLOOKUP(C1019,[2]TD!$4:$65536,2,0))</f>
        <v>0</v>
      </c>
      <c r="F1019" s="57">
        <f>IF(ISERROR(VLOOKUP(C1019,[2]TD!$4:$65536,3,0)),0,VLOOKUP(C1019,[2]TD!$4:$65536,3,0))</f>
        <v>0</v>
      </c>
      <c r="G1019" s="57">
        <f>IF(ISERROR(VLOOKUP(C1019,[2]TD!$4:$65536,4,0)),0,VLOOKUP(C1019,[2]TD!$4:$65536,4,0))</f>
        <v>0</v>
      </c>
      <c r="H1019" s="57">
        <f>IF(ISERROR(VLOOKUP(C1019,[2]TD!$4:$65536,5,0)),0,VLOOKUP(C1019,[2]TD!$4:$65536,5,0))</f>
        <v>0</v>
      </c>
      <c r="I1019" s="57">
        <f t="shared" si="823"/>
        <v>0</v>
      </c>
      <c r="J1019" s="57">
        <f t="shared" si="823"/>
        <v>0</v>
      </c>
      <c r="K1019" s="57">
        <f t="shared" si="824"/>
        <v>0</v>
      </c>
      <c r="L1019" s="57">
        <f>IF(ISERROR(VLOOKUP(C1019,[2]TD!$4:$65536,6,0)),0,VLOOKUP(C1019,[2]TD!$4:$65536,6,0))</f>
        <v>0</v>
      </c>
      <c r="M1019" s="57">
        <f>IF(ISERROR(VLOOKUP(C1019,[2]TD!$4:$65536,7,0)),0,VLOOKUP(C1019,[2]TD!$4:$65536,7,0))</f>
        <v>0</v>
      </c>
      <c r="N1019" s="70"/>
      <c r="O1019" s="70" t="str">
        <f>IF(ISERROR(VLOOKUP(N1019,[2]POA!$A$2:$C$25,3,0)),"",VLOOKUP(N1019,[2]POA!$A$2:$C$25,3,0))</f>
        <v/>
      </c>
      <c r="P1019" s="61"/>
      <c r="Q1019" s="61" t="str">
        <f>IF(ISERROR(VLOOKUP(P1019,[2]POA!$A$2:$F$25,4,0)),"",VLOOKUP(P1019,[2]POA!$A$2:$F$25,4,0))</f>
        <v/>
      </c>
      <c r="R1019" s="62" t="str">
        <f>IF(ISERROR(VLOOKUP(N1019,[2]POA!$A$2:$C$25,2,0)),"",VLOOKUP(N1019,[2]POA!$A$2:$C$25,2,0))</f>
        <v/>
      </c>
      <c r="S1019" s="63"/>
      <c r="T1019" s="64" t="str">
        <f t="shared" si="820"/>
        <v/>
      </c>
      <c r="U1019" s="63"/>
      <c r="V1019" s="64" t="str">
        <f>IF(OR(U1013=0,N1019="",R1019=""),"",IF(U1013&gt;=(0.5*R1019),"HABIL","NO HABIL"))</f>
        <v/>
      </c>
      <c r="W1019" s="64"/>
      <c r="X1019" s="63"/>
      <c r="Y1019" s="64" t="str">
        <f>IF(OR(X1013=0,N1019="",R1019=""),"",IF(X1013&gt;=$Y$9,"HABIL","NO HABIL"))</f>
        <v/>
      </c>
      <c r="Z1019" s="65"/>
      <c r="AA1019" s="64" t="str">
        <f>IF(OR(Z1013=0,N1019="",R1019=""),"",IF(Z1013&lt;=$AA$9,"HABIL","NO HABIL"))</f>
        <v/>
      </c>
      <c r="AB1019" s="61">
        <f>IF(ISERROR(VLOOKUP(P1019,[3]POA!$A$2:$F$25,5,0)),"",VLOOKUP(P1019,[3]POA!$A$2:$F$25,5,0))</f>
        <v>0</v>
      </c>
      <c r="AC1019" s="61"/>
      <c r="AD1019" s="64" t="str">
        <f>IF(OR(AC1013=0,N1019="",R1019=""),"",IF(AC1013&gt;=$AD$9,"HABIL","NO HABIL"))</f>
        <v/>
      </c>
      <c r="AE1019" s="64" t="str">
        <f t="shared" si="821"/>
        <v/>
      </c>
      <c r="AF1019" s="66">
        <f t="shared" si="822"/>
        <v>0</v>
      </c>
      <c r="AG1019" s="67" t="str">
        <f t="shared" si="825"/>
        <v>MIPYME</v>
      </c>
      <c r="AH1019" s="68"/>
      <c r="AI1019" s="64" t="str">
        <f>IF(OR(AH1013=0,N1019="",R1019=""),"",IF(AH1013&gt;=$AI$9,"HABIL","NO HABIL"))</f>
        <v/>
      </c>
      <c r="AJ1019" s="68"/>
      <c r="AK1019" s="64" t="str">
        <f>IF(OR(AJ1013=0,N1019="",R1019=""),"",IF(AJ1013&gt;=$AK$9,"HABIL","NO HABIL"))</f>
        <v/>
      </c>
      <c r="AL1019" s="71" t="str">
        <f t="shared" si="826"/>
        <v/>
      </c>
    </row>
    <row r="1020" spans="2:38" ht="18" hidden="1" customHeight="1" x14ac:dyDescent="0.25">
      <c r="B1020" s="54" t="str">
        <f t="shared" si="827"/>
        <v/>
      </c>
      <c r="C1020" s="56"/>
      <c r="D1020" s="56"/>
      <c r="E1020" s="57">
        <f>IF(ISERROR(VLOOKUP(C1020,[2]TD!$4:$65536,2,0)),0,VLOOKUP(C1020,[2]TD!$4:$65536,2,0))</f>
        <v>0</v>
      </c>
      <c r="F1020" s="57">
        <f>IF(ISERROR(VLOOKUP(C1020,[2]TD!$4:$65536,3,0)),0,VLOOKUP(C1020,[2]TD!$4:$65536,3,0))</f>
        <v>0</v>
      </c>
      <c r="G1020" s="57">
        <f>IF(ISERROR(VLOOKUP(C1020,[2]TD!$4:$65536,4,0)),0,VLOOKUP(C1020,[2]TD!$4:$65536,4,0))</f>
        <v>0</v>
      </c>
      <c r="H1020" s="57">
        <f>IF(ISERROR(VLOOKUP(C1020,[2]TD!$4:$65536,5,0)),0,VLOOKUP(C1020,[2]TD!$4:$65536,5,0))</f>
        <v>0</v>
      </c>
      <c r="I1020" s="57">
        <f t="shared" si="823"/>
        <v>0</v>
      </c>
      <c r="J1020" s="57">
        <f t="shared" si="823"/>
        <v>0</v>
      </c>
      <c r="K1020" s="57">
        <f t="shared" si="824"/>
        <v>0</v>
      </c>
      <c r="L1020" s="57">
        <f>IF(ISERROR(VLOOKUP(C1020,[2]TD!$4:$65536,6,0)),0,VLOOKUP(C1020,[2]TD!$4:$65536,6,0))</f>
        <v>0</v>
      </c>
      <c r="M1020" s="57">
        <f>IF(ISERROR(VLOOKUP(C1020,[2]TD!$4:$65536,7,0)),0,VLOOKUP(C1020,[2]TD!$4:$65536,7,0))</f>
        <v>0</v>
      </c>
      <c r="N1020" s="70"/>
      <c r="O1020" s="70" t="str">
        <f>IF(ISERROR(VLOOKUP(N1020,[2]POA!$A$2:$C$25,3,0)),"",VLOOKUP(N1020,[2]POA!$A$2:$C$25,3,0))</f>
        <v/>
      </c>
      <c r="P1020" s="61"/>
      <c r="Q1020" s="61" t="str">
        <f>IF(ISERROR(VLOOKUP(P1020,[2]POA!$A$2:$F$25,4,0)),"",VLOOKUP(P1020,[2]POA!$A$2:$F$25,4,0))</f>
        <v/>
      </c>
      <c r="R1020" s="62" t="str">
        <f>IF(ISERROR(VLOOKUP(N1020,[2]POA!$A$2:$C$25,2,0)),"",VLOOKUP(N1020,[2]POA!$A$2:$C$25,2,0))</f>
        <v/>
      </c>
      <c r="S1020" s="63"/>
      <c r="T1020" s="64" t="str">
        <f t="shared" si="820"/>
        <v/>
      </c>
      <c r="U1020" s="63"/>
      <c r="V1020" s="64" t="str">
        <f>IF(OR(U1013=0,N1020="",R1020=""),"",IF(U1013&gt;=(0.5*R1020),"HABIL","NO HABIL"))</f>
        <v/>
      </c>
      <c r="W1020" s="64"/>
      <c r="X1020" s="63"/>
      <c r="Y1020" s="64" t="str">
        <f>IF(OR(X1013=0,N1020="",R1020=""),"",IF(X1013&gt;=$Y$9,"HABIL","NO HABIL"))</f>
        <v/>
      </c>
      <c r="Z1020" s="65"/>
      <c r="AA1020" s="64" t="str">
        <f>IF(OR(Z1013=0,N1020="",R1020=""),"",IF(Z1013&lt;=$AA$9,"HABIL","NO HABIL"))</f>
        <v/>
      </c>
      <c r="AB1020" s="61">
        <f>IF(ISERROR(VLOOKUP(P1020,[3]POA!$A$2:$F$25,5,0)),"",VLOOKUP(P1020,[3]POA!$A$2:$F$25,5,0))</f>
        <v>0</v>
      </c>
      <c r="AC1020" s="61"/>
      <c r="AD1020" s="64" t="str">
        <f>IF(OR(AC1013=0,N1020="",R1020=""),"",IF(AC1013&gt;=$AD$9,"HABIL","NO HABIL"))</f>
        <v/>
      </c>
      <c r="AE1020" s="64" t="str">
        <f t="shared" si="821"/>
        <v/>
      </c>
      <c r="AF1020" s="66">
        <f t="shared" si="822"/>
        <v>0</v>
      </c>
      <c r="AG1020" s="67" t="str">
        <f t="shared" si="825"/>
        <v>MIPYME</v>
      </c>
      <c r="AH1020" s="68"/>
      <c r="AI1020" s="64" t="str">
        <f>IF(OR(AH1013=0,N1020="",R1020=""),"",IF(AH1013&gt;=$AI$9,"HABIL","NO HABIL"))</f>
        <v/>
      </c>
      <c r="AJ1020" s="68"/>
      <c r="AK1020" s="64" t="str">
        <f>IF(OR(AJ1013=0,N1020="",R1020=""),"",IF(AJ1013&gt;=$AK$9,"HABIL","NO HABIL"))</f>
        <v/>
      </c>
      <c r="AL1020" s="71" t="str">
        <f t="shared" si="826"/>
        <v/>
      </c>
    </row>
    <row r="1021" spans="2:38" ht="18" hidden="1" customHeight="1" x14ac:dyDescent="0.25">
      <c r="B1021" s="54" t="str">
        <f t="shared" si="827"/>
        <v/>
      </c>
      <c r="C1021" s="56"/>
      <c r="D1021" s="56"/>
      <c r="E1021" s="57">
        <f>IF(ISERROR(VLOOKUP(C1021,[2]TD!$4:$65536,2,0)),0,VLOOKUP(C1021,[2]TD!$4:$65536,2,0))</f>
        <v>0</v>
      </c>
      <c r="F1021" s="57">
        <f>IF(ISERROR(VLOOKUP(C1021,[2]TD!$4:$65536,3,0)),0,VLOOKUP(C1021,[2]TD!$4:$65536,3,0))</f>
        <v>0</v>
      </c>
      <c r="G1021" s="57">
        <f>IF(ISERROR(VLOOKUP(C1021,[2]TD!$4:$65536,4,0)),0,VLOOKUP(C1021,[2]TD!$4:$65536,4,0))</f>
        <v>0</v>
      </c>
      <c r="H1021" s="57">
        <f>IF(ISERROR(VLOOKUP(C1021,[2]TD!$4:$65536,5,0)),0,VLOOKUP(C1021,[2]TD!$4:$65536,5,0))</f>
        <v>0</v>
      </c>
      <c r="I1021" s="57">
        <f t="shared" si="823"/>
        <v>0</v>
      </c>
      <c r="J1021" s="57">
        <f t="shared" si="823"/>
        <v>0</v>
      </c>
      <c r="K1021" s="57">
        <f t="shared" si="824"/>
        <v>0</v>
      </c>
      <c r="L1021" s="57">
        <f>IF(ISERROR(VLOOKUP(C1021,[2]TD!$4:$65536,6,0)),0,VLOOKUP(C1021,[2]TD!$4:$65536,6,0))</f>
        <v>0</v>
      </c>
      <c r="M1021" s="57">
        <f>IF(ISERROR(VLOOKUP(C1021,[2]TD!$4:$65536,7,0)),0,VLOOKUP(C1021,[2]TD!$4:$65536,7,0))</f>
        <v>0</v>
      </c>
      <c r="N1021" s="70"/>
      <c r="O1021" s="70" t="str">
        <f>IF(ISERROR(VLOOKUP(N1021,[2]POA!$A$2:$C$25,3,0)),"",VLOOKUP(N1021,[2]POA!$A$2:$C$25,3,0))</f>
        <v/>
      </c>
      <c r="P1021" s="61"/>
      <c r="Q1021" s="61" t="str">
        <f>IF(ISERROR(VLOOKUP(P1021,[2]POA!$A$2:$F$25,4,0)),"",VLOOKUP(P1021,[2]POA!$A$2:$F$25,4,0))</f>
        <v/>
      </c>
      <c r="R1021" s="62" t="str">
        <f>IF(ISERROR(VLOOKUP(N1021,[2]POA!$A$2:$C$25,2,0)),"",VLOOKUP(N1021,[2]POA!$A$2:$C$25,2,0))</f>
        <v/>
      </c>
      <c r="S1021" s="63"/>
      <c r="T1021" s="64" t="str">
        <f t="shared" si="820"/>
        <v/>
      </c>
      <c r="U1021" s="63"/>
      <c r="V1021" s="64" t="str">
        <f>IF(OR(U1013=0,N1021="",R1021=""),"",IF(U1013&gt;=(0.5*R1021),"HABIL","NO HABIL"))</f>
        <v/>
      </c>
      <c r="W1021" s="64"/>
      <c r="X1021" s="63"/>
      <c r="Y1021" s="64" t="str">
        <f>IF(OR(X1013=0,N1021="",R1021=""),"",IF(X1013&gt;=$Y$9,"HABIL","NO HABIL"))</f>
        <v/>
      </c>
      <c r="Z1021" s="65"/>
      <c r="AA1021" s="64" t="str">
        <f>IF(OR(Z1013=0,N1021="",R1021=""),"",IF(Z1013&lt;=$AA$9,"HABIL","NO HABIL"))</f>
        <v/>
      </c>
      <c r="AB1021" s="61">
        <f>IF(ISERROR(VLOOKUP(P1021,[3]POA!$A$2:$F$25,5,0)),"",VLOOKUP(P1021,[3]POA!$A$2:$F$25,5,0))</f>
        <v>0</v>
      </c>
      <c r="AC1021" s="61"/>
      <c r="AD1021" s="64" t="str">
        <f>IF(OR(AC1013=0,N1021="",R1021=""),"",IF(AC1013&gt;=$AD$9,"HABIL","NO HABIL"))</f>
        <v/>
      </c>
      <c r="AE1021" s="64" t="str">
        <f t="shared" si="821"/>
        <v/>
      </c>
      <c r="AF1021" s="66">
        <f t="shared" si="822"/>
        <v>0</v>
      </c>
      <c r="AG1021" s="67" t="str">
        <f t="shared" si="825"/>
        <v>MIPYME</v>
      </c>
      <c r="AH1021" s="68"/>
      <c r="AI1021" s="64" t="str">
        <f>IF(OR(AH1013=0,N1021="",R1021=""),"",IF(AH1013&gt;=$AI$9,"HABIL","NO HABIL"))</f>
        <v/>
      </c>
      <c r="AJ1021" s="68"/>
      <c r="AK1021" s="64" t="str">
        <f>IF(OR(AJ1013=0,N1021="",R1021=""),"",IF(AJ1013&gt;=$AK$9,"HABIL","NO HABIL"))</f>
        <v/>
      </c>
      <c r="AL1021" s="72" t="str">
        <f t="shared" si="826"/>
        <v/>
      </c>
    </row>
    <row r="1022" spans="2:38" ht="18" hidden="1" customHeight="1" x14ac:dyDescent="0.25">
      <c r="B1022" s="54" t="str">
        <f t="shared" si="827"/>
        <v/>
      </c>
      <c r="C1022" s="56"/>
      <c r="D1022" s="56"/>
      <c r="E1022" s="57">
        <f>IF(ISERROR(VLOOKUP(C1022,[2]TD!$4:$65536,2,0)),0,VLOOKUP(C1022,[2]TD!$4:$65536,2,0))</f>
        <v>0</v>
      </c>
      <c r="F1022" s="57">
        <f>IF(ISERROR(VLOOKUP(C1022,[2]TD!$4:$65536,3,0)),0,VLOOKUP(C1022,[2]TD!$4:$65536,3,0))</f>
        <v>0</v>
      </c>
      <c r="G1022" s="57">
        <f>IF(ISERROR(VLOOKUP(C1022,[2]TD!$4:$65536,4,0)),0,VLOOKUP(C1022,[2]TD!$4:$65536,4,0))</f>
        <v>0</v>
      </c>
      <c r="H1022" s="57">
        <f>IF(ISERROR(VLOOKUP(C1022,[2]TD!$4:$65536,5,0)),0,VLOOKUP(C1022,[2]TD!$4:$65536,5,0))</f>
        <v>0</v>
      </c>
      <c r="I1022" s="57">
        <f t="shared" si="823"/>
        <v>0</v>
      </c>
      <c r="J1022" s="57">
        <f t="shared" si="823"/>
        <v>0</v>
      </c>
      <c r="K1022" s="57">
        <f t="shared" si="824"/>
        <v>0</v>
      </c>
      <c r="L1022" s="57">
        <f>IF(ISERROR(VLOOKUP(C1022,[2]TD!$4:$65536,6,0)),0,VLOOKUP(C1022,[2]TD!$4:$65536,6,0))</f>
        <v>0</v>
      </c>
      <c r="M1022" s="57">
        <f>IF(ISERROR(VLOOKUP(C1022,[2]TD!$4:$65536,7,0)),0,VLOOKUP(C1022,[2]TD!$4:$65536,7,0))</f>
        <v>0</v>
      </c>
      <c r="N1022" s="70"/>
      <c r="O1022" s="70" t="str">
        <f>IF(ISERROR(VLOOKUP(N1022,[2]POA!$A$2:$C$25,3,0)),"",VLOOKUP(N1022,[2]POA!$A$2:$C$25,3,0))</f>
        <v/>
      </c>
      <c r="P1022" s="61"/>
      <c r="Q1022" s="61" t="str">
        <f>IF(ISERROR(VLOOKUP(P1022,[2]POA!$A$2:$F$25,4,0)),"",VLOOKUP(P1022,[2]POA!$A$2:$F$25,4,0))</f>
        <v/>
      </c>
      <c r="R1022" s="62" t="str">
        <f>IF(ISERROR(VLOOKUP(N1022,[2]POA!$A$2:$C$25,2,0)),"",VLOOKUP(N1022,[2]POA!$A$2:$C$25,2,0))</f>
        <v/>
      </c>
      <c r="S1022" s="63"/>
      <c r="T1022" s="64" t="str">
        <f t="shared" si="820"/>
        <v/>
      </c>
      <c r="U1022" s="63"/>
      <c r="V1022" s="64" t="str">
        <f>IF(OR(U1013=0,N1022="",R1022=""),"",IF(U1013&gt;=(0.5*R1022),"HABIL","NO HABIL"))</f>
        <v/>
      </c>
      <c r="W1022" s="64"/>
      <c r="X1022" s="63"/>
      <c r="Y1022" s="64" t="str">
        <f>IF(OR(X1013=0,N1022="",R1022=""),"",IF(X1013&gt;=$Y$9,"HABIL","NO HABIL"))</f>
        <v/>
      </c>
      <c r="Z1022" s="65"/>
      <c r="AA1022" s="64" t="str">
        <f>IF(OR(Z1013=0,N1022="",R1022=""),"",IF(Z1013&lt;=$AA$9,"HABIL","NO HABIL"))</f>
        <v/>
      </c>
      <c r="AB1022" s="61">
        <f>IF(ISERROR(VLOOKUP(P1022,[3]POA!$A$2:$F$25,5,0)),"",VLOOKUP(P1022,[3]POA!$A$2:$F$25,5,0))</f>
        <v>0</v>
      </c>
      <c r="AC1022" s="61"/>
      <c r="AD1022" s="64" t="str">
        <f>IF(OR(AC1013=0,N1022="",R1022=""),"",IF(AC1013&gt;=$AD$9,"HABIL","NO HABIL"))</f>
        <v/>
      </c>
      <c r="AE1022" s="64" t="str">
        <f t="shared" si="821"/>
        <v/>
      </c>
      <c r="AF1022" s="66">
        <f t="shared" si="822"/>
        <v>0</v>
      </c>
      <c r="AG1022" s="67" t="str">
        <f t="shared" si="825"/>
        <v>MIPYME</v>
      </c>
      <c r="AH1022" s="68"/>
      <c r="AI1022" s="64" t="str">
        <f>IF(OR(AH1013=0,N1022="",R1022=""),"",IF(AH1013&gt;=$AI$9,"HABIL","NO HABIL"))</f>
        <v/>
      </c>
      <c r="AJ1022" s="68"/>
      <c r="AK1022" s="64" t="str">
        <f>IF(OR(AJ1013=0,N1022="",R1022=""),"",IF(AJ1013&gt;=$AK$9,"HABIL","NO HABIL"))</f>
        <v/>
      </c>
      <c r="AL1022" s="72" t="str">
        <f t="shared" si="826"/>
        <v/>
      </c>
    </row>
    <row r="1023" spans="2:38" ht="18" hidden="1" customHeight="1" x14ac:dyDescent="0.25">
      <c r="B1023" s="73" t="str">
        <f t="shared" si="827"/>
        <v/>
      </c>
      <c r="C1023" s="74"/>
      <c r="D1023" s="74"/>
      <c r="E1023" s="75">
        <f>IF(ISERROR(VLOOKUP(C1023,[2]TD!$4:$65536,2,0)),0,VLOOKUP(C1023,[2]TD!$4:$65536,2,0))</f>
        <v>0</v>
      </c>
      <c r="F1023" s="75">
        <f>IF(ISERROR(VLOOKUP(C1023,[2]TD!$4:$65536,3,0)),0,VLOOKUP(C1023,[2]TD!$4:$65536,3,0))</f>
        <v>0</v>
      </c>
      <c r="G1023" s="75">
        <f>IF(ISERROR(VLOOKUP(C1023,[2]TD!$4:$65536,4,0)),0,VLOOKUP(C1023,[2]TD!$4:$65536,4,0))</f>
        <v>0</v>
      </c>
      <c r="H1023" s="75">
        <f>IF(ISERROR(VLOOKUP(C1023,[2]TD!$4:$65536,5,0)),0,VLOOKUP(C1023,[2]TD!$4:$65536,5,0))</f>
        <v>0</v>
      </c>
      <c r="I1023" s="75">
        <f t="shared" si="823"/>
        <v>0</v>
      </c>
      <c r="J1023" s="75">
        <f t="shared" si="823"/>
        <v>0</v>
      </c>
      <c r="K1023" s="75">
        <f t="shared" si="824"/>
        <v>0</v>
      </c>
      <c r="L1023" s="75">
        <f>IF(ISERROR(VLOOKUP(C1023,[2]TD!$4:$65536,6,0)),0,VLOOKUP(C1023,[2]TD!$4:$65536,6,0))</f>
        <v>0</v>
      </c>
      <c r="M1023" s="75">
        <f>IF(ISERROR(VLOOKUP(C1023,[2]TD!$4:$65536,7,0)),0,VLOOKUP(C1023,[2]TD!$4:$65536,7,0))</f>
        <v>0</v>
      </c>
      <c r="N1023" s="76"/>
      <c r="O1023" s="76" t="str">
        <f>IF(ISERROR(VLOOKUP(N1023,[2]POA!$A$2:$C$25,3,0)),"",VLOOKUP(N1023,[2]POA!$A$2:$C$25,3,0))</f>
        <v/>
      </c>
      <c r="P1023" s="77"/>
      <c r="Q1023" s="77" t="str">
        <f>IF(ISERROR(VLOOKUP(P1023,[2]POA!$A$2:$F$25,4,0)),"",VLOOKUP(P1023,[2]POA!$A$2:$F$25,4,0))</f>
        <v/>
      </c>
      <c r="R1023" s="78" t="str">
        <f>IF(ISERROR(VLOOKUP(N1023,[2]POA!$A$2:$C$25,2,0)),"",VLOOKUP(N1023,[2]POA!$A$2:$C$25,2,0))</f>
        <v/>
      </c>
      <c r="S1023" s="79"/>
      <c r="T1023" s="64" t="str">
        <f t="shared" si="820"/>
        <v/>
      </c>
      <c r="U1023" s="79"/>
      <c r="V1023" s="80" t="str">
        <f>IF(OR(U1013=0,N1023="",R1023=""),"",IF(U1013&gt;=(0.5*R1023),"HABIL","NO HABIL"))</f>
        <v/>
      </c>
      <c r="W1023" s="80"/>
      <c r="X1023" s="79"/>
      <c r="Y1023" s="80" t="str">
        <f>IF(OR(X1013=0,N1023="",R1023=""),"",IF(X1013&gt;=$Y$9,"HABIL","NO HABIL"))</f>
        <v/>
      </c>
      <c r="Z1023" s="81"/>
      <c r="AA1023" s="80" t="str">
        <f>IF(OR(Z1013=0,N1023="",R1023=""),"",IF(Z1013&lt;=$AA$9,"HABIL","NO HABIL"))</f>
        <v/>
      </c>
      <c r="AB1023" s="77">
        <f>IF(ISERROR(VLOOKUP(P1023,[3]POA!$A$2:$F$25,5,0)),"",VLOOKUP(P1023,[3]POA!$A$2:$F$25,5,0))</f>
        <v>0</v>
      </c>
      <c r="AC1023" s="77"/>
      <c r="AD1023" s="80" t="str">
        <f>IF(OR(AC1013=0,N1023="",R1023=""),"",IF(AC1013&gt;=$AD$9,"HABIL","NO HABIL"))</f>
        <v/>
      </c>
      <c r="AE1023" s="80" t="str">
        <f t="shared" si="821"/>
        <v/>
      </c>
      <c r="AF1023" s="82">
        <f t="shared" si="822"/>
        <v>0</v>
      </c>
      <c r="AG1023" s="83" t="str">
        <f t="shared" si="825"/>
        <v>MIPYME</v>
      </c>
      <c r="AH1023" s="84"/>
      <c r="AI1023" s="80" t="str">
        <f>IF(OR(AH1013=0,N1023="",R1023=""),"",IF(AH1013&gt;=$AI$9,"HABIL","NO HABIL"))</f>
        <v/>
      </c>
      <c r="AJ1023" s="84"/>
      <c r="AK1023" s="80" t="str">
        <f>IF(OR(AJ1013=0,N1023="",R1023=""),"",IF(AJ1013&gt;=$AK$9,"HABIL","NO HABIL"))</f>
        <v/>
      </c>
      <c r="AL1023" s="85" t="str">
        <f t="shared" si="826"/>
        <v/>
      </c>
    </row>
    <row r="1024" spans="2:38" ht="18" hidden="1" customHeight="1" x14ac:dyDescent="0.25">
      <c r="B1024" s="37">
        <v>93</v>
      </c>
      <c r="C1024" s="38">
        <f>+C1025</f>
        <v>0</v>
      </c>
      <c r="D1024" s="39" t="str">
        <f>IF(SUM(D1025:D1034)=0,"",SUM(D1025:D1034))</f>
        <v/>
      </c>
      <c r="E1024" s="40">
        <f>SUM(E1025:E1034)</f>
        <v>0</v>
      </c>
      <c r="F1024" s="40">
        <f t="shared" ref="F1024:M1024" si="828">SUM(F1025:F1034)</f>
        <v>0</v>
      </c>
      <c r="G1024" s="40">
        <f t="shared" si="828"/>
        <v>0</v>
      </c>
      <c r="H1024" s="40">
        <f t="shared" si="828"/>
        <v>0</v>
      </c>
      <c r="I1024" s="40">
        <f t="shared" si="828"/>
        <v>0</v>
      </c>
      <c r="J1024" s="40">
        <f t="shared" si="828"/>
        <v>0</v>
      </c>
      <c r="K1024" s="40">
        <f t="shared" si="828"/>
        <v>0</v>
      </c>
      <c r="L1024" s="40">
        <f t="shared" si="828"/>
        <v>0</v>
      </c>
      <c r="M1024" s="40">
        <f t="shared" si="828"/>
        <v>0</v>
      </c>
      <c r="N1024" s="41">
        <v>1</v>
      </c>
      <c r="O1024" s="42">
        <f>IF(ISERROR(VLOOKUP(N1024,[2]POA!$A$2:$C$25,3,0)),"",VLOOKUP(N1024,[2]POA!$A$2:$C$25,3,0))</f>
        <v>18</v>
      </c>
      <c r="P1024" s="43" t="s">
        <v>54</v>
      </c>
      <c r="Q1024" s="41">
        <f>+SUM(Q1025:Q1034)</f>
        <v>0</v>
      </c>
      <c r="R1024" s="44">
        <f>IF(ISERROR(VLOOKUP(N1024,[2]POA!$A$2:$C$25,2,0)),"",VLOOKUP(N1024,[2]POA!$A$2:$C$25,2,0))</f>
        <v>151500000000</v>
      </c>
      <c r="S1024" s="45">
        <f>SUM(I1024)</f>
        <v>0</v>
      </c>
      <c r="T1024" s="46" t="str">
        <f>IF(OR(S1024=0,N1024="",R1024=""),"",IF(S1024&gt;=(R1024/O1024),"HABIL","NO HABIL"))</f>
        <v/>
      </c>
      <c r="U1024" s="47">
        <f>SUM(J1024)</f>
        <v>0</v>
      </c>
      <c r="V1024" s="48" t="str">
        <f>IF(OR(U1024=0,N1024="",R1024=""),"",IF(U1024&gt;=(0.1*R1024),"HABIL","NO HABIL"))</f>
        <v/>
      </c>
      <c r="W1024" s="48"/>
      <c r="X1024" s="47">
        <f>IF(ISERROR(SUM(E1024/G1024)),0,SUM(E1024/G1024))</f>
        <v>0</v>
      </c>
      <c r="Y1024" s="46" t="str">
        <f>IF(OR(X1024=0,N1024="",R1024=""),"",IF(X1024&gt;=$Y$9,"HABIL","NO HABIL"))</f>
        <v/>
      </c>
      <c r="Z1024" s="49">
        <f>IF(ISERROR(SUM(H1024/F1024)),0,SUM(H1024/F1024))</f>
        <v>0</v>
      </c>
      <c r="AA1024" s="46" t="str">
        <f>IF(OR(Z1024=0,N1024="",R1024=""),"",IF(Z1024&lt;=$AA$9,"HABIL","NO HABIL"))</f>
        <v/>
      </c>
      <c r="AB1024" s="41">
        <f>+SUM(AB1025:AB1034)</f>
        <v>0</v>
      </c>
      <c r="AC1024" s="49">
        <f>IF(ISERROR(SUM(L1024/M1024)),0,SUM(L1024/M1024))</f>
        <v>0</v>
      </c>
      <c r="AD1024" s="46" t="str">
        <f>IF(OR(AC1024=0,N1024="",R1024=""),"",IF(AC1024&gt;=$AD$9,"HABIL","NO HABIL"))</f>
        <v/>
      </c>
      <c r="AE1024" s="46" t="str">
        <f>IF(OR(T1024="",V1024="",Y1024="",AA1024="",AD1024=""),"",IF(T1024="NO HABIL","NO HABIL",IF(V1024="NO HABIL","NO HABIL",IF(Y1024="NO HABIL","NO HABIL",IF(AA1024="NO HABIL","NO HABIL",IF(AD1024="NO HABIL","NO HABIL",IF(AD1024="NO HABIL","NO HABIL","HABIL")))))))</f>
        <v/>
      </c>
      <c r="AF1024" s="50"/>
      <c r="AG1024" s="51"/>
      <c r="AH1024" s="49">
        <f>IF(ISERROR(SUM(L1024/K1024)),0,SUM(L1024/K1024))</f>
        <v>0</v>
      </c>
      <c r="AI1024" s="46" t="str">
        <f>IF(OR(AH1024=0,N1024="",R1024=""),"",IF(AH1024&gt;=$AI$9,"HABIL","NO HABIL"))</f>
        <v/>
      </c>
      <c r="AJ1024" s="49">
        <f>IF(ISERROR(SUM(L1024/F1024)),0,SUM(L1024/F1024))</f>
        <v>0</v>
      </c>
      <c r="AK1024" s="46" t="str">
        <f>IF(OR(AJ1024=0,N1024="",R1024=""),"",IF(AJ1024&gt;=$AK$9,"HABIL","NO HABIL"))</f>
        <v/>
      </c>
      <c r="AL1024" s="52" t="str">
        <f t="shared" si="826"/>
        <v/>
      </c>
    </row>
    <row r="1025" spans="2:38" ht="18" hidden="1" customHeight="1" x14ac:dyDescent="0.25">
      <c r="B1025" s="54" t="str">
        <f>IF(C1025="","",B1024+0.1)</f>
        <v/>
      </c>
      <c r="C1025" s="55"/>
      <c r="D1025" s="56"/>
      <c r="E1025" s="57">
        <f>IF(ISERROR(VLOOKUP(C1025,[2]TD!$4:$65536,2,0)),0,VLOOKUP(C1025,[2]TD!$4:$65536,2,0))</f>
        <v>0</v>
      </c>
      <c r="F1025" s="57">
        <f>IF(ISERROR(VLOOKUP(C1025,[2]TD!$4:$65536,3,0)),0,VLOOKUP(C1025,[2]TD!$4:$65536,3,0))</f>
        <v>0</v>
      </c>
      <c r="G1025" s="57">
        <f>IF(ISERROR(VLOOKUP(C1025,[2]TD!$4:$65536,4,0)),0,VLOOKUP(C1025,[2]TD!$4:$65536,4,0))</f>
        <v>0</v>
      </c>
      <c r="H1025" s="57">
        <f>IF(ISERROR(VLOOKUP(C1025,[2]TD!$4:$65536,5,0)),0,VLOOKUP(C1025,[2]TD!$4:$65536,5,0))</f>
        <v>0</v>
      </c>
      <c r="I1025" s="57">
        <f>IF(ISERROR(E1025-G1025),"",E1025-G1025)</f>
        <v>0</v>
      </c>
      <c r="J1025" s="58">
        <f>IF(ISERROR(F1025-H1025),"",F1025-H1025)</f>
        <v>0</v>
      </c>
      <c r="K1025" s="58">
        <f>IF(ISERROR(F1025-H1025),"",F1025-H1025)</f>
        <v>0</v>
      </c>
      <c r="L1025" s="57">
        <f>IF(ISERROR(VLOOKUP(C1025,[2]TD!$4:$65536,6,0)),0,VLOOKUP(C1025,[2]TD!$4:$65536,6,0))</f>
        <v>0</v>
      </c>
      <c r="M1025" s="57">
        <f>IF(ISERROR(VLOOKUP(C1025,[2]TD!$4:$65536,7,0)),0,VLOOKUP(C1025,[2]TD!$4:$65536,7,0))</f>
        <v>0</v>
      </c>
      <c r="N1025" s="59"/>
      <c r="O1025" s="60" t="str">
        <f>IF(ISERROR(VLOOKUP(N1025,[2]POA!$A$2:$C$25,3,0)),"",VLOOKUP(N1025,[2]POA!$A$2:$C$25,3,0))</f>
        <v/>
      </c>
      <c r="P1025" s="61" t="s">
        <v>54</v>
      </c>
      <c r="Q1025" s="61" t="str">
        <f>IF(ISERROR(VLOOKUP(P1025,[2]POA!$A$2:$F$25,4,0)),"",VLOOKUP(P1025,[2]POA!$A$2:$F$25,4,0))</f>
        <v/>
      </c>
      <c r="R1025" s="62" t="str">
        <f>IF(ISERROR(VLOOKUP(N1025,[2]POA!$A$2:$C$25,2,0)),"",VLOOKUP(N1025,[2]POA!$A$2:$C$25,2,0))</f>
        <v/>
      </c>
      <c r="S1025" s="63"/>
      <c r="T1025" s="64" t="str">
        <f t="shared" ref="T1025:T1034" si="829">IF(OR(S1024=0,N1025="",R1025=""),"",IF(S1024&gt;=(0.1*R1025),"HABIL","NO HABIL"))</f>
        <v/>
      </c>
      <c r="U1025" s="63"/>
      <c r="V1025" s="64" t="str">
        <f>IF(OR(U1024=0,N1025="",R1025=""),"",IF(U1024&gt;=(0.5*R1025),"HABIL","NO HABIL"))</f>
        <v/>
      </c>
      <c r="W1025" s="64"/>
      <c r="X1025" s="63"/>
      <c r="Y1025" s="64" t="str">
        <f>IF(OR(X1024=0,N1025="",R1025=""),"",IF(X1024&gt;=$Y$9,"HABIL","NO HABIL"))</f>
        <v/>
      </c>
      <c r="Z1025" s="65"/>
      <c r="AA1025" s="64" t="str">
        <f>IF(OR(Z1024=0,N1025="",R1025=""),"",IF(Z1024&lt;=$AA$9,"HABIL","NO HABIL"))</f>
        <v/>
      </c>
      <c r="AB1025" s="61" t="str">
        <f>IF(ISERROR(VLOOKUP(P1025,[3]POA!$A$2:$F$25,5,0)),"",VLOOKUP(P1025,[3]POA!$A$2:$F$25,5,0))</f>
        <v/>
      </c>
      <c r="AC1025" s="61"/>
      <c r="AD1025" s="64" t="str">
        <f>IF(OR(AC1024=0,N1025="",R1025=""),"",IF(AC1024&gt;=$AD$9,"HABIL","NO HABIL"))</f>
        <v/>
      </c>
      <c r="AE1025" s="64" t="str">
        <f t="shared" ref="AE1025:AE1034" si="830">IF(OR(T1025="",V1025="",Y1025="",AA1025="",AD1025=""),"",IF(T1025="NO HABIL","NO HABIL",IF(V1025="NO HABIL","NO HABIL",IF(Y1025="NO HABIL","NO HABIL",IF(AA1025="NO HABIL","NO HABIL",IF(AD1025="NO HABIL","NO HABIL",IF(AD1025="NO HABIL","NO HABIL","HABIL")))))))</f>
        <v/>
      </c>
      <c r="AF1025" s="66">
        <f t="shared" ref="AF1025:AF1034" si="831">IF(ISERROR(F1025/$AG$9),"",F1025/$AG$9)</f>
        <v>0</v>
      </c>
      <c r="AG1025" s="67" t="str">
        <f>+IF(AF1025&lt;$AG$10,"MIPYME","NO CUMPLE")</f>
        <v>MIPYME</v>
      </c>
      <c r="AH1025" s="68"/>
      <c r="AI1025" s="64" t="str">
        <f>IF(OR(AH1024=0,N1025="",R1025=""),"",IF(AH1024&gt;=$AI$9,"HABIL","NO HABIL"))</f>
        <v/>
      </c>
      <c r="AJ1025" s="68"/>
      <c r="AK1025" s="64" t="str">
        <f>IF(OR(AJ1024=0,N1025="",R1025=""),"",IF(AJ1024&gt;=$AK$9,"HABIL","NO HABIL"))</f>
        <v/>
      </c>
      <c r="AL1025" s="69" t="str">
        <f>IF(OR(AI1025="",AK1025=""),"",IF(AI1025="NO HABIL","NO HABIL",IF(AK1025="NO HABIL","NO HABIL",IF(AK1025="NO HABIL","NO HABIL","HABIL"))))</f>
        <v/>
      </c>
    </row>
    <row r="1026" spans="2:38" ht="18" hidden="1" customHeight="1" x14ac:dyDescent="0.25">
      <c r="B1026" s="54" t="str">
        <f>IF(C1026="","",B1025+0.1)</f>
        <v/>
      </c>
      <c r="C1026" s="56"/>
      <c r="D1026" s="56"/>
      <c r="E1026" s="57">
        <f>IF(ISERROR(VLOOKUP(C1026,[2]TD!$4:$65536,2,0)),0,VLOOKUP(C1026,[2]TD!$4:$65536,2,0))</f>
        <v>0</v>
      </c>
      <c r="F1026" s="57">
        <f>IF(ISERROR(VLOOKUP(C1026,[2]TD!$4:$65536,3,0)),0,VLOOKUP(C1026,[2]TD!$4:$65536,3,0))</f>
        <v>0</v>
      </c>
      <c r="G1026" s="57">
        <f>IF(ISERROR(VLOOKUP(C1026,[2]TD!$4:$65536,4,0)),0,VLOOKUP(C1026,[2]TD!$4:$65536,4,0))</f>
        <v>0</v>
      </c>
      <c r="H1026" s="57">
        <f>IF(ISERROR(VLOOKUP(C1026,[2]TD!$4:$65536,5,0)),0,VLOOKUP(C1026,[2]TD!$4:$65536,5,0))</f>
        <v>0</v>
      </c>
      <c r="I1026" s="57">
        <f t="shared" ref="I1026:J1034" si="832">IF(ISERROR(E1026-G1026),"",E1026-G1026)</f>
        <v>0</v>
      </c>
      <c r="J1026" s="58">
        <f t="shared" si="832"/>
        <v>0</v>
      </c>
      <c r="K1026" s="58">
        <f t="shared" ref="K1026:K1034" si="833">IF(ISERROR(F1026-H1026),"",F1026-H1026)</f>
        <v>0</v>
      </c>
      <c r="L1026" s="57">
        <f>IF(ISERROR(VLOOKUP(C1026,[2]TD!$4:$65536,6,0)),0,VLOOKUP(C1026,[2]TD!$4:$65536,6,0))</f>
        <v>0</v>
      </c>
      <c r="M1026" s="57">
        <f>IF(ISERROR(VLOOKUP(C1026,[2]TD!$4:$65536,7,0)),0,VLOOKUP(C1026,[2]TD!$4:$65536,7,0))</f>
        <v>0</v>
      </c>
      <c r="N1026" s="70"/>
      <c r="O1026" s="70" t="str">
        <f>IF(ISERROR(VLOOKUP(N1026,[2]POA!$A$2:$C$25,3,0)),"",VLOOKUP(N1026,[2]POA!$A$2:$C$25,3,0))</f>
        <v/>
      </c>
      <c r="P1026" s="61" t="s">
        <v>54</v>
      </c>
      <c r="Q1026" s="61" t="str">
        <f>IF(ISERROR(VLOOKUP(P1026,[2]POA!$A$2:$F$25,4,0)),"",VLOOKUP(P1026,[2]POA!$A$2:$F$25,4,0))</f>
        <v/>
      </c>
      <c r="R1026" s="62" t="str">
        <f>IF(ISERROR(VLOOKUP(N1026,[2]POA!$A$2:$C$25,2,0)),"",VLOOKUP(N1026,[2]POA!$A$2:$C$25,2,0))</f>
        <v/>
      </c>
      <c r="S1026" s="63" t="s">
        <v>54</v>
      </c>
      <c r="T1026" s="64" t="str">
        <f t="shared" si="829"/>
        <v/>
      </c>
      <c r="U1026" s="63"/>
      <c r="V1026" s="64" t="str">
        <f>IF(OR(U1024=0,N1026="",R1026=""),"",IF(U1024&gt;=(0.5*R1026),"HABIL","NO HABIL"))</f>
        <v/>
      </c>
      <c r="W1026" s="64"/>
      <c r="X1026" s="63"/>
      <c r="Y1026" s="64" t="str">
        <f>IF(OR(X1024=0,N1026="",R1026=""),"",IF(X1024&gt;=$Y$9,"HABIL","NO HABIL"))</f>
        <v/>
      </c>
      <c r="Z1026" s="65"/>
      <c r="AA1026" s="64" t="str">
        <f>IF(OR(Z1024=0,N1026="",R1026=""),"",IF(Z1024&lt;=$AA$9,"HABIL","NO HABIL"))</f>
        <v/>
      </c>
      <c r="AB1026" s="61" t="str">
        <f>IF(ISERROR(VLOOKUP(P1026,[3]POA!$A$2:$F$25,5,0)),"",VLOOKUP(P1026,[3]POA!$A$2:$F$25,5,0))</f>
        <v/>
      </c>
      <c r="AC1026" s="61"/>
      <c r="AD1026" s="64" t="str">
        <f>IF(OR(AC1024=0,N1026="",R1026=""),"",IF(AC1024&gt;=$AD$9,"HABIL","NO HABIL"))</f>
        <v/>
      </c>
      <c r="AE1026" s="64" t="str">
        <f t="shared" si="830"/>
        <v/>
      </c>
      <c r="AF1026" s="66">
        <f t="shared" si="831"/>
        <v>0</v>
      </c>
      <c r="AG1026" s="67" t="str">
        <f t="shared" ref="AG1026:AG1034" si="834">+IF(AF1026&lt;$AG$10,"MIPYME","NO CUMPLE")</f>
        <v>MIPYME</v>
      </c>
      <c r="AH1026" s="68"/>
      <c r="AI1026" s="64" t="str">
        <f>IF(OR(AH1024=0,N1026="",R1026=""),"",IF(AH1024&gt;=$AI$9,"HABIL","NO HABIL"))</f>
        <v/>
      </c>
      <c r="AJ1026" s="68"/>
      <c r="AK1026" s="64" t="str">
        <f>IF(OR(AJ1024=0,N1026="",R1026=""),"",IF(AJ1024&gt;=$AK$9,"HABIL","NO HABIL"))</f>
        <v/>
      </c>
      <c r="AL1026" s="71" t="str">
        <f t="shared" ref="AL1026:AL1035" si="835">IF(OR(AI1026="",AK1026=""),"",IF(AI1026="NO HABIL","NO HABIL",IF(AK1026="NO HABIL","NO HABIL",IF(AK1026="NO HABIL","NO HABIL","HABIL"))))</f>
        <v/>
      </c>
    </row>
    <row r="1027" spans="2:38" ht="18" hidden="1" customHeight="1" x14ac:dyDescent="0.25">
      <c r="B1027" s="54" t="str">
        <f>IF(C1027="","",B1026+0.1)</f>
        <v/>
      </c>
      <c r="C1027" s="56"/>
      <c r="D1027" s="56"/>
      <c r="E1027" s="57">
        <f>IF(ISERROR(VLOOKUP(C1027,[2]TD!$4:$65536,2,0)),0,VLOOKUP(C1027,[2]TD!$4:$65536,2,0))</f>
        <v>0</v>
      </c>
      <c r="F1027" s="57">
        <f>IF(ISERROR(VLOOKUP(C1027,[2]TD!$4:$65536,3,0)),0,VLOOKUP(C1027,[2]TD!$4:$65536,3,0))</f>
        <v>0</v>
      </c>
      <c r="G1027" s="57">
        <f>IF(ISERROR(VLOOKUP(C1027,[2]TD!$4:$65536,4,0)),0,VLOOKUP(C1027,[2]TD!$4:$65536,4,0))</f>
        <v>0</v>
      </c>
      <c r="H1027" s="57">
        <f>IF(ISERROR(VLOOKUP(C1027,[2]TD!$4:$65536,5,0)),0,VLOOKUP(C1027,[2]TD!$4:$65536,5,0))</f>
        <v>0</v>
      </c>
      <c r="I1027" s="57">
        <f t="shared" si="832"/>
        <v>0</v>
      </c>
      <c r="J1027" s="58">
        <f t="shared" si="832"/>
        <v>0</v>
      </c>
      <c r="K1027" s="58">
        <f t="shared" si="833"/>
        <v>0</v>
      </c>
      <c r="L1027" s="57">
        <f>IF(ISERROR(VLOOKUP(C1027,[2]TD!$4:$65536,6,0)),0,VLOOKUP(C1027,[2]TD!$4:$65536,6,0))</f>
        <v>0</v>
      </c>
      <c r="M1027" s="57">
        <f>IF(ISERROR(VLOOKUP(C1027,[2]TD!$4:$65536,7,0)),0,VLOOKUP(C1027,[2]TD!$4:$65536,7,0))</f>
        <v>0</v>
      </c>
      <c r="N1027" s="70"/>
      <c r="O1027" s="70" t="str">
        <f>IF(ISERROR(VLOOKUP(N1027,[2]POA!$A$2:$C$25,3,0)),"",VLOOKUP(N1027,[2]POA!$A$2:$C$25,3,0))</f>
        <v/>
      </c>
      <c r="P1027" s="61"/>
      <c r="Q1027" s="61" t="str">
        <f>IF(ISERROR(VLOOKUP(P1027,[2]POA!$A$2:$F$25,4,0)),"",VLOOKUP(P1027,[2]POA!$A$2:$F$25,4,0))</f>
        <v/>
      </c>
      <c r="R1027" s="62" t="str">
        <f>IF(ISERROR(VLOOKUP(N1027,[2]POA!$A$2:$C$25,2,0)),"",VLOOKUP(N1027,[2]POA!$A$2:$C$25,2,0))</f>
        <v/>
      </c>
      <c r="S1027" s="63" t="s">
        <v>54</v>
      </c>
      <c r="T1027" s="64" t="str">
        <f t="shared" si="829"/>
        <v/>
      </c>
      <c r="U1027" s="63"/>
      <c r="V1027" s="64" t="str">
        <f>IF(OR(U1024=0,N1027="",R1027=""),"",IF(U1024&gt;=(0.5*R1027),"HABIL","NO HABIL"))</f>
        <v/>
      </c>
      <c r="W1027" s="64"/>
      <c r="X1027" s="63"/>
      <c r="Y1027" s="64" t="str">
        <f>IF(OR(X1024=0,N1027="",R1027=""),"",IF(X1024&gt;=$Y$9,"HABIL","NO HABIL"))</f>
        <v/>
      </c>
      <c r="Z1027" s="65"/>
      <c r="AA1027" s="64" t="str">
        <f>IF(OR(Z1024=0,N1027="",R1027=""),"",IF(Z1024&lt;=$AA$9,"HABIL","NO HABIL"))</f>
        <v/>
      </c>
      <c r="AB1027" s="61">
        <f>IF(ISERROR(VLOOKUP(P1027,[3]POA!$A$2:$F$25,5,0)),"",VLOOKUP(P1027,[3]POA!$A$2:$F$25,5,0))</f>
        <v>0</v>
      </c>
      <c r="AC1027" s="61"/>
      <c r="AD1027" s="64" t="str">
        <f>IF(OR(AC1024=0,N1027="",R1027=""),"",IF(AC1024&gt;=$AD$9,"HABIL","NO HABIL"))</f>
        <v/>
      </c>
      <c r="AE1027" s="64" t="str">
        <f t="shared" si="830"/>
        <v/>
      </c>
      <c r="AF1027" s="66">
        <f t="shared" si="831"/>
        <v>0</v>
      </c>
      <c r="AG1027" s="67" t="str">
        <f t="shared" si="834"/>
        <v>MIPYME</v>
      </c>
      <c r="AH1027" s="68"/>
      <c r="AI1027" s="64" t="str">
        <f>IF(OR(AH1024=0,N1027="",R1027=""),"",IF(AH1024&gt;=$AI$9,"HABIL","NO HABIL"))</f>
        <v/>
      </c>
      <c r="AJ1027" s="68"/>
      <c r="AK1027" s="64" t="str">
        <f>IF(OR(AJ1024=0,N1027="",R1027=""),"",IF(AJ1024&gt;=$AK$9,"HABIL","NO HABIL"))</f>
        <v/>
      </c>
      <c r="AL1027" s="71" t="str">
        <f t="shared" si="835"/>
        <v/>
      </c>
    </row>
    <row r="1028" spans="2:38" ht="18" hidden="1" customHeight="1" x14ac:dyDescent="0.25">
      <c r="B1028" s="54"/>
      <c r="C1028" s="56" t="s">
        <v>55</v>
      </c>
      <c r="D1028" s="56"/>
      <c r="E1028" s="57">
        <f>IF(ISERROR(VLOOKUP(C1028,[2]TD!$4:$65536,2,0)),0,VLOOKUP(C1028,[2]TD!$4:$65536,2,0))</f>
        <v>0</v>
      </c>
      <c r="F1028" s="57">
        <f>IF(ISERROR(VLOOKUP(C1028,[2]TD!$4:$65536,3,0)),0,VLOOKUP(C1028,[2]TD!$4:$65536,3,0))</f>
        <v>0</v>
      </c>
      <c r="G1028" s="57">
        <f>IF(ISERROR(VLOOKUP(C1028,[2]TD!$4:$65536,4,0)),0,VLOOKUP(C1028,[2]TD!$4:$65536,4,0))</f>
        <v>0</v>
      </c>
      <c r="H1028" s="57">
        <f>IF(ISERROR(VLOOKUP(C1028,[2]TD!$4:$65536,5,0)),0,VLOOKUP(C1028,[2]TD!$4:$65536,5,0))</f>
        <v>0</v>
      </c>
      <c r="I1028" s="57">
        <f t="shared" si="832"/>
        <v>0</v>
      </c>
      <c r="J1028" s="57">
        <f t="shared" si="832"/>
        <v>0</v>
      </c>
      <c r="K1028" s="57">
        <f t="shared" si="833"/>
        <v>0</v>
      </c>
      <c r="L1028" s="57">
        <f>IF(ISERROR(VLOOKUP(C1028,[2]TD!$4:$65536,6,0)),0,VLOOKUP(C1028,[2]TD!$4:$65536,6,0))</f>
        <v>0</v>
      </c>
      <c r="M1028" s="57">
        <f>IF(ISERROR(VLOOKUP(C1028,[2]TD!$4:$65536,7,0)),0,VLOOKUP(C1028,[2]TD!$4:$65536,7,0))</f>
        <v>0</v>
      </c>
      <c r="N1028" s="70"/>
      <c r="O1028" s="70" t="str">
        <f>IF(ISERROR(VLOOKUP(N1028,[2]POA!$A$2:$C$25,3,0)),"",VLOOKUP(N1028,[2]POA!$A$2:$C$25,3,0))</f>
        <v/>
      </c>
      <c r="P1028" s="61"/>
      <c r="Q1028" s="61" t="str">
        <f>IF(ISERROR(VLOOKUP(P1028,[2]POA!$A$2:$F$25,4,0)),"",VLOOKUP(P1028,[2]POA!$A$2:$F$25,4,0))</f>
        <v/>
      </c>
      <c r="R1028" s="62" t="str">
        <f>IF(ISERROR(VLOOKUP(N1028,[2]POA!$A$2:$C$25,2,0)),"",VLOOKUP(N1028,[2]POA!$A$2:$C$25,2,0))</f>
        <v/>
      </c>
      <c r="S1028" s="63"/>
      <c r="T1028" s="64" t="str">
        <f t="shared" si="829"/>
        <v/>
      </c>
      <c r="U1028" s="63"/>
      <c r="V1028" s="64" t="str">
        <f>IF(OR(U1024=0,N1028="",R1028=""),"",IF(U1024&gt;=(0.5*R1028),"HABIL","NO HABIL"))</f>
        <v/>
      </c>
      <c r="W1028" s="64"/>
      <c r="X1028" s="63"/>
      <c r="Y1028" s="64" t="str">
        <f>IF(OR(X1024=0,N1028="",R1028=""),"",IF(X1024&gt;=$Y$9,"HABIL","NO HABIL"))</f>
        <v/>
      </c>
      <c r="Z1028" s="65"/>
      <c r="AA1028" s="64" t="str">
        <f>IF(OR(Z1024=0,N1028="",R1028=""),"",IF(Z1024&lt;=$AA$9,"HABIL","NO HABIL"))</f>
        <v/>
      </c>
      <c r="AB1028" s="61">
        <f>IF(ISERROR(VLOOKUP(P1028,[3]POA!$A$2:$F$25,5,0)),"",VLOOKUP(P1028,[3]POA!$A$2:$F$25,5,0))</f>
        <v>0</v>
      </c>
      <c r="AC1028" s="61"/>
      <c r="AD1028" s="64" t="str">
        <f>IF(OR(AC1024=0,N1028="",R1028=""),"",IF(AC1024&gt;=$AD$9,"HABIL","NO HABIL"))</f>
        <v/>
      </c>
      <c r="AE1028" s="64" t="str">
        <f t="shared" si="830"/>
        <v/>
      </c>
      <c r="AF1028" s="66">
        <f t="shared" si="831"/>
        <v>0</v>
      </c>
      <c r="AG1028" s="67" t="str">
        <f t="shared" si="834"/>
        <v>MIPYME</v>
      </c>
      <c r="AH1028" s="68"/>
      <c r="AI1028" s="64" t="str">
        <f>IF(OR(AH1024=0,N1028="",R1028=""),"",IF(AH1024&gt;=$AI$9,"HABIL","NO HABIL"))</f>
        <v/>
      </c>
      <c r="AJ1028" s="68"/>
      <c r="AK1028" s="64" t="str">
        <f>IF(OR(AJ1024=0,N1028="",R1028=""),"",IF(AJ1024&gt;=$AK$9,"HABIL","NO HABIL"))</f>
        <v/>
      </c>
      <c r="AL1028" s="71" t="str">
        <f t="shared" si="835"/>
        <v/>
      </c>
    </row>
    <row r="1029" spans="2:38" ht="18" hidden="1" customHeight="1" x14ac:dyDescent="0.25">
      <c r="B1029" s="54" t="str">
        <f t="shared" ref="B1029:B1034" si="836">IF(C1029="","",B1028+0.1)</f>
        <v/>
      </c>
      <c r="C1029" s="56"/>
      <c r="D1029" s="56"/>
      <c r="E1029" s="57">
        <f>IF(ISERROR(VLOOKUP(C1029,[2]TD!$4:$65536,2,0)),0,VLOOKUP(C1029,[2]TD!$4:$65536,2,0))</f>
        <v>0</v>
      </c>
      <c r="F1029" s="57">
        <f>IF(ISERROR(VLOOKUP(C1029,[2]TD!$4:$65536,3,0)),0,VLOOKUP(C1029,[2]TD!$4:$65536,3,0))</f>
        <v>0</v>
      </c>
      <c r="G1029" s="57">
        <f>IF(ISERROR(VLOOKUP(C1029,[2]TD!$4:$65536,4,0)),0,VLOOKUP(C1029,[2]TD!$4:$65536,4,0))</f>
        <v>0</v>
      </c>
      <c r="H1029" s="57">
        <f>IF(ISERROR(VLOOKUP(C1029,[2]TD!$4:$65536,5,0)),0,VLOOKUP(C1029,[2]TD!$4:$65536,5,0))</f>
        <v>0</v>
      </c>
      <c r="I1029" s="57">
        <f t="shared" si="832"/>
        <v>0</v>
      </c>
      <c r="J1029" s="57">
        <f t="shared" si="832"/>
        <v>0</v>
      </c>
      <c r="K1029" s="57">
        <f t="shared" si="833"/>
        <v>0</v>
      </c>
      <c r="L1029" s="57">
        <f>IF(ISERROR(VLOOKUP(C1029,[2]TD!$4:$65536,6,0)),0,VLOOKUP(C1029,[2]TD!$4:$65536,6,0))</f>
        <v>0</v>
      </c>
      <c r="M1029" s="57">
        <f>IF(ISERROR(VLOOKUP(C1029,[2]TD!$4:$65536,7,0)),0,VLOOKUP(C1029,[2]TD!$4:$65536,7,0))</f>
        <v>0</v>
      </c>
      <c r="N1029" s="70"/>
      <c r="O1029" s="70" t="str">
        <f>IF(ISERROR(VLOOKUP(N1029,[2]POA!$A$2:$C$25,3,0)),"",VLOOKUP(N1029,[2]POA!$A$2:$C$25,3,0))</f>
        <v/>
      </c>
      <c r="P1029" s="61"/>
      <c r="Q1029" s="61" t="str">
        <f>IF(ISERROR(VLOOKUP(P1029,[2]POA!$A$2:$F$25,4,0)),"",VLOOKUP(P1029,[2]POA!$A$2:$F$25,4,0))</f>
        <v/>
      </c>
      <c r="R1029" s="62" t="str">
        <f>IF(ISERROR(VLOOKUP(N1029,[2]POA!$A$2:$C$25,2,0)),"",VLOOKUP(N1029,[2]POA!$A$2:$C$25,2,0))</f>
        <v/>
      </c>
      <c r="S1029" s="63"/>
      <c r="T1029" s="64" t="str">
        <f t="shared" si="829"/>
        <v/>
      </c>
      <c r="U1029" s="63"/>
      <c r="V1029" s="64" t="str">
        <f>IF(OR(U1024=0,N1029="",R1029=""),"",IF(U1024&gt;=(0.5*R1029),"HABIL","NO HABIL"))</f>
        <v/>
      </c>
      <c r="W1029" s="64"/>
      <c r="X1029" s="63"/>
      <c r="Y1029" s="64" t="str">
        <f>IF(OR(X1024=0,N1029="",R1029=""),"",IF(X1024&gt;=$Y$9,"HABIL","NO HABIL"))</f>
        <v/>
      </c>
      <c r="Z1029" s="65"/>
      <c r="AA1029" s="64" t="str">
        <f>IF(OR(Z1024=0,N1029="",R1029=""),"",IF(Z1024&lt;=$AA$9,"HABIL","NO HABIL"))</f>
        <v/>
      </c>
      <c r="AB1029" s="61">
        <f>IF(ISERROR(VLOOKUP(P1029,[3]POA!$A$2:$F$25,5,0)),"",VLOOKUP(P1029,[3]POA!$A$2:$F$25,5,0))</f>
        <v>0</v>
      </c>
      <c r="AC1029" s="61"/>
      <c r="AD1029" s="64" t="str">
        <f>IF(OR(AC1024=0,N1029="",R1029=""),"",IF(AC1024&gt;=$AD$9,"HABIL","NO HABIL"))</f>
        <v/>
      </c>
      <c r="AE1029" s="64" t="str">
        <f t="shared" si="830"/>
        <v/>
      </c>
      <c r="AF1029" s="66">
        <f t="shared" si="831"/>
        <v>0</v>
      </c>
      <c r="AG1029" s="67" t="str">
        <f t="shared" si="834"/>
        <v>MIPYME</v>
      </c>
      <c r="AH1029" s="68"/>
      <c r="AI1029" s="64" t="str">
        <f>IF(OR(AH1024=0,N1029="",R1029=""),"",IF(AH1024&gt;=$AI$9,"HABIL","NO HABIL"))</f>
        <v/>
      </c>
      <c r="AJ1029" s="68"/>
      <c r="AK1029" s="64" t="str">
        <f>IF(OR(AJ1024=0,N1029="",R1029=""),"",IF(AJ1024&gt;=$AK$9,"HABIL","NO HABIL"))</f>
        <v/>
      </c>
      <c r="AL1029" s="72" t="str">
        <f t="shared" si="835"/>
        <v/>
      </c>
    </row>
    <row r="1030" spans="2:38" ht="18" hidden="1" customHeight="1" x14ac:dyDescent="0.25">
      <c r="B1030" s="54" t="str">
        <f t="shared" si="836"/>
        <v/>
      </c>
      <c r="C1030" s="56"/>
      <c r="D1030" s="56"/>
      <c r="E1030" s="57">
        <f>IF(ISERROR(VLOOKUP(C1030,[2]TD!$4:$65536,2,0)),0,VLOOKUP(C1030,[2]TD!$4:$65536,2,0))</f>
        <v>0</v>
      </c>
      <c r="F1030" s="57">
        <f>IF(ISERROR(VLOOKUP(C1030,[2]TD!$4:$65536,3,0)),0,VLOOKUP(C1030,[2]TD!$4:$65536,3,0))</f>
        <v>0</v>
      </c>
      <c r="G1030" s="57">
        <f>IF(ISERROR(VLOOKUP(C1030,[2]TD!$4:$65536,4,0)),0,VLOOKUP(C1030,[2]TD!$4:$65536,4,0))</f>
        <v>0</v>
      </c>
      <c r="H1030" s="57">
        <f>IF(ISERROR(VLOOKUP(C1030,[2]TD!$4:$65536,5,0)),0,VLOOKUP(C1030,[2]TD!$4:$65536,5,0))</f>
        <v>0</v>
      </c>
      <c r="I1030" s="57">
        <f t="shared" si="832"/>
        <v>0</v>
      </c>
      <c r="J1030" s="57">
        <f t="shared" si="832"/>
        <v>0</v>
      </c>
      <c r="K1030" s="57">
        <f t="shared" si="833"/>
        <v>0</v>
      </c>
      <c r="L1030" s="57">
        <f>IF(ISERROR(VLOOKUP(C1030,[2]TD!$4:$65536,6,0)),0,VLOOKUP(C1030,[2]TD!$4:$65536,6,0))</f>
        <v>0</v>
      </c>
      <c r="M1030" s="57">
        <f>IF(ISERROR(VLOOKUP(C1030,[2]TD!$4:$65536,7,0)),0,VLOOKUP(C1030,[2]TD!$4:$65536,7,0))</f>
        <v>0</v>
      </c>
      <c r="N1030" s="70"/>
      <c r="O1030" s="70" t="str">
        <f>IF(ISERROR(VLOOKUP(N1030,[2]POA!$A$2:$C$25,3,0)),"",VLOOKUP(N1030,[2]POA!$A$2:$C$25,3,0))</f>
        <v/>
      </c>
      <c r="P1030" s="61"/>
      <c r="Q1030" s="61" t="str">
        <f>IF(ISERROR(VLOOKUP(P1030,[2]POA!$A$2:$F$25,4,0)),"",VLOOKUP(P1030,[2]POA!$A$2:$F$25,4,0))</f>
        <v/>
      </c>
      <c r="R1030" s="62" t="str">
        <f>IF(ISERROR(VLOOKUP(N1030,[2]POA!$A$2:$C$25,2,0)),"",VLOOKUP(N1030,[2]POA!$A$2:$C$25,2,0))</f>
        <v/>
      </c>
      <c r="S1030" s="63"/>
      <c r="T1030" s="64" t="str">
        <f t="shared" si="829"/>
        <v/>
      </c>
      <c r="U1030" s="63"/>
      <c r="V1030" s="64" t="str">
        <f>IF(OR(U1024=0,N1030="",R1030=""),"",IF(U1024&gt;=(0.5*R1030),"HABIL","NO HABIL"))</f>
        <v/>
      </c>
      <c r="W1030" s="64"/>
      <c r="X1030" s="63"/>
      <c r="Y1030" s="64" t="str">
        <f>IF(OR(X1024=0,N1030="",R1030=""),"",IF(X1024&gt;=$Y$9,"HABIL","NO HABIL"))</f>
        <v/>
      </c>
      <c r="Z1030" s="65"/>
      <c r="AA1030" s="64" t="str">
        <f>IF(OR(Z1024=0,N1030="",R1030=""),"",IF(Z1024&lt;=$AA$9,"HABIL","NO HABIL"))</f>
        <v/>
      </c>
      <c r="AB1030" s="61">
        <f>IF(ISERROR(VLOOKUP(P1030,[3]POA!$A$2:$F$25,5,0)),"",VLOOKUP(P1030,[3]POA!$A$2:$F$25,5,0))</f>
        <v>0</v>
      </c>
      <c r="AC1030" s="61"/>
      <c r="AD1030" s="64" t="str">
        <f>IF(OR(AC1024=0,N1030="",R1030=""),"",IF(AC1024&gt;=$AD$9,"HABIL","NO HABIL"))</f>
        <v/>
      </c>
      <c r="AE1030" s="64" t="str">
        <f t="shared" si="830"/>
        <v/>
      </c>
      <c r="AF1030" s="66">
        <f t="shared" si="831"/>
        <v>0</v>
      </c>
      <c r="AG1030" s="67" t="str">
        <f t="shared" si="834"/>
        <v>MIPYME</v>
      </c>
      <c r="AH1030" s="68"/>
      <c r="AI1030" s="64" t="str">
        <f>IF(OR(AH1024=0,N1030="",R1030=""),"",IF(AH1024&gt;=$AI$9,"HABIL","NO HABIL"))</f>
        <v/>
      </c>
      <c r="AJ1030" s="68"/>
      <c r="AK1030" s="64" t="str">
        <f>IF(OR(AJ1024=0,N1030="",R1030=""),"",IF(AJ1024&gt;=$AK$9,"HABIL","NO HABIL"))</f>
        <v/>
      </c>
      <c r="AL1030" s="71" t="str">
        <f t="shared" si="835"/>
        <v/>
      </c>
    </row>
    <row r="1031" spans="2:38" ht="18" hidden="1" customHeight="1" x14ac:dyDescent="0.25">
      <c r="B1031" s="54" t="str">
        <f t="shared" si="836"/>
        <v/>
      </c>
      <c r="C1031" s="56"/>
      <c r="D1031" s="56"/>
      <c r="E1031" s="57">
        <f>IF(ISERROR(VLOOKUP(C1031,[2]TD!$4:$65536,2,0)),0,VLOOKUP(C1031,[2]TD!$4:$65536,2,0))</f>
        <v>0</v>
      </c>
      <c r="F1031" s="57">
        <f>IF(ISERROR(VLOOKUP(C1031,[2]TD!$4:$65536,3,0)),0,VLOOKUP(C1031,[2]TD!$4:$65536,3,0))</f>
        <v>0</v>
      </c>
      <c r="G1031" s="57">
        <f>IF(ISERROR(VLOOKUP(C1031,[2]TD!$4:$65536,4,0)),0,VLOOKUP(C1031,[2]TD!$4:$65536,4,0))</f>
        <v>0</v>
      </c>
      <c r="H1031" s="57">
        <f>IF(ISERROR(VLOOKUP(C1031,[2]TD!$4:$65536,5,0)),0,VLOOKUP(C1031,[2]TD!$4:$65536,5,0))</f>
        <v>0</v>
      </c>
      <c r="I1031" s="57">
        <f t="shared" si="832"/>
        <v>0</v>
      </c>
      <c r="J1031" s="57">
        <f t="shared" si="832"/>
        <v>0</v>
      </c>
      <c r="K1031" s="57">
        <f t="shared" si="833"/>
        <v>0</v>
      </c>
      <c r="L1031" s="57">
        <f>IF(ISERROR(VLOOKUP(C1031,[2]TD!$4:$65536,6,0)),0,VLOOKUP(C1031,[2]TD!$4:$65536,6,0))</f>
        <v>0</v>
      </c>
      <c r="M1031" s="57">
        <f>IF(ISERROR(VLOOKUP(C1031,[2]TD!$4:$65536,7,0)),0,VLOOKUP(C1031,[2]TD!$4:$65536,7,0))</f>
        <v>0</v>
      </c>
      <c r="N1031" s="70"/>
      <c r="O1031" s="70" t="str">
        <f>IF(ISERROR(VLOOKUP(N1031,[2]POA!$A$2:$C$25,3,0)),"",VLOOKUP(N1031,[2]POA!$A$2:$C$25,3,0))</f>
        <v/>
      </c>
      <c r="P1031" s="61"/>
      <c r="Q1031" s="61" t="str">
        <f>IF(ISERROR(VLOOKUP(P1031,[2]POA!$A$2:$F$25,4,0)),"",VLOOKUP(P1031,[2]POA!$A$2:$F$25,4,0))</f>
        <v/>
      </c>
      <c r="R1031" s="62" t="str">
        <f>IF(ISERROR(VLOOKUP(N1031,[2]POA!$A$2:$C$25,2,0)),"",VLOOKUP(N1031,[2]POA!$A$2:$C$25,2,0))</f>
        <v/>
      </c>
      <c r="S1031" s="63"/>
      <c r="T1031" s="64" t="str">
        <f t="shared" si="829"/>
        <v/>
      </c>
      <c r="U1031" s="63"/>
      <c r="V1031" s="64" t="str">
        <f>IF(OR(U1024=0,N1031="",R1031=""),"",IF(U1024&gt;=(0.5*R1031),"HABIL","NO HABIL"))</f>
        <v/>
      </c>
      <c r="W1031" s="64"/>
      <c r="X1031" s="63"/>
      <c r="Y1031" s="64" t="str">
        <f>IF(OR(X1024=0,N1031="",R1031=""),"",IF(X1024&gt;=$Y$9,"HABIL","NO HABIL"))</f>
        <v/>
      </c>
      <c r="Z1031" s="65"/>
      <c r="AA1031" s="64" t="str">
        <f>IF(OR(Z1024=0,N1031="",R1031=""),"",IF(Z1024&lt;=$AA$9,"HABIL","NO HABIL"))</f>
        <v/>
      </c>
      <c r="AB1031" s="61">
        <f>IF(ISERROR(VLOOKUP(P1031,[3]POA!$A$2:$F$25,5,0)),"",VLOOKUP(P1031,[3]POA!$A$2:$F$25,5,0))</f>
        <v>0</v>
      </c>
      <c r="AC1031" s="61"/>
      <c r="AD1031" s="64" t="str">
        <f>IF(OR(AC1024=0,N1031="",R1031=""),"",IF(AC1024&gt;=$AD$9,"HABIL","NO HABIL"))</f>
        <v/>
      </c>
      <c r="AE1031" s="64" t="str">
        <f t="shared" si="830"/>
        <v/>
      </c>
      <c r="AF1031" s="66">
        <f t="shared" si="831"/>
        <v>0</v>
      </c>
      <c r="AG1031" s="67" t="str">
        <f t="shared" si="834"/>
        <v>MIPYME</v>
      </c>
      <c r="AH1031" s="68"/>
      <c r="AI1031" s="64" t="str">
        <f>IF(OR(AH1024=0,N1031="",R1031=""),"",IF(AH1024&gt;=$AI$9,"HABIL","NO HABIL"))</f>
        <v/>
      </c>
      <c r="AJ1031" s="68"/>
      <c r="AK1031" s="64" t="str">
        <f>IF(OR(AJ1024=0,N1031="",R1031=""),"",IF(AJ1024&gt;=$AK$9,"HABIL","NO HABIL"))</f>
        <v/>
      </c>
      <c r="AL1031" s="71" t="str">
        <f t="shared" si="835"/>
        <v/>
      </c>
    </row>
    <row r="1032" spans="2:38" ht="18" hidden="1" customHeight="1" x14ac:dyDescent="0.25">
      <c r="B1032" s="54" t="str">
        <f t="shared" si="836"/>
        <v/>
      </c>
      <c r="C1032" s="56"/>
      <c r="D1032" s="56"/>
      <c r="E1032" s="57">
        <f>IF(ISERROR(VLOOKUP(C1032,[2]TD!$4:$65536,2,0)),0,VLOOKUP(C1032,[2]TD!$4:$65536,2,0))</f>
        <v>0</v>
      </c>
      <c r="F1032" s="57">
        <f>IF(ISERROR(VLOOKUP(C1032,[2]TD!$4:$65536,3,0)),0,VLOOKUP(C1032,[2]TD!$4:$65536,3,0))</f>
        <v>0</v>
      </c>
      <c r="G1032" s="57">
        <f>IF(ISERROR(VLOOKUP(C1032,[2]TD!$4:$65536,4,0)),0,VLOOKUP(C1032,[2]TD!$4:$65536,4,0))</f>
        <v>0</v>
      </c>
      <c r="H1032" s="57">
        <f>IF(ISERROR(VLOOKUP(C1032,[2]TD!$4:$65536,5,0)),0,VLOOKUP(C1032,[2]TD!$4:$65536,5,0))</f>
        <v>0</v>
      </c>
      <c r="I1032" s="57">
        <f t="shared" si="832"/>
        <v>0</v>
      </c>
      <c r="J1032" s="57">
        <f t="shared" si="832"/>
        <v>0</v>
      </c>
      <c r="K1032" s="57">
        <f t="shared" si="833"/>
        <v>0</v>
      </c>
      <c r="L1032" s="57">
        <f>IF(ISERROR(VLOOKUP(C1032,[2]TD!$4:$65536,6,0)),0,VLOOKUP(C1032,[2]TD!$4:$65536,6,0))</f>
        <v>0</v>
      </c>
      <c r="M1032" s="57">
        <f>IF(ISERROR(VLOOKUP(C1032,[2]TD!$4:$65536,7,0)),0,VLOOKUP(C1032,[2]TD!$4:$65536,7,0))</f>
        <v>0</v>
      </c>
      <c r="N1032" s="70"/>
      <c r="O1032" s="70" t="str">
        <f>IF(ISERROR(VLOOKUP(N1032,[2]POA!$A$2:$C$25,3,0)),"",VLOOKUP(N1032,[2]POA!$A$2:$C$25,3,0))</f>
        <v/>
      </c>
      <c r="P1032" s="61"/>
      <c r="Q1032" s="61" t="str">
        <f>IF(ISERROR(VLOOKUP(P1032,[2]POA!$A$2:$F$25,4,0)),"",VLOOKUP(P1032,[2]POA!$A$2:$F$25,4,0))</f>
        <v/>
      </c>
      <c r="R1032" s="62" t="str">
        <f>IF(ISERROR(VLOOKUP(N1032,[2]POA!$A$2:$C$25,2,0)),"",VLOOKUP(N1032,[2]POA!$A$2:$C$25,2,0))</f>
        <v/>
      </c>
      <c r="S1032" s="63"/>
      <c r="T1032" s="64" t="str">
        <f t="shared" si="829"/>
        <v/>
      </c>
      <c r="U1032" s="63"/>
      <c r="V1032" s="64" t="str">
        <f>IF(OR(U1024=0,N1032="",R1032=""),"",IF(U1024&gt;=(0.5*R1032),"HABIL","NO HABIL"))</f>
        <v/>
      </c>
      <c r="W1032" s="64"/>
      <c r="X1032" s="63"/>
      <c r="Y1032" s="64" t="str">
        <f>IF(OR(X1024=0,N1032="",R1032=""),"",IF(X1024&gt;=$Y$9,"HABIL","NO HABIL"))</f>
        <v/>
      </c>
      <c r="Z1032" s="65"/>
      <c r="AA1032" s="64" t="str">
        <f>IF(OR(Z1024=0,N1032="",R1032=""),"",IF(Z1024&lt;=$AA$9,"HABIL","NO HABIL"))</f>
        <v/>
      </c>
      <c r="AB1032" s="61">
        <f>IF(ISERROR(VLOOKUP(P1032,[3]POA!$A$2:$F$25,5,0)),"",VLOOKUP(P1032,[3]POA!$A$2:$F$25,5,0))</f>
        <v>0</v>
      </c>
      <c r="AC1032" s="61"/>
      <c r="AD1032" s="64" t="str">
        <f>IF(OR(AC1024=0,N1032="",R1032=""),"",IF(AC1024&gt;=$AD$9,"HABIL","NO HABIL"))</f>
        <v/>
      </c>
      <c r="AE1032" s="64" t="str">
        <f t="shared" si="830"/>
        <v/>
      </c>
      <c r="AF1032" s="66">
        <f t="shared" si="831"/>
        <v>0</v>
      </c>
      <c r="AG1032" s="67" t="str">
        <f t="shared" si="834"/>
        <v>MIPYME</v>
      </c>
      <c r="AH1032" s="68"/>
      <c r="AI1032" s="64" t="str">
        <f>IF(OR(AH1024=0,N1032="",R1032=""),"",IF(AH1024&gt;=$AI$9,"HABIL","NO HABIL"))</f>
        <v/>
      </c>
      <c r="AJ1032" s="68"/>
      <c r="AK1032" s="64" t="str">
        <f>IF(OR(AJ1024=0,N1032="",R1032=""),"",IF(AJ1024&gt;=$AK$9,"HABIL","NO HABIL"))</f>
        <v/>
      </c>
      <c r="AL1032" s="72" t="str">
        <f t="shared" si="835"/>
        <v/>
      </c>
    </row>
    <row r="1033" spans="2:38" ht="18" hidden="1" customHeight="1" x14ac:dyDescent="0.25">
      <c r="B1033" s="54" t="str">
        <f t="shared" si="836"/>
        <v/>
      </c>
      <c r="C1033" s="56"/>
      <c r="D1033" s="56"/>
      <c r="E1033" s="57">
        <f>IF(ISERROR(VLOOKUP(C1033,[2]TD!$4:$65536,2,0)),0,VLOOKUP(C1033,[2]TD!$4:$65536,2,0))</f>
        <v>0</v>
      </c>
      <c r="F1033" s="57">
        <f>IF(ISERROR(VLOOKUP(C1033,[2]TD!$4:$65536,3,0)),0,VLOOKUP(C1033,[2]TD!$4:$65536,3,0))</f>
        <v>0</v>
      </c>
      <c r="G1033" s="57">
        <f>IF(ISERROR(VLOOKUP(C1033,[2]TD!$4:$65536,4,0)),0,VLOOKUP(C1033,[2]TD!$4:$65536,4,0))</f>
        <v>0</v>
      </c>
      <c r="H1033" s="57">
        <f>IF(ISERROR(VLOOKUP(C1033,[2]TD!$4:$65536,5,0)),0,VLOOKUP(C1033,[2]TD!$4:$65536,5,0))</f>
        <v>0</v>
      </c>
      <c r="I1033" s="57">
        <f t="shared" si="832"/>
        <v>0</v>
      </c>
      <c r="J1033" s="57">
        <f t="shared" si="832"/>
        <v>0</v>
      </c>
      <c r="K1033" s="57">
        <f t="shared" si="833"/>
        <v>0</v>
      </c>
      <c r="L1033" s="57">
        <f>IF(ISERROR(VLOOKUP(C1033,[2]TD!$4:$65536,6,0)),0,VLOOKUP(C1033,[2]TD!$4:$65536,6,0))</f>
        <v>0</v>
      </c>
      <c r="M1033" s="57">
        <f>IF(ISERROR(VLOOKUP(C1033,[2]TD!$4:$65536,7,0)),0,VLOOKUP(C1033,[2]TD!$4:$65536,7,0))</f>
        <v>0</v>
      </c>
      <c r="N1033" s="70"/>
      <c r="O1033" s="70" t="str">
        <f>IF(ISERROR(VLOOKUP(N1033,[2]POA!$A$2:$C$25,3,0)),"",VLOOKUP(N1033,[2]POA!$A$2:$C$25,3,0))</f>
        <v/>
      </c>
      <c r="P1033" s="61"/>
      <c r="Q1033" s="61" t="str">
        <f>IF(ISERROR(VLOOKUP(P1033,[2]POA!$A$2:$F$25,4,0)),"",VLOOKUP(P1033,[2]POA!$A$2:$F$25,4,0))</f>
        <v/>
      </c>
      <c r="R1033" s="62" t="str">
        <f>IF(ISERROR(VLOOKUP(N1033,[2]POA!$A$2:$C$25,2,0)),"",VLOOKUP(N1033,[2]POA!$A$2:$C$25,2,0))</f>
        <v/>
      </c>
      <c r="S1033" s="63"/>
      <c r="T1033" s="64" t="str">
        <f t="shared" si="829"/>
        <v/>
      </c>
      <c r="U1033" s="63"/>
      <c r="V1033" s="64" t="str">
        <f>IF(OR(U1024=0,N1033="",R1033=""),"",IF(U1024&gt;=(0.5*R1033),"HABIL","NO HABIL"))</f>
        <v/>
      </c>
      <c r="W1033" s="64"/>
      <c r="X1033" s="63"/>
      <c r="Y1033" s="64" t="str">
        <f>IF(OR(X1024=0,N1033="",R1033=""),"",IF(X1024&gt;=$Y$9,"HABIL","NO HABIL"))</f>
        <v/>
      </c>
      <c r="Z1033" s="65"/>
      <c r="AA1033" s="64" t="str">
        <f>IF(OR(Z1024=0,N1033="",R1033=""),"",IF(Z1024&lt;=$AA$9,"HABIL","NO HABIL"))</f>
        <v/>
      </c>
      <c r="AB1033" s="61">
        <f>IF(ISERROR(VLOOKUP(P1033,[3]POA!$A$2:$F$25,5,0)),"",VLOOKUP(P1033,[3]POA!$A$2:$F$25,5,0))</f>
        <v>0</v>
      </c>
      <c r="AC1033" s="61"/>
      <c r="AD1033" s="64" t="str">
        <f>IF(OR(AC1024=0,N1033="",R1033=""),"",IF(AC1024&gt;=$AD$9,"HABIL","NO HABIL"))</f>
        <v/>
      </c>
      <c r="AE1033" s="64" t="str">
        <f t="shared" si="830"/>
        <v/>
      </c>
      <c r="AF1033" s="66">
        <f t="shared" si="831"/>
        <v>0</v>
      </c>
      <c r="AG1033" s="67" t="str">
        <f t="shared" si="834"/>
        <v>MIPYME</v>
      </c>
      <c r="AH1033" s="68"/>
      <c r="AI1033" s="64" t="str">
        <f>IF(OR(AH1024=0,N1033="",R1033=""),"",IF(AH1024&gt;=$AI$9,"HABIL","NO HABIL"))</f>
        <v/>
      </c>
      <c r="AJ1033" s="68"/>
      <c r="AK1033" s="64" t="str">
        <f>IF(OR(AJ1024=0,N1033="",R1033=""),"",IF(AJ1024&gt;=$AK$9,"HABIL","NO HABIL"))</f>
        <v/>
      </c>
      <c r="AL1033" s="72" t="str">
        <f t="shared" si="835"/>
        <v/>
      </c>
    </row>
    <row r="1034" spans="2:38" ht="18" hidden="1" customHeight="1" x14ac:dyDescent="0.25">
      <c r="B1034" s="73" t="str">
        <f t="shared" si="836"/>
        <v/>
      </c>
      <c r="C1034" s="74"/>
      <c r="D1034" s="74"/>
      <c r="E1034" s="75">
        <f>IF(ISERROR(VLOOKUP(C1034,[2]TD!$4:$65536,2,0)),0,VLOOKUP(C1034,[2]TD!$4:$65536,2,0))</f>
        <v>0</v>
      </c>
      <c r="F1034" s="75">
        <f>IF(ISERROR(VLOOKUP(C1034,[2]TD!$4:$65536,3,0)),0,VLOOKUP(C1034,[2]TD!$4:$65536,3,0))</f>
        <v>0</v>
      </c>
      <c r="G1034" s="75">
        <f>IF(ISERROR(VLOOKUP(C1034,[2]TD!$4:$65536,4,0)),0,VLOOKUP(C1034,[2]TD!$4:$65536,4,0))</f>
        <v>0</v>
      </c>
      <c r="H1034" s="75">
        <f>IF(ISERROR(VLOOKUP(C1034,[2]TD!$4:$65536,5,0)),0,VLOOKUP(C1034,[2]TD!$4:$65536,5,0))</f>
        <v>0</v>
      </c>
      <c r="I1034" s="75">
        <f t="shared" si="832"/>
        <v>0</v>
      </c>
      <c r="J1034" s="75">
        <f t="shared" si="832"/>
        <v>0</v>
      </c>
      <c r="K1034" s="75">
        <f t="shared" si="833"/>
        <v>0</v>
      </c>
      <c r="L1034" s="75">
        <f>IF(ISERROR(VLOOKUP(C1034,[2]TD!$4:$65536,6,0)),0,VLOOKUP(C1034,[2]TD!$4:$65536,6,0))</f>
        <v>0</v>
      </c>
      <c r="M1034" s="75">
        <f>IF(ISERROR(VLOOKUP(C1034,[2]TD!$4:$65536,7,0)),0,VLOOKUP(C1034,[2]TD!$4:$65536,7,0))</f>
        <v>0</v>
      </c>
      <c r="N1034" s="76"/>
      <c r="O1034" s="76" t="str">
        <f>IF(ISERROR(VLOOKUP(N1034,[2]POA!$A$2:$C$25,3,0)),"",VLOOKUP(N1034,[2]POA!$A$2:$C$25,3,0))</f>
        <v/>
      </c>
      <c r="P1034" s="77"/>
      <c r="Q1034" s="77" t="str">
        <f>IF(ISERROR(VLOOKUP(P1034,[2]POA!$A$2:$F$25,4,0)),"",VLOOKUP(P1034,[2]POA!$A$2:$F$25,4,0))</f>
        <v/>
      </c>
      <c r="R1034" s="78" t="str">
        <f>IF(ISERROR(VLOOKUP(N1034,[2]POA!$A$2:$C$25,2,0)),"",VLOOKUP(N1034,[2]POA!$A$2:$C$25,2,0))</f>
        <v/>
      </c>
      <c r="S1034" s="79"/>
      <c r="T1034" s="64" t="str">
        <f t="shared" si="829"/>
        <v/>
      </c>
      <c r="U1034" s="79"/>
      <c r="V1034" s="80" t="str">
        <f>IF(OR(U1024=0,N1034="",R1034=""),"",IF(U1024&gt;=(0.5*R1034),"HABIL","NO HABIL"))</f>
        <v/>
      </c>
      <c r="W1034" s="80"/>
      <c r="X1034" s="79"/>
      <c r="Y1034" s="80" t="str">
        <f>IF(OR(X1024=0,N1034="",R1034=""),"",IF(X1024&gt;=$Y$9,"HABIL","NO HABIL"))</f>
        <v/>
      </c>
      <c r="Z1034" s="81"/>
      <c r="AA1034" s="80" t="str">
        <f>IF(OR(Z1024=0,N1034="",R1034=""),"",IF(Z1024&lt;=$AA$9,"HABIL","NO HABIL"))</f>
        <v/>
      </c>
      <c r="AB1034" s="77">
        <f>IF(ISERROR(VLOOKUP(P1034,[3]POA!$A$2:$F$25,5,0)),"",VLOOKUP(P1034,[3]POA!$A$2:$F$25,5,0))</f>
        <v>0</v>
      </c>
      <c r="AC1034" s="77"/>
      <c r="AD1034" s="80" t="str">
        <f>IF(OR(AC1024=0,N1034="",R1034=""),"",IF(AC1024&gt;=$AD$9,"HABIL","NO HABIL"))</f>
        <v/>
      </c>
      <c r="AE1034" s="80" t="str">
        <f t="shared" si="830"/>
        <v/>
      </c>
      <c r="AF1034" s="82">
        <f t="shared" si="831"/>
        <v>0</v>
      </c>
      <c r="AG1034" s="83" t="str">
        <f t="shared" si="834"/>
        <v>MIPYME</v>
      </c>
      <c r="AH1034" s="84"/>
      <c r="AI1034" s="80" t="str">
        <f>IF(OR(AH1024=0,N1034="",R1034=""),"",IF(AH1024&gt;=$AI$9,"HABIL","NO HABIL"))</f>
        <v/>
      </c>
      <c r="AJ1034" s="84"/>
      <c r="AK1034" s="80" t="str">
        <f>IF(OR(AJ1024=0,N1034="",R1034=""),"",IF(AJ1024&gt;=$AK$9,"HABIL","NO HABIL"))</f>
        <v/>
      </c>
      <c r="AL1034" s="85" t="str">
        <f t="shared" si="835"/>
        <v/>
      </c>
    </row>
    <row r="1035" spans="2:38" ht="18" hidden="1" customHeight="1" x14ac:dyDescent="0.25">
      <c r="B1035" s="37">
        <v>94</v>
      </c>
      <c r="C1035" s="38">
        <f>+C1036</f>
        <v>0</v>
      </c>
      <c r="D1035" s="39" t="str">
        <f>IF(SUM(D1036:D1045)=0,"",SUM(D1036:D1045))</f>
        <v/>
      </c>
      <c r="E1035" s="40">
        <f>SUM(E1036:E1045)</f>
        <v>0</v>
      </c>
      <c r="F1035" s="40">
        <f t="shared" ref="F1035:M1035" si="837">SUM(F1036:F1045)</f>
        <v>0</v>
      </c>
      <c r="G1035" s="40">
        <f t="shared" si="837"/>
        <v>0</v>
      </c>
      <c r="H1035" s="40">
        <f t="shared" si="837"/>
        <v>0</v>
      </c>
      <c r="I1035" s="40">
        <f t="shared" si="837"/>
        <v>0</v>
      </c>
      <c r="J1035" s="40">
        <f t="shared" si="837"/>
        <v>0</v>
      </c>
      <c r="K1035" s="40">
        <f t="shared" si="837"/>
        <v>0</v>
      </c>
      <c r="L1035" s="40">
        <f t="shared" si="837"/>
        <v>0</v>
      </c>
      <c r="M1035" s="40">
        <f t="shared" si="837"/>
        <v>0</v>
      </c>
      <c r="N1035" s="41">
        <v>1</v>
      </c>
      <c r="O1035" s="42">
        <f>IF(ISERROR(VLOOKUP(N1035,[2]POA!$A$2:$C$25,3,0)),"",VLOOKUP(N1035,[2]POA!$A$2:$C$25,3,0))</f>
        <v>18</v>
      </c>
      <c r="P1035" s="43" t="s">
        <v>54</v>
      </c>
      <c r="Q1035" s="41">
        <f>+SUM(Q1036:Q1045)</f>
        <v>0</v>
      </c>
      <c r="R1035" s="44">
        <f>IF(ISERROR(VLOOKUP(N1035,[2]POA!$A$2:$C$25,2,0)),"",VLOOKUP(N1035,[2]POA!$A$2:$C$25,2,0))</f>
        <v>151500000000</v>
      </c>
      <c r="S1035" s="45">
        <f>SUM(I1035)</f>
        <v>0</v>
      </c>
      <c r="T1035" s="46" t="str">
        <f>IF(OR(S1035=0,N1035="",R1035=""),"",IF(S1035&gt;=(R1035/O1035),"HABIL","NO HABIL"))</f>
        <v/>
      </c>
      <c r="U1035" s="47">
        <f>SUM(J1035)</f>
        <v>0</v>
      </c>
      <c r="V1035" s="48" t="str">
        <f>IF(OR(U1035=0,N1035="",R1035=""),"",IF(U1035&gt;=(0.1*R1035),"HABIL","NO HABIL"))</f>
        <v/>
      </c>
      <c r="W1035" s="48"/>
      <c r="X1035" s="47">
        <f>IF(ISERROR(SUM(E1035/G1035)),0,SUM(E1035/G1035))</f>
        <v>0</v>
      </c>
      <c r="Y1035" s="46" t="str">
        <f>IF(OR(X1035=0,N1035="",R1035=""),"",IF(X1035&gt;=$Y$9,"HABIL","NO HABIL"))</f>
        <v/>
      </c>
      <c r="Z1035" s="49">
        <f>IF(ISERROR(SUM(H1035/F1035)),0,SUM(H1035/F1035))</f>
        <v>0</v>
      </c>
      <c r="AA1035" s="46" t="str">
        <f>IF(OR(Z1035=0,N1035="",R1035=""),"",IF(Z1035&lt;=$AA$9,"HABIL","NO HABIL"))</f>
        <v/>
      </c>
      <c r="AB1035" s="41">
        <f>+SUM(AB1036:AB1045)</f>
        <v>0</v>
      </c>
      <c r="AC1035" s="49">
        <f>IF(ISERROR(SUM(L1035/M1035)),0,SUM(L1035/M1035))</f>
        <v>0</v>
      </c>
      <c r="AD1035" s="46" t="str">
        <f>IF(OR(AC1035=0,N1035="",R1035=""),"",IF(AC1035&gt;=$AD$9,"HABIL","NO HABIL"))</f>
        <v/>
      </c>
      <c r="AE1035" s="46" t="str">
        <f>IF(OR(T1035="",V1035="",Y1035="",AA1035="",AD1035=""),"",IF(T1035="NO HABIL","NO HABIL",IF(V1035="NO HABIL","NO HABIL",IF(Y1035="NO HABIL","NO HABIL",IF(AA1035="NO HABIL","NO HABIL",IF(AD1035="NO HABIL","NO HABIL",IF(AD1035="NO HABIL","NO HABIL","HABIL")))))))</f>
        <v/>
      </c>
      <c r="AF1035" s="50"/>
      <c r="AG1035" s="51"/>
      <c r="AH1035" s="49">
        <f>IF(ISERROR(SUM(L1035/K1035)),0,SUM(L1035/K1035))</f>
        <v>0</v>
      </c>
      <c r="AI1035" s="46" t="str">
        <f>IF(OR(AH1035=0,N1035="",R1035=""),"",IF(AH1035&gt;=$AI$9,"HABIL","NO HABIL"))</f>
        <v/>
      </c>
      <c r="AJ1035" s="49">
        <f>IF(ISERROR(SUM(L1035/F1035)),0,SUM(L1035/F1035))</f>
        <v>0</v>
      </c>
      <c r="AK1035" s="46" t="str">
        <f>IF(OR(AJ1035=0,N1035="",R1035=""),"",IF(AJ1035&gt;=$AK$9,"HABIL","NO HABIL"))</f>
        <v/>
      </c>
      <c r="AL1035" s="52" t="str">
        <f t="shared" si="835"/>
        <v/>
      </c>
    </row>
    <row r="1036" spans="2:38" ht="18" hidden="1" customHeight="1" x14ac:dyDescent="0.25">
      <c r="B1036" s="54" t="str">
        <f>IF(C1036="","",B1035+0.1)</f>
        <v/>
      </c>
      <c r="C1036" s="55"/>
      <c r="D1036" s="56"/>
      <c r="E1036" s="57">
        <f>IF(ISERROR(VLOOKUP(C1036,[2]TD!$4:$65536,2,0)),0,VLOOKUP(C1036,[2]TD!$4:$65536,2,0))</f>
        <v>0</v>
      </c>
      <c r="F1036" s="57">
        <f>IF(ISERROR(VLOOKUP(C1036,[2]TD!$4:$65536,3,0)),0,VLOOKUP(C1036,[2]TD!$4:$65536,3,0))</f>
        <v>0</v>
      </c>
      <c r="G1036" s="57">
        <f>IF(ISERROR(VLOOKUP(C1036,[2]TD!$4:$65536,4,0)),0,VLOOKUP(C1036,[2]TD!$4:$65536,4,0))</f>
        <v>0</v>
      </c>
      <c r="H1036" s="57">
        <f>IF(ISERROR(VLOOKUP(C1036,[2]TD!$4:$65536,5,0)),0,VLOOKUP(C1036,[2]TD!$4:$65536,5,0))</f>
        <v>0</v>
      </c>
      <c r="I1036" s="57">
        <f>IF(ISERROR(E1036-G1036),"",E1036-G1036)</f>
        <v>0</v>
      </c>
      <c r="J1036" s="58">
        <f>IF(ISERROR(F1036-H1036),"",F1036-H1036)</f>
        <v>0</v>
      </c>
      <c r="K1036" s="58">
        <f>IF(ISERROR(F1036-H1036),"",F1036-H1036)</f>
        <v>0</v>
      </c>
      <c r="L1036" s="57">
        <f>IF(ISERROR(VLOOKUP(C1036,[2]TD!$4:$65536,6,0)),0,VLOOKUP(C1036,[2]TD!$4:$65536,6,0))</f>
        <v>0</v>
      </c>
      <c r="M1036" s="57">
        <f>IF(ISERROR(VLOOKUP(C1036,[2]TD!$4:$65536,7,0)),0,VLOOKUP(C1036,[2]TD!$4:$65536,7,0))</f>
        <v>0</v>
      </c>
      <c r="N1036" s="59"/>
      <c r="O1036" s="60" t="str">
        <f>IF(ISERROR(VLOOKUP(N1036,[2]POA!$A$2:$C$25,3,0)),"",VLOOKUP(N1036,[2]POA!$A$2:$C$25,3,0))</f>
        <v/>
      </c>
      <c r="P1036" s="61" t="s">
        <v>54</v>
      </c>
      <c r="Q1036" s="61" t="str">
        <f>IF(ISERROR(VLOOKUP(P1036,[2]POA!$A$2:$F$25,4,0)),"",VLOOKUP(P1036,[2]POA!$A$2:$F$25,4,0))</f>
        <v/>
      </c>
      <c r="R1036" s="62" t="str">
        <f>IF(ISERROR(VLOOKUP(N1036,[2]POA!$A$2:$C$25,2,0)),"",VLOOKUP(N1036,[2]POA!$A$2:$C$25,2,0))</f>
        <v/>
      </c>
      <c r="S1036" s="63"/>
      <c r="T1036" s="64" t="str">
        <f t="shared" ref="T1036:T1045" si="838">IF(OR(S1035=0,N1036="",R1036=""),"",IF(S1035&gt;=(0.1*R1036),"HABIL","NO HABIL"))</f>
        <v/>
      </c>
      <c r="U1036" s="63"/>
      <c r="V1036" s="64" t="str">
        <f>IF(OR(U1035=0,N1036="",R1036=""),"",IF(U1035&gt;=(0.5*R1036),"HABIL","NO HABIL"))</f>
        <v/>
      </c>
      <c r="W1036" s="64"/>
      <c r="X1036" s="63"/>
      <c r="Y1036" s="64" t="str">
        <f>IF(OR(X1035=0,N1036="",R1036=""),"",IF(X1035&gt;=$Y$9,"HABIL","NO HABIL"))</f>
        <v/>
      </c>
      <c r="Z1036" s="65"/>
      <c r="AA1036" s="64" t="str">
        <f>IF(OR(Z1035=0,N1036="",R1036=""),"",IF(Z1035&lt;=$AA$9,"HABIL","NO HABIL"))</f>
        <v/>
      </c>
      <c r="AB1036" s="61" t="str">
        <f>IF(ISERROR(VLOOKUP(P1036,[3]POA!$A$2:$F$25,5,0)),"",VLOOKUP(P1036,[3]POA!$A$2:$F$25,5,0))</f>
        <v/>
      </c>
      <c r="AC1036" s="61"/>
      <c r="AD1036" s="64" t="str">
        <f>IF(OR(AC1035=0,N1036="",R1036=""),"",IF(AC1035&gt;=$AD$9,"HABIL","NO HABIL"))</f>
        <v/>
      </c>
      <c r="AE1036" s="64" t="str">
        <f t="shared" ref="AE1036:AE1045" si="839">IF(OR(T1036="",V1036="",Y1036="",AA1036="",AD1036=""),"",IF(T1036="NO HABIL","NO HABIL",IF(V1036="NO HABIL","NO HABIL",IF(Y1036="NO HABIL","NO HABIL",IF(AA1036="NO HABIL","NO HABIL",IF(AD1036="NO HABIL","NO HABIL",IF(AD1036="NO HABIL","NO HABIL","HABIL")))))))</f>
        <v/>
      </c>
      <c r="AF1036" s="66">
        <f t="shared" ref="AF1036:AF1045" si="840">IF(ISERROR(F1036/$AG$9),"",F1036/$AG$9)</f>
        <v>0</v>
      </c>
      <c r="AG1036" s="67" t="str">
        <f>+IF(AF1036&lt;$AG$10,"MIPYME","NO CUMPLE")</f>
        <v>MIPYME</v>
      </c>
      <c r="AH1036" s="68"/>
      <c r="AI1036" s="64" t="str">
        <f>IF(OR(AH1035=0,N1036="",R1036=""),"",IF(AH1035&gt;=$AI$9,"HABIL","NO HABIL"))</f>
        <v/>
      </c>
      <c r="AJ1036" s="68"/>
      <c r="AK1036" s="64" t="str">
        <f>IF(OR(AJ1035=0,N1036="",R1036=""),"",IF(AJ1035&gt;=$AK$9,"HABIL","NO HABIL"))</f>
        <v/>
      </c>
      <c r="AL1036" s="69" t="str">
        <f>IF(OR(AI1036="",AK1036=""),"",IF(AI1036="NO HABIL","NO HABIL",IF(AK1036="NO HABIL","NO HABIL",IF(AK1036="NO HABIL","NO HABIL","HABIL"))))</f>
        <v/>
      </c>
    </row>
    <row r="1037" spans="2:38" ht="18" hidden="1" customHeight="1" x14ac:dyDescent="0.25">
      <c r="B1037" s="54" t="str">
        <f>IF(C1037="","",B1036+0.1)</f>
        <v/>
      </c>
      <c r="C1037" s="56"/>
      <c r="D1037" s="56"/>
      <c r="E1037" s="57">
        <f>IF(ISERROR(VLOOKUP(C1037,[2]TD!$4:$65536,2,0)),0,VLOOKUP(C1037,[2]TD!$4:$65536,2,0))</f>
        <v>0</v>
      </c>
      <c r="F1037" s="57">
        <f>IF(ISERROR(VLOOKUP(C1037,[2]TD!$4:$65536,3,0)),0,VLOOKUP(C1037,[2]TD!$4:$65536,3,0))</f>
        <v>0</v>
      </c>
      <c r="G1037" s="57">
        <f>IF(ISERROR(VLOOKUP(C1037,[2]TD!$4:$65536,4,0)),0,VLOOKUP(C1037,[2]TD!$4:$65536,4,0))</f>
        <v>0</v>
      </c>
      <c r="H1037" s="57">
        <f>IF(ISERROR(VLOOKUP(C1037,[2]TD!$4:$65536,5,0)),0,VLOOKUP(C1037,[2]TD!$4:$65536,5,0))</f>
        <v>0</v>
      </c>
      <c r="I1037" s="57">
        <f t="shared" ref="I1037:J1045" si="841">IF(ISERROR(E1037-G1037),"",E1037-G1037)</f>
        <v>0</v>
      </c>
      <c r="J1037" s="58">
        <f t="shared" si="841"/>
        <v>0</v>
      </c>
      <c r="K1037" s="58">
        <f t="shared" ref="K1037:K1045" si="842">IF(ISERROR(F1037-H1037),"",F1037-H1037)</f>
        <v>0</v>
      </c>
      <c r="L1037" s="57">
        <f>IF(ISERROR(VLOOKUP(C1037,[2]TD!$4:$65536,6,0)),0,VLOOKUP(C1037,[2]TD!$4:$65536,6,0))</f>
        <v>0</v>
      </c>
      <c r="M1037" s="57">
        <f>IF(ISERROR(VLOOKUP(C1037,[2]TD!$4:$65536,7,0)),0,VLOOKUP(C1037,[2]TD!$4:$65536,7,0))</f>
        <v>0</v>
      </c>
      <c r="N1037" s="70"/>
      <c r="O1037" s="70" t="str">
        <f>IF(ISERROR(VLOOKUP(N1037,[2]POA!$A$2:$C$25,3,0)),"",VLOOKUP(N1037,[2]POA!$A$2:$C$25,3,0))</f>
        <v/>
      </c>
      <c r="P1037" s="61" t="s">
        <v>54</v>
      </c>
      <c r="Q1037" s="61" t="str">
        <f>IF(ISERROR(VLOOKUP(P1037,[2]POA!$A$2:$F$25,4,0)),"",VLOOKUP(P1037,[2]POA!$A$2:$F$25,4,0))</f>
        <v/>
      </c>
      <c r="R1037" s="62" t="str">
        <f>IF(ISERROR(VLOOKUP(N1037,[2]POA!$A$2:$C$25,2,0)),"",VLOOKUP(N1037,[2]POA!$A$2:$C$25,2,0))</f>
        <v/>
      </c>
      <c r="S1037" s="63" t="s">
        <v>54</v>
      </c>
      <c r="T1037" s="64" t="str">
        <f t="shared" si="838"/>
        <v/>
      </c>
      <c r="U1037" s="63"/>
      <c r="V1037" s="64" t="str">
        <f>IF(OR(U1035=0,N1037="",R1037=""),"",IF(U1035&gt;=(0.5*R1037),"HABIL","NO HABIL"))</f>
        <v/>
      </c>
      <c r="W1037" s="64"/>
      <c r="X1037" s="63"/>
      <c r="Y1037" s="64" t="str">
        <f>IF(OR(X1035=0,N1037="",R1037=""),"",IF(X1035&gt;=$Y$9,"HABIL","NO HABIL"))</f>
        <v/>
      </c>
      <c r="Z1037" s="65"/>
      <c r="AA1037" s="64" t="str">
        <f>IF(OR(Z1035=0,N1037="",R1037=""),"",IF(Z1035&lt;=$AA$9,"HABIL","NO HABIL"))</f>
        <v/>
      </c>
      <c r="AB1037" s="61" t="str">
        <f>IF(ISERROR(VLOOKUP(P1037,[3]POA!$A$2:$F$25,5,0)),"",VLOOKUP(P1037,[3]POA!$A$2:$F$25,5,0))</f>
        <v/>
      </c>
      <c r="AC1037" s="61"/>
      <c r="AD1037" s="64" t="str">
        <f>IF(OR(AC1035=0,N1037="",R1037=""),"",IF(AC1035&gt;=$AD$9,"HABIL","NO HABIL"))</f>
        <v/>
      </c>
      <c r="AE1037" s="64" t="str">
        <f t="shared" si="839"/>
        <v/>
      </c>
      <c r="AF1037" s="66">
        <f t="shared" si="840"/>
        <v>0</v>
      </c>
      <c r="AG1037" s="67" t="str">
        <f t="shared" ref="AG1037:AG1045" si="843">+IF(AF1037&lt;$AG$10,"MIPYME","NO CUMPLE")</f>
        <v>MIPYME</v>
      </c>
      <c r="AH1037" s="68"/>
      <c r="AI1037" s="64" t="str">
        <f>IF(OR(AH1035=0,N1037="",R1037=""),"",IF(AH1035&gt;=$AI$9,"HABIL","NO HABIL"))</f>
        <v/>
      </c>
      <c r="AJ1037" s="68"/>
      <c r="AK1037" s="64" t="str">
        <f>IF(OR(AJ1035=0,N1037="",R1037=""),"",IF(AJ1035&gt;=$AK$9,"HABIL","NO HABIL"))</f>
        <v/>
      </c>
      <c r="AL1037" s="71" t="str">
        <f t="shared" ref="AL1037:AL1046" si="844">IF(OR(AI1037="",AK1037=""),"",IF(AI1037="NO HABIL","NO HABIL",IF(AK1037="NO HABIL","NO HABIL",IF(AK1037="NO HABIL","NO HABIL","HABIL"))))</f>
        <v/>
      </c>
    </row>
    <row r="1038" spans="2:38" ht="18" hidden="1" customHeight="1" x14ac:dyDescent="0.25">
      <c r="B1038" s="54" t="str">
        <f>IF(C1038="","",B1037+0.1)</f>
        <v/>
      </c>
      <c r="C1038" s="56"/>
      <c r="D1038" s="56"/>
      <c r="E1038" s="57">
        <f>IF(ISERROR(VLOOKUP(C1038,[2]TD!$4:$65536,2,0)),0,VLOOKUP(C1038,[2]TD!$4:$65536,2,0))</f>
        <v>0</v>
      </c>
      <c r="F1038" s="57">
        <f>IF(ISERROR(VLOOKUP(C1038,[2]TD!$4:$65536,3,0)),0,VLOOKUP(C1038,[2]TD!$4:$65536,3,0))</f>
        <v>0</v>
      </c>
      <c r="G1038" s="57">
        <f>IF(ISERROR(VLOOKUP(C1038,[2]TD!$4:$65536,4,0)),0,VLOOKUP(C1038,[2]TD!$4:$65536,4,0))</f>
        <v>0</v>
      </c>
      <c r="H1038" s="57">
        <f>IF(ISERROR(VLOOKUP(C1038,[2]TD!$4:$65536,5,0)),0,VLOOKUP(C1038,[2]TD!$4:$65536,5,0))</f>
        <v>0</v>
      </c>
      <c r="I1038" s="57">
        <f t="shared" si="841"/>
        <v>0</v>
      </c>
      <c r="J1038" s="58">
        <f t="shared" si="841"/>
        <v>0</v>
      </c>
      <c r="K1038" s="58">
        <f t="shared" si="842"/>
        <v>0</v>
      </c>
      <c r="L1038" s="57">
        <f>IF(ISERROR(VLOOKUP(C1038,[2]TD!$4:$65536,6,0)),0,VLOOKUP(C1038,[2]TD!$4:$65536,6,0))</f>
        <v>0</v>
      </c>
      <c r="M1038" s="57">
        <f>IF(ISERROR(VLOOKUP(C1038,[2]TD!$4:$65536,7,0)),0,VLOOKUP(C1038,[2]TD!$4:$65536,7,0))</f>
        <v>0</v>
      </c>
      <c r="N1038" s="70"/>
      <c r="O1038" s="70" t="str">
        <f>IF(ISERROR(VLOOKUP(N1038,[2]POA!$A$2:$C$25,3,0)),"",VLOOKUP(N1038,[2]POA!$A$2:$C$25,3,0))</f>
        <v/>
      </c>
      <c r="P1038" s="61"/>
      <c r="Q1038" s="61" t="str">
        <f>IF(ISERROR(VLOOKUP(P1038,[2]POA!$A$2:$F$25,4,0)),"",VLOOKUP(P1038,[2]POA!$A$2:$F$25,4,0))</f>
        <v/>
      </c>
      <c r="R1038" s="62" t="str">
        <f>IF(ISERROR(VLOOKUP(N1038,[2]POA!$A$2:$C$25,2,0)),"",VLOOKUP(N1038,[2]POA!$A$2:$C$25,2,0))</f>
        <v/>
      </c>
      <c r="S1038" s="63" t="s">
        <v>54</v>
      </c>
      <c r="T1038" s="64" t="str">
        <f t="shared" si="838"/>
        <v/>
      </c>
      <c r="U1038" s="63"/>
      <c r="V1038" s="64" t="str">
        <f>IF(OR(U1035=0,N1038="",R1038=""),"",IF(U1035&gt;=(0.5*R1038),"HABIL","NO HABIL"))</f>
        <v/>
      </c>
      <c r="W1038" s="64"/>
      <c r="X1038" s="63"/>
      <c r="Y1038" s="64" t="str">
        <f>IF(OR(X1035=0,N1038="",R1038=""),"",IF(X1035&gt;=$Y$9,"HABIL","NO HABIL"))</f>
        <v/>
      </c>
      <c r="Z1038" s="65"/>
      <c r="AA1038" s="64" t="str">
        <f>IF(OR(Z1035=0,N1038="",R1038=""),"",IF(Z1035&lt;=$AA$9,"HABIL","NO HABIL"))</f>
        <v/>
      </c>
      <c r="AB1038" s="61">
        <f>IF(ISERROR(VLOOKUP(P1038,[3]POA!$A$2:$F$25,5,0)),"",VLOOKUP(P1038,[3]POA!$A$2:$F$25,5,0))</f>
        <v>0</v>
      </c>
      <c r="AC1038" s="61"/>
      <c r="AD1038" s="64" t="str">
        <f>IF(OR(AC1035=0,N1038="",R1038=""),"",IF(AC1035&gt;=$AD$9,"HABIL","NO HABIL"))</f>
        <v/>
      </c>
      <c r="AE1038" s="64" t="str">
        <f t="shared" si="839"/>
        <v/>
      </c>
      <c r="AF1038" s="66">
        <f t="shared" si="840"/>
        <v>0</v>
      </c>
      <c r="AG1038" s="67" t="str">
        <f t="shared" si="843"/>
        <v>MIPYME</v>
      </c>
      <c r="AH1038" s="68"/>
      <c r="AI1038" s="64" t="str">
        <f>IF(OR(AH1035=0,N1038="",R1038=""),"",IF(AH1035&gt;=$AI$9,"HABIL","NO HABIL"))</f>
        <v/>
      </c>
      <c r="AJ1038" s="68"/>
      <c r="AK1038" s="64" t="str">
        <f>IF(OR(AJ1035=0,N1038="",R1038=""),"",IF(AJ1035&gt;=$AK$9,"HABIL","NO HABIL"))</f>
        <v/>
      </c>
      <c r="AL1038" s="71" t="str">
        <f t="shared" si="844"/>
        <v/>
      </c>
    </row>
    <row r="1039" spans="2:38" ht="18" hidden="1" customHeight="1" x14ac:dyDescent="0.25">
      <c r="B1039" s="54"/>
      <c r="C1039" s="56" t="s">
        <v>55</v>
      </c>
      <c r="D1039" s="56"/>
      <c r="E1039" s="57">
        <f>IF(ISERROR(VLOOKUP(C1039,[2]TD!$4:$65536,2,0)),0,VLOOKUP(C1039,[2]TD!$4:$65536,2,0))</f>
        <v>0</v>
      </c>
      <c r="F1039" s="57">
        <f>IF(ISERROR(VLOOKUP(C1039,[2]TD!$4:$65536,3,0)),0,VLOOKUP(C1039,[2]TD!$4:$65536,3,0))</f>
        <v>0</v>
      </c>
      <c r="G1039" s="57">
        <f>IF(ISERROR(VLOOKUP(C1039,[2]TD!$4:$65536,4,0)),0,VLOOKUP(C1039,[2]TD!$4:$65536,4,0))</f>
        <v>0</v>
      </c>
      <c r="H1039" s="57">
        <f>IF(ISERROR(VLOOKUP(C1039,[2]TD!$4:$65536,5,0)),0,VLOOKUP(C1039,[2]TD!$4:$65536,5,0))</f>
        <v>0</v>
      </c>
      <c r="I1039" s="57">
        <f t="shared" si="841"/>
        <v>0</v>
      </c>
      <c r="J1039" s="57">
        <f t="shared" si="841"/>
        <v>0</v>
      </c>
      <c r="K1039" s="57">
        <f t="shared" si="842"/>
        <v>0</v>
      </c>
      <c r="L1039" s="57">
        <f>IF(ISERROR(VLOOKUP(C1039,[2]TD!$4:$65536,6,0)),0,VLOOKUP(C1039,[2]TD!$4:$65536,6,0))</f>
        <v>0</v>
      </c>
      <c r="M1039" s="57">
        <f>IF(ISERROR(VLOOKUP(C1039,[2]TD!$4:$65536,7,0)),0,VLOOKUP(C1039,[2]TD!$4:$65536,7,0))</f>
        <v>0</v>
      </c>
      <c r="N1039" s="70"/>
      <c r="O1039" s="70" t="str">
        <f>IF(ISERROR(VLOOKUP(N1039,[2]POA!$A$2:$C$25,3,0)),"",VLOOKUP(N1039,[2]POA!$A$2:$C$25,3,0))</f>
        <v/>
      </c>
      <c r="P1039" s="61"/>
      <c r="Q1039" s="61" t="str">
        <f>IF(ISERROR(VLOOKUP(P1039,[2]POA!$A$2:$F$25,4,0)),"",VLOOKUP(P1039,[2]POA!$A$2:$F$25,4,0))</f>
        <v/>
      </c>
      <c r="R1039" s="62" t="str">
        <f>IF(ISERROR(VLOOKUP(N1039,[2]POA!$A$2:$C$25,2,0)),"",VLOOKUP(N1039,[2]POA!$A$2:$C$25,2,0))</f>
        <v/>
      </c>
      <c r="S1039" s="63"/>
      <c r="T1039" s="64" t="str">
        <f t="shared" si="838"/>
        <v/>
      </c>
      <c r="U1039" s="63"/>
      <c r="V1039" s="64" t="str">
        <f>IF(OR(U1035=0,N1039="",R1039=""),"",IF(U1035&gt;=(0.5*R1039),"HABIL","NO HABIL"))</f>
        <v/>
      </c>
      <c r="W1039" s="64"/>
      <c r="X1039" s="63"/>
      <c r="Y1039" s="64" t="str">
        <f>IF(OR(X1035=0,N1039="",R1039=""),"",IF(X1035&gt;=$Y$9,"HABIL","NO HABIL"))</f>
        <v/>
      </c>
      <c r="Z1039" s="65"/>
      <c r="AA1039" s="64" t="str">
        <f>IF(OR(Z1035=0,N1039="",R1039=""),"",IF(Z1035&lt;=$AA$9,"HABIL","NO HABIL"))</f>
        <v/>
      </c>
      <c r="AB1039" s="61">
        <f>IF(ISERROR(VLOOKUP(P1039,[3]POA!$A$2:$F$25,5,0)),"",VLOOKUP(P1039,[3]POA!$A$2:$F$25,5,0))</f>
        <v>0</v>
      </c>
      <c r="AC1039" s="61"/>
      <c r="AD1039" s="64" t="str">
        <f>IF(OR(AC1035=0,N1039="",R1039=""),"",IF(AC1035&gt;=$AD$9,"HABIL","NO HABIL"))</f>
        <v/>
      </c>
      <c r="AE1039" s="64" t="str">
        <f t="shared" si="839"/>
        <v/>
      </c>
      <c r="AF1039" s="66">
        <f t="shared" si="840"/>
        <v>0</v>
      </c>
      <c r="AG1039" s="67" t="str">
        <f t="shared" si="843"/>
        <v>MIPYME</v>
      </c>
      <c r="AH1039" s="68"/>
      <c r="AI1039" s="64" t="str">
        <f>IF(OR(AH1035=0,N1039="",R1039=""),"",IF(AH1035&gt;=$AI$9,"HABIL","NO HABIL"))</f>
        <v/>
      </c>
      <c r="AJ1039" s="68"/>
      <c r="AK1039" s="64" t="str">
        <f>IF(OR(AJ1035=0,N1039="",R1039=""),"",IF(AJ1035&gt;=$AK$9,"HABIL","NO HABIL"))</f>
        <v/>
      </c>
      <c r="AL1039" s="71" t="str">
        <f t="shared" si="844"/>
        <v/>
      </c>
    </row>
    <row r="1040" spans="2:38" ht="18" hidden="1" customHeight="1" x14ac:dyDescent="0.25">
      <c r="B1040" s="54" t="str">
        <f t="shared" ref="B1040:B1045" si="845">IF(C1040="","",B1039+0.1)</f>
        <v/>
      </c>
      <c r="C1040" s="56"/>
      <c r="D1040" s="56"/>
      <c r="E1040" s="57">
        <f>IF(ISERROR(VLOOKUP(C1040,[2]TD!$4:$65536,2,0)),0,VLOOKUP(C1040,[2]TD!$4:$65536,2,0))</f>
        <v>0</v>
      </c>
      <c r="F1040" s="57">
        <f>IF(ISERROR(VLOOKUP(C1040,[2]TD!$4:$65536,3,0)),0,VLOOKUP(C1040,[2]TD!$4:$65536,3,0))</f>
        <v>0</v>
      </c>
      <c r="G1040" s="57">
        <f>IF(ISERROR(VLOOKUP(C1040,[2]TD!$4:$65536,4,0)),0,VLOOKUP(C1040,[2]TD!$4:$65536,4,0))</f>
        <v>0</v>
      </c>
      <c r="H1040" s="57">
        <f>IF(ISERROR(VLOOKUP(C1040,[2]TD!$4:$65536,5,0)),0,VLOOKUP(C1040,[2]TD!$4:$65536,5,0))</f>
        <v>0</v>
      </c>
      <c r="I1040" s="57">
        <f t="shared" si="841"/>
        <v>0</v>
      </c>
      <c r="J1040" s="57">
        <f t="shared" si="841"/>
        <v>0</v>
      </c>
      <c r="K1040" s="57">
        <f t="shared" si="842"/>
        <v>0</v>
      </c>
      <c r="L1040" s="57">
        <f>IF(ISERROR(VLOOKUP(C1040,[2]TD!$4:$65536,6,0)),0,VLOOKUP(C1040,[2]TD!$4:$65536,6,0))</f>
        <v>0</v>
      </c>
      <c r="M1040" s="57">
        <f>IF(ISERROR(VLOOKUP(C1040,[2]TD!$4:$65536,7,0)),0,VLOOKUP(C1040,[2]TD!$4:$65536,7,0))</f>
        <v>0</v>
      </c>
      <c r="N1040" s="70"/>
      <c r="O1040" s="70" t="str">
        <f>IF(ISERROR(VLOOKUP(N1040,[2]POA!$A$2:$C$25,3,0)),"",VLOOKUP(N1040,[2]POA!$A$2:$C$25,3,0))</f>
        <v/>
      </c>
      <c r="P1040" s="61"/>
      <c r="Q1040" s="61" t="str">
        <f>IF(ISERROR(VLOOKUP(P1040,[2]POA!$A$2:$F$25,4,0)),"",VLOOKUP(P1040,[2]POA!$A$2:$F$25,4,0))</f>
        <v/>
      </c>
      <c r="R1040" s="62" t="str">
        <f>IF(ISERROR(VLOOKUP(N1040,[2]POA!$A$2:$C$25,2,0)),"",VLOOKUP(N1040,[2]POA!$A$2:$C$25,2,0))</f>
        <v/>
      </c>
      <c r="S1040" s="63"/>
      <c r="T1040" s="64" t="str">
        <f t="shared" si="838"/>
        <v/>
      </c>
      <c r="U1040" s="63"/>
      <c r="V1040" s="64" t="str">
        <f>IF(OR(U1035=0,N1040="",R1040=""),"",IF(U1035&gt;=(0.5*R1040),"HABIL","NO HABIL"))</f>
        <v/>
      </c>
      <c r="W1040" s="64"/>
      <c r="X1040" s="63"/>
      <c r="Y1040" s="64" t="str">
        <f>IF(OR(X1035=0,N1040="",R1040=""),"",IF(X1035&gt;=$Y$9,"HABIL","NO HABIL"))</f>
        <v/>
      </c>
      <c r="Z1040" s="65"/>
      <c r="AA1040" s="64" t="str">
        <f>IF(OR(Z1035=0,N1040="",R1040=""),"",IF(Z1035&lt;=$AA$9,"HABIL","NO HABIL"))</f>
        <v/>
      </c>
      <c r="AB1040" s="61">
        <f>IF(ISERROR(VLOOKUP(P1040,[3]POA!$A$2:$F$25,5,0)),"",VLOOKUP(P1040,[3]POA!$A$2:$F$25,5,0))</f>
        <v>0</v>
      </c>
      <c r="AC1040" s="61"/>
      <c r="AD1040" s="64" t="str">
        <f>IF(OR(AC1035=0,N1040="",R1040=""),"",IF(AC1035&gt;=$AD$9,"HABIL","NO HABIL"))</f>
        <v/>
      </c>
      <c r="AE1040" s="64" t="str">
        <f t="shared" si="839"/>
        <v/>
      </c>
      <c r="AF1040" s="66">
        <f t="shared" si="840"/>
        <v>0</v>
      </c>
      <c r="AG1040" s="67" t="str">
        <f t="shared" si="843"/>
        <v>MIPYME</v>
      </c>
      <c r="AH1040" s="68"/>
      <c r="AI1040" s="64" t="str">
        <f>IF(OR(AH1035=0,N1040="",R1040=""),"",IF(AH1035&gt;=$AI$9,"HABIL","NO HABIL"))</f>
        <v/>
      </c>
      <c r="AJ1040" s="68"/>
      <c r="AK1040" s="64" t="str">
        <f>IF(OR(AJ1035=0,N1040="",R1040=""),"",IF(AJ1035&gt;=$AK$9,"HABIL","NO HABIL"))</f>
        <v/>
      </c>
      <c r="AL1040" s="72" t="str">
        <f t="shared" si="844"/>
        <v/>
      </c>
    </row>
    <row r="1041" spans="2:38" ht="18" hidden="1" customHeight="1" x14ac:dyDescent="0.25">
      <c r="B1041" s="54" t="str">
        <f t="shared" si="845"/>
        <v/>
      </c>
      <c r="C1041" s="56"/>
      <c r="D1041" s="56"/>
      <c r="E1041" s="57">
        <f>IF(ISERROR(VLOOKUP(C1041,[2]TD!$4:$65536,2,0)),0,VLOOKUP(C1041,[2]TD!$4:$65536,2,0))</f>
        <v>0</v>
      </c>
      <c r="F1041" s="57">
        <f>IF(ISERROR(VLOOKUP(C1041,[2]TD!$4:$65536,3,0)),0,VLOOKUP(C1041,[2]TD!$4:$65536,3,0))</f>
        <v>0</v>
      </c>
      <c r="G1041" s="57">
        <f>IF(ISERROR(VLOOKUP(C1041,[2]TD!$4:$65536,4,0)),0,VLOOKUP(C1041,[2]TD!$4:$65536,4,0))</f>
        <v>0</v>
      </c>
      <c r="H1041" s="57">
        <f>IF(ISERROR(VLOOKUP(C1041,[2]TD!$4:$65536,5,0)),0,VLOOKUP(C1041,[2]TD!$4:$65536,5,0))</f>
        <v>0</v>
      </c>
      <c r="I1041" s="57">
        <f t="shared" si="841"/>
        <v>0</v>
      </c>
      <c r="J1041" s="57">
        <f t="shared" si="841"/>
        <v>0</v>
      </c>
      <c r="K1041" s="57">
        <f t="shared" si="842"/>
        <v>0</v>
      </c>
      <c r="L1041" s="57">
        <f>IF(ISERROR(VLOOKUP(C1041,[2]TD!$4:$65536,6,0)),0,VLOOKUP(C1041,[2]TD!$4:$65536,6,0))</f>
        <v>0</v>
      </c>
      <c r="M1041" s="57">
        <f>IF(ISERROR(VLOOKUP(C1041,[2]TD!$4:$65536,7,0)),0,VLOOKUP(C1041,[2]TD!$4:$65536,7,0))</f>
        <v>0</v>
      </c>
      <c r="N1041" s="70"/>
      <c r="O1041" s="70" t="str">
        <f>IF(ISERROR(VLOOKUP(N1041,[2]POA!$A$2:$C$25,3,0)),"",VLOOKUP(N1041,[2]POA!$A$2:$C$25,3,0))</f>
        <v/>
      </c>
      <c r="P1041" s="61"/>
      <c r="Q1041" s="61" t="str">
        <f>IF(ISERROR(VLOOKUP(P1041,[2]POA!$A$2:$F$25,4,0)),"",VLOOKUP(P1041,[2]POA!$A$2:$F$25,4,0))</f>
        <v/>
      </c>
      <c r="R1041" s="62" t="str">
        <f>IF(ISERROR(VLOOKUP(N1041,[2]POA!$A$2:$C$25,2,0)),"",VLOOKUP(N1041,[2]POA!$A$2:$C$25,2,0))</f>
        <v/>
      </c>
      <c r="S1041" s="63"/>
      <c r="T1041" s="64" t="str">
        <f t="shared" si="838"/>
        <v/>
      </c>
      <c r="U1041" s="63"/>
      <c r="V1041" s="64" t="str">
        <f>IF(OR(U1035=0,N1041="",R1041=""),"",IF(U1035&gt;=(0.5*R1041),"HABIL","NO HABIL"))</f>
        <v/>
      </c>
      <c r="W1041" s="64"/>
      <c r="X1041" s="63"/>
      <c r="Y1041" s="64" t="str">
        <f>IF(OR(X1035=0,N1041="",R1041=""),"",IF(X1035&gt;=$Y$9,"HABIL","NO HABIL"))</f>
        <v/>
      </c>
      <c r="Z1041" s="65"/>
      <c r="AA1041" s="64" t="str">
        <f>IF(OR(Z1035=0,N1041="",R1041=""),"",IF(Z1035&lt;=$AA$9,"HABIL","NO HABIL"))</f>
        <v/>
      </c>
      <c r="AB1041" s="61">
        <f>IF(ISERROR(VLOOKUP(P1041,[3]POA!$A$2:$F$25,5,0)),"",VLOOKUP(P1041,[3]POA!$A$2:$F$25,5,0))</f>
        <v>0</v>
      </c>
      <c r="AC1041" s="61"/>
      <c r="AD1041" s="64" t="str">
        <f>IF(OR(AC1035=0,N1041="",R1041=""),"",IF(AC1035&gt;=$AD$9,"HABIL","NO HABIL"))</f>
        <v/>
      </c>
      <c r="AE1041" s="64" t="str">
        <f t="shared" si="839"/>
        <v/>
      </c>
      <c r="AF1041" s="66">
        <f t="shared" si="840"/>
        <v>0</v>
      </c>
      <c r="AG1041" s="67" t="str">
        <f t="shared" si="843"/>
        <v>MIPYME</v>
      </c>
      <c r="AH1041" s="68"/>
      <c r="AI1041" s="64" t="str">
        <f>IF(OR(AH1035=0,N1041="",R1041=""),"",IF(AH1035&gt;=$AI$9,"HABIL","NO HABIL"))</f>
        <v/>
      </c>
      <c r="AJ1041" s="68"/>
      <c r="AK1041" s="64" t="str">
        <f>IF(OR(AJ1035=0,N1041="",R1041=""),"",IF(AJ1035&gt;=$AK$9,"HABIL","NO HABIL"))</f>
        <v/>
      </c>
      <c r="AL1041" s="71" t="str">
        <f t="shared" si="844"/>
        <v/>
      </c>
    </row>
    <row r="1042" spans="2:38" ht="18" hidden="1" customHeight="1" x14ac:dyDescent="0.25">
      <c r="B1042" s="54" t="str">
        <f t="shared" si="845"/>
        <v/>
      </c>
      <c r="C1042" s="56"/>
      <c r="D1042" s="56"/>
      <c r="E1042" s="57">
        <f>IF(ISERROR(VLOOKUP(C1042,[2]TD!$4:$65536,2,0)),0,VLOOKUP(C1042,[2]TD!$4:$65536,2,0))</f>
        <v>0</v>
      </c>
      <c r="F1042" s="57">
        <f>IF(ISERROR(VLOOKUP(C1042,[2]TD!$4:$65536,3,0)),0,VLOOKUP(C1042,[2]TD!$4:$65536,3,0))</f>
        <v>0</v>
      </c>
      <c r="G1042" s="57">
        <f>IF(ISERROR(VLOOKUP(C1042,[2]TD!$4:$65536,4,0)),0,VLOOKUP(C1042,[2]TD!$4:$65536,4,0))</f>
        <v>0</v>
      </c>
      <c r="H1042" s="57">
        <f>IF(ISERROR(VLOOKUP(C1042,[2]TD!$4:$65536,5,0)),0,VLOOKUP(C1042,[2]TD!$4:$65536,5,0))</f>
        <v>0</v>
      </c>
      <c r="I1042" s="57">
        <f t="shared" si="841"/>
        <v>0</v>
      </c>
      <c r="J1042" s="57">
        <f t="shared" si="841"/>
        <v>0</v>
      </c>
      <c r="K1042" s="57">
        <f t="shared" si="842"/>
        <v>0</v>
      </c>
      <c r="L1042" s="57">
        <f>IF(ISERROR(VLOOKUP(C1042,[2]TD!$4:$65536,6,0)),0,VLOOKUP(C1042,[2]TD!$4:$65536,6,0))</f>
        <v>0</v>
      </c>
      <c r="M1042" s="57">
        <f>IF(ISERROR(VLOOKUP(C1042,[2]TD!$4:$65536,7,0)),0,VLOOKUP(C1042,[2]TD!$4:$65536,7,0))</f>
        <v>0</v>
      </c>
      <c r="N1042" s="70"/>
      <c r="O1042" s="70" t="str">
        <f>IF(ISERROR(VLOOKUP(N1042,[2]POA!$A$2:$C$25,3,0)),"",VLOOKUP(N1042,[2]POA!$A$2:$C$25,3,0))</f>
        <v/>
      </c>
      <c r="P1042" s="61"/>
      <c r="Q1042" s="61" t="str">
        <f>IF(ISERROR(VLOOKUP(P1042,[2]POA!$A$2:$F$25,4,0)),"",VLOOKUP(P1042,[2]POA!$A$2:$F$25,4,0))</f>
        <v/>
      </c>
      <c r="R1042" s="62" t="str">
        <f>IF(ISERROR(VLOOKUP(N1042,[2]POA!$A$2:$C$25,2,0)),"",VLOOKUP(N1042,[2]POA!$A$2:$C$25,2,0))</f>
        <v/>
      </c>
      <c r="S1042" s="63"/>
      <c r="T1042" s="64" t="str">
        <f t="shared" si="838"/>
        <v/>
      </c>
      <c r="U1042" s="63"/>
      <c r="V1042" s="64" t="str">
        <f>IF(OR(U1035=0,N1042="",R1042=""),"",IF(U1035&gt;=(0.5*R1042),"HABIL","NO HABIL"))</f>
        <v/>
      </c>
      <c r="W1042" s="64"/>
      <c r="X1042" s="63"/>
      <c r="Y1042" s="64" t="str">
        <f>IF(OR(X1035=0,N1042="",R1042=""),"",IF(X1035&gt;=$Y$9,"HABIL","NO HABIL"))</f>
        <v/>
      </c>
      <c r="Z1042" s="65"/>
      <c r="AA1042" s="64" t="str">
        <f>IF(OR(Z1035=0,N1042="",R1042=""),"",IF(Z1035&lt;=$AA$9,"HABIL","NO HABIL"))</f>
        <v/>
      </c>
      <c r="AB1042" s="61">
        <f>IF(ISERROR(VLOOKUP(P1042,[3]POA!$A$2:$F$25,5,0)),"",VLOOKUP(P1042,[3]POA!$A$2:$F$25,5,0))</f>
        <v>0</v>
      </c>
      <c r="AC1042" s="61"/>
      <c r="AD1042" s="64" t="str">
        <f>IF(OR(AC1035=0,N1042="",R1042=""),"",IF(AC1035&gt;=$AD$9,"HABIL","NO HABIL"))</f>
        <v/>
      </c>
      <c r="AE1042" s="64" t="str">
        <f t="shared" si="839"/>
        <v/>
      </c>
      <c r="AF1042" s="66">
        <f t="shared" si="840"/>
        <v>0</v>
      </c>
      <c r="AG1042" s="67" t="str">
        <f t="shared" si="843"/>
        <v>MIPYME</v>
      </c>
      <c r="AH1042" s="68"/>
      <c r="AI1042" s="64" t="str">
        <f>IF(OR(AH1035=0,N1042="",R1042=""),"",IF(AH1035&gt;=$AI$9,"HABIL","NO HABIL"))</f>
        <v/>
      </c>
      <c r="AJ1042" s="68"/>
      <c r="AK1042" s="64" t="str">
        <f>IF(OR(AJ1035=0,N1042="",R1042=""),"",IF(AJ1035&gt;=$AK$9,"HABIL","NO HABIL"))</f>
        <v/>
      </c>
      <c r="AL1042" s="71" t="str">
        <f t="shared" si="844"/>
        <v/>
      </c>
    </row>
    <row r="1043" spans="2:38" ht="18" hidden="1" customHeight="1" x14ac:dyDescent="0.25">
      <c r="B1043" s="54" t="str">
        <f t="shared" si="845"/>
        <v/>
      </c>
      <c r="C1043" s="56"/>
      <c r="D1043" s="56"/>
      <c r="E1043" s="57">
        <f>IF(ISERROR(VLOOKUP(C1043,[2]TD!$4:$65536,2,0)),0,VLOOKUP(C1043,[2]TD!$4:$65536,2,0))</f>
        <v>0</v>
      </c>
      <c r="F1043" s="57">
        <f>IF(ISERROR(VLOOKUP(C1043,[2]TD!$4:$65536,3,0)),0,VLOOKUP(C1043,[2]TD!$4:$65536,3,0))</f>
        <v>0</v>
      </c>
      <c r="G1043" s="57">
        <f>IF(ISERROR(VLOOKUP(C1043,[2]TD!$4:$65536,4,0)),0,VLOOKUP(C1043,[2]TD!$4:$65536,4,0))</f>
        <v>0</v>
      </c>
      <c r="H1043" s="57">
        <f>IF(ISERROR(VLOOKUP(C1043,[2]TD!$4:$65536,5,0)),0,VLOOKUP(C1043,[2]TD!$4:$65536,5,0))</f>
        <v>0</v>
      </c>
      <c r="I1043" s="57">
        <f t="shared" si="841"/>
        <v>0</v>
      </c>
      <c r="J1043" s="57">
        <f t="shared" si="841"/>
        <v>0</v>
      </c>
      <c r="K1043" s="57">
        <f t="shared" si="842"/>
        <v>0</v>
      </c>
      <c r="L1043" s="57">
        <f>IF(ISERROR(VLOOKUP(C1043,[2]TD!$4:$65536,6,0)),0,VLOOKUP(C1043,[2]TD!$4:$65536,6,0))</f>
        <v>0</v>
      </c>
      <c r="M1043" s="57">
        <f>IF(ISERROR(VLOOKUP(C1043,[2]TD!$4:$65536,7,0)),0,VLOOKUP(C1043,[2]TD!$4:$65536,7,0))</f>
        <v>0</v>
      </c>
      <c r="N1043" s="70"/>
      <c r="O1043" s="70" t="str">
        <f>IF(ISERROR(VLOOKUP(N1043,[2]POA!$A$2:$C$25,3,0)),"",VLOOKUP(N1043,[2]POA!$A$2:$C$25,3,0))</f>
        <v/>
      </c>
      <c r="P1043" s="61"/>
      <c r="Q1043" s="61" t="str">
        <f>IF(ISERROR(VLOOKUP(P1043,[2]POA!$A$2:$F$25,4,0)),"",VLOOKUP(P1043,[2]POA!$A$2:$F$25,4,0))</f>
        <v/>
      </c>
      <c r="R1043" s="62" t="str">
        <f>IF(ISERROR(VLOOKUP(N1043,[2]POA!$A$2:$C$25,2,0)),"",VLOOKUP(N1043,[2]POA!$A$2:$C$25,2,0))</f>
        <v/>
      </c>
      <c r="S1043" s="63"/>
      <c r="T1043" s="64" t="str">
        <f t="shared" si="838"/>
        <v/>
      </c>
      <c r="U1043" s="63"/>
      <c r="V1043" s="64" t="str">
        <f>IF(OR(U1035=0,N1043="",R1043=""),"",IF(U1035&gt;=(0.5*R1043),"HABIL","NO HABIL"))</f>
        <v/>
      </c>
      <c r="W1043" s="64"/>
      <c r="X1043" s="63"/>
      <c r="Y1043" s="64" t="str">
        <f>IF(OR(X1035=0,N1043="",R1043=""),"",IF(X1035&gt;=$Y$9,"HABIL","NO HABIL"))</f>
        <v/>
      </c>
      <c r="Z1043" s="65"/>
      <c r="AA1043" s="64" t="str">
        <f>IF(OR(Z1035=0,N1043="",R1043=""),"",IF(Z1035&lt;=$AA$9,"HABIL","NO HABIL"))</f>
        <v/>
      </c>
      <c r="AB1043" s="61">
        <f>IF(ISERROR(VLOOKUP(P1043,[3]POA!$A$2:$F$25,5,0)),"",VLOOKUP(P1043,[3]POA!$A$2:$F$25,5,0))</f>
        <v>0</v>
      </c>
      <c r="AC1043" s="61"/>
      <c r="AD1043" s="64" t="str">
        <f>IF(OR(AC1035=0,N1043="",R1043=""),"",IF(AC1035&gt;=$AD$9,"HABIL","NO HABIL"))</f>
        <v/>
      </c>
      <c r="AE1043" s="64" t="str">
        <f t="shared" si="839"/>
        <v/>
      </c>
      <c r="AF1043" s="66">
        <f t="shared" si="840"/>
        <v>0</v>
      </c>
      <c r="AG1043" s="67" t="str">
        <f t="shared" si="843"/>
        <v>MIPYME</v>
      </c>
      <c r="AH1043" s="68"/>
      <c r="AI1043" s="64" t="str">
        <f>IF(OR(AH1035=0,N1043="",R1043=""),"",IF(AH1035&gt;=$AI$9,"HABIL","NO HABIL"))</f>
        <v/>
      </c>
      <c r="AJ1043" s="68"/>
      <c r="AK1043" s="64" t="str">
        <f>IF(OR(AJ1035=0,N1043="",R1043=""),"",IF(AJ1035&gt;=$AK$9,"HABIL","NO HABIL"))</f>
        <v/>
      </c>
      <c r="AL1043" s="72" t="str">
        <f t="shared" si="844"/>
        <v/>
      </c>
    </row>
    <row r="1044" spans="2:38" ht="18" hidden="1" customHeight="1" x14ac:dyDescent="0.25">
      <c r="B1044" s="54" t="str">
        <f t="shared" si="845"/>
        <v/>
      </c>
      <c r="C1044" s="56"/>
      <c r="D1044" s="56"/>
      <c r="E1044" s="57">
        <f>IF(ISERROR(VLOOKUP(C1044,[2]TD!$4:$65536,2,0)),0,VLOOKUP(C1044,[2]TD!$4:$65536,2,0))</f>
        <v>0</v>
      </c>
      <c r="F1044" s="57">
        <f>IF(ISERROR(VLOOKUP(C1044,[2]TD!$4:$65536,3,0)),0,VLOOKUP(C1044,[2]TD!$4:$65536,3,0))</f>
        <v>0</v>
      </c>
      <c r="G1044" s="57">
        <f>IF(ISERROR(VLOOKUP(C1044,[2]TD!$4:$65536,4,0)),0,VLOOKUP(C1044,[2]TD!$4:$65536,4,0))</f>
        <v>0</v>
      </c>
      <c r="H1044" s="57">
        <f>IF(ISERROR(VLOOKUP(C1044,[2]TD!$4:$65536,5,0)),0,VLOOKUP(C1044,[2]TD!$4:$65536,5,0))</f>
        <v>0</v>
      </c>
      <c r="I1044" s="57">
        <f t="shared" si="841"/>
        <v>0</v>
      </c>
      <c r="J1044" s="57">
        <f t="shared" si="841"/>
        <v>0</v>
      </c>
      <c r="K1044" s="57">
        <f t="shared" si="842"/>
        <v>0</v>
      </c>
      <c r="L1044" s="57">
        <f>IF(ISERROR(VLOOKUP(C1044,[2]TD!$4:$65536,6,0)),0,VLOOKUP(C1044,[2]TD!$4:$65536,6,0))</f>
        <v>0</v>
      </c>
      <c r="M1044" s="57">
        <f>IF(ISERROR(VLOOKUP(C1044,[2]TD!$4:$65536,7,0)),0,VLOOKUP(C1044,[2]TD!$4:$65536,7,0))</f>
        <v>0</v>
      </c>
      <c r="N1044" s="70"/>
      <c r="O1044" s="70" t="str">
        <f>IF(ISERROR(VLOOKUP(N1044,[2]POA!$A$2:$C$25,3,0)),"",VLOOKUP(N1044,[2]POA!$A$2:$C$25,3,0))</f>
        <v/>
      </c>
      <c r="P1044" s="61"/>
      <c r="Q1044" s="61" t="str">
        <f>IF(ISERROR(VLOOKUP(P1044,[2]POA!$A$2:$F$25,4,0)),"",VLOOKUP(P1044,[2]POA!$A$2:$F$25,4,0))</f>
        <v/>
      </c>
      <c r="R1044" s="62" t="str">
        <f>IF(ISERROR(VLOOKUP(N1044,[2]POA!$A$2:$C$25,2,0)),"",VLOOKUP(N1044,[2]POA!$A$2:$C$25,2,0))</f>
        <v/>
      </c>
      <c r="S1044" s="63"/>
      <c r="T1044" s="64" t="str">
        <f t="shared" si="838"/>
        <v/>
      </c>
      <c r="U1044" s="63"/>
      <c r="V1044" s="64" t="str">
        <f>IF(OR(U1035=0,N1044="",R1044=""),"",IF(U1035&gt;=(0.5*R1044),"HABIL","NO HABIL"))</f>
        <v/>
      </c>
      <c r="W1044" s="64"/>
      <c r="X1044" s="63"/>
      <c r="Y1044" s="64" t="str">
        <f>IF(OR(X1035=0,N1044="",R1044=""),"",IF(X1035&gt;=$Y$9,"HABIL","NO HABIL"))</f>
        <v/>
      </c>
      <c r="Z1044" s="65"/>
      <c r="AA1044" s="64" t="str">
        <f>IF(OR(Z1035=0,N1044="",R1044=""),"",IF(Z1035&lt;=$AA$9,"HABIL","NO HABIL"))</f>
        <v/>
      </c>
      <c r="AB1044" s="61">
        <f>IF(ISERROR(VLOOKUP(P1044,[3]POA!$A$2:$F$25,5,0)),"",VLOOKUP(P1044,[3]POA!$A$2:$F$25,5,0))</f>
        <v>0</v>
      </c>
      <c r="AC1044" s="61"/>
      <c r="AD1044" s="64" t="str">
        <f>IF(OR(AC1035=0,N1044="",R1044=""),"",IF(AC1035&gt;=$AD$9,"HABIL","NO HABIL"))</f>
        <v/>
      </c>
      <c r="AE1044" s="64" t="str">
        <f t="shared" si="839"/>
        <v/>
      </c>
      <c r="AF1044" s="66">
        <f t="shared" si="840"/>
        <v>0</v>
      </c>
      <c r="AG1044" s="67" t="str">
        <f t="shared" si="843"/>
        <v>MIPYME</v>
      </c>
      <c r="AH1044" s="68"/>
      <c r="AI1044" s="64" t="str">
        <f>IF(OR(AH1035=0,N1044="",R1044=""),"",IF(AH1035&gt;=$AI$9,"HABIL","NO HABIL"))</f>
        <v/>
      </c>
      <c r="AJ1044" s="68"/>
      <c r="AK1044" s="64" t="str">
        <f>IF(OR(AJ1035=0,N1044="",R1044=""),"",IF(AJ1035&gt;=$AK$9,"HABIL","NO HABIL"))</f>
        <v/>
      </c>
      <c r="AL1044" s="72" t="str">
        <f t="shared" si="844"/>
        <v/>
      </c>
    </row>
    <row r="1045" spans="2:38" ht="18" hidden="1" customHeight="1" x14ac:dyDescent="0.25">
      <c r="B1045" s="73" t="str">
        <f t="shared" si="845"/>
        <v/>
      </c>
      <c r="C1045" s="74"/>
      <c r="D1045" s="74"/>
      <c r="E1045" s="75">
        <f>IF(ISERROR(VLOOKUP(C1045,[2]TD!$4:$65536,2,0)),0,VLOOKUP(C1045,[2]TD!$4:$65536,2,0))</f>
        <v>0</v>
      </c>
      <c r="F1045" s="75">
        <f>IF(ISERROR(VLOOKUP(C1045,[2]TD!$4:$65536,3,0)),0,VLOOKUP(C1045,[2]TD!$4:$65536,3,0))</f>
        <v>0</v>
      </c>
      <c r="G1045" s="75">
        <f>IF(ISERROR(VLOOKUP(C1045,[2]TD!$4:$65536,4,0)),0,VLOOKUP(C1045,[2]TD!$4:$65536,4,0))</f>
        <v>0</v>
      </c>
      <c r="H1045" s="75">
        <f>IF(ISERROR(VLOOKUP(C1045,[2]TD!$4:$65536,5,0)),0,VLOOKUP(C1045,[2]TD!$4:$65536,5,0))</f>
        <v>0</v>
      </c>
      <c r="I1045" s="75">
        <f t="shared" si="841"/>
        <v>0</v>
      </c>
      <c r="J1045" s="75">
        <f t="shared" si="841"/>
        <v>0</v>
      </c>
      <c r="K1045" s="75">
        <f t="shared" si="842"/>
        <v>0</v>
      </c>
      <c r="L1045" s="75">
        <f>IF(ISERROR(VLOOKUP(C1045,[2]TD!$4:$65536,6,0)),0,VLOOKUP(C1045,[2]TD!$4:$65536,6,0))</f>
        <v>0</v>
      </c>
      <c r="M1045" s="75">
        <f>IF(ISERROR(VLOOKUP(C1045,[2]TD!$4:$65536,7,0)),0,VLOOKUP(C1045,[2]TD!$4:$65536,7,0))</f>
        <v>0</v>
      </c>
      <c r="N1045" s="76"/>
      <c r="O1045" s="76" t="str">
        <f>IF(ISERROR(VLOOKUP(N1045,[2]POA!$A$2:$C$25,3,0)),"",VLOOKUP(N1045,[2]POA!$A$2:$C$25,3,0))</f>
        <v/>
      </c>
      <c r="P1045" s="77"/>
      <c r="Q1045" s="77" t="str">
        <f>IF(ISERROR(VLOOKUP(P1045,[2]POA!$A$2:$F$25,4,0)),"",VLOOKUP(P1045,[2]POA!$A$2:$F$25,4,0))</f>
        <v/>
      </c>
      <c r="R1045" s="78" t="str">
        <f>IF(ISERROR(VLOOKUP(N1045,[2]POA!$A$2:$C$25,2,0)),"",VLOOKUP(N1045,[2]POA!$A$2:$C$25,2,0))</f>
        <v/>
      </c>
      <c r="S1045" s="79"/>
      <c r="T1045" s="64" t="str">
        <f t="shared" si="838"/>
        <v/>
      </c>
      <c r="U1045" s="79"/>
      <c r="V1045" s="80" t="str">
        <f>IF(OR(U1035=0,N1045="",R1045=""),"",IF(U1035&gt;=(0.5*R1045),"HABIL","NO HABIL"))</f>
        <v/>
      </c>
      <c r="W1045" s="80"/>
      <c r="X1045" s="79"/>
      <c r="Y1045" s="80" t="str">
        <f>IF(OR(X1035=0,N1045="",R1045=""),"",IF(X1035&gt;=$Y$9,"HABIL","NO HABIL"))</f>
        <v/>
      </c>
      <c r="Z1045" s="81"/>
      <c r="AA1045" s="80" t="str">
        <f>IF(OR(Z1035=0,N1045="",R1045=""),"",IF(Z1035&lt;=$AA$9,"HABIL","NO HABIL"))</f>
        <v/>
      </c>
      <c r="AB1045" s="77">
        <f>IF(ISERROR(VLOOKUP(P1045,[3]POA!$A$2:$F$25,5,0)),"",VLOOKUP(P1045,[3]POA!$A$2:$F$25,5,0))</f>
        <v>0</v>
      </c>
      <c r="AC1045" s="77"/>
      <c r="AD1045" s="80" t="str">
        <f>IF(OR(AC1035=0,N1045="",R1045=""),"",IF(AC1035&gt;=$AD$9,"HABIL","NO HABIL"))</f>
        <v/>
      </c>
      <c r="AE1045" s="80" t="str">
        <f t="shared" si="839"/>
        <v/>
      </c>
      <c r="AF1045" s="82">
        <f t="shared" si="840"/>
        <v>0</v>
      </c>
      <c r="AG1045" s="83" t="str">
        <f t="shared" si="843"/>
        <v>MIPYME</v>
      </c>
      <c r="AH1045" s="84"/>
      <c r="AI1045" s="80" t="str">
        <f>IF(OR(AH1035=0,N1045="",R1045=""),"",IF(AH1035&gt;=$AI$9,"HABIL","NO HABIL"))</f>
        <v/>
      </c>
      <c r="AJ1045" s="84"/>
      <c r="AK1045" s="80" t="str">
        <f>IF(OR(AJ1035=0,N1045="",R1045=""),"",IF(AJ1035&gt;=$AK$9,"HABIL","NO HABIL"))</f>
        <v/>
      </c>
      <c r="AL1045" s="85" t="str">
        <f t="shared" si="844"/>
        <v/>
      </c>
    </row>
    <row r="1046" spans="2:38" ht="18" customHeight="1" x14ac:dyDescent="0.25">
      <c r="B1046" s="37">
        <v>1</v>
      </c>
      <c r="C1046" s="38" t="str">
        <f>+C1047</f>
        <v>ASFALTEMOS SAS</v>
      </c>
      <c r="D1046" s="39">
        <f>IF(SUM(D1047:D1056)=0,"",SUM(D1047:D1056))</f>
        <v>1</v>
      </c>
      <c r="E1046" s="40">
        <f>SUM(E1047:E1056)</f>
        <v>26190498000</v>
      </c>
      <c r="F1046" s="40">
        <f t="shared" ref="F1046:M1046" si="846">SUM(F1047:F1056)</f>
        <v>33109062000</v>
      </c>
      <c r="G1046" s="40">
        <f t="shared" si="846"/>
        <v>2146487000</v>
      </c>
      <c r="H1046" s="40">
        <f t="shared" si="846"/>
        <v>19593036000</v>
      </c>
      <c r="I1046" s="40">
        <f t="shared" si="846"/>
        <v>24044011000</v>
      </c>
      <c r="J1046" s="40">
        <f t="shared" si="846"/>
        <v>13516026000</v>
      </c>
      <c r="K1046" s="40">
        <f t="shared" si="846"/>
        <v>13516026000</v>
      </c>
      <c r="L1046" s="40">
        <f t="shared" si="846"/>
        <v>3307899000</v>
      </c>
      <c r="M1046" s="40">
        <f t="shared" si="846"/>
        <v>272440000</v>
      </c>
      <c r="N1046" s="41">
        <v>3</v>
      </c>
      <c r="O1046" s="42">
        <f>IF(ISERROR(VLOOKUP(N1046,[2]POA!$A$2:$C$25,3,0)),"",VLOOKUP(N1046,[2]POA!$A$2:$C$25,3,0))</f>
        <v>9</v>
      </c>
      <c r="P1046" s="43" t="s">
        <v>54</v>
      </c>
      <c r="Q1046" s="41">
        <f>+SUM(Q1047:Q1056)</f>
        <v>0</v>
      </c>
      <c r="R1046" s="44">
        <f>IF(ISERROR(VLOOKUP(N1046,[2]POA!$A$2:$C$25,2,0)),"",VLOOKUP(N1046,[2]POA!$A$2:$C$25,2,0))</f>
        <v>13200000000</v>
      </c>
      <c r="S1046" s="45">
        <f>SUM(I1046)</f>
        <v>24044011000</v>
      </c>
      <c r="T1046" s="64" t="str">
        <f>IF(OR(S1046=0,N1046="",R1046=""),"",IF(S1045&gt;=(0.3*R1046),"HABIL","NO HABIL"))</f>
        <v>NO HABIL</v>
      </c>
      <c r="U1046" s="47">
        <f>SUM(J1046)</f>
        <v>13516026000</v>
      </c>
      <c r="V1046" s="48" t="str">
        <f>IF(OR(U1046=0,N1046="",R1046=""),"",IF(U1046&gt;=(0.1*R1046),"HABIL","NO HABIL"))</f>
        <v>HABIL</v>
      </c>
      <c r="W1046" s="64" t="str">
        <f>IF(OR(V1046=0,Q1046="",U1046=""),"",IF(V1045&gt;=(0.2*U1046),"HABIL","NO HABIL"))</f>
        <v>HABIL</v>
      </c>
      <c r="X1046" s="47">
        <f>IF(ISERROR(SUM(E1046/G1046)),0,SUM(E1046/G1046))</f>
        <v>12.201563764420655</v>
      </c>
      <c r="Y1046" s="46" t="str">
        <f>IF(OR(X1046=0,N1046="",R1046=""),"",IF(X1046&gt;=$Y$9,"HABIL","NO HABIL"))</f>
        <v>HABIL</v>
      </c>
      <c r="Z1046" s="49">
        <f>IF(ISERROR(SUM(H1046/F1046)),0,SUM(H1046/F1046))</f>
        <v>0.59177260896125661</v>
      </c>
      <c r="AA1046" s="46" t="str">
        <f>IF(OR(Z1046=0,N1046="",R1046=""),"",IF(Z1046&lt;=$AA$9,"HABIL","NO HABIL"))</f>
        <v>HABIL</v>
      </c>
      <c r="AB1046" s="41">
        <f>+SUM(AB1047:AB1056)</f>
        <v>0</v>
      </c>
      <c r="AC1046" s="49">
        <f>IF(ISERROR(SUM(L1046/M1046)),0,SUM(L1046/M1046))</f>
        <v>12.141752312435766</v>
      </c>
      <c r="AD1046" s="46" t="str">
        <f>IF(OR(AC1046=0,N1046="",R1046=""),"",IF(AC1046&gt;=$AD$9,"HABIL","NO HABIL"))</f>
        <v>HABIL</v>
      </c>
      <c r="AE1046" s="46" t="str">
        <f>IF(OR(T1046="",V1046="",Y1046="",AA1046="",AD1046=""),"",IF(T1046="NO HABIL","NO HABIL",IF(V1046="NO HABIL","NO HABIL",IF(Y1046="NO HABIL","NO HABIL",IF(AA1046="NO HABIL","NO HABIL",IF(AD1046="NO HABIL","NO HABIL",IF(AD1046="NO HABIL","NO HABIL","HABIL")))))))</f>
        <v>NO HABIL</v>
      </c>
      <c r="AF1046" s="50"/>
      <c r="AG1046" s="51"/>
      <c r="AH1046" s="49">
        <f>IF(ISERROR(SUM(L1046/K1046)),0,SUM(L1046/K1046))</f>
        <v>0.24473902314186138</v>
      </c>
      <c r="AI1046" s="46" t="str">
        <f>IF(OR(AH1046=0,N1046="",R1046=""),"",IF(AH1046&gt;=$AI$9,"HABIL","NO HABIL"))</f>
        <v>HABIL</v>
      </c>
      <c r="AJ1046" s="49">
        <f>IF(ISERROR(SUM(L1046/F1046)),0,SUM(L1046/F1046))</f>
        <v>9.9909172902572715E-2</v>
      </c>
      <c r="AK1046" s="46" t="str">
        <f>IF(OR(AJ1046=0,N1046="",R1046=""),"",IF(AJ1046&gt;=$AK$9,"HABIL","NO HABIL"))</f>
        <v>HABIL</v>
      </c>
      <c r="AL1046" s="52" t="str">
        <f t="shared" si="844"/>
        <v>HABIL</v>
      </c>
    </row>
    <row r="1047" spans="2:38" ht="21.75" customHeight="1" x14ac:dyDescent="0.25">
      <c r="B1047" s="54">
        <f>IF(C1047="","",B1046+0.1)</f>
        <v>1.1000000000000001</v>
      </c>
      <c r="C1047" s="55" t="s">
        <v>56</v>
      </c>
      <c r="D1047" s="56">
        <v>1</v>
      </c>
      <c r="E1047" s="57">
        <f>IF(ISERROR(VLOOKUP(C1047,[2]TD!$4:$65536,2,0)),0,VLOOKUP(C1047,[2]TD!$4:$65536,2,0))</f>
        <v>26190498000</v>
      </c>
      <c r="F1047" s="57">
        <f>IF(ISERROR(VLOOKUP(C1047,[2]TD!$4:$65536,3,0)),0,VLOOKUP(C1047,[2]TD!$4:$65536,3,0))</f>
        <v>33109062000</v>
      </c>
      <c r="G1047" s="57">
        <f>IF(ISERROR(VLOOKUP(C1047,[2]TD!$4:$65536,4,0)),0,VLOOKUP(C1047,[2]TD!$4:$65536,4,0))</f>
        <v>2146487000</v>
      </c>
      <c r="H1047" s="57">
        <f>IF(ISERROR(VLOOKUP(C1047,[2]TD!$4:$65536,5,0)),0,VLOOKUP(C1047,[2]TD!$4:$65536,5,0))</f>
        <v>19593036000</v>
      </c>
      <c r="I1047" s="57">
        <f>IF(ISERROR(E1047-G1047),"",E1047-G1047)</f>
        <v>24044011000</v>
      </c>
      <c r="J1047" s="58">
        <f>IF(ISERROR(F1047-H1047),"",F1047-H1047)</f>
        <v>13516026000</v>
      </c>
      <c r="K1047" s="58">
        <f>IF(ISERROR(F1047-H1047),"",F1047-H1047)</f>
        <v>13516026000</v>
      </c>
      <c r="L1047" s="57">
        <f>IF(ISERROR(VLOOKUP(C1047,[2]TD!$4:$65536,6,0)),0,VLOOKUP(C1047,[2]TD!$4:$65536,6,0))</f>
        <v>3307899000</v>
      </c>
      <c r="M1047" s="57">
        <f>IF(ISERROR(VLOOKUP(C1047,[2]TD!$4:$65536,7,0)),0,VLOOKUP(C1047,[2]TD!$4:$65536,7,0))</f>
        <v>272440000</v>
      </c>
      <c r="N1047" s="59">
        <v>0</v>
      </c>
      <c r="O1047" s="60" t="str">
        <f>IF(ISERROR(VLOOKUP(N1047,[2]POA!$A$2:$C$25,3,0)),"",VLOOKUP(N1047,[2]POA!$A$2:$C$25,3,0))</f>
        <v/>
      </c>
      <c r="P1047" s="61" t="s">
        <v>54</v>
      </c>
      <c r="Q1047" s="61" t="str">
        <f>IF(ISERROR(VLOOKUP(P1047,[2]POA!$A$2:$F$25,4,0)),"",VLOOKUP(P1047,[2]POA!$A$2:$F$25,4,0))</f>
        <v/>
      </c>
      <c r="R1047" s="62" t="str">
        <f>IF(ISERROR(VLOOKUP(N1047,[2]POA!$A$2:$C$25,2,0)),"",VLOOKUP(N1047,[2]POA!$A$2:$C$25,2,0))</f>
        <v/>
      </c>
      <c r="S1047" s="63"/>
      <c r="T1047" s="64" t="str">
        <f>IF(OR(S1046=0,N1047="",R1047=""),"",IF(S1046&gt;=(0.3*R1047),"HABIL","NO HABIL"))</f>
        <v/>
      </c>
      <c r="U1047" s="63"/>
      <c r="V1047" s="64" t="str">
        <f>IF(OR(U1046=0,N1047="",R1047=""),"",IF(U1046&gt;=(0.5*R1047),"HABIL","NO HABIL"))</f>
        <v/>
      </c>
      <c r="W1047" s="64" t="str">
        <f>IF(OR(V1046=0,Q1047="",U1047=""),"",IF(V1046&gt;=(0.2*U1047),"HABIL","NO HABIL"))</f>
        <v/>
      </c>
      <c r="X1047" s="63"/>
      <c r="Y1047" s="64" t="str">
        <f>IF(OR(X1046=0,N1047="",R1047=""),"",IF(X1046&gt;=$Y$9,"HABIL","NO HABIL"))</f>
        <v/>
      </c>
      <c r="Z1047" s="65"/>
      <c r="AA1047" s="64" t="str">
        <f>IF(OR(Z1046=0,N1047="",R1047=""),"",IF(Z1046&lt;=$AA$9,"HABIL","NO HABIL"))</f>
        <v/>
      </c>
      <c r="AB1047" s="61" t="str">
        <f>IF(ISERROR(VLOOKUP(P1047,[3]POA!$A$2:$F$25,5,0)),"",VLOOKUP(P1047,[3]POA!$A$2:$F$25,5,0))</f>
        <v/>
      </c>
      <c r="AC1047" s="61"/>
      <c r="AD1047" s="64" t="str">
        <f>IF(OR(AC1046=0,N1047="",R1047=""),"",IF(AC1046&gt;=$AD$9,"HABIL","NO HABIL"))</f>
        <v/>
      </c>
      <c r="AE1047" s="64" t="str">
        <f t="shared" ref="AE1047:AE1056" si="847">IF(OR(T1047="",V1047="",Y1047="",AA1047="",AD1047=""),"",IF(T1047="NO HABIL","NO HABIL",IF(V1047="NO HABIL","NO HABIL",IF(Y1047="NO HABIL","NO HABIL",IF(AA1047="NO HABIL","NO HABIL",IF(AD1047="NO HABIL","NO HABIL",IF(AD1047="NO HABIL","NO HABIL","HABIL")))))))</f>
        <v/>
      </c>
      <c r="AF1047" s="66">
        <f t="shared" ref="AF1047:AF1056" si="848">IF(ISERROR(F1047/$AG$9),"",F1047/$AG$9)</f>
        <v>58424.319745897301</v>
      </c>
      <c r="AG1047" s="67" t="str">
        <f>+IF(AF1047&lt;$AG$10,"MIPYME","NO CUMPLE")</f>
        <v>NO CUMPLE</v>
      </c>
      <c r="AH1047" s="68"/>
      <c r="AI1047" s="64" t="str">
        <f>IF(OR(AH1046=0,N1047="",R1047=""),"",IF(AH1046&gt;=$AI$9,"HABIL","NO HABIL"))</f>
        <v/>
      </c>
      <c r="AJ1047" s="68"/>
      <c r="AK1047" s="64" t="str">
        <f>IF(OR(AJ1046=0,N1047="",R1047=""),"",IF(AJ1046&gt;=$AK$9,"HABIL","NO HABIL"))</f>
        <v/>
      </c>
      <c r="AL1047" s="69" t="str">
        <f>IF(OR(AI1047="",AK1047=""),"",IF(AI1047="NO HABIL","NO HABIL",IF(AK1047="NO HABIL","NO HABIL",IF(AK1047="NO HABIL","NO HABIL","HABIL"))))</f>
        <v/>
      </c>
    </row>
    <row r="1048" spans="2:38" ht="18" customHeight="1" x14ac:dyDescent="0.25">
      <c r="B1048" s="54" t="str">
        <f>IF(C1048="","",B1047+0.1)</f>
        <v/>
      </c>
      <c r="C1048" s="86"/>
      <c r="D1048" s="56"/>
      <c r="E1048" s="57">
        <f>IF(ISERROR(VLOOKUP(C1048,[2]TD!$4:$65536,2,0)),0,VLOOKUP(C1048,[2]TD!$4:$65536,2,0))</f>
        <v>0</v>
      </c>
      <c r="F1048" s="57">
        <f>IF(ISERROR(VLOOKUP(C1048,[2]TD!$4:$65536,3,0)),0,VLOOKUP(C1048,[2]TD!$4:$65536,3,0))</f>
        <v>0</v>
      </c>
      <c r="G1048" s="57">
        <f>IF(ISERROR(VLOOKUP(C1048,[2]TD!$4:$65536,4,0)),0,VLOOKUP(C1048,[2]TD!$4:$65536,4,0))</f>
        <v>0</v>
      </c>
      <c r="H1048" s="57">
        <f>IF(ISERROR(VLOOKUP(C1048,[2]TD!$4:$65536,5,0)),0,VLOOKUP(C1048,[2]TD!$4:$65536,5,0))</f>
        <v>0</v>
      </c>
      <c r="I1048" s="57">
        <f t="shared" ref="I1048:J1056" si="849">IF(ISERROR(E1048-G1048),"",E1048-G1048)</f>
        <v>0</v>
      </c>
      <c r="J1048" s="58">
        <f t="shared" si="849"/>
        <v>0</v>
      </c>
      <c r="K1048" s="58">
        <f t="shared" ref="K1048:K1056" si="850">IF(ISERROR(F1048-H1048),"",F1048-H1048)</f>
        <v>0</v>
      </c>
      <c r="L1048" s="57">
        <f>IF(ISERROR(VLOOKUP(C1048,[2]TD!$4:$65536,6,0)),0,VLOOKUP(C1048,[2]TD!$4:$65536,6,0))</f>
        <v>0</v>
      </c>
      <c r="M1048" s="57">
        <f>IF(ISERROR(VLOOKUP(C1048,[2]TD!$4:$65536,7,0)),0,VLOOKUP(C1048,[2]TD!$4:$65536,7,0))</f>
        <v>0</v>
      </c>
      <c r="N1048" s="70">
        <v>0</v>
      </c>
      <c r="O1048" s="70" t="str">
        <f>IF(ISERROR(VLOOKUP(N1048,[2]POA!$A$2:$C$25,3,0)),"",VLOOKUP(N1048,[2]POA!$A$2:$C$25,3,0))</f>
        <v/>
      </c>
      <c r="P1048" s="61" t="s">
        <v>54</v>
      </c>
      <c r="Q1048" s="61" t="str">
        <f>IF(ISERROR(VLOOKUP(P1048,[2]POA!$A$2:$F$25,4,0)),"",VLOOKUP(P1048,[2]POA!$A$2:$F$25,4,0))</f>
        <v/>
      </c>
      <c r="R1048" s="62" t="str">
        <f>IF(ISERROR(VLOOKUP(N1048,[2]POA!$A$2:$C$25,2,0)),"",VLOOKUP(N1048,[2]POA!$A$2:$C$25,2,0))</f>
        <v/>
      </c>
      <c r="S1048" s="63" t="s">
        <v>54</v>
      </c>
      <c r="T1048" s="64" t="str">
        <f>IF(OR(S1046=0,N1048="",R1048=""),"",IF(S1047&gt;=(0.3*R1048),"HABIL","NO HABIL"))</f>
        <v/>
      </c>
      <c r="U1048" s="63"/>
      <c r="V1048" s="64" t="str">
        <f>IF(OR(U1046=0,N1048="",R1048=""),"",IF(U1046&gt;=(0.5*R1048),"HABIL","NO HABIL"))</f>
        <v/>
      </c>
      <c r="W1048" s="64" t="str">
        <f t="shared" ref="W1048:W1056" si="851">IF(OR(V1047=0,Q1048="",U1048=""),"",IF(V1047&gt;=(0.2*U1048),"HABIL","NO HABIL"))</f>
        <v/>
      </c>
      <c r="X1048" s="63"/>
      <c r="Y1048" s="64" t="str">
        <f>IF(OR(X1046=0,N1048="",R1048=""),"",IF(X1046&gt;=$Y$9,"HABIL","NO HABIL"))</f>
        <v/>
      </c>
      <c r="Z1048" s="65"/>
      <c r="AA1048" s="64" t="str">
        <f>IF(OR(Z1046=0,N1048="",R1048=""),"",IF(Z1046&lt;=$AA$9,"HABIL","NO HABIL"))</f>
        <v/>
      </c>
      <c r="AB1048" s="61" t="str">
        <f>IF(ISERROR(VLOOKUP(P1048,[3]POA!$A$2:$F$25,5,0)),"",VLOOKUP(P1048,[3]POA!$A$2:$F$25,5,0))</f>
        <v/>
      </c>
      <c r="AC1048" s="61"/>
      <c r="AD1048" s="64" t="str">
        <f>IF(OR(AC1046=0,N1048="",R1048=""),"",IF(AC1046&gt;=$AD$9,"HABIL","NO HABIL"))</f>
        <v/>
      </c>
      <c r="AE1048" s="64" t="str">
        <f t="shared" si="847"/>
        <v/>
      </c>
      <c r="AF1048" s="66">
        <f t="shared" si="848"/>
        <v>0</v>
      </c>
      <c r="AG1048" s="67" t="str">
        <f t="shared" ref="AG1048:AG1056" si="852">+IF(AF1048&lt;$AG$10,"MIPYME","NO CUMPLE")</f>
        <v>MIPYME</v>
      </c>
      <c r="AH1048" s="68"/>
      <c r="AI1048" s="64" t="str">
        <f>IF(OR(AH1046=0,N1048="",R1048=""),"",IF(AH1046&gt;=$AI$9,"HABIL","NO HABIL"))</f>
        <v/>
      </c>
      <c r="AJ1048" s="68"/>
      <c r="AK1048" s="64" t="str">
        <f>IF(OR(AJ1046=0,N1048="",R1048=""),"",IF(AJ1046&gt;=$AK$9,"HABIL","NO HABIL"))</f>
        <v/>
      </c>
      <c r="AL1048" s="71" t="str">
        <f t="shared" ref="AL1048:AL1057" si="853">IF(OR(AI1048="",AK1048=""),"",IF(AI1048="NO HABIL","NO HABIL",IF(AK1048="NO HABIL","NO HABIL",IF(AK1048="NO HABIL","NO HABIL","HABIL"))))</f>
        <v/>
      </c>
    </row>
    <row r="1049" spans="2:38" ht="18" customHeight="1" x14ac:dyDescent="0.25">
      <c r="B1049" s="54" t="str">
        <f>IF(C1049="","",B1048+0.1)</f>
        <v/>
      </c>
      <c r="C1049" s="56"/>
      <c r="D1049" s="56"/>
      <c r="E1049" s="57">
        <f>IF(ISERROR(VLOOKUP(C1049,[2]TD!$4:$65536,2,0)),0,VLOOKUP(C1049,[2]TD!$4:$65536,2,0))</f>
        <v>0</v>
      </c>
      <c r="F1049" s="57">
        <f>IF(ISERROR(VLOOKUP(C1049,[2]TD!$4:$65536,3,0)),0,VLOOKUP(C1049,[2]TD!$4:$65536,3,0))</f>
        <v>0</v>
      </c>
      <c r="G1049" s="57">
        <f>IF(ISERROR(VLOOKUP(C1049,[2]TD!$4:$65536,4,0)),0,VLOOKUP(C1049,[2]TD!$4:$65536,4,0))</f>
        <v>0</v>
      </c>
      <c r="H1049" s="57">
        <f>IF(ISERROR(VLOOKUP(C1049,[2]TD!$4:$65536,5,0)),0,VLOOKUP(C1049,[2]TD!$4:$65536,5,0))</f>
        <v>0</v>
      </c>
      <c r="I1049" s="57">
        <f t="shared" si="849"/>
        <v>0</v>
      </c>
      <c r="J1049" s="58">
        <f t="shared" si="849"/>
        <v>0</v>
      </c>
      <c r="K1049" s="58">
        <f t="shared" si="850"/>
        <v>0</v>
      </c>
      <c r="L1049" s="57">
        <f>IF(ISERROR(VLOOKUP(C1049,[2]TD!$4:$65536,6,0)),0,VLOOKUP(C1049,[2]TD!$4:$65536,6,0))</f>
        <v>0</v>
      </c>
      <c r="M1049" s="57">
        <f>IF(ISERROR(VLOOKUP(C1049,[2]TD!$4:$65536,7,0)),0,VLOOKUP(C1049,[2]TD!$4:$65536,7,0))</f>
        <v>0</v>
      </c>
      <c r="N1049" s="70">
        <v>0</v>
      </c>
      <c r="O1049" s="70" t="str">
        <f>IF(ISERROR(VLOOKUP(N1049,[2]POA!$A$2:$C$25,3,0)),"",VLOOKUP(N1049,[2]POA!$A$2:$C$25,3,0))</f>
        <v/>
      </c>
      <c r="P1049" s="61"/>
      <c r="Q1049" s="61" t="str">
        <f>IF(ISERROR(VLOOKUP(P1049,[2]POA!$A$2:$F$25,4,0)),"",VLOOKUP(P1049,[2]POA!$A$2:$F$25,4,0))</f>
        <v/>
      </c>
      <c r="R1049" s="62" t="str">
        <f>IF(ISERROR(VLOOKUP(N1049,[2]POA!$A$2:$C$25,2,0)),"",VLOOKUP(N1049,[2]POA!$A$2:$C$25,2,0))</f>
        <v/>
      </c>
      <c r="S1049" s="63" t="s">
        <v>54</v>
      </c>
      <c r="T1049" s="64" t="str">
        <f t="shared" ref="T1049:T1054" si="854">IF(OR(S1048=0,N1049="",R1049=""),"",IF(S1048&gt;=(0.3*R1049),"HABIL","NO HABIL"))</f>
        <v/>
      </c>
      <c r="U1049" s="63"/>
      <c r="V1049" s="64" t="str">
        <f>IF(OR(U1046=0,N1049="",R1049=""),"",IF(U1046&gt;=(0.5*R1049),"HABIL","NO HABIL"))</f>
        <v/>
      </c>
      <c r="W1049" s="64" t="str">
        <f t="shared" si="851"/>
        <v/>
      </c>
      <c r="X1049" s="63"/>
      <c r="Y1049" s="64" t="str">
        <f>IF(OR(X1046=0,N1049="",R1049=""),"",IF(X1046&gt;=$Y$9,"HABIL","NO HABIL"))</f>
        <v/>
      </c>
      <c r="Z1049" s="65"/>
      <c r="AA1049" s="64" t="str">
        <f>IF(OR(Z1046=0,N1049="",R1049=""),"",IF(Z1046&lt;=$AA$9,"HABIL","NO HABIL"))</f>
        <v/>
      </c>
      <c r="AB1049" s="61">
        <f>IF(ISERROR(VLOOKUP(P1049,[3]POA!$A$2:$F$25,5,0)),"",VLOOKUP(P1049,[3]POA!$A$2:$F$25,5,0))</f>
        <v>0</v>
      </c>
      <c r="AC1049" s="61"/>
      <c r="AD1049" s="64" t="str">
        <f>IF(OR(AC1046=0,N1049="",R1049=""),"",IF(AC1046&gt;=$AD$9,"HABIL","NO HABIL"))</f>
        <v/>
      </c>
      <c r="AE1049" s="64" t="str">
        <f t="shared" si="847"/>
        <v/>
      </c>
      <c r="AF1049" s="66">
        <f t="shared" si="848"/>
        <v>0</v>
      </c>
      <c r="AG1049" s="67" t="str">
        <f t="shared" si="852"/>
        <v>MIPYME</v>
      </c>
      <c r="AH1049" s="68"/>
      <c r="AI1049" s="64" t="str">
        <f>IF(OR(AH1046=0,N1049="",R1049=""),"",IF(AH1046&gt;=$AI$9,"HABIL","NO HABIL"))</f>
        <v/>
      </c>
      <c r="AJ1049" s="68"/>
      <c r="AK1049" s="64" t="str">
        <f>IF(OR(AJ1046=0,N1049="",R1049=""),"",IF(AJ1046&gt;=$AK$9,"HABIL","NO HABIL"))</f>
        <v/>
      </c>
      <c r="AL1049" s="71" t="str">
        <f t="shared" si="853"/>
        <v/>
      </c>
    </row>
    <row r="1050" spans="2:38" ht="18" customHeight="1" x14ac:dyDescent="0.25">
      <c r="B1050" s="54"/>
      <c r="C1050" s="56" t="s">
        <v>55</v>
      </c>
      <c r="D1050" s="56"/>
      <c r="E1050" s="57">
        <f>IF(ISERROR(VLOOKUP(C1050,[2]TD!$4:$65536,2,0)),0,VLOOKUP(C1050,[2]TD!$4:$65536,2,0))</f>
        <v>0</v>
      </c>
      <c r="F1050" s="57">
        <f>IF(ISERROR(VLOOKUP(C1050,[2]TD!$4:$65536,3,0)),0,VLOOKUP(C1050,[2]TD!$4:$65536,3,0))</f>
        <v>0</v>
      </c>
      <c r="G1050" s="57">
        <f>IF(ISERROR(VLOOKUP(C1050,[2]TD!$4:$65536,4,0)),0,VLOOKUP(C1050,[2]TD!$4:$65536,4,0))</f>
        <v>0</v>
      </c>
      <c r="H1050" s="57">
        <f>IF(ISERROR(VLOOKUP(C1050,[2]TD!$4:$65536,5,0)),0,VLOOKUP(C1050,[2]TD!$4:$65536,5,0))</f>
        <v>0</v>
      </c>
      <c r="I1050" s="57">
        <f t="shared" si="849"/>
        <v>0</v>
      </c>
      <c r="J1050" s="57">
        <f t="shared" si="849"/>
        <v>0</v>
      </c>
      <c r="K1050" s="57">
        <f t="shared" si="850"/>
        <v>0</v>
      </c>
      <c r="L1050" s="57">
        <f>IF(ISERROR(VLOOKUP(C1050,[2]TD!$4:$65536,6,0)),0,VLOOKUP(C1050,[2]TD!$4:$65536,6,0))</f>
        <v>0</v>
      </c>
      <c r="M1050" s="57">
        <f>IF(ISERROR(VLOOKUP(C1050,[2]TD!$4:$65536,7,0)),0,VLOOKUP(C1050,[2]TD!$4:$65536,7,0))</f>
        <v>0</v>
      </c>
      <c r="N1050" s="70"/>
      <c r="O1050" s="70" t="str">
        <f>IF(ISERROR(VLOOKUP(N1050,[2]POA!$A$2:$C$25,3,0)),"",VLOOKUP(N1050,[2]POA!$A$2:$C$25,3,0))</f>
        <v/>
      </c>
      <c r="P1050" s="61"/>
      <c r="Q1050" s="61" t="str">
        <f>IF(ISERROR(VLOOKUP(P1050,[2]POA!$A$2:$F$25,4,0)),"",VLOOKUP(P1050,[2]POA!$A$2:$F$25,4,0))</f>
        <v/>
      </c>
      <c r="R1050" s="62" t="str">
        <f>IF(ISERROR(VLOOKUP(N1050,[2]POA!$A$2:$C$25,2,0)),"",VLOOKUP(N1050,[2]POA!$A$2:$C$25,2,0))</f>
        <v/>
      </c>
      <c r="S1050" s="63"/>
      <c r="T1050" s="64" t="str">
        <f t="shared" si="854"/>
        <v/>
      </c>
      <c r="U1050" s="63"/>
      <c r="V1050" s="64" t="str">
        <f>IF(OR(U1046=0,N1050="",R1050=""),"",IF(U1046&gt;=(0.5*R1050),"HABIL","NO HABIL"))</f>
        <v/>
      </c>
      <c r="W1050" s="64" t="str">
        <f t="shared" si="851"/>
        <v/>
      </c>
      <c r="X1050" s="63"/>
      <c r="Y1050" s="64" t="str">
        <f>IF(OR(X1046=0,N1050="",R1050=""),"",IF(X1046&gt;=$Y$9,"HABIL","NO HABIL"))</f>
        <v/>
      </c>
      <c r="Z1050" s="65"/>
      <c r="AA1050" s="64" t="str">
        <f>IF(OR(Z1046=0,N1050="",R1050=""),"",IF(Z1046&lt;=$AA$9,"HABIL","NO HABIL"))</f>
        <v/>
      </c>
      <c r="AB1050" s="61">
        <f>IF(ISERROR(VLOOKUP(P1050,[3]POA!$A$2:$F$25,5,0)),"",VLOOKUP(P1050,[3]POA!$A$2:$F$25,5,0))</f>
        <v>0</v>
      </c>
      <c r="AC1050" s="61"/>
      <c r="AD1050" s="64" t="str">
        <f>IF(OR(AC1046=0,N1050="",R1050=""),"",IF(AC1046&gt;=$AD$9,"HABIL","NO HABIL"))</f>
        <v/>
      </c>
      <c r="AE1050" s="64" t="str">
        <f t="shared" si="847"/>
        <v/>
      </c>
      <c r="AF1050" s="66">
        <f t="shared" si="848"/>
        <v>0</v>
      </c>
      <c r="AG1050" s="67" t="str">
        <f t="shared" si="852"/>
        <v>MIPYME</v>
      </c>
      <c r="AH1050" s="68"/>
      <c r="AI1050" s="64" t="str">
        <f>IF(OR(AH1046=0,N1050="",R1050=""),"",IF(AH1046&gt;=$AI$9,"HABIL","NO HABIL"))</f>
        <v/>
      </c>
      <c r="AJ1050" s="68"/>
      <c r="AK1050" s="64" t="str">
        <f>IF(OR(AJ1046=0,N1050="",R1050=""),"",IF(AJ1046&gt;=$AK$9,"HABIL","NO HABIL"))</f>
        <v/>
      </c>
      <c r="AL1050" s="71" t="str">
        <f t="shared" si="853"/>
        <v/>
      </c>
    </row>
    <row r="1051" spans="2:38" ht="18" customHeight="1" x14ac:dyDescent="0.25">
      <c r="B1051" s="54" t="str">
        <f t="shared" ref="B1051:B1056" si="855">IF(C1051="","",B1050+0.1)</f>
        <v/>
      </c>
      <c r="C1051" s="56"/>
      <c r="D1051" s="56"/>
      <c r="E1051" s="57">
        <f>IF(ISERROR(VLOOKUP(C1051,[2]TD!$4:$65536,2,0)),0,VLOOKUP(C1051,[2]TD!$4:$65536,2,0))</f>
        <v>0</v>
      </c>
      <c r="F1051" s="57">
        <f>IF(ISERROR(VLOOKUP(C1051,[2]TD!$4:$65536,3,0)),0,VLOOKUP(C1051,[2]TD!$4:$65536,3,0))</f>
        <v>0</v>
      </c>
      <c r="G1051" s="57">
        <f>IF(ISERROR(VLOOKUP(C1051,[2]TD!$4:$65536,4,0)),0,VLOOKUP(C1051,[2]TD!$4:$65536,4,0))</f>
        <v>0</v>
      </c>
      <c r="H1051" s="57">
        <f>IF(ISERROR(VLOOKUP(C1051,[2]TD!$4:$65536,5,0)),0,VLOOKUP(C1051,[2]TD!$4:$65536,5,0))</f>
        <v>0</v>
      </c>
      <c r="I1051" s="57">
        <f t="shared" si="849"/>
        <v>0</v>
      </c>
      <c r="J1051" s="57">
        <f t="shared" si="849"/>
        <v>0</v>
      </c>
      <c r="K1051" s="57">
        <f t="shared" si="850"/>
        <v>0</v>
      </c>
      <c r="L1051" s="57">
        <f>IF(ISERROR(VLOOKUP(C1051,[2]TD!$4:$65536,6,0)),0,VLOOKUP(C1051,[2]TD!$4:$65536,6,0))</f>
        <v>0</v>
      </c>
      <c r="M1051" s="57">
        <f>IF(ISERROR(VLOOKUP(C1051,[2]TD!$4:$65536,7,0)),0,VLOOKUP(C1051,[2]TD!$4:$65536,7,0))</f>
        <v>0</v>
      </c>
      <c r="N1051" s="70"/>
      <c r="O1051" s="70" t="str">
        <f>IF(ISERROR(VLOOKUP(N1051,[2]POA!$A$2:$C$25,3,0)),"",VLOOKUP(N1051,[2]POA!$A$2:$C$25,3,0))</f>
        <v/>
      </c>
      <c r="P1051" s="61"/>
      <c r="Q1051" s="61" t="str">
        <f>IF(ISERROR(VLOOKUP(P1051,[2]POA!$A$2:$F$25,4,0)),"",VLOOKUP(P1051,[2]POA!$A$2:$F$25,4,0))</f>
        <v/>
      </c>
      <c r="R1051" s="62" t="str">
        <f>IF(ISERROR(VLOOKUP(N1051,[2]POA!$A$2:$C$25,2,0)),"",VLOOKUP(N1051,[2]POA!$A$2:$C$25,2,0))</f>
        <v/>
      </c>
      <c r="S1051" s="63"/>
      <c r="T1051" s="64" t="str">
        <f t="shared" si="854"/>
        <v/>
      </c>
      <c r="U1051" s="63"/>
      <c r="V1051" s="64" t="str">
        <f>IF(OR(U1046=0,N1051="",R1051=""),"",IF(U1046&gt;=(0.5*R1051),"HABIL","NO HABIL"))</f>
        <v/>
      </c>
      <c r="W1051" s="64" t="str">
        <f t="shared" si="851"/>
        <v/>
      </c>
      <c r="X1051" s="63"/>
      <c r="Y1051" s="64" t="str">
        <f>IF(OR(X1046=0,N1051="",R1051=""),"",IF(X1046&gt;=$Y$9,"HABIL","NO HABIL"))</f>
        <v/>
      </c>
      <c r="Z1051" s="65"/>
      <c r="AA1051" s="64" t="str">
        <f>IF(OR(Z1046=0,N1051="",R1051=""),"",IF(Z1046&lt;=$AA$9,"HABIL","NO HABIL"))</f>
        <v/>
      </c>
      <c r="AB1051" s="61">
        <f>IF(ISERROR(VLOOKUP(P1051,[3]POA!$A$2:$F$25,5,0)),"",VLOOKUP(P1051,[3]POA!$A$2:$F$25,5,0))</f>
        <v>0</v>
      </c>
      <c r="AC1051" s="61"/>
      <c r="AD1051" s="64" t="str">
        <f>IF(OR(AC1046=0,N1051="",R1051=""),"",IF(AC1046&gt;=$AD$9,"HABIL","NO HABIL"))</f>
        <v/>
      </c>
      <c r="AE1051" s="64" t="str">
        <f t="shared" si="847"/>
        <v/>
      </c>
      <c r="AF1051" s="66">
        <f t="shared" si="848"/>
        <v>0</v>
      </c>
      <c r="AG1051" s="67" t="str">
        <f t="shared" si="852"/>
        <v>MIPYME</v>
      </c>
      <c r="AH1051" s="68"/>
      <c r="AI1051" s="64" t="str">
        <f>IF(OR(AH1046=0,N1051="",R1051=""),"",IF(AH1046&gt;=$AI$9,"HABIL","NO HABIL"))</f>
        <v/>
      </c>
      <c r="AJ1051" s="68"/>
      <c r="AK1051" s="64" t="str">
        <f>IF(OR(AJ1046=0,N1051="",R1051=""),"",IF(AJ1046&gt;=$AK$9,"HABIL","NO HABIL"))</f>
        <v/>
      </c>
      <c r="AL1051" s="72" t="str">
        <f t="shared" si="853"/>
        <v/>
      </c>
    </row>
    <row r="1052" spans="2:38" ht="18" customHeight="1" x14ac:dyDescent="0.25">
      <c r="B1052" s="54" t="str">
        <f t="shared" si="855"/>
        <v/>
      </c>
      <c r="C1052" s="56"/>
      <c r="D1052" s="56"/>
      <c r="E1052" s="57">
        <f>IF(ISERROR(VLOOKUP(C1052,[2]TD!$4:$65536,2,0)),0,VLOOKUP(C1052,[2]TD!$4:$65536,2,0))</f>
        <v>0</v>
      </c>
      <c r="F1052" s="57">
        <f>IF(ISERROR(VLOOKUP(C1052,[2]TD!$4:$65536,3,0)),0,VLOOKUP(C1052,[2]TD!$4:$65536,3,0))</f>
        <v>0</v>
      </c>
      <c r="G1052" s="57">
        <f>IF(ISERROR(VLOOKUP(C1052,[2]TD!$4:$65536,4,0)),0,VLOOKUP(C1052,[2]TD!$4:$65536,4,0))</f>
        <v>0</v>
      </c>
      <c r="H1052" s="57">
        <f>IF(ISERROR(VLOOKUP(C1052,[2]TD!$4:$65536,5,0)),0,VLOOKUP(C1052,[2]TD!$4:$65536,5,0))</f>
        <v>0</v>
      </c>
      <c r="I1052" s="57">
        <f t="shared" si="849"/>
        <v>0</v>
      </c>
      <c r="J1052" s="57">
        <f t="shared" si="849"/>
        <v>0</v>
      </c>
      <c r="K1052" s="57">
        <f t="shared" si="850"/>
        <v>0</v>
      </c>
      <c r="L1052" s="57">
        <f>IF(ISERROR(VLOOKUP(C1052,[2]TD!$4:$65536,6,0)),0,VLOOKUP(C1052,[2]TD!$4:$65536,6,0))</f>
        <v>0</v>
      </c>
      <c r="M1052" s="57">
        <f>IF(ISERROR(VLOOKUP(C1052,[2]TD!$4:$65536,7,0)),0,VLOOKUP(C1052,[2]TD!$4:$65536,7,0))</f>
        <v>0</v>
      </c>
      <c r="N1052" s="70"/>
      <c r="O1052" s="70" t="str">
        <f>IF(ISERROR(VLOOKUP(N1052,[2]POA!$A$2:$C$25,3,0)),"",VLOOKUP(N1052,[2]POA!$A$2:$C$25,3,0))</f>
        <v/>
      </c>
      <c r="P1052" s="61"/>
      <c r="Q1052" s="61" t="str">
        <f>IF(ISERROR(VLOOKUP(P1052,[2]POA!$A$2:$F$25,4,0)),"",VLOOKUP(P1052,[2]POA!$A$2:$F$25,4,0))</f>
        <v/>
      </c>
      <c r="R1052" s="62" t="str">
        <f>IF(ISERROR(VLOOKUP(N1052,[2]POA!$A$2:$C$25,2,0)),"",VLOOKUP(N1052,[2]POA!$A$2:$C$25,2,0))</f>
        <v/>
      </c>
      <c r="S1052" s="63"/>
      <c r="T1052" s="64" t="str">
        <f t="shared" si="854"/>
        <v/>
      </c>
      <c r="U1052" s="63"/>
      <c r="V1052" s="64" t="str">
        <f>IF(OR(U1046=0,N1052="",R1052=""),"",IF(U1046&gt;=(0.5*R1052),"HABIL","NO HABIL"))</f>
        <v/>
      </c>
      <c r="W1052" s="64" t="str">
        <f t="shared" si="851"/>
        <v/>
      </c>
      <c r="X1052" s="63"/>
      <c r="Y1052" s="64" t="str">
        <f>IF(OR(X1046=0,N1052="",R1052=""),"",IF(X1046&gt;=$Y$9,"HABIL","NO HABIL"))</f>
        <v/>
      </c>
      <c r="Z1052" s="65"/>
      <c r="AA1052" s="64" t="str">
        <f>IF(OR(Z1046=0,N1052="",R1052=""),"",IF(Z1046&lt;=$AA$9,"HABIL","NO HABIL"))</f>
        <v/>
      </c>
      <c r="AB1052" s="61">
        <f>IF(ISERROR(VLOOKUP(P1052,[3]POA!$A$2:$F$25,5,0)),"",VLOOKUP(P1052,[3]POA!$A$2:$F$25,5,0))</f>
        <v>0</v>
      </c>
      <c r="AC1052" s="61"/>
      <c r="AD1052" s="64" t="str">
        <f>IF(OR(AC1046=0,N1052="",R1052=""),"",IF(AC1046&gt;=$AD$9,"HABIL","NO HABIL"))</f>
        <v/>
      </c>
      <c r="AE1052" s="64" t="str">
        <f t="shared" si="847"/>
        <v/>
      </c>
      <c r="AF1052" s="66">
        <f t="shared" si="848"/>
        <v>0</v>
      </c>
      <c r="AG1052" s="67" t="str">
        <f t="shared" si="852"/>
        <v>MIPYME</v>
      </c>
      <c r="AH1052" s="68"/>
      <c r="AI1052" s="64" t="str">
        <f>IF(OR(AH1046=0,N1052="",R1052=""),"",IF(AH1046&gt;=$AI$9,"HABIL","NO HABIL"))</f>
        <v/>
      </c>
      <c r="AJ1052" s="68"/>
      <c r="AK1052" s="64" t="str">
        <f>IF(OR(AJ1046=0,N1052="",R1052=""),"",IF(AJ1046&gt;=$AK$9,"HABIL","NO HABIL"))</f>
        <v/>
      </c>
      <c r="AL1052" s="71" t="str">
        <f t="shared" si="853"/>
        <v/>
      </c>
    </row>
    <row r="1053" spans="2:38" ht="18" customHeight="1" x14ac:dyDescent="0.25">
      <c r="B1053" s="54" t="str">
        <f t="shared" si="855"/>
        <v/>
      </c>
      <c r="C1053" s="56"/>
      <c r="D1053" s="56"/>
      <c r="E1053" s="57">
        <f>IF(ISERROR(VLOOKUP(C1053,[2]TD!$4:$65536,2,0)),0,VLOOKUP(C1053,[2]TD!$4:$65536,2,0))</f>
        <v>0</v>
      </c>
      <c r="F1053" s="57">
        <f>IF(ISERROR(VLOOKUP(C1053,[2]TD!$4:$65536,3,0)),0,VLOOKUP(C1053,[2]TD!$4:$65536,3,0))</f>
        <v>0</v>
      </c>
      <c r="G1053" s="57">
        <f>IF(ISERROR(VLOOKUP(C1053,[2]TD!$4:$65536,4,0)),0,VLOOKUP(C1053,[2]TD!$4:$65536,4,0))</f>
        <v>0</v>
      </c>
      <c r="H1053" s="57">
        <f>IF(ISERROR(VLOOKUP(C1053,[2]TD!$4:$65536,5,0)),0,VLOOKUP(C1053,[2]TD!$4:$65536,5,0))</f>
        <v>0</v>
      </c>
      <c r="I1053" s="57">
        <f t="shared" si="849"/>
        <v>0</v>
      </c>
      <c r="J1053" s="57">
        <f t="shared" si="849"/>
        <v>0</v>
      </c>
      <c r="K1053" s="57">
        <f t="shared" si="850"/>
        <v>0</v>
      </c>
      <c r="L1053" s="57">
        <f>IF(ISERROR(VLOOKUP(C1053,[2]TD!$4:$65536,6,0)),0,VLOOKUP(C1053,[2]TD!$4:$65536,6,0))</f>
        <v>0</v>
      </c>
      <c r="M1053" s="57">
        <f>IF(ISERROR(VLOOKUP(C1053,[2]TD!$4:$65536,7,0)),0,VLOOKUP(C1053,[2]TD!$4:$65536,7,0))</f>
        <v>0</v>
      </c>
      <c r="N1053" s="70"/>
      <c r="O1053" s="70" t="str">
        <f>IF(ISERROR(VLOOKUP(N1053,[2]POA!$A$2:$C$25,3,0)),"",VLOOKUP(N1053,[2]POA!$A$2:$C$25,3,0))</f>
        <v/>
      </c>
      <c r="P1053" s="61"/>
      <c r="Q1053" s="61" t="str">
        <f>IF(ISERROR(VLOOKUP(P1053,[2]POA!$A$2:$F$25,4,0)),"",VLOOKUP(P1053,[2]POA!$A$2:$F$25,4,0))</f>
        <v/>
      </c>
      <c r="R1053" s="62" t="str">
        <f>IF(ISERROR(VLOOKUP(N1053,[2]POA!$A$2:$C$25,2,0)),"",VLOOKUP(N1053,[2]POA!$A$2:$C$25,2,0))</f>
        <v/>
      </c>
      <c r="S1053" s="63"/>
      <c r="T1053" s="64" t="str">
        <f t="shared" si="854"/>
        <v/>
      </c>
      <c r="U1053" s="63"/>
      <c r="V1053" s="64" t="str">
        <f>IF(OR(U1046=0,N1053="",R1053=""),"",IF(U1046&gt;=(0.5*R1053),"HABIL","NO HABIL"))</f>
        <v/>
      </c>
      <c r="W1053" s="64" t="str">
        <f t="shared" si="851"/>
        <v/>
      </c>
      <c r="X1053" s="63"/>
      <c r="Y1053" s="64" t="str">
        <f>IF(OR(X1046=0,N1053="",R1053=""),"",IF(X1046&gt;=$Y$9,"HABIL","NO HABIL"))</f>
        <v/>
      </c>
      <c r="Z1053" s="65"/>
      <c r="AA1053" s="64" t="str">
        <f>IF(OR(Z1046=0,N1053="",R1053=""),"",IF(Z1046&lt;=$AA$9,"HABIL","NO HABIL"))</f>
        <v/>
      </c>
      <c r="AB1053" s="61">
        <f>IF(ISERROR(VLOOKUP(P1053,[3]POA!$A$2:$F$25,5,0)),"",VLOOKUP(P1053,[3]POA!$A$2:$F$25,5,0))</f>
        <v>0</v>
      </c>
      <c r="AC1053" s="61"/>
      <c r="AD1053" s="64" t="str">
        <f>IF(OR(AC1046=0,N1053="",R1053=""),"",IF(AC1046&gt;=$AD$9,"HABIL","NO HABIL"))</f>
        <v/>
      </c>
      <c r="AE1053" s="64" t="str">
        <f t="shared" si="847"/>
        <v/>
      </c>
      <c r="AF1053" s="66">
        <f t="shared" si="848"/>
        <v>0</v>
      </c>
      <c r="AG1053" s="67" t="str">
        <f t="shared" si="852"/>
        <v>MIPYME</v>
      </c>
      <c r="AH1053" s="68"/>
      <c r="AI1053" s="64" t="str">
        <f>IF(OR(AH1046=0,N1053="",R1053=""),"",IF(AH1046&gt;=$AI$9,"HABIL","NO HABIL"))</f>
        <v/>
      </c>
      <c r="AJ1053" s="68"/>
      <c r="AK1053" s="64" t="str">
        <f>IF(OR(AJ1046=0,N1053="",R1053=""),"",IF(AJ1046&gt;=$AK$9,"HABIL","NO HABIL"))</f>
        <v/>
      </c>
      <c r="AL1053" s="71" t="str">
        <f t="shared" si="853"/>
        <v/>
      </c>
    </row>
    <row r="1054" spans="2:38" ht="18" customHeight="1" x14ac:dyDescent="0.25">
      <c r="B1054" s="54" t="str">
        <f t="shared" si="855"/>
        <v/>
      </c>
      <c r="C1054" s="56"/>
      <c r="D1054" s="56"/>
      <c r="E1054" s="57">
        <f>IF(ISERROR(VLOOKUP(C1054,[2]TD!$4:$65536,2,0)),0,VLOOKUP(C1054,[2]TD!$4:$65536,2,0))</f>
        <v>0</v>
      </c>
      <c r="F1054" s="57">
        <f>IF(ISERROR(VLOOKUP(C1054,[2]TD!$4:$65536,3,0)),0,VLOOKUP(C1054,[2]TD!$4:$65536,3,0))</f>
        <v>0</v>
      </c>
      <c r="G1054" s="57">
        <f>IF(ISERROR(VLOOKUP(C1054,[2]TD!$4:$65536,4,0)),0,VLOOKUP(C1054,[2]TD!$4:$65536,4,0))</f>
        <v>0</v>
      </c>
      <c r="H1054" s="57">
        <f>IF(ISERROR(VLOOKUP(C1054,[2]TD!$4:$65536,5,0)),0,VLOOKUP(C1054,[2]TD!$4:$65536,5,0))</f>
        <v>0</v>
      </c>
      <c r="I1054" s="57">
        <f t="shared" si="849"/>
        <v>0</v>
      </c>
      <c r="J1054" s="57">
        <f t="shared" si="849"/>
        <v>0</v>
      </c>
      <c r="K1054" s="57">
        <f t="shared" si="850"/>
        <v>0</v>
      </c>
      <c r="L1054" s="57">
        <f>IF(ISERROR(VLOOKUP(C1054,[2]TD!$4:$65536,6,0)),0,VLOOKUP(C1054,[2]TD!$4:$65536,6,0))</f>
        <v>0</v>
      </c>
      <c r="M1054" s="57">
        <f>IF(ISERROR(VLOOKUP(C1054,[2]TD!$4:$65536,7,0)),0,VLOOKUP(C1054,[2]TD!$4:$65536,7,0))</f>
        <v>0</v>
      </c>
      <c r="N1054" s="70"/>
      <c r="O1054" s="70" t="str">
        <f>IF(ISERROR(VLOOKUP(N1054,[2]POA!$A$2:$C$25,3,0)),"",VLOOKUP(N1054,[2]POA!$A$2:$C$25,3,0))</f>
        <v/>
      </c>
      <c r="P1054" s="61"/>
      <c r="Q1054" s="61" t="str">
        <f>IF(ISERROR(VLOOKUP(P1054,[2]POA!$A$2:$F$25,4,0)),"",VLOOKUP(P1054,[2]POA!$A$2:$F$25,4,0))</f>
        <v/>
      </c>
      <c r="R1054" s="62" t="str">
        <f>IF(ISERROR(VLOOKUP(N1054,[2]POA!$A$2:$C$25,2,0)),"",VLOOKUP(N1054,[2]POA!$A$2:$C$25,2,0))</f>
        <v/>
      </c>
      <c r="S1054" s="63"/>
      <c r="T1054" s="64" t="str">
        <f t="shared" si="854"/>
        <v/>
      </c>
      <c r="U1054" s="63"/>
      <c r="V1054" s="64" t="str">
        <f>IF(OR(U1046=0,N1054="",R1054=""),"",IF(U1046&gt;=(0.5*R1054),"HABIL","NO HABIL"))</f>
        <v/>
      </c>
      <c r="W1054" s="64" t="str">
        <f t="shared" si="851"/>
        <v/>
      </c>
      <c r="X1054" s="63"/>
      <c r="Y1054" s="64" t="str">
        <f>IF(OR(X1046=0,N1054="",R1054=""),"",IF(X1046&gt;=$Y$9,"HABIL","NO HABIL"))</f>
        <v/>
      </c>
      <c r="Z1054" s="65"/>
      <c r="AA1054" s="64" t="str">
        <f>IF(OR(Z1046=0,N1054="",R1054=""),"",IF(Z1046&lt;=$AA$9,"HABIL","NO HABIL"))</f>
        <v/>
      </c>
      <c r="AB1054" s="61">
        <f>IF(ISERROR(VLOOKUP(P1054,[3]POA!$A$2:$F$25,5,0)),"",VLOOKUP(P1054,[3]POA!$A$2:$F$25,5,0))</f>
        <v>0</v>
      </c>
      <c r="AC1054" s="61"/>
      <c r="AD1054" s="64" t="str">
        <f>IF(OR(AC1046=0,N1054="",R1054=""),"",IF(AC1046&gt;=$AD$9,"HABIL","NO HABIL"))</f>
        <v/>
      </c>
      <c r="AE1054" s="64" t="str">
        <f t="shared" si="847"/>
        <v/>
      </c>
      <c r="AF1054" s="66">
        <f t="shared" si="848"/>
        <v>0</v>
      </c>
      <c r="AG1054" s="67" t="str">
        <f t="shared" si="852"/>
        <v>MIPYME</v>
      </c>
      <c r="AH1054" s="68"/>
      <c r="AI1054" s="64" t="str">
        <f>IF(OR(AH1046=0,N1054="",R1054=""),"",IF(AH1046&gt;=$AI$9,"HABIL","NO HABIL"))</f>
        <v/>
      </c>
      <c r="AJ1054" s="68"/>
      <c r="AK1054" s="64" t="str">
        <f>IF(OR(AJ1046=0,N1054="",R1054=""),"",IF(AJ1046&gt;=$AK$9,"HABIL","NO HABIL"))</f>
        <v/>
      </c>
      <c r="AL1054" s="72" t="str">
        <f t="shared" si="853"/>
        <v/>
      </c>
    </row>
    <row r="1055" spans="2:38" ht="18" customHeight="1" x14ac:dyDescent="0.25">
      <c r="B1055" s="54" t="str">
        <f t="shared" si="855"/>
        <v/>
      </c>
      <c r="C1055" s="56"/>
      <c r="D1055" s="56"/>
      <c r="E1055" s="57">
        <f>IF(ISERROR(VLOOKUP(C1055,[2]TD!$4:$65536,2,0)),0,VLOOKUP(C1055,[2]TD!$4:$65536,2,0))</f>
        <v>0</v>
      </c>
      <c r="F1055" s="57">
        <f>IF(ISERROR(VLOOKUP(C1055,[2]TD!$4:$65536,3,0)),0,VLOOKUP(C1055,[2]TD!$4:$65536,3,0))</f>
        <v>0</v>
      </c>
      <c r="G1055" s="57">
        <f>IF(ISERROR(VLOOKUP(C1055,[2]TD!$4:$65536,4,0)),0,VLOOKUP(C1055,[2]TD!$4:$65536,4,0))</f>
        <v>0</v>
      </c>
      <c r="H1055" s="57">
        <f>IF(ISERROR(VLOOKUP(C1055,[2]TD!$4:$65536,5,0)),0,VLOOKUP(C1055,[2]TD!$4:$65536,5,0))</f>
        <v>0</v>
      </c>
      <c r="I1055" s="57">
        <f t="shared" si="849"/>
        <v>0</v>
      </c>
      <c r="J1055" s="57">
        <f t="shared" si="849"/>
        <v>0</v>
      </c>
      <c r="K1055" s="57">
        <f t="shared" si="850"/>
        <v>0</v>
      </c>
      <c r="L1055" s="57">
        <f>IF(ISERROR(VLOOKUP(C1055,[2]TD!$4:$65536,6,0)),0,VLOOKUP(C1055,[2]TD!$4:$65536,6,0))</f>
        <v>0</v>
      </c>
      <c r="M1055" s="57">
        <f>IF(ISERROR(VLOOKUP(C1055,[2]TD!$4:$65536,7,0)),0,VLOOKUP(C1055,[2]TD!$4:$65536,7,0))</f>
        <v>0</v>
      </c>
      <c r="N1055" s="70"/>
      <c r="O1055" s="70" t="str">
        <f>IF(ISERROR(VLOOKUP(N1055,[2]POA!$A$2:$C$25,3,0)),"",VLOOKUP(N1055,[2]POA!$A$2:$C$25,3,0))</f>
        <v/>
      </c>
      <c r="P1055" s="61"/>
      <c r="Q1055" s="61" t="str">
        <f>IF(ISERROR(VLOOKUP(P1055,[2]POA!$A$2:$F$25,4,0)),"",VLOOKUP(P1055,[2]POA!$A$2:$F$25,4,0))</f>
        <v/>
      </c>
      <c r="R1055" s="62" t="str">
        <f>IF(ISERROR(VLOOKUP(N1055,[2]POA!$A$2:$C$25,2,0)),"",VLOOKUP(N1055,[2]POA!$A$2:$C$25,2,0))</f>
        <v/>
      </c>
      <c r="S1055" s="63"/>
      <c r="T1055" s="64" t="str">
        <f>IF(OR(S1054=0,N1055="",R1055=""),"",IF(S1054&gt;=(0.1*R1055),"HABIL","NO HABIL"))</f>
        <v/>
      </c>
      <c r="U1055" s="63"/>
      <c r="V1055" s="64" t="str">
        <f>IF(OR(U1046=0,N1055="",R1055=""),"",IF(U1046&gt;=(0.5*R1055),"HABIL","NO HABIL"))</f>
        <v/>
      </c>
      <c r="W1055" s="64" t="str">
        <f t="shared" si="851"/>
        <v/>
      </c>
      <c r="X1055" s="63"/>
      <c r="Y1055" s="64" t="str">
        <f>IF(OR(X1046=0,N1055="",R1055=""),"",IF(X1046&gt;=$Y$9,"HABIL","NO HABIL"))</f>
        <v/>
      </c>
      <c r="Z1055" s="65"/>
      <c r="AA1055" s="64" t="str">
        <f>IF(OR(Z1046=0,N1055="",R1055=""),"",IF(Z1046&lt;=$AA$9,"HABIL","NO HABIL"))</f>
        <v/>
      </c>
      <c r="AB1055" s="61">
        <f>IF(ISERROR(VLOOKUP(P1055,[3]POA!$A$2:$F$25,5,0)),"",VLOOKUP(P1055,[3]POA!$A$2:$F$25,5,0))</f>
        <v>0</v>
      </c>
      <c r="AC1055" s="61"/>
      <c r="AD1055" s="64" t="str">
        <f>IF(OR(AC1046=0,N1055="",R1055=""),"",IF(AC1046&gt;=$AD$9,"HABIL","NO HABIL"))</f>
        <v/>
      </c>
      <c r="AE1055" s="64" t="str">
        <f t="shared" si="847"/>
        <v/>
      </c>
      <c r="AF1055" s="66">
        <f t="shared" si="848"/>
        <v>0</v>
      </c>
      <c r="AG1055" s="67" t="str">
        <f t="shared" si="852"/>
        <v>MIPYME</v>
      </c>
      <c r="AH1055" s="68"/>
      <c r="AI1055" s="64" t="str">
        <f>IF(OR(AH1046=0,N1055="",R1055=""),"",IF(AH1046&gt;=$AI$9,"HABIL","NO HABIL"))</f>
        <v/>
      </c>
      <c r="AJ1055" s="68"/>
      <c r="AK1055" s="64" t="str">
        <f>IF(OR(AJ1046=0,N1055="",R1055=""),"",IF(AJ1046&gt;=$AK$9,"HABIL","NO HABIL"))</f>
        <v/>
      </c>
      <c r="AL1055" s="72" t="str">
        <f t="shared" si="853"/>
        <v/>
      </c>
    </row>
    <row r="1056" spans="2:38" ht="18" customHeight="1" thickBot="1" x14ac:dyDescent="0.3">
      <c r="B1056" s="73" t="str">
        <f t="shared" si="855"/>
        <v/>
      </c>
      <c r="C1056" s="74"/>
      <c r="D1056" s="74"/>
      <c r="E1056" s="75">
        <f>IF(ISERROR(VLOOKUP(C1056,[2]TD!$4:$65536,2,0)),0,VLOOKUP(C1056,[2]TD!$4:$65536,2,0))</f>
        <v>0</v>
      </c>
      <c r="F1056" s="75">
        <f>IF(ISERROR(VLOOKUP(C1056,[2]TD!$4:$65536,3,0)),0,VLOOKUP(C1056,[2]TD!$4:$65536,3,0))</f>
        <v>0</v>
      </c>
      <c r="G1056" s="75">
        <f>IF(ISERROR(VLOOKUP(C1056,[2]TD!$4:$65536,4,0)),0,VLOOKUP(C1056,[2]TD!$4:$65536,4,0))</f>
        <v>0</v>
      </c>
      <c r="H1056" s="75">
        <f>IF(ISERROR(VLOOKUP(C1056,[2]TD!$4:$65536,5,0)),0,VLOOKUP(C1056,[2]TD!$4:$65536,5,0))</f>
        <v>0</v>
      </c>
      <c r="I1056" s="75">
        <f t="shared" si="849"/>
        <v>0</v>
      </c>
      <c r="J1056" s="75">
        <f t="shared" si="849"/>
        <v>0</v>
      </c>
      <c r="K1056" s="75">
        <f t="shared" si="850"/>
        <v>0</v>
      </c>
      <c r="L1056" s="75">
        <f>IF(ISERROR(VLOOKUP(C1056,[2]TD!$4:$65536,6,0)),0,VLOOKUP(C1056,[2]TD!$4:$65536,6,0))</f>
        <v>0</v>
      </c>
      <c r="M1056" s="75">
        <f>IF(ISERROR(VLOOKUP(C1056,[2]TD!$4:$65536,7,0)),0,VLOOKUP(C1056,[2]TD!$4:$65536,7,0))</f>
        <v>0</v>
      </c>
      <c r="N1056" s="76"/>
      <c r="O1056" s="76" t="str">
        <f>IF(ISERROR(VLOOKUP(N1056,[2]POA!$A$2:$C$25,3,0)),"",VLOOKUP(N1056,[2]POA!$A$2:$C$25,3,0))</f>
        <v/>
      </c>
      <c r="P1056" s="77"/>
      <c r="Q1056" s="77" t="str">
        <f>IF(ISERROR(VLOOKUP(P1056,[2]POA!$A$2:$F$25,4,0)),"",VLOOKUP(P1056,[2]POA!$A$2:$F$25,4,0))</f>
        <v/>
      </c>
      <c r="R1056" s="78" t="str">
        <f>IF(ISERROR(VLOOKUP(N1056,[2]POA!$A$2:$C$25,2,0)),"",VLOOKUP(N1056,[2]POA!$A$2:$C$25,2,0))</f>
        <v/>
      </c>
      <c r="S1056" s="79"/>
      <c r="T1056" s="64" t="str">
        <f>IF(OR(S1055=0,N1056="",R1056=""),"",IF(S1055&gt;=(0.1*R1056),"HABIL","NO HABIL"))</f>
        <v/>
      </c>
      <c r="U1056" s="79"/>
      <c r="V1056" s="80" t="str">
        <f>IF(OR(U1046=0,N1056="",R1056=""),"",IF(U1046&gt;=(0.5*R1056),"HABIL","NO HABIL"))</f>
        <v/>
      </c>
      <c r="W1056" s="64" t="str">
        <f t="shared" si="851"/>
        <v/>
      </c>
      <c r="X1056" s="79"/>
      <c r="Y1056" s="80" t="str">
        <f>IF(OR(X1046=0,N1056="",R1056=""),"",IF(X1046&gt;=$Y$9,"HABIL","NO HABIL"))</f>
        <v/>
      </c>
      <c r="Z1056" s="81"/>
      <c r="AA1056" s="80" t="str">
        <f>IF(OR(Z1046=0,N1056="",R1056=""),"",IF(Z1046&lt;=$AA$9,"HABIL","NO HABIL"))</f>
        <v/>
      </c>
      <c r="AB1056" s="77">
        <f>IF(ISERROR(VLOOKUP(P1056,[3]POA!$A$2:$F$25,5,0)),"",VLOOKUP(P1056,[3]POA!$A$2:$F$25,5,0))</f>
        <v>0</v>
      </c>
      <c r="AC1056" s="77"/>
      <c r="AD1056" s="80" t="str">
        <f>IF(OR(AC1046=0,N1056="",R1056=""),"",IF(AC1046&gt;=$AD$9,"HABIL","NO HABIL"))</f>
        <v/>
      </c>
      <c r="AE1056" s="80" t="str">
        <f t="shared" si="847"/>
        <v/>
      </c>
      <c r="AF1056" s="82">
        <f t="shared" si="848"/>
        <v>0</v>
      </c>
      <c r="AG1056" s="83" t="str">
        <f t="shared" si="852"/>
        <v>MIPYME</v>
      </c>
      <c r="AH1056" s="84"/>
      <c r="AI1056" s="80" t="str">
        <f>IF(OR(AH1046=0,N1056="",R1056=""),"",IF(AH1046&gt;=$AI$9,"HABIL","NO HABIL"))</f>
        <v/>
      </c>
      <c r="AJ1056" s="84"/>
      <c r="AK1056" s="80" t="str">
        <f>IF(OR(AJ1046=0,N1056="",R1056=""),"",IF(AJ1046&gt;=$AK$9,"HABIL","NO HABIL"))</f>
        <v/>
      </c>
      <c r="AL1056" s="85" t="str">
        <f t="shared" si="853"/>
        <v/>
      </c>
    </row>
    <row r="1057" spans="2:38" ht="18" customHeight="1" x14ac:dyDescent="0.25">
      <c r="B1057" s="37">
        <v>2</v>
      </c>
      <c r="C1057" s="38" t="str">
        <f>+C1058</f>
        <v xml:space="preserve"> LUIS EGIMIO BARON VARGAS</v>
      </c>
      <c r="D1057" s="39">
        <f>IF(SUM(D1058:D1067)=0,"",SUM(D1058:D1067))</f>
        <v>1</v>
      </c>
      <c r="E1057" s="40">
        <f>SUM(E1058:E1067)</f>
        <v>17024962984</v>
      </c>
      <c r="F1057" s="40">
        <f t="shared" ref="F1057:M1057" si="856">SUM(F1058:F1067)</f>
        <v>20217643358</v>
      </c>
      <c r="G1057" s="40">
        <f t="shared" si="856"/>
        <v>8543725497</v>
      </c>
      <c r="H1057" s="40">
        <f t="shared" si="856"/>
        <v>10879873423</v>
      </c>
      <c r="I1057" s="40">
        <f t="shared" si="856"/>
        <v>8481237487</v>
      </c>
      <c r="J1057" s="40">
        <f t="shared" si="856"/>
        <v>9337769935</v>
      </c>
      <c r="K1057" s="40">
        <f t="shared" si="856"/>
        <v>9337769935</v>
      </c>
      <c r="L1057" s="40">
        <f t="shared" si="856"/>
        <v>2002033772</v>
      </c>
      <c r="M1057" s="40">
        <f t="shared" si="856"/>
        <v>924948190</v>
      </c>
      <c r="N1057" s="41">
        <v>3</v>
      </c>
      <c r="O1057" s="42">
        <f>IF(ISERROR(VLOOKUP(N1057,[2]POA!$A$2:$C$25,3,0)),"",VLOOKUP(N1057,[2]POA!$A$2:$C$25,3,0))</f>
        <v>9</v>
      </c>
      <c r="P1057" s="43" t="s">
        <v>54</v>
      </c>
      <c r="Q1057" s="41">
        <f>+SUM(Q1058:Q1067)</f>
        <v>0</v>
      </c>
      <c r="R1057" s="44">
        <f>IF(ISERROR(VLOOKUP(N1057,[2]POA!$A$2:$C$25,2,0)),"",VLOOKUP(N1057,[2]POA!$A$2:$C$25,2,0))</f>
        <v>13200000000</v>
      </c>
      <c r="S1057" s="45">
        <f>SUM(I1057)</f>
        <v>8481237487</v>
      </c>
      <c r="T1057" s="46" t="str">
        <f>IF(OR(S1057=0,N1057="",R1057=""),"",IF(S1057&gt;=(R1057/O1057),"HABIL","NO HABIL"))</f>
        <v>HABIL</v>
      </c>
      <c r="U1057" s="47">
        <f>SUM(J1057)</f>
        <v>9337769935</v>
      </c>
      <c r="V1057" s="48" t="str">
        <f>IF(OR(U1057=0,N1057="",R1057=""),"",IF(U1057&gt;=(0.1*R1057),"HABIL","NO HABIL"))</f>
        <v>HABIL</v>
      </c>
      <c r="W1057" s="48"/>
      <c r="X1057" s="47">
        <f>IF(ISERROR(SUM(E1057/G1057)),0,SUM(E1057/G1057))</f>
        <v>1.9926860934352419</v>
      </c>
      <c r="Y1057" s="46" t="str">
        <f>IF(OR(X1057=0,N1057="",R1057=""),"",IF(X1057&gt;=$Y$9,"HABIL","NO HABIL"))</f>
        <v>HABIL</v>
      </c>
      <c r="Z1057" s="49">
        <f>IF(ISERROR(SUM(H1057/F1057)),0,SUM(H1057/F1057))</f>
        <v>0.53813756778407607</v>
      </c>
      <c r="AA1057" s="46" t="str">
        <f>IF(OR(Z1057=0,N1057="",R1057=""),"",IF(Z1057&lt;=$AA$9,"HABIL","NO HABIL"))</f>
        <v>HABIL</v>
      </c>
      <c r="AB1057" s="41">
        <f>+SUM(AB1058:AB1067)</f>
        <v>0</v>
      </c>
      <c r="AC1057" s="49">
        <f>IF(ISERROR(SUM(L1057/M1057)),0,SUM(L1057/M1057))</f>
        <v>2.1644820689902642</v>
      </c>
      <c r="AD1057" s="46" t="str">
        <f>IF(OR(AC1057=0,N1057="",R1057=""),"",IF(AC1057&gt;=$AD$9,"HABIL","NO HABIL"))</f>
        <v>HABIL</v>
      </c>
      <c r="AE1057" s="46" t="str">
        <f>IF(OR(T1057="",V1057="",Y1057="",AA1057="",AD1057=""),"",IF(T1057="NO HABIL","NO HABIL",IF(V1057="NO HABIL","NO HABIL",IF(Y1057="NO HABIL","NO HABIL",IF(AA1057="NO HABIL","NO HABIL",IF(AD1057="NO HABIL","NO HABIL",IF(AD1057="NO HABIL","NO HABIL","HABIL")))))))</f>
        <v>HABIL</v>
      </c>
      <c r="AF1057" s="50"/>
      <c r="AG1057" s="51"/>
      <c r="AH1057" s="49">
        <f>IF(ISERROR(SUM(L1057/K1057)),0,SUM(L1057/K1057))</f>
        <v>0.21440170254098256</v>
      </c>
      <c r="AI1057" s="46" t="str">
        <f>IF(OR(AH1057=0,N1057="",R1057=""),"",IF(AH1057&gt;=$AI$9,"HABIL","NO HABIL"))</f>
        <v>HABIL</v>
      </c>
      <c r="AJ1057" s="49">
        <f>IF(ISERROR(SUM(L1057/F1057)),0,SUM(L1057/F1057))</f>
        <v>9.902409180681325E-2</v>
      </c>
      <c r="AK1057" s="46" t="str">
        <f>IF(OR(AJ1057=0,N1057="",R1057=""),"",IF(AJ1057&gt;=$AK$9,"HABIL","NO HABIL"))</f>
        <v>HABIL</v>
      </c>
      <c r="AL1057" s="52" t="str">
        <f t="shared" si="853"/>
        <v>HABIL</v>
      </c>
    </row>
    <row r="1058" spans="2:38" ht="18" customHeight="1" x14ac:dyDescent="0.25">
      <c r="B1058" s="54">
        <f>IF(C1058="","",B1057+0.1)</f>
        <v>2.1</v>
      </c>
      <c r="C1058" s="56" t="s">
        <v>57</v>
      </c>
      <c r="D1058" s="56">
        <v>1</v>
      </c>
      <c r="E1058" s="57">
        <f>IF(ISERROR(VLOOKUP(C1058,[2]TD!$4:$65536,2,0)),0,VLOOKUP(C1058,[2]TD!$4:$65536,2,0))</f>
        <v>17024962984</v>
      </c>
      <c r="F1058" s="57">
        <f>IF(ISERROR(VLOOKUP(C1058,[2]TD!$4:$65536,3,0)),0,VLOOKUP(C1058,[2]TD!$4:$65536,3,0))</f>
        <v>20217643358</v>
      </c>
      <c r="G1058" s="57">
        <f>IF(ISERROR(VLOOKUP(C1058,[2]TD!$4:$65536,4,0)),0,VLOOKUP(C1058,[2]TD!$4:$65536,4,0))</f>
        <v>8543725497</v>
      </c>
      <c r="H1058" s="57">
        <f>IF(ISERROR(VLOOKUP(C1058,[2]TD!$4:$65536,5,0)),0,VLOOKUP(C1058,[2]TD!$4:$65536,5,0))</f>
        <v>10879873423</v>
      </c>
      <c r="I1058" s="57">
        <f>IF(ISERROR(E1058-G1058),"",E1058-G1058)</f>
        <v>8481237487</v>
      </c>
      <c r="J1058" s="58">
        <f>IF(ISERROR(F1058-H1058),"",F1058-H1058)</f>
        <v>9337769935</v>
      </c>
      <c r="K1058" s="58">
        <f>IF(ISERROR(F1058-H1058),"",F1058-H1058)</f>
        <v>9337769935</v>
      </c>
      <c r="L1058" s="57">
        <f>IF(ISERROR(VLOOKUP(C1058,[2]TD!$4:$65536,6,0)),0,VLOOKUP(C1058,[2]TD!$4:$65536,6,0))</f>
        <v>2002033772</v>
      </c>
      <c r="M1058" s="57">
        <f>IF(ISERROR(VLOOKUP(C1058,[2]TD!$4:$65536,7,0)),0,VLOOKUP(C1058,[2]TD!$4:$65536,7,0))</f>
        <v>924948190</v>
      </c>
      <c r="N1058" s="59"/>
      <c r="O1058" s="60" t="str">
        <f>IF(ISERROR(VLOOKUP(N1058,[2]POA!$A$2:$C$25,3,0)),"",VLOOKUP(N1058,[2]POA!$A$2:$C$25,3,0))</f>
        <v/>
      </c>
      <c r="P1058" s="61" t="s">
        <v>54</v>
      </c>
      <c r="Q1058" s="61" t="str">
        <f>IF(ISERROR(VLOOKUP(P1058,[2]POA!$A$2:$F$25,4,0)),"",VLOOKUP(P1058,[2]POA!$A$2:$F$25,4,0))</f>
        <v/>
      </c>
      <c r="R1058" s="62" t="str">
        <f>IF(ISERROR(VLOOKUP(N1058,[2]POA!$A$2:$C$25,2,0)),"",VLOOKUP(N1058,[2]POA!$A$2:$C$25,2,0))</f>
        <v/>
      </c>
      <c r="S1058" s="63"/>
      <c r="T1058" s="64" t="str">
        <f t="shared" ref="T1058:T1064" si="857">IF(OR(S1057=0,N1058="",R1058=""),"",IF(S1057&gt;=(0.3*R1058),"HABIL","NO HABIL"))</f>
        <v/>
      </c>
      <c r="U1058" s="63"/>
      <c r="V1058" s="64" t="str">
        <f>IF(OR(U1057=0,N1058="",R1058=""),"",IF(U1057&gt;=(0.5*R1058),"HABIL","NO HABIL"))</f>
        <v/>
      </c>
      <c r="W1058" s="64" t="str">
        <f t="shared" ref="W1058:W1067" si="858">IF(OR(V1057=0,Q1058="",U1058=""),"",IF(V1057&gt;=(0.2*U1058),"HABIL","NO HABIL"))</f>
        <v/>
      </c>
      <c r="X1058" s="63"/>
      <c r="Y1058" s="64" t="str">
        <f>IF(OR(X1057=0,N1058="",R1058=""),"",IF(X1057&gt;=$Y$9,"HABIL","NO HABIL"))</f>
        <v/>
      </c>
      <c r="Z1058" s="65"/>
      <c r="AA1058" s="64" t="str">
        <f>IF(OR(Z1057=0,N1058="",R1058=""),"",IF(Z1057&lt;=$AA$9,"HABIL","NO HABIL"))</f>
        <v/>
      </c>
      <c r="AB1058" s="61" t="str">
        <f>IF(ISERROR(VLOOKUP(P1058,[3]POA!$A$2:$F$25,5,0)),"",VLOOKUP(P1058,[3]POA!$A$2:$F$25,5,0))</f>
        <v/>
      </c>
      <c r="AC1058" s="61"/>
      <c r="AD1058" s="64" t="str">
        <f>IF(OR(AC1057=0,N1058="",R1058=""),"",IF(AC1057&gt;=$AD$9,"HABIL","NO HABIL"))</f>
        <v/>
      </c>
      <c r="AE1058" s="64" t="str">
        <f t="shared" ref="AE1058:AE1067" si="859">IF(OR(T1058="",V1058="",Y1058="",AA1058="",AD1058=""),"",IF(T1058="NO HABIL","NO HABIL",IF(V1058="NO HABIL","NO HABIL",IF(Y1058="NO HABIL","NO HABIL",IF(AA1058="NO HABIL","NO HABIL",IF(AD1058="NO HABIL","NO HABIL",IF(AD1058="NO HABIL","NO HABIL","HABIL")))))))</f>
        <v/>
      </c>
      <c r="AF1058" s="66">
        <f t="shared" ref="AF1058:AF1067" si="860">IF(ISERROR(F1058/$AG$9),"",F1058/$AG$9)</f>
        <v>35676.095567319571</v>
      </c>
      <c r="AG1058" s="67" t="str">
        <f>+IF(AF1058&lt;$AG$10,"MIPYME","NO CUMPLE")</f>
        <v>NO CUMPLE</v>
      </c>
      <c r="AH1058" s="68"/>
      <c r="AI1058" s="64" t="str">
        <f>IF(OR(AH1057=0,N1058="",R1058=""),"",IF(AH1057&gt;=$AI$9,"HABIL","NO HABIL"))</f>
        <v/>
      </c>
      <c r="AJ1058" s="68"/>
      <c r="AK1058" s="64" t="str">
        <f>IF(OR(AJ1057=0,N1058="",R1058=""),"",IF(AJ1057&gt;=$AK$9,"HABIL","NO HABIL"))</f>
        <v/>
      </c>
      <c r="AL1058" s="69" t="str">
        <f>IF(OR(AI1058="",AK1058=""),"",IF(AI1058="NO HABIL","NO HABIL",IF(AK1058="NO HABIL","NO HABIL",IF(AK1058="NO HABIL","NO HABIL","HABIL"))))</f>
        <v/>
      </c>
    </row>
    <row r="1059" spans="2:38" ht="18" customHeight="1" x14ac:dyDescent="0.25">
      <c r="B1059" s="54" t="str">
        <f>IF(C1059="","",B1058+0.1)</f>
        <v/>
      </c>
      <c r="C1059" s="56"/>
      <c r="D1059" s="56"/>
      <c r="E1059" s="57">
        <f>IF(ISERROR(VLOOKUP(C1059,[2]TD!$4:$65536,2,0)),0,VLOOKUP(C1059,[2]TD!$4:$65536,2,0))</f>
        <v>0</v>
      </c>
      <c r="F1059" s="57">
        <f>IF(ISERROR(VLOOKUP(C1059,[2]TD!$4:$65536,3,0)),0,VLOOKUP(C1059,[2]TD!$4:$65536,3,0))</f>
        <v>0</v>
      </c>
      <c r="G1059" s="57">
        <f>IF(ISERROR(VLOOKUP(C1059,[2]TD!$4:$65536,4,0)),0,VLOOKUP(C1059,[2]TD!$4:$65536,4,0))</f>
        <v>0</v>
      </c>
      <c r="H1059" s="57">
        <f>IF(ISERROR(VLOOKUP(C1059,[2]TD!$4:$65536,5,0)),0,VLOOKUP(C1059,[2]TD!$4:$65536,5,0))</f>
        <v>0</v>
      </c>
      <c r="I1059" s="57">
        <f t="shared" ref="I1059:J1067" si="861">IF(ISERROR(E1059-G1059),"",E1059-G1059)</f>
        <v>0</v>
      </c>
      <c r="J1059" s="58">
        <f t="shared" si="861"/>
        <v>0</v>
      </c>
      <c r="K1059" s="58">
        <f t="shared" ref="K1059:K1067" si="862">IF(ISERROR(F1059-H1059),"",F1059-H1059)</f>
        <v>0</v>
      </c>
      <c r="L1059" s="57">
        <f>IF(ISERROR(VLOOKUP(C1059,[2]TD!$4:$65536,6,0)),0,VLOOKUP(C1059,[2]TD!$4:$65536,6,0))</f>
        <v>0</v>
      </c>
      <c r="M1059" s="57">
        <f>IF(ISERROR(VLOOKUP(C1059,[2]TD!$4:$65536,7,0)),0,VLOOKUP(C1059,[2]TD!$4:$65536,7,0))</f>
        <v>0</v>
      </c>
      <c r="N1059" s="70"/>
      <c r="O1059" s="70" t="str">
        <f>IF(ISERROR(VLOOKUP(N1059,[2]POA!$A$2:$C$25,3,0)),"",VLOOKUP(N1059,[2]POA!$A$2:$C$25,3,0))</f>
        <v/>
      </c>
      <c r="P1059" s="61" t="s">
        <v>54</v>
      </c>
      <c r="Q1059" s="61" t="str">
        <f>IF(ISERROR(VLOOKUP(P1059,[2]POA!$A$2:$F$25,4,0)),"",VLOOKUP(P1059,[2]POA!$A$2:$F$25,4,0))</f>
        <v/>
      </c>
      <c r="R1059" s="62" t="str">
        <f>IF(ISERROR(VLOOKUP(N1059,[2]POA!$A$2:$C$25,2,0)),"",VLOOKUP(N1059,[2]POA!$A$2:$C$25,2,0))</f>
        <v/>
      </c>
      <c r="S1059" s="63" t="s">
        <v>54</v>
      </c>
      <c r="T1059" s="64" t="str">
        <f t="shared" si="857"/>
        <v/>
      </c>
      <c r="U1059" s="63"/>
      <c r="V1059" s="64" t="str">
        <f>IF(OR(U1057=0,N1059="",R1059=""),"",IF(U1057&gt;=(0.5*R1059),"HABIL","NO HABIL"))</f>
        <v/>
      </c>
      <c r="W1059" s="64" t="str">
        <f t="shared" si="858"/>
        <v/>
      </c>
      <c r="X1059" s="63"/>
      <c r="Y1059" s="64" t="str">
        <f>IF(OR(X1057=0,N1059="",R1059=""),"",IF(X1057&gt;=$Y$9,"HABIL","NO HABIL"))</f>
        <v/>
      </c>
      <c r="Z1059" s="65"/>
      <c r="AA1059" s="64" t="str">
        <f>IF(OR(Z1057=0,N1059="",R1059=""),"",IF(Z1057&lt;=$AA$9,"HABIL","NO HABIL"))</f>
        <v/>
      </c>
      <c r="AB1059" s="61" t="str">
        <f>IF(ISERROR(VLOOKUP(P1059,[3]POA!$A$2:$F$25,5,0)),"",VLOOKUP(P1059,[3]POA!$A$2:$F$25,5,0))</f>
        <v/>
      </c>
      <c r="AC1059" s="61"/>
      <c r="AD1059" s="64" t="str">
        <f>IF(OR(AC1057=0,N1059="",R1059=""),"",IF(AC1057&gt;=$AD$9,"HABIL","NO HABIL"))</f>
        <v/>
      </c>
      <c r="AE1059" s="64" t="str">
        <f t="shared" si="859"/>
        <v/>
      </c>
      <c r="AF1059" s="66">
        <f t="shared" si="860"/>
        <v>0</v>
      </c>
      <c r="AG1059" s="67" t="str">
        <f t="shared" ref="AG1059:AG1067" si="863">+IF(AF1059&lt;$AG$10,"MIPYME","NO CUMPLE")</f>
        <v>MIPYME</v>
      </c>
      <c r="AH1059" s="68"/>
      <c r="AI1059" s="64" t="str">
        <f>IF(OR(AH1057=0,N1059="",R1059=""),"",IF(AH1057&gt;=$AI$9,"HABIL","NO HABIL"))</f>
        <v/>
      </c>
      <c r="AJ1059" s="68"/>
      <c r="AK1059" s="64" t="str">
        <f>IF(OR(AJ1057=0,N1059="",R1059=""),"",IF(AJ1057&gt;=$AK$9,"HABIL","NO HABIL"))</f>
        <v/>
      </c>
      <c r="AL1059" s="71" t="str">
        <f t="shared" ref="AL1059:AL1068" si="864">IF(OR(AI1059="",AK1059=""),"",IF(AI1059="NO HABIL","NO HABIL",IF(AK1059="NO HABIL","NO HABIL",IF(AK1059="NO HABIL","NO HABIL","HABIL"))))</f>
        <v/>
      </c>
    </row>
    <row r="1060" spans="2:38" ht="18" customHeight="1" x14ac:dyDescent="0.25">
      <c r="B1060" s="54" t="str">
        <f>IF(C1060="","",B1059+0.1)</f>
        <v/>
      </c>
      <c r="C1060" s="56"/>
      <c r="D1060" s="56"/>
      <c r="E1060" s="57">
        <f>IF(ISERROR(VLOOKUP(C1060,[2]TD!$4:$65536,2,0)),0,VLOOKUP(C1060,[2]TD!$4:$65536,2,0))</f>
        <v>0</v>
      </c>
      <c r="F1060" s="57">
        <f>IF(ISERROR(VLOOKUP(C1060,[2]TD!$4:$65536,3,0)),0,VLOOKUP(C1060,[2]TD!$4:$65536,3,0))</f>
        <v>0</v>
      </c>
      <c r="G1060" s="57">
        <f>IF(ISERROR(VLOOKUP(C1060,[2]TD!$4:$65536,4,0)),0,VLOOKUP(C1060,[2]TD!$4:$65536,4,0))</f>
        <v>0</v>
      </c>
      <c r="H1060" s="57">
        <f>IF(ISERROR(VLOOKUP(C1060,[2]TD!$4:$65536,5,0)),0,VLOOKUP(C1060,[2]TD!$4:$65536,5,0))</f>
        <v>0</v>
      </c>
      <c r="I1060" s="57">
        <f t="shared" si="861"/>
        <v>0</v>
      </c>
      <c r="J1060" s="58">
        <f t="shared" si="861"/>
        <v>0</v>
      </c>
      <c r="K1060" s="58">
        <f t="shared" si="862"/>
        <v>0</v>
      </c>
      <c r="L1060" s="57">
        <f>IF(ISERROR(VLOOKUP(C1060,[2]TD!$4:$65536,6,0)),0,VLOOKUP(C1060,[2]TD!$4:$65536,6,0))</f>
        <v>0</v>
      </c>
      <c r="M1060" s="57">
        <f>IF(ISERROR(VLOOKUP(C1060,[2]TD!$4:$65536,7,0)),0,VLOOKUP(C1060,[2]TD!$4:$65536,7,0))</f>
        <v>0</v>
      </c>
      <c r="N1060" s="70"/>
      <c r="O1060" s="70" t="str">
        <f>IF(ISERROR(VLOOKUP(N1060,[2]POA!$A$2:$C$25,3,0)),"",VLOOKUP(N1060,[2]POA!$A$2:$C$25,3,0))</f>
        <v/>
      </c>
      <c r="P1060" s="61"/>
      <c r="Q1060" s="61" t="str">
        <f>IF(ISERROR(VLOOKUP(P1060,[2]POA!$A$2:$F$25,4,0)),"",VLOOKUP(P1060,[2]POA!$A$2:$F$25,4,0))</f>
        <v/>
      </c>
      <c r="R1060" s="62" t="str">
        <f>IF(ISERROR(VLOOKUP(N1060,[2]POA!$A$2:$C$25,2,0)),"",VLOOKUP(N1060,[2]POA!$A$2:$C$25,2,0))</f>
        <v/>
      </c>
      <c r="S1060" s="63" t="s">
        <v>54</v>
      </c>
      <c r="T1060" s="64" t="str">
        <f t="shared" si="857"/>
        <v/>
      </c>
      <c r="U1060" s="63"/>
      <c r="V1060" s="64" t="str">
        <f>IF(OR(U1057=0,N1060="",R1060=""),"",IF(U1057&gt;=(0.5*R1060),"HABIL","NO HABIL"))</f>
        <v/>
      </c>
      <c r="W1060" s="64" t="str">
        <f t="shared" si="858"/>
        <v/>
      </c>
      <c r="X1060" s="63"/>
      <c r="Y1060" s="64" t="str">
        <f>IF(OR(X1057=0,N1060="",R1060=""),"",IF(X1057&gt;=$Y$9,"HABIL","NO HABIL"))</f>
        <v/>
      </c>
      <c r="Z1060" s="65"/>
      <c r="AA1060" s="64" t="str">
        <f>IF(OR(Z1057=0,N1060="",R1060=""),"",IF(Z1057&lt;=$AA$9,"HABIL","NO HABIL"))</f>
        <v/>
      </c>
      <c r="AB1060" s="61">
        <f>IF(ISERROR(VLOOKUP(P1060,[3]POA!$A$2:$F$25,5,0)),"",VLOOKUP(P1060,[3]POA!$A$2:$F$25,5,0))</f>
        <v>0</v>
      </c>
      <c r="AC1060" s="61"/>
      <c r="AD1060" s="64" t="str">
        <f>IF(OR(AC1057=0,N1060="",R1060=""),"",IF(AC1057&gt;=$AD$9,"HABIL","NO HABIL"))</f>
        <v/>
      </c>
      <c r="AE1060" s="64" t="str">
        <f t="shared" si="859"/>
        <v/>
      </c>
      <c r="AF1060" s="66">
        <f t="shared" si="860"/>
        <v>0</v>
      </c>
      <c r="AG1060" s="67" t="str">
        <f t="shared" si="863"/>
        <v>MIPYME</v>
      </c>
      <c r="AH1060" s="68"/>
      <c r="AI1060" s="64" t="str">
        <f>IF(OR(AH1057=0,N1060="",R1060=""),"",IF(AH1057&gt;=$AI$9,"HABIL","NO HABIL"))</f>
        <v/>
      </c>
      <c r="AJ1060" s="68"/>
      <c r="AK1060" s="64" t="str">
        <f>IF(OR(AJ1057=0,N1060="",R1060=""),"",IF(AJ1057&gt;=$AK$9,"HABIL","NO HABIL"))</f>
        <v/>
      </c>
      <c r="AL1060" s="71" t="str">
        <f t="shared" si="864"/>
        <v/>
      </c>
    </row>
    <row r="1061" spans="2:38" ht="18" customHeight="1" x14ac:dyDescent="0.25">
      <c r="B1061" s="54"/>
      <c r="C1061" s="56" t="s">
        <v>55</v>
      </c>
      <c r="D1061" s="56"/>
      <c r="E1061" s="57">
        <f>IF(ISERROR(VLOOKUP(C1061,[2]TD!$4:$65536,2,0)),0,VLOOKUP(C1061,[2]TD!$4:$65536,2,0))</f>
        <v>0</v>
      </c>
      <c r="F1061" s="57">
        <f>IF(ISERROR(VLOOKUP(C1061,[2]TD!$4:$65536,3,0)),0,VLOOKUP(C1061,[2]TD!$4:$65536,3,0))</f>
        <v>0</v>
      </c>
      <c r="G1061" s="57">
        <f>IF(ISERROR(VLOOKUP(C1061,[2]TD!$4:$65536,4,0)),0,VLOOKUP(C1061,[2]TD!$4:$65536,4,0))</f>
        <v>0</v>
      </c>
      <c r="H1061" s="57">
        <f>IF(ISERROR(VLOOKUP(C1061,[2]TD!$4:$65536,5,0)),0,VLOOKUP(C1061,[2]TD!$4:$65536,5,0))</f>
        <v>0</v>
      </c>
      <c r="I1061" s="57">
        <f t="shared" si="861"/>
        <v>0</v>
      </c>
      <c r="J1061" s="57">
        <f t="shared" si="861"/>
        <v>0</v>
      </c>
      <c r="K1061" s="57">
        <f t="shared" si="862"/>
        <v>0</v>
      </c>
      <c r="L1061" s="57">
        <f>IF(ISERROR(VLOOKUP(C1061,[2]TD!$4:$65536,6,0)),0,VLOOKUP(C1061,[2]TD!$4:$65536,6,0))</f>
        <v>0</v>
      </c>
      <c r="M1061" s="57">
        <f>IF(ISERROR(VLOOKUP(C1061,[2]TD!$4:$65536,7,0)),0,VLOOKUP(C1061,[2]TD!$4:$65536,7,0))</f>
        <v>0</v>
      </c>
      <c r="N1061" s="70"/>
      <c r="O1061" s="70" t="str">
        <f>IF(ISERROR(VLOOKUP(N1061,[2]POA!$A$2:$C$25,3,0)),"",VLOOKUP(N1061,[2]POA!$A$2:$C$25,3,0))</f>
        <v/>
      </c>
      <c r="P1061" s="61"/>
      <c r="Q1061" s="61" t="str">
        <f>IF(ISERROR(VLOOKUP(P1061,[2]POA!$A$2:$F$25,4,0)),"",VLOOKUP(P1061,[2]POA!$A$2:$F$25,4,0))</f>
        <v/>
      </c>
      <c r="R1061" s="62" t="str">
        <f>IF(ISERROR(VLOOKUP(N1061,[2]POA!$A$2:$C$25,2,0)),"",VLOOKUP(N1061,[2]POA!$A$2:$C$25,2,0))</f>
        <v/>
      </c>
      <c r="S1061" s="63"/>
      <c r="T1061" s="64" t="str">
        <f t="shared" si="857"/>
        <v/>
      </c>
      <c r="U1061" s="63"/>
      <c r="V1061" s="64" t="str">
        <f>IF(OR(U1057=0,N1061="",R1061=""),"",IF(U1057&gt;=(0.5*R1061),"HABIL","NO HABIL"))</f>
        <v/>
      </c>
      <c r="W1061" s="64" t="str">
        <f t="shared" si="858"/>
        <v/>
      </c>
      <c r="X1061" s="63"/>
      <c r="Y1061" s="64" t="str">
        <f>IF(OR(X1057=0,N1061="",R1061=""),"",IF(X1057&gt;=$Y$9,"HABIL","NO HABIL"))</f>
        <v/>
      </c>
      <c r="Z1061" s="65"/>
      <c r="AA1061" s="64" t="str">
        <f>IF(OR(Z1057=0,N1061="",R1061=""),"",IF(Z1057&lt;=$AA$9,"HABIL","NO HABIL"))</f>
        <v/>
      </c>
      <c r="AB1061" s="61">
        <f>IF(ISERROR(VLOOKUP(P1061,[3]POA!$A$2:$F$25,5,0)),"",VLOOKUP(P1061,[3]POA!$A$2:$F$25,5,0))</f>
        <v>0</v>
      </c>
      <c r="AC1061" s="61"/>
      <c r="AD1061" s="64" t="str">
        <f>IF(OR(AC1057=0,N1061="",R1061=""),"",IF(AC1057&gt;=$AD$9,"HABIL","NO HABIL"))</f>
        <v/>
      </c>
      <c r="AE1061" s="64" t="str">
        <f t="shared" si="859"/>
        <v/>
      </c>
      <c r="AF1061" s="66">
        <f t="shared" si="860"/>
        <v>0</v>
      </c>
      <c r="AG1061" s="67" t="str">
        <f t="shared" si="863"/>
        <v>MIPYME</v>
      </c>
      <c r="AH1061" s="68"/>
      <c r="AI1061" s="64" t="str">
        <f>IF(OR(AH1057=0,N1061="",R1061=""),"",IF(AH1057&gt;=$AI$9,"HABIL","NO HABIL"))</f>
        <v/>
      </c>
      <c r="AJ1061" s="68"/>
      <c r="AK1061" s="64" t="str">
        <f>IF(OR(AJ1057=0,N1061="",R1061=""),"",IF(AJ1057&gt;=$AK$9,"HABIL","NO HABIL"))</f>
        <v/>
      </c>
      <c r="AL1061" s="71" t="str">
        <f t="shared" si="864"/>
        <v/>
      </c>
    </row>
    <row r="1062" spans="2:38" ht="18" customHeight="1" x14ac:dyDescent="0.25">
      <c r="B1062" s="54" t="str">
        <f t="shared" ref="B1062:B1067" si="865">IF(C1062="","",B1061+0.1)</f>
        <v/>
      </c>
      <c r="C1062" s="56"/>
      <c r="D1062" s="56"/>
      <c r="E1062" s="57">
        <f>IF(ISERROR(VLOOKUP(C1062,[2]TD!$4:$65536,2,0)),0,VLOOKUP(C1062,[2]TD!$4:$65536,2,0))</f>
        <v>0</v>
      </c>
      <c r="F1062" s="57">
        <f>IF(ISERROR(VLOOKUP(C1062,[2]TD!$4:$65536,3,0)),0,VLOOKUP(C1062,[2]TD!$4:$65536,3,0))</f>
        <v>0</v>
      </c>
      <c r="G1062" s="57">
        <f>IF(ISERROR(VLOOKUP(C1062,[2]TD!$4:$65536,4,0)),0,VLOOKUP(C1062,[2]TD!$4:$65536,4,0))</f>
        <v>0</v>
      </c>
      <c r="H1062" s="57">
        <f>IF(ISERROR(VLOOKUP(C1062,[2]TD!$4:$65536,5,0)),0,VLOOKUP(C1062,[2]TD!$4:$65536,5,0))</f>
        <v>0</v>
      </c>
      <c r="I1062" s="57">
        <f t="shared" si="861"/>
        <v>0</v>
      </c>
      <c r="J1062" s="57">
        <f t="shared" si="861"/>
        <v>0</v>
      </c>
      <c r="K1062" s="57">
        <f t="shared" si="862"/>
        <v>0</v>
      </c>
      <c r="L1062" s="57">
        <f>IF(ISERROR(VLOOKUP(C1062,[2]TD!$4:$65536,6,0)),0,VLOOKUP(C1062,[2]TD!$4:$65536,6,0))</f>
        <v>0</v>
      </c>
      <c r="M1062" s="57">
        <f>IF(ISERROR(VLOOKUP(C1062,[2]TD!$4:$65536,7,0)),0,VLOOKUP(C1062,[2]TD!$4:$65536,7,0))</f>
        <v>0</v>
      </c>
      <c r="N1062" s="70"/>
      <c r="O1062" s="70" t="str">
        <f>IF(ISERROR(VLOOKUP(N1062,[2]POA!$A$2:$C$25,3,0)),"",VLOOKUP(N1062,[2]POA!$A$2:$C$25,3,0))</f>
        <v/>
      </c>
      <c r="P1062" s="61"/>
      <c r="Q1062" s="61" t="str">
        <f>IF(ISERROR(VLOOKUP(P1062,[2]POA!$A$2:$F$25,4,0)),"",VLOOKUP(P1062,[2]POA!$A$2:$F$25,4,0))</f>
        <v/>
      </c>
      <c r="R1062" s="62" t="str">
        <f>IF(ISERROR(VLOOKUP(N1062,[2]POA!$A$2:$C$25,2,0)),"",VLOOKUP(N1062,[2]POA!$A$2:$C$25,2,0))</f>
        <v/>
      </c>
      <c r="S1062" s="63"/>
      <c r="T1062" s="64" t="str">
        <f t="shared" si="857"/>
        <v/>
      </c>
      <c r="U1062" s="63"/>
      <c r="V1062" s="64" t="str">
        <f>IF(OR(U1057=0,N1062="",R1062=""),"",IF(U1057&gt;=(0.5*R1062),"HABIL","NO HABIL"))</f>
        <v/>
      </c>
      <c r="W1062" s="64" t="str">
        <f t="shared" si="858"/>
        <v/>
      </c>
      <c r="X1062" s="63"/>
      <c r="Y1062" s="64" t="str">
        <f>IF(OR(X1057=0,N1062="",R1062=""),"",IF(X1057&gt;=$Y$9,"HABIL","NO HABIL"))</f>
        <v/>
      </c>
      <c r="Z1062" s="65"/>
      <c r="AA1062" s="64" t="str">
        <f>IF(OR(Z1057=0,N1062="",R1062=""),"",IF(Z1057&lt;=$AA$9,"HABIL","NO HABIL"))</f>
        <v/>
      </c>
      <c r="AB1062" s="61">
        <f>IF(ISERROR(VLOOKUP(P1062,[3]POA!$A$2:$F$25,5,0)),"",VLOOKUP(P1062,[3]POA!$A$2:$F$25,5,0))</f>
        <v>0</v>
      </c>
      <c r="AC1062" s="61"/>
      <c r="AD1062" s="64" t="str">
        <f>IF(OR(AC1057=0,N1062="",R1062=""),"",IF(AC1057&gt;=$AD$9,"HABIL","NO HABIL"))</f>
        <v/>
      </c>
      <c r="AE1062" s="64" t="str">
        <f t="shared" si="859"/>
        <v/>
      </c>
      <c r="AF1062" s="66">
        <f t="shared" si="860"/>
        <v>0</v>
      </c>
      <c r="AG1062" s="67" t="str">
        <f t="shared" si="863"/>
        <v>MIPYME</v>
      </c>
      <c r="AH1062" s="68"/>
      <c r="AI1062" s="64" t="str">
        <f>IF(OR(AH1057=0,N1062="",R1062=""),"",IF(AH1057&gt;=$AI$9,"HABIL","NO HABIL"))</f>
        <v/>
      </c>
      <c r="AJ1062" s="68"/>
      <c r="AK1062" s="64" t="str">
        <f>IF(OR(AJ1057=0,N1062="",R1062=""),"",IF(AJ1057&gt;=$AK$9,"HABIL","NO HABIL"))</f>
        <v/>
      </c>
      <c r="AL1062" s="72" t="str">
        <f t="shared" si="864"/>
        <v/>
      </c>
    </row>
    <row r="1063" spans="2:38" ht="18" customHeight="1" x14ac:dyDescent="0.25">
      <c r="B1063" s="54" t="str">
        <f t="shared" si="865"/>
        <v/>
      </c>
      <c r="C1063" s="56"/>
      <c r="D1063" s="56"/>
      <c r="E1063" s="57">
        <f>IF(ISERROR(VLOOKUP(C1063,[2]TD!$4:$65536,2,0)),0,VLOOKUP(C1063,[2]TD!$4:$65536,2,0))</f>
        <v>0</v>
      </c>
      <c r="F1063" s="57">
        <f>IF(ISERROR(VLOOKUP(C1063,[2]TD!$4:$65536,3,0)),0,VLOOKUP(C1063,[2]TD!$4:$65536,3,0))</f>
        <v>0</v>
      </c>
      <c r="G1063" s="57">
        <f>IF(ISERROR(VLOOKUP(C1063,[2]TD!$4:$65536,4,0)),0,VLOOKUP(C1063,[2]TD!$4:$65536,4,0))</f>
        <v>0</v>
      </c>
      <c r="H1063" s="57">
        <f>IF(ISERROR(VLOOKUP(C1063,[2]TD!$4:$65536,5,0)),0,VLOOKUP(C1063,[2]TD!$4:$65536,5,0))</f>
        <v>0</v>
      </c>
      <c r="I1063" s="57">
        <f t="shared" si="861"/>
        <v>0</v>
      </c>
      <c r="J1063" s="57">
        <f t="shared" si="861"/>
        <v>0</v>
      </c>
      <c r="K1063" s="57">
        <f t="shared" si="862"/>
        <v>0</v>
      </c>
      <c r="L1063" s="57">
        <f>IF(ISERROR(VLOOKUP(C1063,[2]TD!$4:$65536,6,0)),0,VLOOKUP(C1063,[2]TD!$4:$65536,6,0))</f>
        <v>0</v>
      </c>
      <c r="M1063" s="57">
        <f>IF(ISERROR(VLOOKUP(C1063,[2]TD!$4:$65536,7,0)),0,VLOOKUP(C1063,[2]TD!$4:$65536,7,0))</f>
        <v>0</v>
      </c>
      <c r="N1063" s="70"/>
      <c r="O1063" s="70" t="str">
        <f>IF(ISERROR(VLOOKUP(N1063,[2]POA!$A$2:$C$25,3,0)),"",VLOOKUP(N1063,[2]POA!$A$2:$C$25,3,0))</f>
        <v/>
      </c>
      <c r="P1063" s="61"/>
      <c r="Q1063" s="61" t="str">
        <f>IF(ISERROR(VLOOKUP(P1063,[2]POA!$A$2:$F$25,4,0)),"",VLOOKUP(P1063,[2]POA!$A$2:$F$25,4,0))</f>
        <v/>
      </c>
      <c r="R1063" s="62" t="str">
        <f>IF(ISERROR(VLOOKUP(N1063,[2]POA!$A$2:$C$25,2,0)),"",VLOOKUP(N1063,[2]POA!$A$2:$C$25,2,0))</f>
        <v/>
      </c>
      <c r="S1063" s="63"/>
      <c r="T1063" s="64" t="str">
        <f t="shared" si="857"/>
        <v/>
      </c>
      <c r="U1063" s="63"/>
      <c r="V1063" s="64" t="str">
        <f>IF(OR(U1057=0,N1063="",R1063=""),"",IF(U1057&gt;=(0.5*R1063),"HABIL","NO HABIL"))</f>
        <v/>
      </c>
      <c r="W1063" s="64" t="str">
        <f t="shared" si="858"/>
        <v/>
      </c>
      <c r="X1063" s="63"/>
      <c r="Y1063" s="64" t="str">
        <f>IF(OR(X1057=0,N1063="",R1063=""),"",IF(X1057&gt;=$Y$9,"HABIL","NO HABIL"))</f>
        <v/>
      </c>
      <c r="Z1063" s="65"/>
      <c r="AA1063" s="64" t="str">
        <f>IF(OR(Z1057=0,N1063="",R1063=""),"",IF(Z1057&lt;=$AA$9,"HABIL","NO HABIL"))</f>
        <v/>
      </c>
      <c r="AB1063" s="61">
        <f>IF(ISERROR(VLOOKUP(P1063,[3]POA!$A$2:$F$25,5,0)),"",VLOOKUP(P1063,[3]POA!$A$2:$F$25,5,0))</f>
        <v>0</v>
      </c>
      <c r="AC1063" s="61"/>
      <c r="AD1063" s="64" t="str">
        <f>IF(OR(AC1057=0,N1063="",R1063=""),"",IF(AC1057&gt;=$AD$9,"HABIL","NO HABIL"))</f>
        <v/>
      </c>
      <c r="AE1063" s="64" t="str">
        <f t="shared" si="859"/>
        <v/>
      </c>
      <c r="AF1063" s="66">
        <f t="shared" si="860"/>
        <v>0</v>
      </c>
      <c r="AG1063" s="67" t="str">
        <f t="shared" si="863"/>
        <v>MIPYME</v>
      </c>
      <c r="AH1063" s="68"/>
      <c r="AI1063" s="64" t="str">
        <f>IF(OR(AH1057=0,N1063="",R1063=""),"",IF(AH1057&gt;=$AI$9,"HABIL","NO HABIL"))</f>
        <v/>
      </c>
      <c r="AJ1063" s="68"/>
      <c r="AK1063" s="64" t="str">
        <f>IF(OR(AJ1057=0,N1063="",R1063=""),"",IF(AJ1057&gt;=$AK$9,"HABIL","NO HABIL"))</f>
        <v/>
      </c>
      <c r="AL1063" s="71" t="str">
        <f t="shared" si="864"/>
        <v/>
      </c>
    </row>
    <row r="1064" spans="2:38" ht="18" customHeight="1" x14ac:dyDescent="0.25">
      <c r="B1064" s="54" t="str">
        <f t="shared" si="865"/>
        <v/>
      </c>
      <c r="C1064" s="56"/>
      <c r="D1064" s="56"/>
      <c r="E1064" s="57">
        <f>IF(ISERROR(VLOOKUP(C1064,[2]TD!$4:$65536,2,0)),0,VLOOKUP(C1064,[2]TD!$4:$65536,2,0))</f>
        <v>0</v>
      </c>
      <c r="F1064" s="57">
        <f>IF(ISERROR(VLOOKUP(C1064,[2]TD!$4:$65536,3,0)),0,VLOOKUP(C1064,[2]TD!$4:$65536,3,0))</f>
        <v>0</v>
      </c>
      <c r="G1064" s="57">
        <f>IF(ISERROR(VLOOKUP(C1064,[2]TD!$4:$65536,4,0)),0,VLOOKUP(C1064,[2]TD!$4:$65536,4,0))</f>
        <v>0</v>
      </c>
      <c r="H1064" s="57">
        <f>IF(ISERROR(VLOOKUP(C1064,[2]TD!$4:$65536,5,0)),0,VLOOKUP(C1064,[2]TD!$4:$65536,5,0))</f>
        <v>0</v>
      </c>
      <c r="I1064" s="57">
        <f t="shared" si="861"/>
        <v>0</v>
      </c>
      <c r="J1064" s="57">
        <f t="shared" si="861"/>
        <v>0</v>
      </c>
      <c r="K1064" s="57">
        <f t="shared" si="862"/>
        <v>0</v>
      </c>
      <c r="L1064" s="57">
        <f>IF(ISERROR(VLOOKUP(C1064,[2]TD!$4:$65536,6,0)),0,VLOOKUP(C1064,[2]TD!$4:$65536,6,0))</f>
        <v>0</v>
      </c>
      <c r="M1064" s="57">
        <f>IF(ISERROR(VLOOKUP(C1064,[2]TD!$4:$65536,7,0)),0,VLOOKUP(C1064,[2]TD!$4:$65536,7,0))</f>
        <v>0</v>
      </c>
      <c r="N1064" s="70"/>
      <c r="O1064" s="70" t="str">
        <f>IF(ISERROR(VLOOKUP(N1064,[2]POA!$A$2:$C$25,3,0)),"",VLOOKUP(N1064,[2]POA!$A$2:$C$25,3,0))</f>
        <v/>
      </c>
      <c r="P1064" s="61"/>
      <c r="Q1064" s="61" t="str">
        <f>IF(ISERROR(VLOOKUP(P1064,[2]POA!$A$2:$F$25,4,0)),"",VLOOKUP(P1064,[2]POA!$A$2:$F$25,4,0))</f>
        <v/>
      </c>
      <c r="R1064" s="62" t="str">
        <f>IF(ISERROR(VLOOKUP(N1064,[2]POA!$A$2:$C$25,2,0)),"",VLOOKUP(N1064,[2]POA!$A$2:$C$25,2,0))</f>
        <v/>
      </c>
      <c r="S1064" s="63"/>
      <c r="T1064" s="64" t="str">
        <f t="shared" si="857"/>
        <v/>
      </c>
      <c r="U1064" s="63"/>
      <c r="V1064" s="64" t="str">
        <f>IF(OR(U1057=0,N1064="",R1064=""),"",IF(U1057&gt;=(0.5*R1064),"HABIL","NO HABIL"))</f>
        <v/>
      </c>
      <c r="W1064" s="64" t="str">
        <f t="shared" si="858"/>
        <v/>
      </c>
      <c r="X1064" s="63"/>
      <c r="Y1064" s="64" t="str">
        <f>IF(OR(X1057=0,N1064="",R1064=""),"",IF(X1057&gt;=$Y$9,"HABIL","NO HABIL"))</f>
        <v/>
      </c>
      <c r="Z1064" s="65"/>
      <c r="AA1064" s="64" t="str">
        <f>IF(OR(Z1057=0,N1064="",R1064=""),"",IF(Z1057&lt;=$AA$9,"HABIL","NO HABIL"))</f>
        <v/>
      </c>
      <c r="AB1064" s="61">
        <f>IF(ISERROR(VLOOKUP(P1064,[3]POA!$A$2:$F$25,5,0)),"",VLOOKUP(P1064,[3]POA!$A$2:$F$25,5,0))</f>
        <v>0</v>
      </c>
      <c r="AC1064" s="61"/>
      <c r="AD1064" s="64" t="str">
        <f>IF(OR(AC1057=0,N1064="",R1064=""),"",IF(AC1057&gt;=$AD$9,"HABIL","NO HABIL"))</f>
        <v/>
      </c>
      <c r="AE1064" s="64" t="str">
        <f t="shared" si="859"/>
        <v/>
      </c>
      <c r="AF1064" s="66">
        <f t="shared" si="860"/>
        <v>0</v>
      </c>
      <c r="AG1064" s="67" t="str">
        <f t="shared" si="863"/>
        <v>MIPYME</v>
      </c>
      <c r="AH1064" s="68"/>
      <c r="AI1064" s="64" t="str">
        <f>IF(OR(AH1057=0,N1064="",R1064=""),"",IF(AH1057&gt;=$AI$9,"HABIL","NO HABIL"))</f>
        <v/>
      </c>
      <c r="AJ1064" s="68"/>
      <c r="AK1064" s="64" t="str">
        <f>IF(OR(AJ1057=0,N1064="",R1064=""),"",IF(AJ1057&gt;=$AK$9,"HABIL","NO HABIL"))</f>
        <v/>
      </c>
      <c r="AL1064" s="71" t="str">
        <f t="shared" si="864"/>
        <v/>
      </c>
    </row>
    <row r="1065" spans="2:38" ht="18" customHeight="1" x14ac:dyDescent="0.25">
      <c r="B1065" s="54" t="str">
        <f t="shared" si="865"/>
        <v/>
      </c>
      <c r="C1065" s="56"/>
      <c r="D1065" s="56"/>
      <c r="E1065" s="57">
        <f>IF(ISERROR(VLOOKUP(C1065,[2]TD!$4:$65536,2,0)),0,VLOOKUP(C1065,[2]TD!$4:$65536,2,0))</f>
        <v>0</v>
      </c>
      <c r="F1065" s="57">
        <f>IF(ISERROR(VLOOKUP(C1065,[2]TD!$4:$65536,3,0)),0,VLOOKUP(C1065,[2]TD!$4:$65536,3,0))</f>
        <v>0</v>
      </c>
      <c r="G1065" s="57">
        <f>IF(ISERROR(VLOOKUP(C1065,[2]TD!$4:$65536,4,0)),0,VLOOKUP(C1065,[2]TD!$4:$65536,4,0))</f>
        <v>0</v>
      </c>
      <c r="H1065" s="57">
        <f>IF(ISERROR(VLOOKUP(C1065,[2]TD!$4:$65536,5,0)),0,VLOOKUP(C1065,[2]TD!$4:$65536,5,0))</f>
        <v>0</v>
      </c>
      <c r="I1065" s="57">
        <f t="shared" si="861"/>
        <v>0</v>
      </c>
      <c r="J1065" s="57">
        <f t="shared" si="861"/>
        <v>0</v>
      </c>
      <c r="K1065" s="57">
        <f t="shared" si="862"/>
        <v>0</v>
      </c>
      <c r="L1065" s="57">
        <f>IF(ISERROR(VLOOKUP(C1065,[2]TD!$4:$65536,6,0)),0,VLOOKUP(C1065,[2]TD!$4:$65536,6,0))</f>
        <v>0</v>
      </c>
      <c r="M1065" s="57">
        <f>IF(ISERROR(VLOOKUP(C1065,[2]TD!$4:$65536,7,0)),0,VLOOKUP(C1065,[2]TD!$4:$65536,7,0))</f>
        <v>0</v>
      </c>
      <c r="N1065" s="70"/>
      <c r="O1065" s="70" t="str">
        <f>IF(ISERROR(VLOOKUP(N1065,[2]POA!$A$2:$C$25,3,0)),"",VLOOKUP(N1065,[2]POA!$A$2:$C$25,3,0))</f>
        <v/>
      </c>
      <c r="P1065" s="61"/>
      <c r="Q1065" s="61" t="str">
        <f>IF(ISERROR(VLOOKUP(P1065,[2]POA!$A$2:$F$25,4,0)),"",VLOOKUP(P1065,[2]POA!$A$2:$F$25,4,0))</f>
        <v/>
      </c>
      <c r="R1065" s="62" t="str">
        <f>IF(ISERROR(VLOOKUP(N1065,[2]POA!$A$2:$C$25,2,0)),"",VLOOKUP(N1065,[2]POA!$A$2:$C$25,2,0))</f>
        <v/>
      </c>
      <c r="S1065" s="63"/>
      <c r="T1065" s="64" t="str">
        <f>IF(OR(S1064=0,N1065="",R1065=""),"",IF(S1064&gt;=(0.1*R1065),"HABIL","NO HABIL"))</f>
        <v/>
      </c>
      <c r="U1065" s="63"/>
      <c r="V1065" s="64" t="str">
        <f>IF(OR(U1057=0,N1065="",R1065=""),"",IF(U1057&gt;=(0.5*R1065),"HABIL","NO HABIL"))</f>
        <v/>
      </c>
      <c r="W1065" s="64" t="str">
        <f t="shared" si="858"/>
        <v/>
      </c>
      <c r="X1065" s="63"/>
      <c r="Y1065" s="64" t="str">
        <f>IF(OR(X1057=0,N1065="",R1065=""),"",IF(X1057&gt;=$Y$9,"HABIL","NO HABIL"))</f>
        <v/>
      </c>
      <c r="Z1065" s="65"/>
      <c r="AA1065" s="64" t="str">
        <f>IF(OR(Z1057=0,N1065="",R1065=""),"",IF(Z1057&lt;=$AA$9,"HABIL","NO HABIL"))</f>
        <v/>
      </c>
      <c r="AB1065" s="61">
        <f>IF(ISERROR(VLOOKUP(P1065,[3]POA!$A$2:$F$25,5,0)),"",VLOOKUP(P1065,[3]POA!$A$2:$F$25,5,0))</f>
        <v>0</v>
      </c>
      <c r="AC1065" s="61"/>
      <c r="AD1065" s="64" t="str">
        <f>IF(OR(AC1057=0,N1065="",R1065=""),"",IF(AC1057&gt;=$AD$9,"HABIL","NO HABIL"))</f>
        <v/>
      </c>
      <c r="AE1065" s="64" t="str">
        <f t="shared" si="859"/>
        <v/>
      </c>
      <c r="AF1065" s="66">
        <f t="shared" si="860"/>
        <v>0</v>
      </c>
      <c r="AG1065" s="67" t="str">
        <f t="shared" si="863"/>
        <v>MIPYME</v>
      </c>
      <c r="AH1065" s="68"/>
      <c r="AI1065" s="64" t="str">
        <f>IF(OR(AH1057=0,N1065="",R1065=""),"",IF(AH1057&gt;=$AI$9,"HABIL","NO HABIL"))</f>
        <v/>
      </c>
      <c r="AJ1065" s="68"/>
      <c r="AK1065" s="64" t="str">
        <f>IF(OR(AJ1057=0,N1065="",R1065=""),"",IF(AJ1057&gt;=$AK$9,"HABIL","NO HABIL"))</f>
        <v/>
      </c>
      <c r="AL1065" s="72" t="str">
        <f t="shared" si="864"/>
        <v/>
      </c>
    </row>
    <row r="1066" spans="2:38" ht="18" customHeight="1" x14ac:dyDescent="0.25">
      <c r="B1066" s="54" t="str">
        <f t="shared" si="865"/>
        <v/>
      </c>
      <c r="C1066" s="56"/>
      <c r="D1066" s="56"/>
      <c r="E1066" s="57">
        <f>IF(ISERROR(VLOOKUP(C1066,[2]TD!$4:$65536,2,0)),0,VLOOKUP(C1066,[2]TD!$4:$65536,2,0))</f>
        <v>0</v>
      </c>
      <c r="F1066" s="57">
        <f>IF(ISERROR(VLOOKUP(C1066,[2]TD!$4:$65536,3,0)),0,VLOOKUP(C1066,[2]TD!$4:$65536,3,0))</f>
        <v>0</v>
      </c>
      <c r="G1066" s="57">
        <f>IF(ISERROR(VLOOKUP(C1066,[2]TD!$4:$65536,4,0)),0,VLOOKUP(C1066,[2]TD!$4:$65536,4,0))</f>
        <v>0</v>
      </c>
      <c r="H1066" s="57">
        <f>IF(ISERROR(VLOOKUP(C1066,[2]TD!$4:$65536,5,0)),0,VLOOKUP(C1066,[2]TD!$4:$65536,5,0))</f>
        <v>0</v>
      </c>
      <c r="I1066" s="57">
        <f t="shared" si="861"/>
        <v>0</v>
      </c>
      <c r="J1066" s="57">
        <f t="shared" si="861"/>
        <v>0</v>
      </c>
      <c r="K1066" s="57">
        <f t="shared" si="862"/>
        <v>0</v>
      </c>
      <c r="L1066" s="57">
        <f>IF(ISERROR(VLOOKUP(C1066,[2]TD!$4:$65536,6,0)),0,VLOOKUP(C1066,[2]TD!$4:$65536,6,0))</f>
        <v>0</v>
      </c>
      <c r="M1066" s="57">
        <f>IF(ISERROR(VLOOKUP(C1066,[2]TD!$4:$65536,7,0)),0,VLOOKUP(C1066,[2]TD!$4:$65536,7,0))</f>
        <v>0</v>
      </c>
      <c r="N1066" s="70"/>
      <c r="O1066" s="70" t="str">
        <f>IF(ISERROR(VLOOKUP(N1066,[2]POA!$A$2:$C$25,3,0)),"",VLOOKUP(N1066,[2]POA!$A$2:$C$25,3,0))</f>
        <v/>
      </c>
      <c r="P1066" s="61"/>
      <c r="Q1066" s="61" t="str">
        <f>IF(ISERROR(VLOOKUP(P1066,[2]POA!$A$2:$F$25,4,0)),"",VLOOKUP(P1066,[2]POA!$A$2:$F$25,4,0))</f>
        <v/>
      </c>
      <c r="R1066" s="62" t="str">
        <f>IF(ISERROR(VLOOKUP(N1066,[2]POA!$A$2:$C$25,2,0)),"",VLOOKUP(N1066,[2]POA!$A$2:$C$25,2,0))</f>
        <v/>
      </c>
      <c r="S1066" s="63"/>
      <c r="T1066" s="64" t="str">
        <f>IF(OR(S1065=0,N1066="",R1066=""),"",IF(S1065&gt;=(0.1*R1066),"HABIL","NO HABIL"))</f>
        <v/>
      </c>
      <c r="U1066" s="63"/>
      <c r="V1066" s="64" t="str">
        <f>IF(OR(U1057=0,N1066="",R1066=""),"",IF(U1057&gt;=(0.5*R1066),"HABIL","NO HABIL"))</f>
        <v/>
      </c>
      <c r="W1066" s="64" t="str">
        <f t="shared" si="858"/>
        <v/>
      </c>
      <c r="X1066" s="63"/>
      <c r="Y1066" s="64" t="str">
        <f>IF(OR(X1057=0,N1066="",R1066=""),"",IF(X1057&gt;=$Y$9,"HABIL","NO HABIL"))</f>
        <v/>
      </c>
      <c r="Z1066" s="65"/>
      <c r="AA1066" s="64" t="str">
        <f>IF(OR(Z1057=0,N1066="",R1066=""),"",IF(Z1057&lt;=$AA$9,"HABIL","NO HABIL"))</f>
        <v/>
      </c>
      <c r="AB1066" s="61">
        <f>IF(ISERROR(VLOOKUP(P1066,[3]POA!$A$2:$F$25,5,0)),"",VLOOKUP(P1066,[3]POA!$A$2:$F$25,5,0))</f>
        <v>0</v>
      </c>
      <c r="AC1066" s="61"/>
      <c r="AD1066" s="64" t="str">
        <f>IF(OR(AC1057=0,N1066="",R1066=""),"",IF(AC1057&gt;=$AD$9,"HABIL","NO HABIL"))</f>
        <v/>
      </c>
      <c r="AE1066" s="64" t="str">
        <f t="shared" si="859"/>
        <v/>
      </c>
      <c r="AF1066" s="66">
        <f t="shared" si="860"/>
        <v>0</v>
      </c>
      <c r="AG1066" s="67" t="str">
        <f t="shared" si="863"/>
        <v>MIPYME</v>
      </c>
      <c r="AH1066" s="68"/>
      <c r="AI1066" s="64" t="str">
        <f>IF(OR(AH1057=0,N1066="",R1066=""),"",IF(AH1057&gt;=$AI$9,"HABIL","NO HABIL"))</f>
        <v/>
      </c>
      <c r="AJ1066" s="68"/>
      <c r="AK1066" s="64" t="str">
        <f>IF(OR(AJ1057=0,N1066="",R1066=""),"",IF(AJ1057&gt;=$AK$9,"HABIL","NO HABIL"))</f>
        <v/>
      </c>
      <c r="AL1066" s="72" t="str">
        <f t="shared" si="864"/>
        <v/>
      </c>
    </row>
    <row r="1067" spans="2:38" ht="18" customHeight="1" thickBot="1" x14ac:dyDescent="0.3">
      <c r="B1067" s="73" t="str">
        <f t="shared" si="865"/>
        <v/>
      </c>
      <c r="C1067" s="74"/>
      <c r="D1067" s="74"/>
      <c r="E1067" s="75">
        <f>IF(ISERROR(VLOOKUP(C1067,[2]TD!$4:$65536,2,0)),0,VLOOKUP(C1067,[2]TD!$4:$65536,2,0))</f>
        <v>0</v>
      </c>
      <c r="F1067" s="75">
        <f>IF(ISERROR(VLOOKUP(C1067,[2]TD!$4:$65536,3,0)),0,VLOOKUP(C1067,[2]TD!$4:$65536,3,0))</f>
        <v>0</v>
      </c>
      <c r="G1067" s="75">
        <f>IF(ISERROR(VLOOKUP(C1067,[2]TD!$4:$65536,4,0)),0,VLOOKUP(C1067,[2]TD!$4:$65536,4,0))</f>
        <v>0</v>
      </c>
      <c r="H1067" s="75">
        <f>IF(ISERROR(VLOOKUP(C1067,[2]TD!$4:$65536,5,0)),0,VLOOKUP(C1067,[2]TD!$4:$65536,5,0))</f>
        <v>0</v>
      </c>
      <c r="I1067" s="75">
        <f t="shared" si="861"/>
        <v>0</v>
      </c>
      <c r="J1067" s="75">
        <f t="shared" si="861"/>
        <v>0</v>
      </c>
      <c r="K1067" s="75">
        <f t="shared" si="862"/>
        <v>0</v>
      </c>
      <c r="L1067" s="75">
        <f>IF(ISERROR(VLOOKUP(C1067,[2]TD!$4:$65536,6,0)),0,VLOOKUP(C1067,[2]TD!$4:$65536,6,0))</f>
        <v>0</v>
      </c>
      <c r="M1067" s="75">
        <f>IF(ISERROR(VLOOKUP(C1067,[2]TD!$4:$65536,7,0)),0,VLOOKUP(C1067,[2]TD!$4:$65536,7,0))</f>
        <v>0</v>
      </c>
      <c r="N1067" s="76"/>
      <c r="O1067" s="76" t="str">
        <f>IF(ISERROR(VLOOKUP(N1067,[2]POA!$A$2:$C$25,3,0)),"",VLOOKUP(N1067,[2]POA!$A$2:$C$25,3,0))</f>
        <v/>
      </c>
      <c r="P1067" s="77"/>
      <c r="Q1067" s="77" t="str">
        <f>IF(ISERROR(VLOOKUP(P1067,[2]POA!$A$2:$F$25,4,0)),"",VLOOKUP(P1067,[2]POA!$A$2:$F$25,4,0))</f>
        <v/>
      </c>
      <c r="R1067" s="78" t="str">
        <f>IF(ISERROR(VLOOKUP(N1067,[2]POA!$A$2:$C$25,2,0)),"",VLOOKUP(N1067,[2]POA!$A$2:$C$25,2,0))</f>
        <v/>
      </c>
      <c r="S1067" s="79"/>
      <c r="T1067" s="64" t="str">
        <f>IF(OR(S1066=0,N1067="",R1067=""),"",IF(S1066&gt;=(0.1*R1067),"HABIL","NO HABIL"))</f>
        <v/>
      </c>
      <c r="U1067" s="79"/>
      <c r="V1067" s="80" t="str">
        <f>IF(OR(U1057=0,N1067="",R1067=""),"",IF(U1057&gt;=(0.5*R1067),"HABIL","NO HABIL"))</f>
        <v/>
      </c>
      <c r="W1067" s="64" t="str">
        <f t="shared" si="858"/>
        <v/>
      </c>
      <c r="X1067" s="79"/>
      <c r="Y1067" s="80" t="str">
        <f>IF(OR(X1057=0,N1067="",R1067=""),"",IF(X1057&gt;=$Y$9,"HABIL","NO HABIL"))</f>
        <v/>
      </c>
      <c r="Z1067" s="81"/>
      <c r="AA1067" s="80" t="str">
        <f>IF(OR(Z1057=0,N1067="",R1067=""),"",IF(Z1057&lt;=$AA$9,"HABIL","NO HABIL"))</f>
        <v/>
      </c>
      <c r="AB1067" s="77">
        <f>IF(ISERROR(VLOOKUP(P1067,[3]POA!$A$2:$F$25,5,0)),"",VLOOKUP(P1067,[3]POA!$A$2:$F$25,5,0))</f>
        <v>0</v>
      </c>
      <c r="AC1067" s="77"/>
      <c r="AD1067" s="80" t="str">
        <f>IF(OR(AC1057=0,N1067="",R1067=""),"",IF(AC1057&gt;=$AD$9,"HABIL","NO HABIL"))</f>
        <v/>
      </c>
      <c r="AE1067" s="80" t="str">
        <f t="shared" si="859"/>
        <v/>
      </c>
      <c r="AF1067" s="82">
        <f t="shared" si="860"/>
        <v>0</v>
      </c>
      <c r="AG1067" s="83" t="str">
        <f t="shared" si="863"/>
        <v>MIPYME</v>
      </c>
      <c r="AH1067" s="84"/>
      <c r="AI1067" s="80" t="str">
        <f>IF(OR(AH1057=0,N1067="",R1067=""),"",IF(AH1057&gt;=$AI$9,"HABIL","NO HABIL"))</f>
        <v/>
      </c>
      <c r="AJ1067" s="84"/>
      <c r="AK1067" s="80" t="str">
        <f>IF(OR(AJ1057=0,N1067="",R1067=""),"",IF(AJ1057&gt;=$AK$9,"HABIL","NO HABIL"))</f>
        <v/>
      </c>
      <c r="AL1067" s="85" t="str">
        <f t="shared" si="864"/>
        <v/>
      </c>
    </row>
    <row r="1068" spans="2:38" ht="18" customHeight="1" x14ac:dyDescent="0.25">
      <c r="B1068" s="37">
        <v>3</v>
      </c>
      <c r="C1068" s="38" t="str">
        <f>+C1069</f>
        <v xml:space="preserve"> KMA CONSTRUCCIONES S.A.S</v>
      </c>
      <c r="D1068" s="39">
        <f>IF(SUM(D1069:D1078)=0,"",SUM(D1069:D1078))</f>
        <v>1</v>
      </c>
      <c r="E1068" s="40">
        <f>SUM(E1069:E1078)</f>
        <v>220345027000</v>
      </c>
      <c r="F1068" s="40">
        <f t="shared" ref="F1068:M1068" si="866">SUM(F1069:F1078)</f>
        <v>647097489000</v>
      </c>
      <c r="G1068" s="40">
        <f t="shared" si="866"/>
        <v>140768582000</v>
      </c>
      <c r="H1068" s="40">
        <f t="shared" si="866"/>
        <v>192538466000</v>
      </c>
      <c r="I1068" s="40">
        <f t="shared" si="866"/>
        <v>79576445000</v>
      </c>
      <c r="J1068" s="40">
        <f t="shared" si="866"/>
        <v>454559023000</v>
      </c>
      <c r="K1068" s="40">
        <f t="shared" si="866"/>
        <v>454559023000</v>
      </c>
      <c r="L1068" s="40">
        <f t="shared" si="866"/>
        <v>43930287000</v>
      </c>
      <c r="M1068" s="40">
        <f t="shared" si="866"/>
        <v>6337929000</v>
      </c>
      <c r="N1068" s="41">
        <v>1</v>
      </c>
      <c r="O1068" s="42">
        <f>IF(ISERROR(VLOOKUP(N1068,[2]POA!$A$2:$C$25,3,0)),"",VLOOKUP(N1068,[2]POA!$A$2:$C$25,3,0))</f>
        <v>18</v>
      </c>
      <c r="P1068" s="43" t="s">
        <v>54</v>
      </c>
      <c r="Q1068" s="41">
        <f>+SUM(Q1069:Q1078)</f>
        <v>0</v>
      </c>
      <c r="R1068" s="44">
        <f>IF(ISERROR(VLOOKUP(N1068,[2]POA!$A$2:$C$25,2,0)),"",VLOOKUP(N1068,[2]POA!$A$2:$C$25,2,0))</f>
        <v>151500000000</v>
      </c>
      <c r="S1068" s="45">
        <f>SUM(I1068)</f>
        <v>79576445000</v>
      </c>
      <c r="T1068" s="46" t="str">
        <f>IF(OR(S1068=0,N1068="",R1068=""),"",IF(S1068&gt;=(R1068/O1068),"HABIL","NO HABIL"))</f>
        <v>HABIL</v>
      </c>
      <c r="U1068" s="47">
        <f>SUM(J1068)</f>
        <v>454559023000</v>
      </c>
      <c r="V1068" s="48" t="str">
        <f>IF(OR(U1068=0,N1068="",R1068=""),"",IF(U1068&gt;=(0.1*R1068),"HABIL","NO HABIL"))</f>
        <v>HABIL</v>
      </c>
      <c r="W1068" s="48"/>
      <c r="X1068" s="47">
        <f>IF(ISERROR(SUM(E1068/G1068)),0,SUM(E1068/G1068))</f>
        <v>1.5652997555946113</v>
      </c>
      <c r="Y1068" s="46" t="str">
        <f>IF(OR(X1068=0,N1068="",R1068=""),"",IF(X1068&gt;=$Y$9,"HABIL","NO HABIL"))</f>
        <v>HABIL</v>
      </c>
      <c r="Z1068" s="49">
        <f>IF(ISERROR(SUM(H1068/F1068)),0,SUM(H1068/F1068))</f>
        <v>0.29754166763580192</v>
      </c>
      <c r="AA1068" s="46" t="str">
        <f>IF(OR(Z1068=0,N1068="",R1068=""),"",IF(Z1068&lt;=$AA$9,"HABIL","NO HABIL"))</f>
        <v>HABIL</v>
      </c>
      <c r="AB1068" s="41">
        <f>+SUM(AB1069:AB1078)</f>
        <v>0</v>
      </c>
      <c r="AC1068" s="49">
        <f>IF(ISERROR(SUM(L1068/M1068)),0,SUM(L1068/M1068))</f>
        <v>6.9313315122337285</v>
      </c>
      <c r="AD1068" s="46" t="str">
        <f>IF(OR(AC1068=0,N1068="",R1068=""),"",IF(AC1068&gt;=$AD$9,"HABIL","NO HABIL"))</f>
        <v>HABIL</v>
      </c>
      <c r="AE1068" s="46" t="str">
        <f>IF(OR(T1068="",V1068="",Y1068="",AA1068="",AD1068=""),"",IF(T1068="NO HABIL","NO HABIL",IF(V1068="NO HABIL","NO HABIL",IF(Y1068="NO HABIL","NO HABIL",IF(AA1068="NO HABIL","NO HABIL",IF(AD1068="NO HABIL","NO HABIL",IF(AD1068="NO HABIL","NO HABIL","HABIL")))))))</f>
        <v>HABIL</v>
      </c>
      <c r="AF1068" s="50"/>
      <c r="AG1068" s="51"/>
      <c r="AH1068" s="49">
        <f>IF(ISERROR(SUM(L1068/K1068)),0,SUM(L1068/K1068))</f>
        <v>9.6643746526179949E-2</v>
      </c>
      <c r="AI1068" s="46" t="str">
        <f>IF(OR(AH1068=0,N1068="",R1068=""),"",IF(AH1068&gt;=$AI$9,"HABIL","NO HABIL"))</f>
        <v>HABIL</v>
      </c>
      <c r="AJ1068" s="49">
        <f>IF(ISERROR(SUM(L1068/F1068)),0,SUM(L1068/F1068))</f>
        <v>6.7888205018208622E-2</v>
      </c>
      <c r="AK1068" s="46" t="str">
        <f>IF(OR(AJ1068=0,N1068="",R1068=""),"",IF(AJ1068&gt;=$AK$9,"HABIL","NO HABIL"))</f>
        <v>HABIL</v>
      </c>
      <c r="AL1068" s="52" t="str">
        <f t="shared" si="864"/>
        <v>HABIL</v>
      </c>
    </row>
    <row r="1069" spans="2:38" ht="18" customHeight="1" x14ac:dyDescent="0.25">
      <c r="B1069" s="54">
        <f>IF(C1069="","",B1068+0.1)</f>
        <v>3.1</v>
      </c>
      <c r="C1069" s="56" t="s">
        <v>58</v>
      </c>
      <c r="D1069" s="56">
        <v>1</v>
      </c>
      <c r="E1069" s="57">
        <f>IF(ISERROR(VLOOKUP(C1069,[2]TD!$4:$65536,2,0)),0,VLOOKUP(C1069,[2]TD!$4:$65536,2,0))</f>
        <v>220345027000</v>
      </c>
      <c r="F1069" s="57">
        <f>IF(ISERROR(VLOOKUP(C1069,[2]TD!$4:$65536,3,0)),0,VLOOKUP(C1069,[2]TD!$4:$65536,3,0))</f>
        <v>647097489000</v>
      </c>
      <c r="G1069" s="57">
        <f>IF(ISERROR(VLOOKUP(C1069,[2]TD!$4:$65536,4,0)),0,VLOOKUP(C1069,[2]TD!$4:$65536,4,0))</f>
        <v>140768582000</v>
      </c>
      <c r="H1069" s="57">
        <f>IF(ISERROR(VLOOKUP(C1069,[2]TD!$4:$65536,5,0)),0,VLOOKUP(C1069,[2]TD!$4:$65536,5,0))</f>
        <v>192538466000</v>
      </c>
      <c r="I1069" s="57">
        <f>IF(ISERROR(E1069-G1069),"",E1069-G1069)</f>
        <v>79576445000</v>
      </c>
      <c r="J1069" s="58">
        <f>IF(ISERROR(F1069-H1069),"",F1069-H1069)</f>
        <v>454559023000</v>
      </c>
      <c r="K1069" s="58">
        <f>IF(ISERROR(F1069-H1069),"",F1069-H1069)</f>
        <v>454559023000</v>
      </c>
      <c r="L1069" s="57">
        <f>IF(ISERROR(VLOOKUP(C1069,[2]TD!$4:$65536,6,0)),0,VLOOKUP(C1069,[2]TD!$4:$65536,6,0))</f>
        <v>43930287000</v>
      </c>
      <c r="M1069" s="57">
        <f>IF(ISERROR(VLOOKUP(C1069,[2]TD!$4:$65536,7,0)),0,VLOOKUP(C1069,[2]TD!$4:$65536,7,0))</f>
        <v>6337929000</v>
      </c>
      <c r="N1069" s="59">
        <v>2</v>
      </c>
      <c r="O1069" s="60">
        <f>IF(ISERROR(VLOOKUP(N1069,[2]POA!$A$2:$C$25,3,0)),"",VLOOKUP(N1069,[2]POA!$A$2:$C$25,3,0))</f>
        <v>18</v>
      </c>
      <c r="P1069" s="61" t="s">
        <v>54</v>
      </c>
      <c r="Q1069" s="61" t="str">
        <f>IF(ISERROR(VLOOKUP(P1069,[2]POA!$A$2:$F$25,4,0)),"",VLOOKUP(P1069,[2]POA!$A$2:$F$25,4,0))</f>
        <v/>
      </c>
      <c r="R1069" s="62">
        <f>IF(ISERROR(VLOOKUP(N1069,[2]POA!$A$2:$C$25,2,0)),"",VLOOKUP(N1069,[2]POA!$A$2:$C$25,2,0))</f>
        <v>122685000000</v>
      </c>
      <c r="S1069" s="63"/>
      <c r="T1069" s="64" t="str">
        <f t="shared" ref="T1069:T1075" si="867">IF(OR(S1068=0,N1069="",R1069=""),"",IF(S1068&gt;=(0.3*R1069),"HABIL","NO HABIL"))</f>
        <v>HABIL</v>
      </c>
      <c r="U1069" s="63"/>
      <c r="V1069" s="64" t="str">
        <f>IF(OR(U1068=0,N1069="",R1069=""),"",IF(U1068&gt;=(0.5*R1069),"HABIL","NO HABIL"))</f>
        <v>HABIL</v>
      </c>
      <c r="W1069" s="64" t="str">
        <f t="shared" ref="W1069:W1078" si="868">IF(OR(V1068=0,Q1069="",U1069=""),"",IF(V1068&gt;=(0.2*U1069),"HABIL","NO HABIL"))</f>
        <v/>
      </c>
      <c r="X1069" s="63"/>
      <c r="Y1069" s="64" t="str">
        <f>IF(OR(X1068=0,N1069="",R1069=""),"",IF(X1068&gt;=$Y$9,"HABIL","NO HABIL"))</f>
        <v>HABIL</v>
      </c>
      <c r="Z1069" s="65"/>
      <c r="AA1069" s="64" t="str">
        <f>IF(OR(Z1068=0,N1069="",R1069=""),"",IF(Z1068&lt;=$AA$9,"HABIL","NO HABIL"))</f>
        <v>HABIL</v>
      </c>
      <c r="AB1069" s="61" t="str">
        <f>IF(ISERROR(VLOOKUP(P1069,[3]POA!$A$2:$F$25,5,0)),"",VLOOKUP(P1069,[3]POA!$A$2:$F$25,5,0))</f>
        <v/>
      </c>
      <c r="AC1069" s="61"/>
      <c r="AD1069" s="64" t="str">
        <f>IF(OR(AC1068=0,N1069="",R1069=""),"",IF(AC1068&gt;=$AD$9,"HABIL","NO HABIL"))</f>
        <v>HABIL</v>
      </c>
      <c r="AE1069" s="64" t="str">
        <f t="shared" ref="AE1069:AE1078" si="869">IF(OR(T1069="",V1069="",Y1069="",AA1069="",AD1069=""),"",IF(T1069="NO HABIL","NO HABIL",IF(V1069="NO HABIL","NO HABIL",IF(Y1069="NO HABIL","NO HABIL",IF(AA1069="NO HABIL","NO HABIL",IF(AD1069="NO HABIL","NO HABIL",IF(AD1069="NO HABIL","NO HABIL","HABIL")))))))</f>
        <v>HABIL</v>
      </c>
      <c r="AF1069" s="66">
        <f t="shared" ref="AF1069:AF1078" si="870">IF(ISERROR(F1069/$AG$9),"",F1069/$AG$9)</f>
        <v>1141869.5764955003</v>
      </c>
      <c r="AG1069" s="67" t="str">
        <f>+IF(AF1069&lt;$AG$10,"MIPYME","NO CUMPLE")</f>
        <v>NO CUMPLE</v>
      </c>
      <c r="AH1069" s="68"/>
      <c r="AI1069" s="64" t="str">
        <f>IF(OR(AH1068=0,N1069="",R1069=""),"",IF(AH1068&gt;=$AI$9,"HABIL","NO HABIL"))</f>
        <v>HABIL</v>
      </c>
      <c r="AJ1069" s="68"/>
      <c r="AK1069" s="64" t="str">
        <f>IF(OR(AJ1068=0,N1069="",R1069=""),"",IF(AJ1068&gt;=$AK$9,"HABIL","NO HABIL"))</f>
        <v>HABIL</v>
      </c>
      <c r="AL1069" s="69" t="str">
        <f>IF(OR(AI1069="",AK1069=""),"",IF(AI1069="NO HABIL","NO HABIL",IF(AK1069="NO HABIL","NO HABIL",IF(AK1069="NO HABIL","NO HABIL","HABIL"))))</f>
        <v>HABIL</v>
      </c>
    </row>
    <row r="1070" spans="2:38" ht="18" customHeight="1" x14ac:dyDescent="0.25">
      <c r="B1070" s="54" t="str">
        <f>IF(C1070="","",B1069+0.1)</f>
        <v/>
      </c>
      <c r="C1070" s="56"/>
      <c r="D1070" s="56"/>
      <c r="E1070" s="57">
        <f>IF(ISERROR(VLOOKUP(C1070,[2]TD!$4:$65536,2,0)),0,VLOOKUP(C1070,[2]TD!$4:$65536,2,0))</f>
        <v>0</v>
      </c>
      <c r="F1070" s="57">
        <f>IF(ISERROR(VLOOKUP(C1070,[2]TD!$4:$65536,3,0)),0,VLOOKUP(C1070,[2]TD!$4:$65536,3,0))</f>
        <v>0</v>
      </c>
      <c r="G1070" s="57">
        <f>IF(ISERROR(VLOOKUP(C1070,[2]TD!$4:$65536,4,0)),0,VLOOKUP(C1070,[2]TD!$4:$65536,4,0))</f>
        <v>0</v>
      </c>
      <c r="H1070" s="57">
        <f>IF(ISERROR(VLOOKUP(C1070,[2]TD!$4:$65536,5,0)),0,VLOOKUP(C1070,[2]TD!$4:$65536,5,0))</f>
        <v>0</v>
      </c>
      <c r="I1070" s="57">
        <f t="shared" ref="I1070:J1078" si="871">IF(ISERROR(E1070-G1070),"",E1070-G1070)</f>
        <v>0</v>
      </c>
      <c r="J1070" s="58">
        <f t="shared" si="871"/>
        <v>0</v>
      </c>
      <c r="K1070" s="58">
        <f t="shared" ref="K1070:K1078" si="872">IF(ISERROR(F1070-H1070),"",F1070-H1070)</f>
        <v>0</v>
      </c>
      <c r="L1070" s="57">
        <f>IF(ISERROR(VLOOKUP(C1070,[2]TD!$4:$65536,6,0)),0,VLOOKUP(C1070,[2]TD!$4:$65536,6,0))</f>
        <v>0</v>
      </c>
      <c r="M1070" s="57">
        <f>IF(ISERROR(VLOOKUP(C1070,[2]TD!$4:$65536,7,0)),0,VLOOKUP(C1070,[2]TD!$4:$65536,7,0))</f>
        <v>0</v>
      </c>
      <c r="N1070" s="70"/>
      <c r="O1070" s="70" t="str">
        <f>IF(ISERROR(VLOOKUP(N1070,[2]POA!$A$2:$C$25,3,0)),"",VLOOKUP(N1070,[2]POA!$A$2:$C$25,3,0))</f>
        <v/>
      </c>
      <c r="P1070" s="61" t="s">
        <v>54</v>
      </c>
      <c r="Q1070" s="61" t="str">
        <f>IF(ISERROR(VLOOKUP(P1070,[2]POA!$A$2:$F$25,4,0)),"",VLOOKUP(P1070,[2]POA!$A$2:$F$25,4,0))</f>
        <v/>
      </c>
      <c r="R1070" s="62" t="str">
        <f>IF(ISERROR(VLOOKUP(N1070,[2]POA!$A$2:$C$25,2,0)),"",VLOOKUP(N1070,[2]POA!$A$2:$C$25,2,0))</f>
        <v/>
      </c>
      <c r="S1070" s="63" t="s">
        <v>54</v>
      </c>
      <c r="T1070" s="64" t="str">
        <f t="shared" si="867"/>
        <v/>
      </c>
      <c r="U1070" s="63"/>
      <c r="V1070" s="64" t="str">
        <f>IF(OR(U1068=0,N1070="",R1070=""),"",IF(U1068&gt;=(0.5*R1070),"HABIL","NO HABIL"))</f>
        <v/>
      </c>
      <c r="W1070" s="64" t="str">
        <f t="shared" si="868"/>
        <v/>
      </c>
      <c r="X1070" s="63"/>
      <c r="Y1070" s="64" t="str">
        <f>IF(OR(X1068=0,N1070="",R1070=""),"",IF(X1068&gt;=$Y$9,"HABIL","NO HABIL"))</f>
        <v/>
      </c>
      <c r="Z1070" s="65"/>
      <c r="AA1070" s="64" t="str">
        <f>IF(OR(Z1068=0,N1070="",R1070=""),"",IF(Z1068&lt;=$AA$9,"HABIL","NO HABIL"))</f>
        <v/>
      </c>
      <c r="AB1070" s="61" t="str">
        <f>IF(ISERROR(VLOOKUP(P1070,[3]POA!$A$2:$F$25,5,0)),"",VLOOKUP(P1070,[3]POA!$A$2:$F$25,5,0))</f>
        <v/>
      </c>
      <c r="AC1070" s="61"/>
      <c r="AD1070" s="64" t="str">
        <f>IF(OR(AC1068=0,N1070="",R1070=""),"",IF(AC1068&gt;=$AD$9,"HABIL","NO HABIL"))</f>
        <v/>
      </c>
      <c r="AE1070" s="64" t="str">
        <f t="shared" si="869"/>
        <v/>
      </c>
      <c r="AF1070" s="66">
        <f t="shared" si="870"/>
        <v>0</v>
      </c>
      <c r="AG1070" s="67" t="str">
        <f t="shared" ref="AG1070:AG1078" si="873">+IF(AF1070&lt;$AG$10,"MIPYME","NO CUMPLE")</f>
        <v>MIPYME</v>
      </c>
      <c r="AH1070" s="68"/>
      <c r="AI1070" s="64" t="str">
        <f>IF(OR(AH1068=0,N1070="",R1070=""),"",IF(AH1068&gt;=$AI$9,"HABIL","NO HABIL"))</f>
        <v/>
      </c>
      <c r="AJ1070" s="68"/>
      <c r="AK1070" s="64" t="str">
        <f>IF(OR(AJ1068=0,N1070="",R1070=""),"",IF(AJ1068&gt;=$AK$9,"HABIL","NO HABIL"))</f>
        <v/>
      </c>
      <c r="AL1070" s="71" t="str">
        <f t="shared" ref="AL1070:AL1079" si="874">IF(OR(AI1070="",AK1070=""),"",IF(AI1070="NO HABIL","NO HABIL",IF(AK1070="NO HABIL","NO HABIL",IF(AK1070="NO HABIL","NO HABIL","HABIL"))))</f>
        <v/>
      </c>
    </row>
    <row r="1071" spans="2:38" ht="18" customHeight="1" x14ac:dyDescent="0.25">
      <c r="B1071" s="54" t="str">
        <f>IF(C1071="","",B1070+0.1)</f>
        <v/>
      </c>
      <c r="C1071" s="56"/>
      <c r="D1071" s="56"/>
      <c r="E1071" s="57">
        <f>IF(ISERROR(VLOOKUP(C1071,[2]TD!$4:$65536,2,0)),0,VLOOKUP(C1071,[2]TD!$4:$65536,2,0))</f>
        <v>0</v>
      </c>
      <c r="F1071" s="57">
        <f>IF(ISERROR(VLOOKUP(C1071,[2]TD!$4:$65536,3,0)),0,VLOOKUP(C1071,[2]TD!$4:$65536,3,0))</f>
        <v>0</v>
      </c>
      <c r="G1071" s="57">
        <f>IF(ISERROR(VLOOKUP(C1071,[2]TD!$4:$65536,4,0)),0,VLOOKUP(C1071,[2]TD!$4:$65536,4,0))</f>
        <v>0</v>
      </c>
      <c r="H1071" s="57">
        <f>IF(ISERROR(VLOOKUP(C1071,[2]TD!$4:$65536,5,0)),0,VLOOKUP(C1071,[2]TD!$4:$65536,5,0))</f>
        <v>0</v>
      </c>
      <c r="I1071" s="57">
        <f t="shared" si="871"/>
        <v>0</v>
      </c>
      <c r="J1071" s="58">
        <f t="shared" si="871"/>
        <v>0</v>
      </c>
      <c r="K1071" s="58">
        <f t="shared" si="872"/>
        <v>0</v>
      </c>
      <c r="L1071" s="57">
        <f>IF(ISERROR(VLOOKUP(C1071,[2]TD!$4:$65536,6,0)),0,VLOOKUP(C1071,[2]TD!$4:$65536,6,0))</f>
        <v>0</v>
      </c>
      <c r="M1071" s="57">
        <f>IF(ISERROR(VLOOKUP(C1071,[2]TD!$4:$65536,7,0)),0,VLOOKUP(C1071,[2]TD!$4:$65536,7,0))</f>
        <v>0</v>
      </c>
      <c r="N1071" s="70"/>
      <c r="O1071" s="70" t="str">
        <f>IF(ISERROR(VLOOKUP(N1071,[2]POA!$A$2:$C$25,3,0)),"",VLOOKUP(N1071,[2]POA!$A$2:$C$25,3,0))</f>
        <v/>
      </c>
      <c r="P1071" s="61"/>
      <c r="Q1071" s="61" t="str">
        <f>IF(ISERROR(VLOOKUP(P1071,[2]POA!$A$2:$F$25,4,0)),"",VLOOKUP(P1071,[2]POA!$A$2:$F$25,4,0))</f>
        <v/>
      </c>
      <c r="R1071" s="62" t="str">
        <f>IF(ISERROR(VLOOKUP(N1071,[2]POA!$A$2:$C$25,2,0)),"",VLOOKUP(N1071,[2]POA!$A$2:$C$25,2,0))</f>
        <v/>
      </c>
      <c r="S1071" s="63" t="s">
        <v>54</v>
      </c>
      <c r="T1071" s="64" t="str">
        <f t="shared" si="867"/>
        <v/>
      </c>
      <c r="U1071" s="63"/>
      <c r="V1071" s="64" t="str">
        <f>IF(OR(U1068=0,N1071="",R1071=""),"",IF(U1068&gt;=(0.5*R1071),"HABIL","NO HABIL"))</f>
        <v/>
      </c>
      <c r="W1071" s="64" t="str">
        <f t="shared" si="868"/>
        <v/>
      </c>
      <c r="X1071" s="63"/>
      <c r="Y1071" s="64" t="str">
        <f>IF(OR(X1068=0,N1071="",R1071=""),"",IF(X1068&gt;=$Y$9,"HABIL","NO HABIL"))</f>
        <v/>
      </c>
      <c r="Z1071" s="65"/>
      <c r="AA1071" s="64" t="str">
        <f>IF(OR(Z1068=0,N1071="",R1071=""),"",IF(Z1068&lt;=$AA$9,"HABIL","NO HABIL"))</f>
        <v/>
      </c>
      <c r="AB1071" s="61">
        <f>IF(ISERROR(VLOOKUP(P1071,[3]POA!$A$2:$F$25,5,0)),"",VLOOKUP(P1071,[3]POA!$A$2:$F$25,5,0))</f>
        <v>0</v>
      </c>
      <c r="AC1071" s="61"/>
      <c r="AD1071" s="64" t="str">
        <f>IF(OR(AC1068=0,N1071="",R1071=""),"",IF(AC1068&gt;=$AD$9,"HABIL","NO HABIL"))</f>
        <v/>
      </c>
      <c r="AE1071" s="64" t="str">
        <f t="shared" si="869"/>
        <v/>
      </c>
      <c r="AF1071" s="66">
        <f t="shared" si="870"/>
        <v>0</v>
      </c>
      <c r="AG1071" s="67" t="str">
        <f t="shared" si="873"/>
        <v>MIPYME</v>
      </c>
      <c r="AH1071" s="68"/>
      <c r="AI1071" s="64" t="str">
        <f>IF(OR(AH1068=0,N1071="",R1071=""),"",IF(AH1068&gt;=$AI$9,"HABIL","NO HABIL"))</f>
        <v/>
      </c>
      <c r="AJ1071" s="68"/>
      <c r="AK1071" s="64" t="str">
        <f>IF(OR(AJ1068=0,N1071="",R1071=""),"",IF(AJ1068&gt;=$AK$9,"HABIL","NO HABIL"))</f>
        <v/>
      </c>
      <c r="AL1071" s="71" t="str">
        <f t="shared" si="874"/>
        <v/>
      </c>
    </row>
    <row r="1072" spans="2:38" ht="18" customHeight="1" x14ac:dyDescent="0.25">
      <c r="B1072" s="54"/>
      <c r="C1072" s="56" t="s">
        <v>55</v>
      </c>
      <c r="D1072" s="56"/>
      <c r="E1072" s="57">
        <f>IF(ISERROR(VLOOKUP(C1072,[2]TD!$4:$65536,2,0)),0,VLOOKUP(C1072,[2]TD!$4:$65536,2,0))</f>
        <v>0</v>
      </c>
      <c r="F1072" s="57">
        <f>IF(ISERROR(VLOOKUP(C1072,[2]TD!$4:$65536,3,0)),0,VLOOKUP(C1072,[2]TD!$4:$65536,3,0))</f>
        <v>0</v>
      </c>
      <c r="G1072" s="57">
        <f>IF(ISERROR(VLOOKUP(C1072,[2]TD!$4:$65536,4,0)),0,VLOOKUP(C1072,[2]TD!$4:$65536,4,0))</f>
        <v>0</v>
      </c>
      <c r="H1072" s="57">
        <f>IF(ISERROR(VLOOKUP(C1072,[2]TD!$4:$65536,5,0)),0,VLOOKUP(C1072,[2]TD!$4:$65536,5,0))</f>
        <v>0</v>
      </c>
      <c r="I1072" s="57">
        <f t="shared" si="871"/>
        <v>0</v>
      </c>
      <c r="J1072" s="57">
        <f t="shared" si="871"/>
        <v>0</v>
      </c>
      <c r="K1072" s="57">
        <f t="shared" si="872"/>
        <v>0</v>
      </c>
      <c r="L1072" s="57">
        <f>IF(ISERROR(VLOOKUP(C1072,[2]TD!$4:$65536,6,0)),0,VLOOKUP(C1072,[2]TD!$4:$65536,6,0))</f>
        <v>0</v>
      </c>
      <c r="M1072" s="57">
        <f>IF(ISERROR(VLOOKUP(C1072,[2]TD!$4:$65536,7,0)),0,VLOOKUP(C1072,[2]TD!$4:$65536,7,0))</f>
        <v>0</v>
      </c>
      <c r="N1072" s="70"/>
      <c r="O1072" s="70" t="str">
        <f>IF(ISERROR(VLOOKUP(N1072,[2]POA!$A$2:$C$25,3,0)),"",VLOOKUP(N1072,[2]POA!$A$2:$C$25,3,0))</f>
        <v/>
      </c>
      <c r="P1072" s="61"/>
      <c r="Q1072" s="61" t="str">
        <f>IF(ISERROR(VLOOKUP(P1072,[2]POA!$A$2:$F$25,4,0)),"",VLOOKUP(P1072,[2]POA!$A$2:$F$25,4,0))</f>
        <v/>
      </c>
      <c r="R1072" s="62" t="str">
        <f>IF(ISERROR(VLOOKUP(N1072,[2]POA!$A$2:$C$25,2,0)),"",VLOOKUP(N1072,[2]POA!$A$2:$C$25,2,0))</f>
        <v/>
      </c>
      <c r="S1072" s="63"/>
      <c r="T1072" s="64" t="str">
        <f t="shared" si="867"/>
        <v/>
      </c>
      <c r="U1072" s="63"/>
      <c r="V1072" s="64" t="str">
        <f>IF(OR(U1068=0,N1072="",R1072=""),"",IF(U1068&gt;=(0.5*R1072),"HABIL","NO HABIL"))</f>
        <v/>
      </c>
      <c r="W1072" s="64" t="str">
        <f t="shared" si="868"/>
        <v/>
      </c>
      <c r="X1072" s="63"/>
      <c r="Y1072" s="64" t="str">
        <f>IF(OR(X1068=0,N1072="",R1072=""),"",IF(X1068&gt;=$Y$9,"HABIL","NO HABIL"))</f>
        <v/>
      </c>
      <c r="Z1072" s="65"/>
      <c r="AA1072" s="64" t="str">
        <f>IF(OR(Z1068=0,N1072="",R1072=""),"",IF(Z1068&lt;=$AA$9,"HABIL","NO HABIL"))</f>
        <v/>
      </c>
      <c r="AB1072" s="61">
        <f>IF(ISERROR(VLOOKUP(P1072,[3]POA!$A$2:$F$25,5,0)),"",VLOOKUP(P1072,[3]POA!$A$2:$F$25,5,0))</f>
        <v>0</v>
      </c>
      <c r="AC1072" s="61"/>
      <c r="AD1072" s="64" t="str">
        <f>IF(OR(AC1068=0,N1072="",R1072=""),"",IF(AC1068&gt;=$AD$9,"HABIL","NO HABIL"))</f>
        <v/>
      </c>
      <c r="AE1072" s="64" t="str">
        <f t="shared" si="869"/>
        <v/>
      </c>
      <c r="AF1072" s="66">
        <f t="shared" si="870"/>
        <v>0</v>
      </c>
      <c r="AG1072" s="67" t="str">
        <f t="shared" si="873"/>
        <v>MIPYME</v>
      </c>
      <c r="AH1072" s="68"/>
      <c r="AI1072" s="64" t="str">
        <f>IF(OR(AH1068=0,N1072="",R1072=""),"",IF(AH1068&gt;=$AI$9,"HABIL","NO HABIL"))</f>
        <v/>
      </c>
      <c r="AJ1072" s="68"/>
      <c r="AK1072" s="64" t="str">
        <f>IF(OR(AJ1068=0,N1072="",R1072=""),"",IF(AJ1068&gt;=$AK$9,"HABIL","NO HABIL"))</f>
        <v/>
      </c>
      <c r="AL1072" s="71" t="str">
        <f t="shared" si="874"/>
        <v/>
      </c>
    </row>
    <row r="1073" spans="2:38" ht="18" customHeight="1" x14ac:dyDescent="0.25">
      <c r="B1073" s="54" t="str">
        <f t="shared" ref="B1073:B1078" si="875">IF(C1073="","",B1072+0.1)</f>
        <v/>
      </c>
      <c r="C1073" s="56"/>
      <c r="D1073" s="56"/>
      <c r="E1073" s="57">
        <f>IF(ISERROR(VLOOKUP(C1073,[2]TD!$4:$65536,2,0)),0,VLOOKUP(C1073,[2]TD!$4:$65536,2,0))</f>
        <v>0</v>
      </c>
      <c r="F1073" s="57">
        <f>IF(ISERROR(VLOOKUP(C1073,[2]TD!$4:$65536,3,0)),0,VLOOKUP(C1073,[2]TD!$4:$65536,3,0))</f>
        <v>0</v>
      </c>
      <c r="G1073" s="57">
        <f>IF(ISERROR(VLOOKUP(C1073,[2]TD!$4:$65536,4,0)),0,VLOOKUP(C1073,[2]TD!$4:$65536,4,0))</f>
        <v>0</v>
      </c>
      <c r="H1073" s="57">
        <f>IF(ISERROR(VLOOKUP(C1073,[2]TD!$4:$65536,5,0)),0,VLOOKUP(C1073,[2]TD!$4:$65536,5,0))</f>
        <v>0</v>
      </c>
      <c r="I1073" s="57">
        <f t="shared" si="871"/>
        <v>0</v>
      </c>
      <c r="J1073" s="57">
        <f t="shared" si="871"/>
        <v>0</v>
      </c>
      <c r="K1073" s="57">
        <f t="shared" si="872"/>
        <v>0</v>
      </c>
      <c r="L1073" s="57">
        <f>IF(ISERROR(VLOOKUP(C1073,[2]TD!$4:$65536,6,0)),0,VLOOKUP(C1073,[2]TD!$4:$65536,6,0))</f>
        <v>0</v>
      </c>
      <c r="M1073" s="57">
        <f>IF(ISERROR(VLOOKUP(C1073,[2]TD!$4:$65536,7,0)),0,VLOOKUP(C1073,[2]TD!$4:$65536,7,0))</f>
        <v>0</v>
      </c>
      <c r="N1073" s="70"/>
      <c r="O1073" s="70" t="str">
        <f>IF(ISERROR(VLOOKUP(N1073,[2]POA!$A$2:$C$25,3,0)),"",VLOOKUP(N1073,[2]POA!$A$2:$C$25,3,0))</f>
        <v/>
      </c>
      <c r="P1073" s="61"/>
      <c r="Q1073" s="61" t="str">
        <f>IF(ISERROR(VLOOKUP(P1073,[2]POA!$A$2:$F$25,4,0)),"",VLOOKUP(P1073,[2]POA!$A$2:$F$25,4,0))</f>
        <v/>
      </c>
      <c r="R1073" s="62" t="str">
        <f>IF(ISERROR(VLOOKUP(N1073,[2]POA!$A$2:$C$25,2,0)),"",VLOOKUP(N1073,[2]POA!$A$2:$C$25,2,0))</f>
        <v/>
      </c>
      <c r="S1073" s="63"/>
      <c r="T1073" s="64" t="str">
        <f t="shared" si="867"/>
        <v/>
      </c>
      <c r="U1073" s="63"/>
      <c r="V1073" s="64" t="str">
        <f>IF(OR(U1068=0,N1073="",R1073=""),"",IF(U1068&gt;=(0.5*R1073),"HABIL","NO HABIL"))</f>
        <v/>
      </c>
      <c r="W1073" s="64" t="str">
        <f t="shared" si="868"/>
        <v/>
      </c>
      <c r="X1073" s="63"/>
      <c r="Y1073" s="64" t="str">
        <f>IF(OR(X1068=0,N1073="",R1073=""),"",IF(X1068&gt;=$Y$9,"HABIL","NO HABIL"))</f>
        <v/>
      </c>
      <c r="Z1073" s="65"/>
      <c r="AA1073" s="64" t="str">
        <f>IF(OR(Z1068=0,N1073="",R1073=""),"",IF(Z1068&lt;=$AA$9,"HABIL","NO HABIL"))</f>
        <v/>
      </c>
      <c r="AB1073" s="61">
        <f>IF(ISERROR(VLOOKUP(P1073,[3]POA!$A$2:$F$25,5,0)),"",VLOOKUP(P1073,[3]POA!$A$2:$F$25,5,0))</f>
        <v>0</v>
      </c>
      <c r="AC1073" s="61"/>
      <c r="AD1073" s="64" t="str">
        <f>IF(OR(AC1068=0,N1073="",R1073=""),"",IF(AC1068&gt;=$AD$9,"HABIL","NO HABIL"))</f>
        <v/>
      </c>
      <c r="AE1073" s="64" t="str">
        <f t="shared" si="869"/>
        <v/>
      </c>
      <c r="AF1073" s="66">
        <f t="shared" si="870"/>
        <v>0</v>
      </c>
      <c r="AG1073" s="67" t="str">
        <f t="shared" si="873"/>
        <v>MIPYME</v>
      </c>
      <c r="AH1073" s="68"/>
      <c r="AI1073" s="64" t="str">
        <f>IF(OR(AH1068=0,N1073="",R1073=""),"",IF(AH1068&gt;=$AI$9,"HABIL","NO HABIL"))</f>
        <v/>
      </c>
      <c r="AJ1073" s="68"/>
      <c r="AK1073" s="64" t="str">
        <f>IF(OR(AJ1068=0,N1073="",R1073=""),"",IF(AJ1068&gt;=$AK$9,"HABIL","NO HABIL"))</f>
        <v/>
      </c>
      <c r="AL1073" s="72" t="str">
        <f t="shared" si="874"/>
        <v/>
      </c>
    </row>
    <row r="1074" spans="2:38" ht="18" customHeight="1" x14ac:dyDescent="0.25">
      <c r="B1074" s="54" t="str">
        <f t="shared" si="875"/>
        <v/>
      </c>
      <c r="C1074" s="56"/>
      <c r="D1074" s="56"/>
      <c r="E1074" s="57">
        <f>IF(ISERROR(VLOOKUP(C1074,[2]TD!$4:$65536,2,0)),0,VLOOKUP(C1074,[2]TD!$4:$65536,2,0))</f>
        <v>0</v>
      </c>
      <c r="F1074" s="57">
        <f>IF(ISERROR(VLOOKUP(C1074,[2]TD!$4:$65536,3,0)),0,VLOOKUP(C1074,[2]TD!$4:$65536,3,0))</f>
        <v>0</v>
      </c>
      <c r="G1074" s="57">
        <f>IF(ISERROR(VLOOKUP(C1074,[2]TD!$4:$65536,4,0)),0,VLOOKUP(C1074,[2]TD!$4:$65536,4,0))</f>
        <v>0</v>
      </c>
      <c r="H1074" s="57">
        <f>IF(ISERROR(VLOOKUP(C1074,[2]TD!$4:$65536,5,0)),0,VLOOKUP(C1074,[2]TD!$4:$65536,5,0))</f>
        <v>0</v>
      </c>
      <c r="I1074" s="57">
        <f t="shared" si="871"/>
        <v>0</v>
      </c>
      <c r="J1074" s="57">
        <f t="shared" si="871"/>
        <v>0</v>
      </c>
      <c r="K1074" s="57">
        <f t="shared" si="872"/>
        <v>0</v>
      </c>
      <c r="L1074" s="57">
        <f>IF(ISERROR(VLOOKUP(C1074,[2]TD!$4:$65536,6,0)),0,VLOOKUP(C1074,[2]TD!$4:$65536,6,0))</f>
        <v>0</v>
      </c>
      <c r="M1074" s="57">
        <f>IF(ISERROR(VLOOKUP(C1074,[2]TD!$4:$65536,7,0)),0,VLOOKUP(C1074,[2]TD!$4:$65536,7,0))</f>
        <v>0</v>
      </c>
      <c r="N1074" s="70"/>
      <c r="O1074" s="70" t="str">
        <f>IF(ISERROR(VLOOKUP(N1074,[2]POA!$A$2:$C$25,3,0)),"",VLOOKUP(N1074,[2]POA!$A$2:$C$25,3,0))</f>
        <v/>
      </c>
      <c r="P1074" s="61"/>
      <c r="Q1074" s="61" t="str">
        <f>IF(ISERROR(VLOOKUP(P1074,[2]POA!$A$2:$F$25,4,0)),"",VLOOKUP(P1074,[2]POA!$A$2:$F$25,4,0))</f>
        <v/>
      </c>
      <c r="R1074" s="62" t="str">
        <f>IF(ISERROR(VLOOKUP(N1074,[2]POA!$A$2:$C$25,2,0)),"",VLOOKUP(N1074,[2]POA!$A$2:$C$25,2,0))</f>
        <v/>
      </c>
      <c r="S1074" s="63"/>
      <c r="T1074" s="64" t="str">
        <f t="shared" si="867"/>
        <v/>
      </c>
      <c r="U1074" s="63"/>
      <c r="V1074" s="64" t="str">
        <f>IF(OR(U1068=0,N1074="",R1074=""),"",IF(U1068&gt;=(0.5*R1074),"HABIL","NO HABIL"))</f>
        <v/>
      </c>
      <c r="W1074" s="64" t="str">
        <f t="shared" si="868"/>
        <v/>
      </c>
      <c r="X1074" s="63"/>
      <c r="Y1074" s="64" t="str">
        <f>IF(OR(X1068=0,N1074="",R1074=""),"",IF(X1068&gt;=$Y$9,"HABIL","NO HABIL"))</f>
        <v/>
      </c>
      <c r="Z1074" s="65"/>
      <c r="AA1074" s="64" t="str">
        <f>IF(OR(Z1068=0,N1074="",R1074=""),"",IF(Z1068&lt;=$AA$9,"HABIL","NO HABIL"))</f>
        <v/>
      </c>
      <c r="AB1074" s="61">
        <f>IF(ISERROR(VLOOKUP(P1074,[3]POA!$A$2:$F$25,5,0)),"",VLOOKUP(P1074,[3]POA!$A$2:$F$25,5,0))</f>
        <v>0</v>
      </c>
      <c r="AC1074" s="61"/>
      <c r="AD1074" s="64" t="str">
        <f>IF(OR(AC1068=0,N1074="",R1074=""),"",IF(AC1068&gt;=$AD$9,"HABIL","NO HABIL"))</f>
        <v/>
      </c>
      <c r="AE1074" s="64" t="str">
        <f t="shared" si="869"/>
        <v/>
      </c>
      <c r="AF1074" s="66">
        <f t="shared" si="870"/>
        <v>0</v>
      </c>
      <c r="AG1074" s="67" t="str">
        <f t="shared" si="873"/>
        <v>MIPYME</v>
      </c>
      <c r="AH1074" s="68"/>
      <c r="AI1074" s="64" t="str">
        <f>IF(OR(AH1068=0,N1074="",R1074=""),"",IF(AH1068&gt;=$AI$9,"HABIL","NO HABIL"))</f>
        <v/>
      </c>
      <c r="AJ1074" s="68"/>
      <c r="AK1074" s="64" t="str">
        <f>IF(OR(AJ1068=0,N1074="",R1074=""),"",IF(AJ1068&gt;=$AK$9,"HABIL","NO HABIL"))</f>
        <v/>
      </c>
      <c r="AL1074" s="71" t="str">
        <f t="shared" si="874"/>
        <v/>
      </c>
    </row>
    <row r="1075" spans="2:38" ht="18" customHeight="1" x14ac:dyDescent="0.25">
      <c r="B1075" s="54" t="str">
        <f t="shared" si="875"/>
        <v/>
      </c>
      <c r="C1075" s="56"/>
      <c r="D1075" s="56"/>
      <c r="E1075" s="57">
        <f>IF(ISERROR(VLOOKUP(C1075,[2]TD!$4:$65536,2,0)),0,VLOOKUP(C1075,[2]TD!$4:$65536,2,0))</f>
        <v>0</v>
      </c>
      <c r="F1075" s="57">
        <f>IF(ISERROR(VLOOKUP(C1075,[2]TD!$4:$65536,3,0)),0,VLOOKUP(C1075,[2]TD!$4:$65536,3,0))</f>
        <v>0</v>
      </c>
      <c r="G1075" s="57">
        <f>IF(ISERROR(VLOOKUP(C1075,[2]TD!$4:$65536,4,0)),0,VLOOKUP(C1075,[2]TD!$4:$65536,4,0))</f>
        <v>0</v>
      </c>
      <c r="H1075" s="57">
        <f>IF(ISERROR(VLOOKUP(C1075,[2]TD!$4:$65536,5,0)),0,VLOOKUP(C1075,[2]TD!$4:$65536,5,0))</f>
        <v>0</v>
      </c>
      <c r="I1075" s="57">
        <f t="shared" si="871"/>
        <v>0</v>
      </c>
      <c r="J1075" s="57">
        <f t="shared" si="871"/>
        <v>0</v>
      </c>
      <c r="K1075" s="57">
        <f t="shared" si="872"/>
        <v>0</v>
      </c>
      <c r="L1075" s="57">
        <f>IF(ISERROR(VLOOKUP(C1075,[2]TD!$4:$65536,6,0)),0,VLOOKUP(C1075,[2]TD!$4:$65536,6,0))</f>
        <v>0</v>
      </c>
      <c r="M1075" s="57">
        <f>IF(ISERROR(VLOOKUP(C1075,[2]TD!$4:$65536,7,0)),0,VLOOKUP(C1075,[2]TD!$4:$65536,7,0))</f>
        <v>0</v>
      </c>
      <c r="N1075" s="70"/>
      <c r="O1075" s="70" t="str">
        <f>IF(ISERROR(VLOOKUP(N1075,[2]POA!$A$2:$C$25,3,0)),"",VLOOKUP(N1075,[2]POA!$A$2:$C$25,3,0))</f>
        <v/>
      </c>
      <c r="P1075" s="61"/>
      <c r="Q1075" s="61" t="str">
        <f>IF(ISERROR(VLOOKUP(P1075,[2]POA!$A$2:$F$25,4,0)),"",VLOOKUP(P1075,[2]POA!$A$2:$F$25,4,0))</f>
        <v/>
      </c>
      <c r="R1075" s="62" t="str">
        <f>IF(ISERROR(VLOOKUP(N1075,[2]POA!$A$2:$C$25,2,0)),"",VLOOKUP(N1075,[2]POA!$A$2:$C$25,2,0))</f>
        <v/>
      </c>
      <c r="S1075" s="63"/>
      <c r="T1075" s="64" t="str">
        <f t="shared" si="867"/>
        <v/>
      </c>
      <c r="U1075" s="63"/>
      <c r="V1075" s="64" t="str">
        <f>IF(OR(U1068=0,N1075="",R1075=""),"",IF(U1068&gt;=(0.5*R1075),"HABIL","NO HABIL"))</f>
        <v/>
      </c>
      <c r="W1075" s="64" t="str">
        <f t="shared" si="868"/>
        <v/>
      </c>
      <c r="X1075" s="63"/>
      <c r="Y1075" s="64" t="str">
        <f>IF(OR(X1068=0,N1075="",R1075=""),"",IF(X1068&gt;=$Y$9,"HABIL","NO HABIL"))</f>
        <v/>
      </c>
      <c r="Z1075" s="65"/>
      <c r="AA1075" s="64" t="str">
        <f>IF(OR(Z1068=0,N1075="",R1075=""),"",IF(Z1068&lt;=$AA$9,"HABIL","NO HABIL"))</f>
        <v/>
      </c>
      <c r="AB1075" s="61">
        <f>IF(ISERROR(VLOOKUP(P1075,[3]POA!$A$2:$F$25,5,0)),"",VLOOKUP(P1075,[3]POA!$A$2:$F$25,5,0))</f>
        <v>0</v>
      </c>
      <c r="AC1075" s="61"/>
      <c r="AD1075" s="64" t="str">
        <f>IF(OR(AC1068=0,N1075="",R1075=""),"",IF(AC1068&gt;=$AD$9,"HABIL","NO HABIL"))</f>
        <v/>
      </c>
      <c r="AE1075" s="64" t="str">
        <f t="shared" si="869"/>
        <v/>
      </c>
      <c r="AF1075" s="66">
        <f t="shared" si="870"/>
        <v>0</v>
      </c>
      <c r="AG1075" s="67" t="str">
        <f t="shared" si="873"/>
        <v>MIPYME</v>
      </c>
      <c r="AH1075" s="68"/>
      <c r="AI1075" s="64" t="str">
        <f>IF(OR(AH1068=0,N1075="",R1075=""),"",IF(AH1068&gt;=$AI$9,"HABIL","NO HABIL"))</f>
        <v/>
      </c>
      <c r="AJ1075" s="68"/>
      <c r="AK1075" s="64" t="str">
        <f>IF(OR(AJ1068=0,N1075="",R1075=""),"",IF(AJ1068&gt;=$AK$9,"HABIL","NO HABIL"))</f>
        <v/>
      </c>
      <c r="AL1075" s="71" t="str">
        <f t="shared" si="874"/>
        <v/>
      </c>
    </row>
    <row r="1076" spans="2:38" ht="18" customHeight="1" x14ac:dyDescent="0.25">
      <c r="B1076" s="54" t="str">
        <f t="shared" si="875"/>
        <v/>
      </c>
      <c r="C1076" s="56"/>
      <c r="D1076" s="56"/>
      <c r="E1076" s="57">
        <f>IF(ISERROR(VLOOKUP(C1076,[2]TD!$4:$65536,2,0)),0,VLOOKUP(C1076,[2]TD!$4:$65536,2,0))</f>
        <v>0</v>
      </c>
      <c r="F1076" s="57">
        <f>IF(ISERROR(VLOOKUP(C1076,[2]TD!$4:$65536,3,0)),0,VLOOKUP(C1076,[2]TD!$4:$65536,3,0))</f>
        <v>0</v>
      </c>
      <c r="G1076" s="57">
        <f>IF(ISERROR(VLOOKUP(C1076,[2]TD!$4:$65536,4,0)),0,VLOOKUP(C1076,[2]TD!$4:$65536,4,0))</f>
        <v>0</v>
      </c>
      <c r="H1076" s="57">
        <f>IF(ISERROR(VLOOKUP(C1076,[2]TD!$4:$65536,5,0)),0,VLOOKUP(C1076,[2]TD!$4:$65536,5,0))</f>
        <v>0</v>
      </c>
      <c r="I1076" s="57">
        <f t="shared" si="871"/>
        <v>0</v>
      </c>
      <c r="J1076" s="57">
        <f t="shared" si="871"/>
        <v>0</v>
      </c>
      <c r="K1076" s="57">
        <f t="shared" si="872"/>
        <v>0</v>
      </c>
      <c r="L1076" s="57">
        <f>IF(ISERROR(VLOOKUP(C1076,[2]TD!$4:$65536,6,0)),0,VLOOKUP(C1076,[2]TD!$4:$65536,6,0))</f>
        <v>0</v>
      </c>
      <c r="M1076" s="57">
        <f>IF(ISERROR(VLOOKUP(C1076,[2]TD!$4:$65536,7,0)),0,VLOOKUP(C1076,[2]TD!$4:$65536,7,0))</f>
        <v>0</v>
      </c>
      <c r="N1076" s="70"/>
      <c r="O1076" s="70" t="str">
        <f>IF(ISERROR(VLOOKUP(N1076,[2]POA!$A$2:$C$25,3,0)),"",VLOOKUP(N1076,[2]POA!$A$2:$C$25,3,0))</f>
        <v/>
      </c>
      <c r="P1076" s="61"/>
      <c r="Q1076" s="61" t="str">
        <f>IF(ISERROR(VLOOKUP(P1076,[2]POA!$A$2:$F$25,4,0)),"",VLOOKUP(P1076,[2]POA!$A$2:$F$25,4,0))</f>
        <v/>
      </c>
      <c r="R1076" s="62" t="str">
        <f>IF(ISERROR(VLOOKUP(N1076,[2]POA!$A$2:$C$25,2,0)),"",VLOOKUP(N1076,[2]POA!$A$2:$C$25,2,0))</f>
        <v/>
      </c>
      <c r="S1076" s="63"/>
      <c r="T1076" s="64" t="str">
        <f>IF(OR(S1075=0,N1076="",R1076=""),"",IF(S1075&gt;=(0.1*R1076),"HABIL","NO HABIL"))</f>
        <v/>
      </c>
      <c r="U1076" s="63"/>
      <c r="V1076" s="64" t="str">
        <f>IF(OR(U1068=0,N1076="",R1076=""),"",IF(U1068&gt;=(0.5*R1076),"HABIL","NO HABIL"))</f>
        <v/>
      </c>
      <c r="W1076" s="64" t="str">
        <f t="shared" si="868"/>
        <v/>
      </c>
      <c r="X1076" s="63"/>
      <c r="Y1076" s="64" t="str">
        <f>IF(OR(X1068=0,N1076="",R1076=""),"",IF(X1068&gt;=$Y$9,"HABIL","NO HABIL"))</f>
        <v/>
      </c>
      <c r="Z1076" s="65"/>
      <c r="AA1076" s="64" t="str">
        <f>IF(OR(Z1068=0,N1076="",R1076=""),"",IF(Z1068&lt;=$AA$9,"HABIL","NO HABIL"))</f>
        <v/>
      </c>
      <c r="AB1076" s="61">
        <f>IF(ISERROR(VLOOKUP(P1076,[3]POA!$A$2:$F$25,5,0)),"",VLOOKUP(P1076,[3]POA!$A$2:$F$25,5,0))</f>
        <v>0</v>
      </c>
      <c r="AC1076" s="61"/>
      <c r="AD1076" s="64" t="str">
        <f>IF(OR(AC1068=0,N1076="",R1076=""),"",IF(AC1068&gt;=$AD$9,"HABIL","NO HABIL"))</f>
        <v/>
      </c>
      <c r="AE1076" s="64" t="str">
        <f t="shared" si="869"/>
        <v/>
      </c>
      <c r="AF1076" s="66">
        <f t="shared" si="870"/>
        <v>0</v>
      </c>
      <c r="AG1076" s="67" t="str">
        <f t="shared" si="873"/>
        <v>MIPYME</v>
      </c>
      <c r="AH1076" s="68"/>
      <c r="AI1076" s="64" t="str">
        <f>IF(OR(AH1068=0,N1076="",R1076=""),"",IF(AH1068&gt;=$AI$9,"HABIL","NO HABIL"))</f>
        <v/>
      </c>
      <c r="AJ1076" s="68"/>
      <c r="AK1076" s="64" t="str">
        <f>IF(OR(AJ1068=0,N1076="",R1076=""),"",IF(AJ1068&gt;=$AK$9,"HABIL","NO HABIL"))</f>
        <v/>
      </c>
      <c r="AL1076" s="72" t="str">
        <f t="shared" si="874"/>
        <v/>
      </c>
    </row>
    <row r="1077" spans="2:38" ht="18" customHeight="1" x14ac:dyDescent="0.25">
      <c r="B1077" s="54" t="str">
        <f t="shared" si="875"/>
        <v/>
      </c>
      <c r="C1077" s="56"/>
      <c r="D1077" s="56"/>
      <c r="E1077" s="57">
        <f>IF(ISERROR(VLOOKUP(C1077,[2]TD!$4:$65536,2,0)),0,VLOOKUP(C1077,[2]TD!$4:$65536,2,0))</f>
        <v>0</v>
      </c>
      <c r="F1077" s="57">
        <f>IF(ISERROR(VLOOKUP(C1077,[2]TD!$4:$65536,3,0)),0,VLOOKUP(C1077,[2]TD!$4:$65536,3,0))</f>
        <v>0</v>
      </c>
      <c r="G1077" s="57">
        <f>IF(ISERROR(VLOOKUP(C1077,[2]TD!$4:$65536,4,0)),0,VLOOKUP(C1077,[2]TD!$4:$65536,4,0))</f>
        <v>0</v>
      </c>
      <c r="H1077" s="57">
        <f>IF(ISERROR(VLOOKUP(C1077,[2]TD!$4:$65536,5,0)),0,VLOOKUP(C1077,[2]TD!$4:$65536,5,0))</f>
        <v>0</v>
      </c>
      <c r="I1077" s="57">
        <f t="shared" si="871"/>
        <v>0</v>
      </c>
      <c r="J1077" s="57">
        <f t="shared" si="871"/>
        <v>0</v>
      </c>
      <c r="K1077" s="57">
        <f t="shared" si="872"/>
        <v>0</v>
      </c>
      <c r="L1077" s="57">
        <f>IF(ISERROR(VLOOKUP(C1077,[2]TD!$4:$65536,6,0)),0,VLOOKUP(C1077,[2]TD!$4:$65536,6,0))</f>
        <v>0</v>
      </c>
      <c r="M1077" s="57">
        <f>IF(ISERROR(VLOOKUP(C1077,[2]TD!$4:$65536,7,0)),0,VLOOKUP(C1077,[2]TD!$4:$65536,7,0))</f>
        <v>0</v>
      </c>
      <c r="N1077" s="70"/>
      <c r="O1077" s="70" t="str">
        <f>IF(ISERROR(VLOOKUP(N1077,[2]POA!$A$2:$C$25,3,0)),"",VLOOKUP(N1077,[2]POA!$A$2:$C$25,3,0))</f>
        <v/>
      </c>
      <c r="P1077" s="61"/>
      <c r="Q1077" s="61" t="str">
        <f>IF(ISERROR(VLOOKUP(P1077,[2]POA!$A$2:$F$25,4,0)),"",VLOOKUP(P1077,[2]POA!$A$2:$F$25,4,0))</f>
        <v/>
      </c>
      <c r="R1077" s="62" t="str">
        <f>IF(ISERROR(VLOOKUP(N1077,[2]POA!$A$2:$C$25,2,0)),"",VLOOKUP(N1077,[2]POA!$A$2:$C$25,2,0))</f>
        <v/>
      </c>
      <c r="S1077" s="63"/>
      <c r="T1077" s="64" t="str">
        <f>IF(OR(S1076=0,N1077="",R1077=""),"",IF(S1076&gt;=(0.1*R1077),"HABIL","NO HABIL"))</f>
        <v/>
      </c>
      <c r="U1077" s="63"/>
      <c r="V1077" s="64" t="str">
        <f>IF(OR(U1068=0,N1077="",R1077=""),"",IF(U1068&gt;=(0.5*R1077),"HABIL","NO HABIL"))</f>
        <v/>
      </c>
      <c r="W1077" s="64" t="str">
        <f t="shared" si="868"/>
        <v/>
      </c>
      <c r="X1077" s="63"/>
      <c r="Y1077" s="64" t="str">
        <f>IF(OR(X1068=0,N1077="",R1077=""),"",IF(X1068&gt;=$Y$9,"HABIL","NO HABIL"))</f>
        <v/>
      </c>
      <c r="Z1077" s="65"/>
      <c r="AA1077" s="64" t="str">
        <f>IF(OR(Z1068=0,N1077="",R1077=""),"",IF(Z1068&lt;=$AA$9,"HABIL","NO HABIL"))</f>
        <v/>
      </c>
      <c r="AB1077" s="61">
        <f>IF(ISERROR(VLOOKUP(P1077,[3]POA!$A$2:$F$25,5,0)),"",VLOOKUP(P1077,[3]POA!$A$2:$F$25,5,0))</f>
        <v>0</v>
      </c>
      <c r="AC1077" s="61"/>
      <c r="AD1077" s="64" t="str">
        <f>IF(OR(AC1068=0,N1077="",R1077=""),"",IF(AC1068&gt;=$AD$9,"HABIL","NO HABIL"))</f>
        <v/>
      </c>
      <c r="AE1077" s="64" t="str">
        <f t="shared" si="869"/>
        <v/>
      </c>
      <c r="AF1077" s="66">
        <f t="shared" si="870"/>
        <v>0</v>
      </c>
      <c r="AG1077" s="67" t="str">
        <f t="shared" si="873"/>
        <v>MIPYME</v>
      </c>
      <c r="AH1077" s="68"/>
      <c r="AI1077" s="64" t="str">
        <f>IF(OR(AH1068=0,N1077="",R1077=""),"",IF(AH1068&gt;=$AI$9,"HABIL","NO HABIL"))</f>
        <v/>
      </c>
      <c r="AJ1077" s="68"/>
      <c r="AK1077" s="64" t="str">
        <f>IF(OR(AJ1068=0,N1077="",R1077=""),"",IF(AJ1068&gt;=$AK$9,"HABIL","NO HABIL"))</f>
        <v/>
      </c>
      <c r="AL1077" s="72" t="str">
        <f t="shared" si="874"/>
        <v/>
      </c>
    </row>
    <row r="1078" spans="2:38" ht="18" customHeight="1" thickBot="1" x14ac:dyDescent="0.3">
      <c r="B1078" s="73" t="str">
        <f t="shared" si="875"/>
        <v/>
      </c>
      <c r="C1078" s="74"/>
      <c r="D1078" s="74"/>
      <c r="E1078" s="75">
        <f>IF(ISERROR(VLOOKUP(C1078,[2]TD!$4:$65536,2,0)),0,VLOOKUP(C1078,[2]TD!$4:$65536,2,0))</f>
        <v>0</v>
      </c>
      <c r="F1078" s="75">
        <f>IF(ISERROR(VLOOKUP(C1078,[2]TD!$4:$65536,3,0)),0,VLOOKUP(C1078,[2]TD!$4:$65536,3,0))</f>
        <v>0</v>
      </c>
      <c r="G1078" s="75">
        <f>IF(ISERROR(VLOOKUP(C1078,[2]TD!$4:$65536,4,0)),0,VLOOKUP(C1078,[2]TD!$4:$65536,4,0))</f>
        <v>0</v>
      </c>
      <c r="H1078" s="75">
        <f>IF(ISERROR(VLOOKUP(C1078,[2]TD!$4:$65536,5,0)),0,VLOOKUP(C1078,[2]TD!$4:$65536,5,0))</f>
        <v>0</v>
      </c>
      <c r="I1078" s="75">
        <f t="shared" si="871"/>
        <v>0</v>
      </c>
      <c r="J1078" s="75">
        <f t="shared" si="871"/>
        <v>0</v>
      </c>
      <c r="K1078" s="75">
        <f t="shared" si="872"/>
        <v>0</v>
      </c>
      <c r="L1078" s="75">
        <f>IF(ISERROR(VLOOKUP(C1078,[2]TD!$4:$65536,6,0)),0,VLOOKUP(C1078,[2]TD!$4:$65536,6,0))</f>
        <v>0</v>
      </c>
      <c r="M1078" s="75">
        <f>IF(ISERROR(VLOOKUP(C1078,[2]TD!$4:$65536,7,0)),0,VLOOKUP(C1078,[2]TD!$4:$65536,7,0))</f>
        <v>0</v>
      </c>
      <c r="N1078" s="76"/>
      <c r="O1078" s="76" t="str">
        <f>IF(ISERROR(VLOOKUP(N1078,[2]POA!$A$2:$C$25,3,0)),"",VLOOKUP(N1078,[2]POA!$A$2:$C$25,3,0))</f>
        <v/>
      </c>
      <c r="P1078" s="77"/>
      <c r="Q1078" s="77" t="str">
        <f>IF(ISERROR(VLOOKUP(P1078,[2]POA!$A$2:$F$25,4,0)),"",VLOOKUP(P1078,[2]POA!$A$2:$F$25,4,0))</f>
        <v/>
      </c>
      <c r="R1078" s="78" t="str">
        <f>IF(ISERROR(VLOOKUP(N1078,[2]POA!$A$2:$C$25,2,0)),"",VLOOKUP(N1078,[2]POA!$A$2:$C$25,2,0))</f>
        <v/>
      </c>
      <c r="S1078" s="79"/>
      <c r="T1078" s="64" t="str">
        <f>IF(OR(S1077=0,N1078="",R1078=""),"",IF(S1077&gt;=(0.1*R1078),"HABIL","NO HABIL"))</f>
        <v/>
      </c>
      <c r="U1078" s="79"/>
      <c r="V1078" s="80" t="str">
        <f>IF(OR(U1068=0,N1078="",R1078=""),"",IF(U1068&gt;=(0.5*R1078),"HABIL","NO HABIL"))</f>
        <v/>
      </c>
      <c r="W1078" s="64" t="str">
        <f t="shared" si="868"/>
        <v/>
      </c>
      <c r="X1078" s="79"/>
      <c r="Y1078" s="80" t="str">
        <f>IF(OR(X1068=0,N1078="",R1078=""),"",IF(X1068&gt;=$Y$9,"HABIL","NO HABIL"))</f>
        <v/>
      </c>
      <c r="Z1078" s="81"/>
      <c r="AA1078" s="80" t="str">
        <f>IF(OR(Z1068=0,N1078="",R1078=""),"",IF(Z1068&lt;=$AA$9,"HABIL","NO HABIL"))</f>
        <v/>
      </c>
      <c r="AB1078" s="77">
        <f>IF(ISERROR(VLOOKUP(P1078,[3]POA!$A$2:$F$25,5,0)),"",VLOOKUP(P1078,[3]POA!$A$2:$F$25,5,0))</f>
        <v>0</v>
      </c>
      <c r="AC1078" s="77"/>
      <c r="AD1078" s="80" t="str">
        <f>IF(OR(AC1068=0,N1078="",R1078=""),"",IF(AC1068&gt;=$AD$9,"HABIL","NO HABIL"))</f>
        <v/>
      </c>
      <c r="AE1078" s="80" t="str">
        <f t="shared" si="869"/>
        <v/>
      </c>
      <c r="AF1078" s="82">
        <f t="shared" si="870"/>
        <v>0</v>
      </c>
      <c r="AG1078" s="83" t="str">
        <f t="shared" si="873"/>
        <v>MIPYME</v>
      </c>
      <c r="AH1078" s="84"/>
      <c r="AI1078" s="80" t="str">
        <f>IF(OR(AH1068=0,N1078="",R1078=""),"",IF(AH1068&gt;=$AI$9,"HABIL","NO HABIL"))</f>
        <v/>
      </c>
      <c r="AJ1078" s="84"/>
      <c r="AK1078" s="80" t="str">
        <f>IF(OR(AJ1068=0,N1078="",R1078=""),"",IF(AJ1068&gt;=$AK$9,"HABIL","NO HABIL"))</f>
        <v/>
      </c>
      <c r="AL1078" s="85" t="str">
        <f t="shared" si="874"/>
        <v/>
      </c>
    </row>
    <row r="1079" spans="2:38" ht="18" customHeight="1" x14ac:dyDescent="0.25">
      <c r="B1079" s="37">
        <v>4</v>
      </c>
      <c r="C1079" s="38" t="str">
        <f>+C1080</f>
        <v>EXCARVAR S.A.S</v>
      </c>
      <c r="D1079" s="39">
        <f>IF(SUM(D1080:D1089)=0,"",SUM(D1080:D1089))</f>
        <v>1</v>
      </c>
      <c r="E1079" s="40">
        <f>SUM(E1080:E1089)</f>
        <v>9553718051</v>
      </c>
      <c r="F1079" s="40">
        <f>SUM(F1080:F1089)</f>
        <v>10509672603</v>
      </c>
      <c r="G1079" s="40">
        <f t="shared" ref="G1079:M1079" si="876">SUM(G1080:G1089)</f>
        <v>421367636</v>
      </c>
      <c r="H1079" s="40">
        <f t="shared" si="876"/>
        <v>2351711789</v>
      </c>
      <c r="I1079" s="40">
        <f t="shared" si="876"/>
        <v>9132350415</v>
      </c>
      <c r="J1079" s="40">
        <f t="shared" si="876"/>
        <v>8157960814</v>
      </c>
      <c r="K1079" s="40">
        <f t="shared" si="876"/>
        <v>8157960814</v>
      </c>
      <c r="L1079" s="40">
        <f t="shared" si="876"/>
        <v>1548442673</v>
      </c>
      <c r="M1079" s="40">
        <f t="shared" si="876"/>
        <v>68889788</v>
      </c>
      <c r="N1079" s="41">
        <v>3</v>
      </c>
      <c r="O1079" s="42">
        <f>IF(ISERROR(VLOOKUP(N1079,[2]POA!$A$2:$C$25,3,0)),"",VLOOKUP(N1079,[2]POA!$A$2:$C$25,3,0))</f>
        <v>9</v>
      </c>
      <c r="P1079" s="43" t="s">
        <v>54</v>
      </c>
      <c r="Q1079" s="41">
        <f>+SUM(Q1080:Q1089)</f>
        <v>0</v>
      </c>
      <c r="R1079" s="44">
        <f>IF(ISERROR(VLOOKUP(N1079,[2]POA!$A$2:$C$25,2,0)),"",VLOOKUP(N1079,[2]POA!$A$2:$C$25,2,0))</f>
        <v>13200000000</v>
      </c>
      <c r="S1079" s="45">
        <f>SUM(I1079)</f>
        <v>9132350415</v>
      </c>
      <c r="T1079" s="46" t="str">
        <f>IF(OR(S1079=0,N1079="",R1079=""),"",IF(S1079&gt;=(R1079/O1079),"HABIL","NO HABIL"))</f>
        <v>HABIL</v>
      </c>
      <c r="U1079" s="47">
        <f>SUM(J1079)</f>
        <v>8157960814</v>
      </c>
      <c r="V1079" s="48" t="str">
        <f>IF(OR(U1079=0,N1079="",R1079=""),"",IF(U1079&gt;=(0.1*R1079),"HABIL","NO HABIL"))</f>
        <v>HABIL</v>
      </c>
      <c r="W1079" s="48"/>
      <c r="X1079" s="47">
        <f>IF(ISERROR(SUM(E1079/G1079)),0,SUM(E1079/G1079))</f>
        <v>22.673117806798054</v>
      </c>
      <c r="Y1079" s="46" t="str">
        <f>IF(OR(X1079=0,N1079="",R1079=""),"",IF(X1079&gt;=$Y$9,"HABIL","NO HABIL"))</f>
        <v>HABIL</v>
      </c>
      <c r="Z1079" s="49">
        <f>IF(ISERROR(SUM(H1079/F1079)),0,SUM(H1079/F1079))</f>
        <v>0.22376641764546507</v>
      </c>
      <c r="AA1079" s="46" t="str">
        <f>IF(OR(Z1079=0,N1079="",R1079=""),"",IF(Z1079&lt;=$AA$9,"HABIL","NO HABIL"))</f>
        <v>HABIL</v>
      </c>
      <c r="AB1079" s="41">
        <f>+SUM(AB1080:AB1089)</f>
        <v>0</v>
      </c>
      <c r="AC1079" s="49">
        <f>IF(ISERROR(SUM(L1079/M1079)),0,SUM(L1079/M1079))</f>
        <v>22.477100277910566</v>
      </c>
      <c r="AD1079" s="46" t="str">
        <f>IF(OR(AC1079=0,N1079="",R1079=""),"",IF(AC1079&gt;=$AD$9,"HABIL","NO HABIL"))</f>
        <v>HABIL</v>
      </c>
      <c r="AE1079" s="46" t="str">
        <f>IF(OR(T1079="",V1079="",Y1079="",AA1079="",AD1079=""),"",IF(T1079="NO HABIL","NO HABIL",IF(V1079="NO HABIL","NO HABIL",IF(Y1079="NO HABIL","NO HABIL",IF(AA1079="NO HABIL","NO HABIL",IF(AD1079="NO HABIL","NO HABIL",IF(AD1079="NO HABIL","NO HABIL","HABIL")))))))</f>
        <v>HABIL</v>
      </c>
      <c r="AF1079" s="50"/>
      <c r="AG1079" s="51"/>
      <c r="AH1079" s="49">
        <f>IF(ISERROR(SUM(L1079/K1079)),0,SUM(L1079/K1079))</f>
        <v>0.18980756445197605</v>
      </c>
      <c r="AI1079" s="46" t="str">
        <f>IF(OR(AH1079=0,N1079="",R1079=""),"",IF(AH1079&gt;=$AI$9,"HABIL","NO HABIL"))</f>
        <v>HABIL</v>
      </c>
      <c r="AJ1079" s="49">
        <f>IF(ISERROR(SUM(L1079/F1079)),0,SUM(L1079/F1079))</f>
        <v>0.14733500571254665</v>
      </c>
      <c r="AK1079" s="46" t="str">
        <f>IF(OR(AJ1079=0,N1079="",R1079=""),"",IF(AJ1079&gt;=$AK$9,"HABIL","NO HABIL"))</f>
        <v>HABIL</v>
      </c>
      <c r="AL1079" s="52" t="str">
        <f t="shared" si="874"/>
        <v>HABIL</v>
      </c>
    </row>
    <row r="1080" spans="2:38" ht="18" customHeight="1" x14ac:dyDescent="0.25">
      <c r="B1080" s="54">
        <f>IF(C1080="","",B1079+0.1)</f>
        <v>4.0999999999999996</v>
      </c>
      <c r="C1080" s="55" t="s">
        <v>59</v>
      </c>
      <c r="D1080" s="56">
        <v>1</v>
      </c>
      <c r="E1080" s="57">
        <f>IF(ISERROR(VLOOKUP(C1080,[2]TD!$4:$65536,2,0)),0,VLOOKUP(C1080,[2]TD!$4:$65536,2,0))</f>
        <v>9553718051</v>
      </c>
      <c r="F1080" s="57">
        <f>IF(ISERROR(VLOOKUP(C1080,[2]TD!$4:$65536,3,0)),0,VLOOKUP(C1080,[2]TD!$4:$65536,3,0))</f>
        <v>10509672603</v>
      </c>
      <c r="G1080" s="57">
        <f>IF(ISERROR(VLOOKUP(C1080,[2]TD!$4:$65536,4,0)),0,VLOOKUP(C1080,[2]TD!$4:$65536,4,0))</f>
        <v>421367636</v>
      </c>
      <c r="H1080" s="57">
        <f>IF(ISERROR(VLOOKUP(C1080,[2]TD!$4:$65536,5,0)),0,VLOOKUP(C1080,[2]TD!$4:$65536,5,0))</f>
        <v>2351711789</v>
      </c>
      <c r="I1080" s="57">
        <f>IF(ISERROR(E1080-G1080),"",E1080-G1080)</f>
        <v>9132350415</v>
      </c>
      <c r="J1080" s="58">
        <f>IF(ISERROR(F1080-H1080),"",F1080-H1080)</f>
        <v>8157960814</v>
      </c>
      <c r="K1080" s="58">
        <f>IF(ISERROR(F1080-H1080),"",F1080-H1080)</f>
        <v>8157960814</v>
      </c>
      <c r="L1080" s="57">
        <f>IF(ISERROR(VLOOKUP(C1080,[2]TD!$4:$65536,6,0)),0,VLOOKUP(C1080,[2]TD!$4:$65536,6,0))</f>
        <v>1548442673</v>
      </c>
      <c r="M1080" s="57">
        <f>IF(ISERROR(VLOOKUP(C1080,[2]TD!$4:$65536,7,0)),0,VLOOKUP(C1080,[2]TD!$4:$65536,7,0))</f>
        <v>68889788</v>
      </c>
      <c r="N1080" s="59"/>
      <c r="O1080" s="60" t="str">
        <f>IF(ISERROR(VLOOKUP(N1080,[2]POA!$A$2:$C$25,3,0)),"",VLOOKUP(N1080,[2]POA!$A$2:$C$25,3,0))</f>
        <v/>
      </c>
      <c r="P1080" s="61" t="s">
        <v>54</v>
      </c>
      <c r="Q1080" s="61" t="str">
        <f>IF(ISERROR(VLOOKUP(P1080,[2]POA!$A$2:$F$25,4,0)),"",VLOOKUP(P1080,[2]POA!$A$2:$F$25,4,0))</f>
        <v/>
      </c>
      <c r="R1080" s="62" t="str">
        <f>IF(ISERROR(VLOOKUP(N1080,[2]POA!$A$2:$C$25,2,0)),"",VLOOKUP(N1080,[2]POA!$A$2:$C$25,2,0))</f>
        <v/>
      </c>
      <c r="S1080" s="63"/>
      <c r="T1080" s="64" t="str">
        <f t="shared" ref="T1080:T1086" si="877">IF(OR(S1079=0,N1080="",R1080=""),"",IF(S1079&gt;=(0.3*R1080),"HABIL","NO HABIL"))</f>
        <v/>
      </c>
      <c r="U1080" s="63"/>
      <c r="V1080" s="64" t="str">
        <f>IF(OR(U1079=0,N1080="",R1080=""),"",IF(U1079&gt;=(0.5*R1080),"HABIL","NO HABIL"))</f>
        <v/>
      </c>
      <c r="W1080" s="64" t="str">
        <f t="shared" ref="W1080:W1089" si="878">IF(OR(V1079=0,Q1080="",U1080=""),"",IF(V1079&gt;=(0.2*U1080),"HABIL","NO HABIL"))</f>
        <v/>
      </c>
      <c r="X1080" s="63"/>
      <c r="Y1080" s="64" t="str">
        <f>IF(OR(X1079=0,N1080="",R1080=""),"",IF(X1079&gt;=$Y$9,"HABIL","NO HABIL"))</f>
        <v/>
      </c>
      <c r="Z1080" s="65"/>
      <c r="AA1080" s="64" t="str">
        <f>IF(OR(Z1079=0,N1080="",R1080=""),"",IF(Z1079&lt;=$AA$9,"HABIL","NO HABIL"))</f>
        <v/>
      </c>
      <c r="AB1080" s="61" t="str">
        <f>IF(ISERROR(VLOOKUP(P1080,[3]POA!$A$2:$F$25,5,0)),"",VLOOKUP(P1080,[3]POA!$A$2:$F$25,5,0))</f>
        <v/>
      </c>
      <c r="AC1080" s="61"/>
      <c r="AD1080" s="64" t="str">
        <f>IF(OR(AC1079=0,N1080="",R1080=""),"",IF(AC1079&gt;=$AD$9,"HABIL","NO HABIL"))</f>
        <v/>
      </c>
      <c r="AE1080" s="64" t="str">
        <f t="shared" ref="AE1080:AE1089" si="879">IF(OR(T1080="",V1080="",Y1080="",AA1080="",AD1080=""),"",IF(T1080="NO HABIL","NO HABIL",IF(V1080="NO HABIL","NO HABIL",IF(Y1080="NO HABIL","NO HABIL",IF(AA1080="NO HABIL","NO HABIL",IF(AD1080="NO HABIL","NO HABIL",IF(AD1080="NO HABIL","NO HABIL","HABIL")))))))</f>
        <v/>
      </c>
      <c r="AF1080" s="66">
        <f>IF(ISERROR(F1080/$AG$9),"",F1080/$AG$9)</f>
        <v>18545.390158814189</v>
      </c>
      <c r="AG1080" s="67" t="str">
        <f>+IF(AF1080&lt;$AG$10,"MIPYME","NO CUMPLE")</f>
        <v>MIPYME</v>
      </c>
      <c r="AH1080" s="68"/>
      <c r="AI1080" s="64" t="str">
        <f>IF(OR(AH1079=0,N1080="",R1080=""),"",IF(AH1079&gt;=$AI$9,"HABIL","NO HABIL"))</f>
        <v/>
      </c>
      <c r="AJ1080" s="68"/>
      <c r="AK1080" s="64" t="str">
        <f>IF(OR(AJ1079=0,N1080="",R1080=""),"",IF(AJ1079&gt;=$AK$9,"HABIL","NO HABIL"))</f>
        <v/>
      </c>
      <c r="AL1080" s="69" t="str">
        <f>IF(OR(AI1080="",AK1080=""),"",IF(AI1080="NO HABIL","NO HABIL",IF(AK1080="NO HABIL","NO HABIL",IF(AK1080="NO HABIL","NO HABIL","HABIL"))))</f>
        <v/>
      </c>
    </row>
    <row r="1081" spans="2:38" ht="18" customHeight="1" x14ac:dyDescent="0.25">
      <c r="B1081" s="54" t="str">
        <f>IF(C1081="","",B1080+0.1)</f>
        <v/>
      </c>
      <c r="C1081" s="56"/>
      <c r="D1081" s="56"/>
      <c r="E1081" s="57">
        <f>IF(ISERROR(VLOOKUP(C1081,[2]TD!$4:$65536,2,0)),0,VLOOKUP(C1081,[2]TD!$4:$65536,2,0))</f>
        <v>0</v>
      </c>
      <c r="F1081" s="57">
        <f>IF(ISERROR(VLOOKUP(C1081,[2]TD!$4:$65536,3,0)),0,VLOOKUP(C1081,[2]TD!$4:$65536,3,0))</f>
        <v>0</v>
      </c>
      <c r="G1081" s="57">
        <f>IF(ISERROR(VLOOKUP(C1081,[2]TD!$4:$65536,4,0)),0,VLOOKUP(C1081,[2]TD!$4:$65536,4,0))</f>
        <v>0</v>
      </c>
      <c r="H1081" s="57">
        <f>IF(ISERROR(VLOOKUP(C1081,[2]TD!$4:$65536,5,0)),0,VLOOKUP(C1081,[2]TD!$4:$65536,5,0))</f>
        <v>0</v>
      </c>
      <c r="I1081" s="57">
        <f t="shared" ref="I1081:J1089" si="880">IF(ISERROR(E1081-G1081),"",E1081-G1081)</f>
        <v>0</v>
      </c>
      <c r="J1081" s="58">
        <f t="shared" si="880"/>
        <v>0</v>
      </c>
      <c r="K1081" s="58">
        <f t="shared" ref="K1081:K1089" si="881">IF(ISERROR(F1081-H1081),"",F1081-H1081)</f>
        <v>0</v>
      </c>
      <c r="L1081" s="57">
        <f>IF(ISERROR(VLOOKUP(C1081,[2]TD!$4:$65536,6,0)),0,VLOOKUP(C1081,[2]TD!$4:$65536,6,0))</f>
        <v>0</v>
      </c>
      <c r="M1081" s="57">
        <f>IF(ISERROR(VLOOKUP(C1081,[2]TD!$4:$65536,7,0)),0,VLOOKUP(C1081,[2]TD!$4:$65536,7,0))</f>
        <v>0</v>
      </c>
      <c r="N1081" s="70"/>
      <c r="O1081" s="70" t="str">
        <f>IF(ISERROR(VLOOKUP(N1081,[2]POA!$A$2:$C$25,3,0)),"",VLOOKUP(N1081,[2]POA!$A$2:$C$25,3,0))</f>
        <v/>
      </c>
      <c r="P1081" s="61" t="s">
        <v>54</v>
      </c>
      <c r="Q1081" s="61" t="str">
        <f>IF(ISERROR(VLOOKUP(P1081,[2]POA!$A$2:$F$25,4,0)),"",VLOOKUP(P1081,[2]POA!$A$2:$F$25,4,0))</f>
        <v/>
      </c>
      <c r="R1081" s="62" t="str">
        <f>IF(ISERROR(VLOOKUP(N1081,[2]POA!$A$2:$C$25,2,0)),"",VLOOKUP(N1081,[2]POA!$A$2:$C$25,2,0))</f>
        <v/>
      </c>
      <c r="S1081" s="63" t="s">
        <v>54</v>
      </c>
      <c r="T1081" s="64" t="str">
        <f t="shared" si="877"/>
        <v/>
      </c>
      <c r="U1081" s="63"/>
      <c r="V1081" s="64" t="str">
        <f>IF(OR(U1079=0,N1081="",R1081=""),"",IF(U1079&gt;=(0.5*R1081),"HABIL","NO HABIL"))</f>
        <v/>
      </c>
      <c r="W1081" s="64" t="str">
        <f t="shared" si="878"/>
        <v/>
      </c>
      <c r="X1081" s="63"/>
      <c r="Y1081" s="64" t="str">
        <f>IF(OR(X1079=0,N1081="",R1081=""),"",IF(X1079&gt;=$Y$9,"HABIL","NO HABIL"))</f>
        <v/>
      </c>
      <c r="Z1081" s="65"/>
      <c r="AA1081" s="64" t="str">
        <f>IF(OR(Z1079=0,N1081="",R1081=""),"",IF(Z1079&lt;=$AA$9,"HABIL","NO HABIL"))</f>
        <v/>
      </c>
      <c r="AB1081" s="61" t="str">
        <f>IF(ISERROR(VLOOKUP(P1081,[3]POA!$A$2:$F$25,5,0)),"",VLOOKUP(P1081,[3]POA!$A$2:$F$25,5,0))</f>
        <v/>
      </c>
      <c r="AC1081" s="61"/>
      <c r="AD1081" s="64" t="str">
        <f>IF(OR(AC1079=0,N1081="",R1081=""),"",IF(AC1079&gt;=$AD$9,"HABIL","NO HABIL"))</f>
        <v/>
      </c>
      <c r="AE1081" s="64" t="str">
        <f t="shared" si="879"/>
        <v/>
      </c>
      <c r="AF1081" s="66">
        <f>IF(ISERROR(F1081/$AG$9),"",F1081/$AG$9)</f>
        <v>0</v>
      </c>
      <c r="AG1081" s="67" t="str">
        <f t="shared" ref="AG1081:AG1089" si="882">+IF(AF1081&lt;$AG$10,"MIPYME","NO CUMPLE")</f>
        <v>MIPYME</v>
      </c>
      <c r="AH1081" s="68"/>
      <c r="AI1081" s="64" t="str">
        <f>IF(OR(AH1079=0,N1081="",R1081=""),"",IF(AH1079&gt;=$AI$9,"HABIL","NO HABIL"))</f>
        <v/>
      </c>
      <c r="AJ1081" s="68"/>
      <c r="AK1081" s="64" t="str">
        <f>IF(OR(AJ1079=0,N1081="",R1081=""),"",IF(AJ1079&gt;=$AK$9,"HABIL","NO HABIL"))</f>
        <v/>
      </c>
      <c r="AL1081" s="71" t="str">
        <f t="shared" ref="AL1081:AL1090" si="883">IF(OR(AI1081="",AK1081=""),"",IF(AI1081="NO HABIL","NO HABIL",IF(AK1081="NO HABIL","NO HABIL",IF(AK1081="NO HABIL","NO HABIL","HABIL"))))</f>
        <v/>
      </c>
    </row>
    <row r="1082" spans="2:38" ht="18" customHeight="1" x14ac:dyDescent="0.25">
      <c r="B1082" s="54" t="str">
        <f>IF(C1082="","",B1081+0.1)</f>
        <v/>
      </c>
      <c r="C1082" s="56"/>
      <c r="D1082" s="56"/>
      <c r="E1082" s="57">
        <f>IF(ISERROR(VLOOKUP(C1082,[2]TD!$4:$65536,2,0)),0,VLOOKUP(C1082,[2]TD!$4:$65536,2,0))</f>
        <v>0</v>
      </c>
      <c r="F1082" s="57">
        <f>IF(ISERROR(VLOOKUP(C1082,[2]TD!$4:$65536,3,0)),0,VLOOKUP(C1082,[2]TD!$4:$65536,3,0))</f>
        <v>0</v>
      </c>
      <c r="G1082" s="57">
        <f>IF(ISERROR(VLOOKUP(C1082,[2]TD!$4:$65536,4,0)),0,VLOOKUP(C1082,[2]TD!$4:$65536,4,0))</f>
        <v>0</v>
      </c>
      <c r="H1082" s="57">
        <f>IF(ISERROR(VLOOKUP(C1082,[2]TD!$4:$65536,5,0)),0,VLOOKUP(C1082,[2]TD!$4:$65536,5,0))</f>
        <v>0</v>
      </c>
      <c r="I1082" s="57">
        <f t="shared" si="880"/>
        <v>0</v>
      </c>
      <c r="J1082" s="58">
        <f t="shared" si="880"/>
        <v>0</v>
      </c>
      <c r="K1082" s="58">
        <f t="shared" si="881"/>
        <v>0</v>
      </c>
      <c r="L1082" s="57">
        <f>IF(ISERROR(VLOOKUP(C1082,[2]TD!$4:$65536,6,0)),0,VLOOKUP(C1082,[2]TD!$4:$65536,6,0))</f>
        <v>0</v>
      </c>
      <c r="M1082" s="57">
        <f>IF(ISERROR(VLOOKUP(C1082,[2]TD!$4:$65536,7,0)),0,VLOOKUP(C1082,[2]TD!$4:$65536,7,0))</f>
        <v>0</v>
      </c>
      <c r="N1082" s="70"/>
      <c r="O1082" s="70" t="str">
        <f>IF(ISERROR(VLOOKUP(N1082,[2]POA!$A$2:$C$25,3,0)),"",VLOOKUP(N1082,[2]POA!$A$2:$C$25,3,0))</f>
        <v/>
      </c>
      <c r="P1082" s="61"/>
      <c r="Q1082" s="61" t="str">
        <f>IF(ISERROR(VLOOKUP(P1082,[2]POA!$A$2:$F$25,4,0)),"",VLOOKUP(P1082,[2]POA!$A$2:$F$25,4,0))</f>
        <v/>
      </c>
      <c r="R1082" s="62" t="str">
        <f>IF(ISERROR(VLOOKUP(N1082,[2]POA!$A$2:$C$25,2,0)),"",VLOOKUP(N1082,[2]POA!$A$2:$C$25,2,0))</f>
        <v/>
      </c>
      <c r="S1082" s="63" t="s">
        <v>54</v>
      </c>
      <c r="T1082" s="64" t="str">
        <f t="shared" si="877"/>
        <v/>
      </c>
      <c r="U1082" s="63"/>
      <c r="V1082" s="64" t="str">
        <f>IF(OR(U1079=0,N1082="",R1082=""),"",IF(U1079&gt;=(0.5*R1082),"HABIL","NO HABIL"))</f>
        <v/>
      </c>
      <c r="W1082" s="64" t="str">
        <f t="shared" si="878"/>
        <v/>
      </c>
      <c r="X1082" s="63"/>
      <c r="Y1082" s="64" t="str">
        <f>IF(OR(X1079=0,N1082="",R1082=""),"",IF(X1079&gt;=$Y$9,"HABIL","NO HABIL"))</f>
        <v/>
      </c>
      <c r="Z1082" s="65"/>
      <c r="AA1082" s="64" t="str">
        <f>IF(OR(Z1079=0,N1082="",R1082=""),"",IF(Z1079&lt;=$AA$9,"HABIL","NO HABIL"))</f>
        <v/>
      </c>
      <c r="AB1082" s="61">
        <f>IF(ISERROR(VLOOKUP(P1082,[3]POA!$A$2:$F$25,5,0)),"",VLOOKUP(P1082,[3]POA!$A$2:$F$25,5,0))</f>
        <v>0</v>
      </c>
      <c r="AC1082" s="61"/>
      <c r="AD1082" s="64" t="str">
        <f>IF(OR(AC1079=0,N1082="",R1082=""),"",IF(AC1079&gt;=$AD$9,"HABIL","NO HABIL"))</f>
        <v/>
      </c>
      <c r="AE1082" s="64" t="str">
        <f t="shared" si="879"/>
        <v/>
      </c>
      <c r="AF1082" s="66">
        <f>IF(ISERROR(F1082/$AG$9),"",F1082/$AG$9)</f>
        <v>0</v>
      </c>
      <c r="AG1082" s="67" t="str">
        <f t="shared" si="882"/>
        <v>MIPYME</v>
      </c>
      <c r="AH1082" s="68"/>
      <c r="AI1082" s="64" t="str">
        <f>IF(OR(AH1079=0,N1082="",R1082=""),"",IF(AH1079&gt;=$AI$9,"HABIL","NO HABIL"))</f>
        <v/>
      </c>
      <c r="AJ1082" s="68"/>
      <c r="AK1082" s="64" t="str">
        <f>IF(OR(AJ1079=0,N1082="",R1082=""),"",IF(AJ1079&gt;=$AK$9,"HABIL","NO HABIL"))</f>
        <v/>
      </c>
      <c r="AL1082" s="71" t="str">
        <f t="shared" si="883"/>
        <v/>
      </c>
    </row>
    <row r="1083" spans="2:38" ht="18" customHeight="1" x14ac:dyDescent="0.25">
      <c r="B1083" s="54"/>
      <c r="C1083" s="56"/>
      <c r="D1083" s="56"/>
      <c r="E1083" s="57"/>
      <c r="F1083" s="57"/>
      <c r="G1083" s="57"/>
      <c r="H1083" s="57"/>
      <c r="I1083" s="57"/>
      <c r="J1083" s="57"/>
      <c r="K1083" s="57"/>
      <c r="L1083" s="57"/>
      <c r="M1083" s="57"/>
      <c r="N1083" s="70"/>
      <c r="O1083" s="70"/>
      <c r="P1083" s="61"/>
      <c r="Q1083" s="61"/>
      <c r="R1083" s="62"/>
      <c r="S1083" s="63"/>
      <c r="T1083" s="64" t="str">
        <f t="shared" si="877"/>
        <v/>
      </c>
      <c r="U1083" s="63"/>
      <c r="V1083" s="64"/>
      <c r="W1083" s="64" t="str">
        <f t="shared" si="878"/>
        <v/>
      </c>
      <c r="X1083" s="63"/>
      <c r="Y1083" s="64"/>
      <c r="Z1083" s="65"/>
      <c r="AA1083" s="64"/>
      <c r="AB1083" s="61"/>
      <c r="AC1083" s="61"/>
      <c r="AD1083" s="64"/>
      <c r="AE1083" s="64"/>
      <c r="AF1083" s="66"/>
      <c r="AG1083" s="67"/>
      <c r="AH1083" s="68"/>
      <c r="AI1083" s="64"/>
      <c r="AJ1083" s="68"/>
      <c r="AK1083" s="64"/>
      <c r="AL1083" s="71"/>
    </row>
    <row r="1084" spans="2:38" ht="18" customHeight="1" x14ac:dyDescent="0.25">
      <c r="B1084" s="54"/>
      <c r="C1084" s="56"/>
      <c r="D1084" s="56"/>
      <c r="E1084" s="57"/>
      <c r="F1084" s="57"/>
      <c r="G1084" s="57"/>
      <c r="H1084" s="57"/>
      <c r="I1084" s="57"/>
      <c r="J1084" s="57"/>
      <c r="K1084" s="57"/>
      <c r="L1084" s="57"/>
      <c r="M1084" s="57"/>
      <c r="N1084" s="70"/>
      <c r="O1084" s="70"/>
      <c r="P1084" s="61"/>
      <c r="Q1084" s="61"/>
      <c r="R1084" s="62"/>
      <c r="S1084" s="63"/>
      <c r="T1084" s="64" t="str">
        <f t="shared" si="877"/>
        <v/>
      </c>
      <c r="U1084" s="63"/>
      <c r="V1084" s="64"/>
      <c r="W1084" s="64" t="str">
        <f t="shared" si="878"/>
        <v/>
      </c>
      <c r="X1084" s="63"/>
      <c r="Y1084" s="64"/>
      <c r="Z1084" s="65"/>
      <c r="AA1084" s="64"/>
      <c r="AB1084" s="61"/>
      <c r="AC1084" s="61"/>
      <c r="AD1084" s="64"/>
      <c r="AE1084" s="64"/>
      <c r="AF1084" s="66"/>
      <c r="AG1084" s="67"/>
      <c r="AH1084" s="68"/>
      <c r="AI1084" s="64"/>
      <c r="AJ1084" s="68"/>
      <c r="AK1084" s="64"/>
      <c r="AL1084" s="72"/>
    </row>
    <row r="1085" spans="2:38" ht="18" customHeight="1" x14ac:dyDescent="0.25">
      <c r="B1085" s="54"/>
      <c r="C1085" s="56"/>
      <c r="D1085" s="56"/>
      <c r="E1085" s="57"/>
      <c r="F1085" s="57"/>
      <c r="G1085" s="57"/>
      <c r="H1085" s="57"/>
      <c r="I1085" s="57"/>
      <c r="J1085" s="57"/>
      <c r="K1085" s="57"/>
      <c r="L1085" s="57"/>
      <c r="M1085" s="57"/>
      <c r="N1085" s="70"/>
      <c r="O1085" s="70"/>
      <c r="P1085" s="61"/>
      <c r="Q1085" s="61"/>
      <c r="R1085" s="62"/>
      <c r="S1085" s="63"/>
      <c r="T1085" s="64" t="str">
        <f t="shared" si="877"/>
        <v/>
      </c>
      <c r="U1085" s="63"/>
      <c r="V1085" s="64"/>
      <c r="W1085" s="64" t="str">
        <f t="shared" si="878"/>
        <v/>
      </c>
      <c r="X1085" s="63"/>
      <c r="Y1085" s="64"/>
      <c r="Z1085" s="65"/>
      <c r="AA1085" s="64"/>
      <c r="AB1085" s="61"/>
      <c r="AC1085" s="61"/>
      <c r="AD1085" s="64"/>
      <c r="AE1085" s="64"/>
      <c r="AF1085" s="66"/>
      <c r="AG1085" s="67"/>
      <c r="AH1085" s="68"/>
      <c r="AI1085" s="64"/>
      <c r="AJ1085" s="68"/>
      <c r="AK1085" s="64"/>
      <c r="AL1085" s="71"/>
    </row>
    <row r="1086" spans="2:38" ht="18" customHeight="1" x14ac:dyDescent="0.25">
      <c r="B1086" s="54"/>
      <c r="C1086" s="56"/>
      <c r="D1086" s="56"/>
      <c r="E1086" s="57"/>
      <c r="F1086" s="57"/>
      <c r="G1086" s="57"/>
      <c r="H1086" s="57"/>
      <c r="I1086" s="57"/>
      <c r="J1086" s="57"/>
      <c r="K1086" s="57"/>
      <c r="L1086" s="57"/>
      <c r="M1086" s="57"/>
      <c r="N1086" s="70"/>
      <c r="O1086" s="70"/>
      <c r="P1086" s="61"/>
      <c r="Q1086" s="61"/>
      <c r="R1086" s="62"/>
      <c r="S1086" s="63"/>
      <c r="T1086" s="64" t="str">
        <f t="shared" si="877"/>
        <v/>
      </c>
      <c r="U1086" s="63"/>
      <c r="V1086" s="64"/>
      <c r="W1086" s="64" t="str">
        <f t="shared" si="878"/>
        <v/>
      </c>
      <c r="X1086" s="63"/>
      <c r="Y1086" s="64"/>
      <c r="Z1086" s="65"/>
      <c r="AA1086" s="64"/>
      <c r="AB1086" s="61"/>
      <c r="AC1086" s="61"/>
      <c r="AD1086" s="64"/>
      <c r="AE1086" s="64"/>
      <c r="AF1086" s="66"/>
      <c r="AG1086" s="67"/>
      <c r="AH1086" s="68"/>
      <c r="AI1086" s="64"/>
      <c r="AJ1086" s="68"/>
      <c r="AK1086" s="64"/>
      <c r="AL1086" s="71"/>
    </row>
    <row r="1087" spans="2:38" ht="18" customHeight="1" x14ac:dyDescent="0.25">
      <c r="B1087" s="54" t="str">
        <f>IF(C1087="","",B1086+0.1)</f>
        <v/>
      </c>
      <c r="C1087" s="56"/>
      <c r="D1087" s="56"/>
      <c r="E1087" s="57">
        <f>IF(ISERROR(VLOOKUP(C1087,[2]TD!$4:$65536,2,0)),0,VLOOKUP(C1087,[2]TD!$4:$65536,2,0))</f>
        <v>0</v>
      </c>
      <c r="F1087" s="57">
        <f>IF(ISERROR(VLOOKUP(C1087,[2]TD!$4:$65536,3,0)),0,VLOOKUP(C1087,[2]TD!$4:$65536,3,0))</f>
        <v>0</v>
      </c>
      <c r="G1087" s="57">
        <f>IF(ISERROR(VLOOKUP(C1087,[2]TD!$4:$65536,4,0)),0,VLOOKUP(C1087,[2]TD!$4:$65536,4,0))</f>
        <v>0</v>
      </c>
      <c r="H1087" s="57">
        <f>IF(ISERROR(VLOOKUP(C1087,[2]TD!$4:$65536,5,0)),0,VLOOKUP(C1087,[2]TD!$4:$65536,5,0))</f>
        <v>0</v>
      </c>
      <c r="I1087" s="57">
        <f t="shared" si="880"/>
        <v>0</v>
      </c>
      <c r="J1087" s="57">
        <f t="shared" si="880"/>
        <v>0</v>
      </c>
      <c r="K1087" s="57">
        <f t="shared" si="881"/>
        <v>0</v>
      </c>
      <c r="L1087" s="57">
        <f>IF(ISERROR(VLOOKUP(C1087,[2]TD!$4:$65536,6,0)),0,VLOOKUP(C1087,[2]TD!$4:$65536,6,0))</f>
        <v>0</v>
      </c>
      <c r="M1087" s="57">
        <f>IF(ISERROR(VLOOKUP(C1087,[2]TD!$4:$65536,7,0)),0,VLOOKUP(C1087,[2]TD!$4:$65536,7,0))</f>
        <v>0</v>
      </c>
      <c r="N1087" s="70"/>
      <c r="O1087" s="70" t="str">
        <f>IF(ISERROR(VLOOKUP(N1087,[2]POA!$A$2:$C$25,3,0)),"",VLOOKUP(N1087,[2]POA!$A$2:$C$25,3,0))</f>
        <v/>
      </c>
      <c r="P1087" s="61"/>
      <c r="Q1087" s="61" t="str">
        <f>IF(ISERROR(VLOOKUP(P1087,[2]POA!$A$2:$F$25,4,0)),"",VLOOKUP(P1087,[2]POA!$A$2:$F$25,4,0))</f>
        <v/>
      </c>
      <c r="R1087" s="62" t="str">
        <f>IF(ISERROR(VLOOKUP(N1087,[2]POA!$A$2:$C$25,2,0)),"",VLOOKUP(N1087,[2]POA!$A$2:$C$25,2,0))</f>
        <v/>
      </c>
      <c r="S1087" s="63"/>
      <c r="T1087" s="64" t="str">
        <f>IF(OR(S1086=0,N1087="",R1087=""),"",IF(S1086&gt;=(0.1*R1087),"HABIL","NO HABIL"))</f>
        <v/>
      </c>
      <c r="U1087" s="63"/>
      <c r="V1087" s="64" t="str">
        <f>IF(OR(U1079=0,N1087="",R1087=""),"",IF(U1079&gt;=(0.5*R1087),"HABIL","NO HABIL"))</f>
        <v/>
      </c>
      <c r="W1087" s="64" t="str">
        <f t="shared" si="878"/>
        <v/>
      </c>
      <c r="X1087" s="63"/>
      <c r="Y1087" s="64" t="str">
        <f>IF(OR(X1079=0,N1087="",R1087=""),"",IF(X1079&gt;=$Y$9,"HABIL","NO HABIL"))</f>
        <v/>
      </c>
      <c r="Z1087" s="65"/>
      <c r="AA1087" s="64" t="str">
        <f>IF(OR(Z1079=0,N1087="",R1087=""),"",IF(Z1079&lt;=$AA$9,"HABIL","NO HABIL"))</f>
        <v/>
      </c>
      <c r="AB1087" s="61">
        <f>IF(ISERROR(VLOOKUP(P1087,[3]POA!$A$2:$F$25,5,0)),"",VLOOKUP(P1087,[3]POA!$A$2:$F$25,5,0))</f>
        <v>0</v>
      </c>
      <c r="AC1087" s="61"/>
      <c r="AD1087" s="64" t="str">
        <f>IF(OR(AC1079=0,N1087="",R1087=""),"",IF(AC1079&gt;=$AD$9,"HABIL","NO HABIL"))</f>
        <v/>
      </c>
      <c r="AE1087" s="64" t="str">
        <f t="shared" si="879"/>
        <v/>
      </c>
      <c r="AF1087" s="66">
        <f>IF(ISERROR(F1087/$AG$9),"",F1087/$AG$9)</f>
        <v>0</v>
      </c>
      <c r="AG1087" s="67" t="str">
        <f t="shared" si="882"/>
        <v>MIPYME</v>
      </c>
      <c r="AH1087" s="68"/>
      <c r="AI1087" s="64" t="str">
        <f>IF(OR(AH1079=0,N1087="",R1087=""),"",IF(AH1079&gt;=$AI$9,"HABIL","NO HABIL"))</f>
        <v/>
      </c>
      <c r="AJ1087" s="68"/>
      <c r="AK1087" s="64" t="str">
        <f>IF(OR(AJ1079=0,N1087="",R1087=""),"",IF(AJ1079&gt;=$AK$9,"HABIL","NO HABIL"))</f>
        <v/>
      </c>
      <c r="AL1087" s="72" t="str">
        <f t="shared" si="883"/>
        <v/>
      </c>
    </row>
    <row r="1088" spans="2:38" ht="18" customHeight="1" x14ac:dyDescent="0.25">
      <c r="B1088" s="54" t="str">
        <f>IF(C1088="","",B1087+0.1)</f>
        <v/>
      </c>
      <c r="C1088" s="56"/>
      <c r="D1088" s="56"/>
      <c r="E1088" s="57">
        <f>IF(ISERROR(VLOOKUP(C1088,[2]TD!$4:$65536,2,0)),0,VLOOKUP(C1088,[2]TD!$4:$65536,2,0))</f>
        <v>0</v>
      </c>
      <c r="F1088" s="57">
        <f>IF(ISERROR(VLOOKUP(C1088,[2]TD!$4:$65536,3,0)),0,VLOOKUP(C1088,[2]TD!$4:$65536,3,0))</f>
        <v>0</v>
      </c>
      <c r="G1088" s="57">
        <f>IF(ISERROR(VLOOKUP(C1088,[2]TD!$4:$65536,4,0)),0,VLOOKUP(C1088,[2]TD!$4:$65536,4,0))</f>
        <v>0</v>
      </c>
      <c r="H1088" s="57">
        <f>IF(ISERROR(VLOOKUP(C1088,[2]TD!$4:$65536,5,0)),0,VLOOKUP(C1088,[2]TD!$4:$65536,5,0))</f>
        <v>0</v>
      </c>
      <c r="I1088" s="57">
        <f t="shared" si="880"/>
        <v>0</v>
      </c>
      <c r="J1088" s="57">
        <f t="shared" si="880"/>
        <v>0</v>
      </c>
      <c r="K1088" s="57">
        <f t="shared" si="881"/>
        <v>0</v>
      </c>
      <c r="L1088" s="57">
        <f>IF(ISERROR(VLOOKUP(C1088,[2]TD!$4:$65536,6,0)),0,VLOOKUP(C1088,[2]TD!$4:$65536,6,0))</f>
        <v>0</v>
      </c>
      <c r="M1088" s="57">
        <f>IF(ISERROR(VLOOKUP(C1088,[2]TD!$4:$65536,7,0)),0,VLOOKUP(C1088,[2]TD!$4:$65536,7,0))</f>
        <v>0</v>
      </c>
      <c r="N1088" s="70"/>
      <c r="O1088" s="70" t="str">
        <f>IF(ISERROR(VLOOKUP(N1088,[2]POA!$A$2:$C$25,3,0)),"",VLOOKUP(N1088,[2]POA!$A$2:$C$25,3,0))</f>
        <v/>
      </c>
      <c r="P1088" s="61"/>
      <c r="Q1088" s="61" t="str">
        <f>IF(ISERROR(VLOOKUP(P1088,[2]POA!$A$2:$F$25,4,0)),"",VLOOKUP(P1088,[2]POA!$A$2:$F$25,4,0))</f>
        <v/>
      </c>
      <c r="R1088" s="62" t="str">
        <f>IF(ISERROR(VLOOKUP(N1088,[2]POA!$A$2:$C$25,2,0)),"",VLOOKUP(N1088,[2]POA!$A$2:$C$25,2,0))</f>
        <v/>
      </c>
      <c r="S1088" s="63"/>
      <c r="T1088" s="64" t="str">
        <f>IF(OR(S1087=0,N1088="",R1088=""),"",IF(S1087&gt;=(0.1*R1088),"HABIL","NO HABIL"))</f>
        <v/>
      </c>
      <c r="U1088" s="63"/>
      <c r="V1088" s="64" t="str">
        <f>IF(OR(U1079=0,N1088="",R1088=""),"",IF(U1079&gt;=(0.5*R1088),"HABIL","NO HABIL"))</f>
        <v/>
      </c>
      <c r="W1088" s="64" t="str">
        <f t="shared" si="878"/>
        <v/>
      </c>
      <c r="X1088" s="63"/>
      <c r="Y1088" s="64" t="str">
        <f>IF(OR(X1079=0,N1088="",R1088=""),"",IF(X1079&gt;=$Y$9,"HABIL","NO HABIL"))</f>
        <v/>
      </c>
      <c r="Z1088" s="65"/>
      <c r="AA1088" s="64" t="str">
        <f>IF(OR(Z1079=0,N1088="",R1088=""),"",IF(Z1079&lt;=$AA$9,"HABIL","NO HABIL"))</f>
        <v/>
      </c>
      <c r="AB1088" s="61">
        <f>IF(ISERROR(VLOOKUP(P1088,[3]POA!$A$2:$F$25,5,0)),"",VLOOKUP(P1088,[3]POA!$A$2:$F$25,5,0))</f>
        <v>0</v>
      </c>
      <c r="AC1088" s="61"/>
      <c r="AD1088" s="64" t="str">
        <f>IF(OR(AC1079=0,N1088="",R1088=""),"",IF(AC1079&gt;=$AD$9,"HABIL","NO HABIL"))</f>
        <v/>
      </c>
      <c r="AE1088" s="64" t="str">
        <f t="shared" si="879"/>
        <v/>
      </c>
      <c r="AF1088" s="66">
        <f>IF(ISERROR(F1088/$AG$9),"",F1088/$AG$9)</f>
        <v>0</v>
      </c>
      <c r="AG1088" s="67" t="str">
        <f t="shared" si="882"/>
        <v>MIPYME</v>
      </c>
      <c r="AH1088" s="68"/>
      <c r="AI1088" s="64" t="str">
        <f>IF(OR(AH1079=0,N1088="",R1088=""),"",IF(AH1079&gt;=$AI$9,"HABIL","NO HABIL"))</f>
        <v/>
      </c>
      <c r="AJ1088" s="68"/>
      <c r="AK1088" s="64" t="str">
        <f>IF(OR(AJ1079=0,N1088="",R1088=""),"",IF(AJ1079&gt;=$AK$9,"HABIL","NO HABIL"))</f>
        <v/>
      </c>
      <c r="AL1088" s="72" t="str">
        <f t="shared" si="883"/>
        <v/>
      </c>
    </row>
    <row r="1089" spans="2:38" ht="18" customHeight="1" thickBot="1" x14ac:dyDescent="0.3">
      <c r="B1089" s="73" t="str">
        <f>IF(C1089="","",B1088+0.1)</f>
        <v/>
      </c>
      <c r="C1089" s="74"/>
      <c r="D1089" s="74"/>
      <c r="E1089" s="75">
        <f>IF(ISERROR(VLOOKUP(C1089,[2]TD!$4:$65536,2,0)),0,VLOOKUP(C1089,[2]TD!$4:$65536,2,0))</f>
        <v>0</v>
      </c>
      <c r="F1089" s="75">
        <f>IF(ISERROR(VLOOKUP(C1089,[2]TD!$4:$65536,3,0)),0,VLOOKUP(C1089,[2]TD!$4:$65536,3,0))</f>
        <v>0</v>
      </c>
      <c r="G1089" s="75">
        <f>IF(ISERROR(VLOOKUP(C1089,[2]TD!$4:$65536,4,0)),0,VLOOKUP(C1089,[2]TD!$4:$65536,4,0))</f>
        <v>0</v>
      </c>
      <c r="H1089" s="75">
        <f>IF(ISERROR(VLOOKUP(C1089,[2]TD!$4:$65536,5,0)),0,VLOOKUP(C1089,[2]TD!$4:$65536,5,0))</f>
        <v>0</v>
      </c>
      <c r="I1089" s="75">
        <f t="shared" si="880"/>
        <v>0</v>
      </c>
      <c r="J1089" s="75">
        <f t="shared" si="880"/>
        <v>0</v>
      </c>
      <c r="K1089" s="75">
        <f t="shared" si="881"/>
        <v>0</v>
      </c>
      <c r="L1089" s="75">
        <f>IF(ISERROR(VLOOKUP(C1089,[2]TD!$4:$65536,6,0)),0,VLOOKUP(C1089,[2]TD!$4:$65536,6,0))</f>
        <v>0</v>
      </c>
      <c r="M1089" s="75">
        <f>IF(ISERROR(VLOOKUP(C1089,[2]TD!$4:$65536,7,0)),0,VLOOKUP(C1089,[2]TD!$4:$65536,7,0))</f>
        <v>0</v>
      </c>
      <c r="N1089" s="76"/>
      <c r="O1089" s="76" t="str">
        <f>IF(ISERROR(VLOOKUP(N1089,[2]POA!$A$2:$C$25,3,0)),"",VLOOKUP(N1089,[2]POA!$A$2:$C$25,3,0))</f>
        <v/>
      </c>
      <c r="P1089" s="77"/>
      <c r="Q1089" s="77" t="str">
        <f>IF(ISERROR(VLOOKUP(P1089,[2]POA!$A$2:$F$25,4,0)),"",VLOOKUP(P1089,[2]POA!$A$2:$F$25,4,0))</f>
        <v/>
      </c>
      <c r="R1089" s="78" t="str">
        <f>IF(ISERROR(VLOOKUP(N1089,[2]POA!$A$2:$C$25,2,0)),"",VLOOKUP(N1089,[2]POA!$A$2:$C$25,2,0))</f>
        <v/>
      </c>
      <c r="S1089" s="79"/>
      <c r="T1089" s="64" t="str">
        <f>IF(OR(S1088=0,N1089="",R1089=""),"",IF(S1088&gt;=(0.1*R1089),"HABIL","NO HABIL"))</f>
        <v/>
      </c>
      <c r="U1089" s="79"/>
      <c r="V1089" s="80" t="str">
        <f>IF(OR(U1079=0,N1089="",R1089=""),"",IF(U1079&gt;=(0.5*R1089),"HABIL","NO HABIL"))</f>
        <v/>
      </c>
      <c r="W1089" s="64" t="str">
        <f t="shared" si="878"/>
        <v/>
      </c>
      <c r="X1089" s="79"/>
      <c r="Y1089" s="80" t="str">
        <f>IF(OR(X1079=0,N1089="",R1089=""),"",IF(X1079&gt;=$Y$9,"HABIL","NO HABIL"))</f>
        <v/>
      </c>
      <c r="Z1089" s="81"/>
      <c r="AA1089" s="80" t="str">
        <f>IF(OR(Z1079=0,N1089="",R1089=""),"",IF(Z1079&lt;=$AA$9,"HABIL","NO HABIL"))</f>
        <v/>
      </c>
      <c r="AB1089" s="77">
        <f>IF(ISERROR(VLOOKUP(P1089,[3]POA!$A$2:$F$25,5,0)),"",VLOOKUP(P1089,[3]POA!$A$2:$F$25,5,0))</f>
        <v>0</v>
      </c>
      <c r="AC1089" s="77"/>
      <c r="AD1089" s="80" t="str">
        <f>IF(OR(AC1079=0,N1089="",R1089=""),"",IF(AC1079&gt;=$AD$9,"HABIL","NO HABIL"))</f>
        <v/>
      </c>
      <c r="AE1089" s="80" t="str">
        <f t="shared" si="879"/>
        <v/>
      </c>
      <c r="AF1089" s="82">
        <f>IF(ISERROR(F1089/$AG$9),"",F1089/$AG$9)</f>
        <v>0</v>
      </c>
      <c r="AG1089" s="83" t="str">
        <f t="shared" si="882"/>
        <v>MIPYME</v>
      </c>
      <c r="AH1089" s="84"/>
      <c r="AI1089" s="80" t="str">
        <f>IF(OR(AH1079=0,N1089="",R1089=""),"",IF(AH1079&gt;=$AI$9,"HABIL","NO HABIL"))</f>
        <v/>
      </c>
      <c r="AJ1089" s="84"/>
      <c r="AK1089" s="80" t="str">
        <f>IF(OR(AJ1079=0,N1089="",R1089=""),"",IF(AJ1079&gt;=$AK$9,"HABIL","NO HABIL"))</f>
        <v/>
      </c>
      <c r="AL1089" s="85" t="str">
        <f t="shared" si="883"/>
        <v/>
      </c>
    </row>
    <row r="1090" spans="2:38" ht="24" customHeight="1" x14ac:dyDescent="0.25">
      <c r="B1090" s="37">
        <v>5</v>
      </c>
      <c r="C1090" s="38" t="s">
        <v>60</v>
      </c>
      <c r="D1090" s="39">
        <f>IF(SUM(D1091:D1100)=0,"",SUM(D1091:D1100))</f>
        <v>1</v>
      </c>
      <c r="E1090" s="40">
        <f>SUM(E1091:E1100)</f>
        <v>17147764586</v>
      </c>
      <c r="F1090" s="40">
        <f t="shared" ref="F1090:M1090" si="884">SUM(F1091:F1100)</f>
        <v>22715785252</v>
      </c>
      <c r="G1090" s="40">
        <f t="shared" si="884"/>
        <v>5686185809</v>
      </c>
      <c r="H1090" s="40">
        <f t="shared" si="884"/>
        <v>14659227492</v>
      </c>
      <c r="I1090" s="40">
        <f t="shared" si="884"/>
        <v>11461578777</v>
      </c>
      <c r="J1090" s="40">
        <f t="shared" si="884"/>
        <v>8056557760</v>
      </c>
      <c r="K1090" s="40">
        <f t="shared" si="884"/>
        <v>8056557760</v>
      </c>
      <c r="L1090" s="40">
        <f t="shared" si="884"/>
        <v>1503713824</v>
      </c>
      <c r="M1090" s="40">
        <f t="shared" si="884"/>
        <v>330939724.98000002</v>
      </c>
      <c r="N1090" s="41">
        <v>3</v>
      </c>
      <c r="O1090" s="42">
        <f>IF(ISERROR(VLOOKUP(N1090,[2]POA!$A$2:$C$25,3,0)),"",VLOOKUP(N1090,[2]POA!$A$2:$C$25,3,0))</f>
        <v>9</v>
      </c>
      <c r="P1090" s="43" t="s">
        <v>54</v>
      </c>
      <c r="Q1090" s="41">
        <f>+SUM(Q1091:Q1100)</f>
        <v>0</v>
      </c>
      <c r="R1090" s="44">
        <f>IF(ISERROR(VLOOKUP(N1090,[2]POA!$A$2:$C$25,2,0)),"",VLOOKUP(N1090,[2]POA!$A$2:$C$25,2,0))</f>
        <v>13200000000</v>
      </c>
      <c r="S1090" s="45">
        <f>SUM(I1090)</f>
        <v>11461578777</v>
      </c>
      <c r="T1090" s="46" t="str">
        <f>IF(OR(S1090=0,N1090="",R1090=""),"",IF(S1090&gt;=(R1090/O1090),"HABIL","NO HABIL"))</f>
        <v>HABIL</v>
      </c>
      <c r="U1090" s="47">
        <f>SUM(J1090)</f>
        <v>8056557760</v>
      </c>
      <c r="V1090" s="48" t="str">
        <f>IF(OR(U1090=0,N1090="",R1090=""),"",IF(U1090&gt;=(0.1*R1090),"HABIL","NO HABIL"))</f>
        <v>HABIL</v>
      </c>
      <c r="W1090" s="48"/>
      <c r="X1090" s="47">
        <f>IF(ISERROR(SUM(E1090/G1090)),0,SUM(E1090/G1090))</f>
        <v>3.0156884002733086</v>
      </c>
      <c r="Y1090" s="46" t="str">
        <f>IF(OR(X1090=0,N1090="",R1090=""),"",IF(X1090&gt;=$Y$9,"HABIL","NO HABIL"))</f>
        <v>HABIL</v>
      </c>
      <c r="Z1090" s="49">
        <f>IF(ISERROR(SUM(H1090/F1090)),0,SUM(H1090/F1090))</f>
        <v>0.64533219210237669</v>
      </c>
      <c r="AA1090" s="46" t="str">
        <f>IF(OR(Z1090=0,N1090="",R1090=""),"",IF(Z1090&lt;=$AA$9,"HABIL","NO HABIL"))</f>
        <v>HABIL</v>
      </c>
      <c r="AB1090" s="41">
        <f>+SUM(AB1091:AB1100)</f>
        <v>0</v>
      </c>
      <c r="AC1090" s="49">
        <f>IF(ISERROR(SUM(L1090/M1090)),0,SUM(L1090/M1090))</f>
        <v>4.5437694857904267</v>
      </c>
      <c r="AD1090" s="46" t="str">
        <f>IF(OR(AC1090=0,N1090="",R1090=""),"",IF(AC1090&gt;=$AD$9,"HABIL","NO HABIL"))</f>
        <v>HABIL</v>
      </c>
      <c r="AE1090" s="46" t="str">
        <f>IF(OR(T1090="",V1090="",Y1090="",AA1090="",AD1090=""),"",IF(T1090="NO HABIL","NO HABIL",IF(V1090="NO HABIL","NO HABIL",IF(Y1090="NO HABIL","NO HABIL",IF(AA1090="NO HABIL","NO HABIL",IF(AD1090="NO HABIL","NO HABIL",IF(AD1090="NO HABIL","NO HABIL","HABIL")))))))</f>
        <v>HABIL</v>
      </c>
      <c r="AF1090" s="50"/>
      <c r="AG1090" s="51"/>
      <c r="AH1090" s="49">
        <f>IF(ISERROR(SUM(L1090/K1090)),0,SUM(L1090/K1090))</f>
        <v>0.18664470221585056</v>
      </c>
      <c r="AI1090" s="46" t="str">
        <f>IF(OR(AH1090=0,N1090="",R1090=""),"",IF(AH1090&gt;=$AI$9,"HABIL","NO HABIL"))</f>
        <v>HABIL</v>
      </c>
      <c r="AJ1090" s="49">
        <f>IF(ISERROR(SUM(L1090/F1090)),0,SUM(L1090/F1090))</f>
        <v>6.6196867390600392E-2</v>
      </c>
      <c r="AK1090" s="46" t="str">
        <f>IF(OR(AJ1090=0,N1090="",R1090=""),"",IF(AJ1090&gt;=$AK$9,"HABIL","NO HABIL"))</f>
        <v>HABIL</v>
      </c>
      <c r="AL1090" s="52" t="str">
        <f t="shared" si="883"/>
        <v>HABIL</v>
      </c>
    </row>
    <row r="1091" spans="2:38" ht="24" customHeight="1" x14ac:dyDescent="0.25">
      <c r="B1091" s="54">
        <f>IF(C1091="","",B1090+0.1)</f>
        <v>5.0999999999999996</v>
      </c>
      <c r="C1091" s="56" t="s">
        <v>61</v>
      </c>
      <c r="D1091" s="56">
        <v>0.4</v>
      </c>
      <c r="E1091" s="57">
        <f>IF(ISERROR(VLOOKUP(C1091,[2]TD!$4:$65536,2,0)),0,VLOOKUP(C1091,[2]TD!$4:$65536,2,0))</f>
        <v>2408951773</v>
      </c>
      <c r="F1091" s="57">
        <f>IF(ISERROR(VLOOKUP(C1091,[2]TD!$4:$65536,3,0)),0,VLOOKUP(C1091,[2]TD!$4:$65536,3,0))</f>
        <v>2575286181</v>
      </c>
      <c r="G1091" s="57">
        <f>IF(ISERROR(VLOOKUP(C1091,[2]TD!$4:$65536,4,0)),0,VLOOKUP(C1091,[2]TD!$4:$65536,4,0))</f>
        <v>125903271</v>
      </c>
      <c r="H1091" s="57">
        <f>IF(ISERROR(VLOOKUP(C1091,[2]TD!$4:$65536,5,0)),0,VLOOKUP(C1091,[2]TD!$4:$65536,5,0))</f>
        <v>1329357707</v>
      </c>
      <c r="I1091" s="57">
        <f>IF(ISERROR(E1091-G1091),"",E1091-G1091)</f>
        <v>2283048502</v>
      </c>
      <c r="J1091" s="58">
        <f>IF(ISERROR(F1091-H1091),"",F1091-H1091)</f>
        <v>1245928474</v>
      </c>
      <c r="K1091" s="58">
        <f>IF(ISERROR(F1091-H1091),"",F1091-H1091)</f>
        <v>1245928474</v>
      </c>
      <c r="L1091" s="57">
        <f>IF(ISERROR(VLOOKUP(C1091,[2]TD!$4:$65536,6,0)),0,VLOOKUP(C1091,[2]TD!$4:$65536,6,0))</f>
        <v>459308181</v>
      </c>
      <c r="M1091" s="57">
        <f>IF(ISERROR(VLOOKUP(C1091,[2]TD!$4:$65536,7,0)),0,VLOOKUP(C1091,[2]TD!$4:$65536,7,0))</f>
        <v>18578631.98</v>
      </c>
      <c r="N1091" s="59"/>
      <c r="O1091" s="60" t="str">
        <f>IF(ISERROR(VLOOKUP(N1091,[2]POA!$A$2:$C$25,3,0)),"",VLOOKUP(N1091,[2]POA!$A$2:$C$25,3,0))</f>
        <v/>
      </c>
      <c r="P1091" s="61" t="s">
        <v>54</v>
      </c>
      <c r="Q1091" s="61" t="str">
        <f>IF(ISERROR(VLOOKUP(P1091,[2]POA!$A$2:$F$25,4,0)),"",VLOOKUP(P1091,[2]POA!$A$2:$F$25,4,0))</f>
        <v/>
      </c>
      <c r="R1091" s="62" t="str">
        <f>IF(ISERROR(VLOOKUP(N1091,[2]POA!$A$2:$C$25,2,0)),"",VLOOKUP(N1091,[2]POA!$A$2:$C$25,2,0))</f>
        <v/>
      </c>
      <c r="S1091" s="63"/>
      <c r="T1091" s="64" t="str">
        <f t="shared" ref="T1091:T1097" si="885">IF(OR(S1090=0,N1091="",R1091=""),"",IF(S1090&gt;=(0.3*R1091),"HABIL","NO HABIL"))</f>
        <v/>
      </c>
      <c r="U1091" s="63"/>
      <c r="V1091" s="64" t="str">
        <f>IF(OR(U1090=0,N1091="",R1091=""),"",IF(U1090&gt;=(0.5*R1091),"HABIL","NO HABIL"))</f>
        <v/>
      </c>
      <c r="W1091" s="64" t="str">
        <f t="shared" ref="W1091:W1100" si="886">IF(OR(V1090=0,Q1091="",U1091=""),"",IF(V1090&gt;=(0.2*U1091),"HABIL","NO HABIL"))</f>
        <v/>
      </c>
      <c r="X1091" s="63"/>
      <c r="Y1091" s="64" t="str">
        <f>IF(OR(X1090=0,N1091="",R1091=""),"",IF(X1090&gt;=$Y$9,"HABIL","NO HABIL"))</f>
        <v/>
      </c>
      <c r="Z1091" s="65"/>
      <c r="AA1091" s="64" t="str">
        <f>IF(OR(Z1090=0,N1091="",R1091=""),"",IF(Z1090&lt;=$AA$9,"HABIL","NO HABIL"))</f>
        <v/>
      </c>
      <c r="AB1091" s="61" t="str">
        <f>IF(ISERROR(VLOOKUP(P1091,[3]POA!$A$2:$F$25,5,0)),"",VLOOKUP(P1091,[3]POA!$A$2:$F$25,5,0))</f>
        <v/>
      </c>
      <c r="AC1091" s="61"/>
      <c r="AD1091" s="64" t="str">
        <f>IF(OR(AC1090=0,N1091="",R1091=""),"",IF(AC1090&gt;=$AD$9,"HABIL","NO HABIL"))</f>
        <v/>
      </c>
      <c r="AE1091" s="64" t="str">
        <f t="shared" ref="AE1091:AE1100" si="887">IF(OR(T1091="",V1091="",Y1091="",AA1091="",AD1091=""),"",IF(T1091="NO HABIL","NO HABIL",IF(V1091="NO HABIL","NO HABIL",IF(Y1091="NO HABIL","NO HABIL",IF(AA1091="NO HABIL","NO HABIL",IF(AD1091="NO HABIL","NO HABIL",IF(AD1091="NO HABIL","NO HABIL","HABIL")))))))</f>
        <v/>
      </c>
      <c r="AF1091" s="66">
        <f t="shared" ref="AF1091:AF1100" si="888">IF(ISERROR(F1091/$AG$9),"",F1091/$AG$9)</f>
        <v>4544.3553573319214</v>
      </c>
      <c r="AG1091" s="67" t="str">
        <f>+IF(AF1091&lt;$AG$10,"MIPYME","NO CUMPLE")</f>
        <v>MIPYME</v>
      </c>
      <c r="AH1091" s="68"/>
      <c r="AI1091" s="64" t="str">
        <f>IF(OR(AH1090=0,N1091="",R1091=""),"",IF(AH1090&gt;=$AI$9,"HABIL","NO HABIL"))</f>
        <v/>
      </c>
      <c r="AJ1091" s="68"/>
      <c r="AK1091" s="64" t="str">
        <f>IF(OR(AJ1090=0,N1091="",R1091=""),"",IF(AJ1090&gt;=$AK$9,"HABIL","NO HABIL"))</f>
        <v/>
      </c>
      <c r="AL1091" s="69" t="str">
        <f>IF(OR(AI1091="",AK1091=""),"",IF(AI1091="NO HABIL","NO HABIL",IF(AK1091="NO HABIL","NO HABIL",IF(AK1091="NO HABIL","NO HABIL","HABIL"))))</f>
        <v/>
      </c>
    </row>
    <row r="1092" spans="2:38" ht="18" customHeight="1" x14ac:dyDescent="0.25">
      <c r="B1092" s="54">
        <f>IF(C1092="","",B1091+0.1)</f>
        <v>5.1999999999999993</v>
      </c>
      <c r="C1092" s="56" t="s">
        <v>62</v>
      </c>
      <c r="D1092" s="56">
        <v>0.2</v>
      </c>
      <c r="E1092" s="57">
        <f>IF(ISERROR(VLOOKUP(C1092,[2]TD!$4:$65536,2,0)),0,VLOOKUP(C1092,[2]TD!$4:$65536,2,0))</f>
        <v>9189358989</v>
      </c>
      <c r="F1092" s="57">
        <f>IF(ISERROR(VLOOKUP(C1092,[2]TD!$4:$65536,3,0)),0,VLOOKUP(C1092,[2]TD!$4:$65536,3,0))</f>
        <v>10088151897</v>
      </c>
      <c r="G1092" s="57">
        <f>IF(ISERROR(VLOOKUP(C1092,[2]TD!$4:$65536,4,0)),0,VLOOKUP(C1092,[2]TD!$4:$65536,4,0))</f>
        <v>2210972467</v>
      </c>
      <c r="H1092" s="57">
        <f>IF(ISERROR(VLOOKUP(C1092,[2]TD!$4:$65536,5,0)),0,VLOOKUP(C1092,[2]TD!$4:$65536,5,0))</f>
        <v>7838200981</v>
      </c>
      <c r="I1092" s="57">
        <f t="shared" ref="I1092:J1100" si="889">IF(ISERROR(E1092-G1092),"",E1092-G1092)</f>
        <v>6978386522</v>
      </c>
      <c r="J1092" s="58">
        <f t="shared" si="889"/>
        <v>2249950916</v>
      </c>
      <c r="K1092" s="58">
        <f t="shared" ref="K1092:K1100" si="890">IF(ISERROR(F1092-H1092),"",F1092-H1092)</f>
        <v>2249950916</v>
      </c>
      <c r="L1092" s="57">
        <f>IF(ISERROR(VLOOKUP(C1092,[2]TD!$4:$65536,6,0)),0,VLOOKUP(C1092,[2]TD!$4:$65536,6,0))</f>
        <v>1143587893</v>
      </c>
      <c r="M1092" s="57">
        <f>IF(ISERROR(VLOOKUP(C1092,[2]TD!$4:$65536,7,0)),0,VLOOKUP(C1092,[2]TD!$4:$65536,7,0))</f>
        <v>129720661</v>
      </c>
      <c r="N1092" s="70"/>
      <c r="O1092" s="70" t="str">
        <f>IF(ISERROR(VLOOKUP(N1092,[2]POA!$A$2:$C$25,3,0)),"",VLOOKUP(N1092,[2]POA!$A$2:$C$25,3,0))</f>
        <v/>
      </c>
      <c r="P1092" s="61" t="s">
        <v>54</v>
      </c>
      <c r="Q1092" s="61" t="str">
        <f>IF(ISERROR(VLOOKUP(P1092,[2]POA!$A$2:$F$25,4,0)),"",VLOOKUP(P1092,[2]POA!$A$2:$F$25,4,0))</f>
        <v/>
      </c>
      <c r="R1092" s="62" t="str">
        <f>IF(ISERROR(VLOOKUP(N1092,[2]POA!$A$2:$C$25,2,0)),"",VLOOKUP(N1092,[2]POA!$A$2:$C$25,2,0))</f>
        <v/>
      </c>
      <c r="S1092" s="63" t="s">
        <v>54</v>
      </c>
      <c r="T1092" s="64" t="str">
        <f t="shared" si="885"/>
        <v/>
      </c>
      <c r="U1092" s="63"/>
      <c r="V1092" s="64" t="str">
        <f>IF(OR(U1090=0,N1092="",R1092=""),"",IF(U1090&gt;=(0.5*R1092),"HABIL","NO HABIL"))</f>
        <v/>
      </c>
      <c r="W1092" s="64" t="str">
        <f t="shared" si="886"/>
        <v/>
      </c>
      <c r="X1092" s="63"/>
      <c r="Y1092" s="64" t="str">
        <f>IF(OR(X1090=0,N1092="",R1092=""),"",IF(X1090&gt;=$Y$9,"HABIL","NO HABIL"))</f>
        <v/>
      </c>
      <c r="Z1092" s="65"/>
      <c r="AA1092" s="64" t="str">
        <f>IF(OR(Z1090=0,N1092="",R1092=""),"",IF(Z1090&lt;=$AA$9,"HABIL","NO HABIL"))</f>
        <v/>
      </c>
      <c r="AB1092" s="61" t="str">
        <f>IF(ISERROR(VLOOKUP(P1092,[3]POA!$A$2:$F$25,5,0)),"",VLOOKUP(P1092,[3]POA!$A$2:$F$25,5,0))</f>
        <v/>
      </c>
      <c r="AC1092" s="61"/>
      <c r="AD1092" s="64" t="str">
        <f>IF(OR(AC1090=0,N1092="",R1092=""),"",IF(AC1090&gt;=$AD$9,"HABIL","NO HABIL"))</f>
        <v/>
      </c>
      <c r="AE1092" s="64" t="str">
        <f t="shared" si="887"/>
        <v/>
      </c>
      <c r="AF1092" s="66">
        <f t="shared" si="888"/>
        <v>17801.573843303337</v>
      </c>
      <c r="AG1092" s="67" t="str">
        <f t="shared" ref="AG1092:AG1100" si="891">+IF(AF1092&lt;$AG$10,"MIPYME","NO CUMPLE")</f>
        <v>MIPYME</v>
      </c>
      <c r="AH1092" s="68"/>
      <c r="AI1092" s="64" t="str">
        <f>IF(OR(AH1090=0,N1092="",R1092=""),"",IF(AH1090&gt;=$AI$9,"HABIL","NO HABIL"))</f>
        <v/>
      </c>
      <c r="AJ1092" s="68"/>
      <c r="AK1092" s="64" t="str">
        <f>IF(OR(AJ1090=0,N1092="",R1092=""),"",IF(AJ1090&gt;=$AK$9,"HABIL","NO HABIL"))</f>
        <v/>
      </c>
      <c r="AL1092" s="71" t="str">
        <f t="shared" ref="AL1092:AL1101" si="892">IF(OR(AI1092="",AK1092=""),"",IF(AI1092="NO HABIL","NO HABIL",IF(AK1092="NO HABIL","NO HABIL",IF(AK1092="NO HABIL","NO HABIL","HABIL"))))</f>
        <v/>
      </c>
    </row>
    <row r="1093" spans="2:38" ht="18" customHeight="1" x14ac:dyDescent="0.25">
      <c r="B1093" s="54">
        <f>IF(C1093="","",B1092+0.1)</f>
        <v>5.2999999999999989</v>
      </c>
      <c r="C1093" s="56" t="s">
        <v>63</v>
      </c>
      <c r="D1093" s="56">
        <v>0.4</v>
      </c>
      <c r="E1093" s="57">
        <f>IF(ISERROR(VLOOKUP(C1093,[2]TD!$4:$65536,2,0)),0,VLOOKUP(C1093,[2]TD!$4:$65536,2,0))</f>
        <v>5549453824</v>
      </c>
      <c r="F1093" s="57">
        <f>IF(ISERROR(VLOOKUP(C1093,[2]TD!$4:$65536,3,0)),0,VLOOKUP(C1093,[2]TD!$4:$65536,3,0))</f>
        <v>10052347174</v>
      </c>
      <c r="G1093" s="57">
        <f>IF(ISERROR(VLOOKUP(C1093,[2]TD!$4:$65536,4,0)),0,VLOOKUP(C1093,[2]TD!$4:$65536,4,0))</f>
        <v>3349310071</v>
      </c>
      <c r="H1093" s="57">
        <f>IF(ISERROR(VLOOKUP(C1093,[2]TD!$4:$65536,5,0)),0,VLOOKUP(C1093,[2]TD!$4:$65536,5,0))</f>
        <v>5491668804</v>
      </c>
      <c r="I1093" s="57">
        <f t="shared" si="889"/>
        <v>2200143753</v>
      </c>
      <c r="J1093" s="58">
        <f t="shared" si="889"/>
        <v>4560678370</v>
      </c>
      <c r="K1093" s="58">
        <f t="shared" si="890"/>
        <v>4560678370</v>
      </c>
      <c r="L1093" s="57">
        <f>IF(ISERROR(VLOOKUP(C1093,[2]TD!$4:$65536,6,0)),0,VLOOKUP(C1093,[2]TD!$4:$65536,6,0))</f>
        <v>-99182250</v>
      </c>
      <c r="M1093" s="57">
        <f>IF(ISERROR(VLOOKUP(C1093,[2]TD!$4:$65536,7,0)),0,VLOOKUP(C1093,[2]TD!$4:$65536,7,0))</f>
        <v>182640432</v>
      </c>
      <c r="N1093" s="70"/>
      <c r="O1093" s="70" t="str">
        <f>IF(ISERROR(VLOOKUP(N1093,[2]POA!$A$2:$C$25,3,0)),"",VLOOKUP(N1093,[2]POA!$A$2:$C$25,3,0))</f>
        <v/>
      </c>
      <c r="P1093" s="61"/>
      <c r="Q1093" s="61" t="str">
        <f>IF(ISERROR(VLOOKUP(P1093,[2]POA!$A$2:$F$25,4,0)),"",VLOOKUP(P1093,[2]POA!$A$2:$F$25,4,0))</f>
        <v/>
      </c>
      <c r="R1093" s="62" t="str">
        <f>IF(ISERROR(VLOOKUP(N1093,[2]POA!$A$2:$C$25,2,0)),"",VLOOKUP(N1093,[2]POA!$A$2:$C$25,2,0))</f>
        <v/>
      </c>
      <c r="S1093" s="63" t="s">
        <v>54</v>
      </c>
      <c r="T1093" s="64" t="str">
        <f t="shared" si="885"/>
        <v/>
      </c>
      <c r="U1093" s="63"/>
      <c r="V1093" s="64" t="str">
        <f>IF(OR(U1090=0,N1093="",R1093=""),"",IF(U1090&gt;=(0.5*R1093),"HABIL","NO HABIL"))</f>
        <v/>
      </c>
      <c r="W1093" s="64" t="str">
        <f t="shared" si="886"/>
        <v/>
      </c>
      <c r="X1093" s="63"/>
      <c r="Y1093" s="64" t="str">
        <f>IF(OR(X1090=0,N1093="",R1093=""),"",IF(X1090&gt;=$Y$9,"HABIL","NO HABIL"))</f>
        <v/>
      </c>
      <c r="Z1093" s="65"/>
      <c r="AA1093" s="64" t="str">
        <f>IF(OR(Z1090=0,N1093="",R1093=""),"",IF(Z1090&lt;=$AA$9,"HABIL","NO HABIL"))</f>
        <v/>
      </c>
      <c r="AB1093" s="61">
        <f>IF(ISERROR(VLOOKUP(P1093,[3]POA!$A$2:$F$25,5,0)),"",VLOOKUP(P1093,[3]POA!$A$2:$F$25,5,0))</f>
        <v>0</v>
      </c>
      <c r="AC1093" s="61"/>
      <c r="AD1093" s="64" t="str">
        <f>IF(OR(AC1090=0,N1093="",R1093=""),"",IF(AC1090&gt;=$AD$9,"HABIL","NO HABIL"))</f>
        <v/>
      </c>
      <c r="AE1093" s="64" t="str">
        <f t="shared" si="887"/>
        <v/>
      </c>
      <c r="AF1093" s="66">
        <f t="shared" si="888"/>
        <v>17738.392754543849</v>
      </c>
      <c r="AG1093" s="67" t="str">
        <f t="shared" si="891"/>
        <v>MIPYME</v>
      </c>
      <c r="AH1093" s="68"/>
      <c r="AI1093" s="64" t="str">
        <f>IF(OR(AH1090=0,N1093="",R1093=""),"",IF(AH1090&gt;=$AI$9,"HABIL","NO HABIL"))</f>
        <v/>
      </c>
      <c r="AJ1093" s="68"/>
      <c r="AK1093" s="64" t="str">
        <f>IF(OR(AJ1090=0,N1093="",R1093=""),"",IF(AJ1090&gt;=$AK$9,"HABIL","NO HABIL"))</f>
        <v/>
      </c>
      <c r="AL1093" s="71" t="str">
        <f t="shared" si="892"/>
        <v/>
      </c>
    </row>
    <row r="1094" spans="2:38" ht="18" customHeight="1" x14ac:dyDescent="0.25">
      <c r="B1094" s="54"/>
      <c r="C1094" s="56" t="s">
        <v>55</v>
      </c>
      <c r="D1094" s="56"/>
      <c r="E1094" s="57">
        <f>IF(ISERROR(VLOOKUP(C1094,[2]TD!$4:$65536,2,0)),0,VLOOKUP(C1094,[2]TD!$4:$65536,2,0))</f>
        <v>0</v>
      </c>
      <c r="F1094" s="57">
        <f>IF(ISERROR(VLOOKUP(C1094,[2]TD!$4:$65536,3,0)),0,VLOOKUP(C1094,[2]TD!$4:$65536,3,0))</f>
        <v>0</v>
      </c>
      <c r="G1094" s="57">
        <f>IF(ISERROR(VLOOKUP(C1094,[2]TD!$4:$65536,4,0)),0,VLOOKUP(C1094,[2]TD!$4:$65536,4,0))</f>
        <v>0</v>
      </c>
      <c r="H1094" s="57">
        <f>IF(ISERROR(VLOOKUP(C1094,[2]TD!$4:$65536,5,0)),0,VLOOKUP(C1094,[2]TD!$4:$65536,5,0))</f>
        <v>0</v>
      </c>
      <c r="I1094" s="57">
        <f t="shared" si="889"/>
        <v>0</v>
      </c>
      <c r="J1094" s="57">
        <f t="shared" si="889"/>
        <v>0</v>
      </c>
      <c r="K1094" s="57">
        <f t="shared" si="890"/>
        <v>0</v>
      </c>
      <c r="L1094" s="57">
        <f>IF(ISERROR(VLOOKUP(C1094,[2]TD!$4:$65536,6,0)),0,VLOOKUP(C1094,[2]TD!$4:$65536,6,0))</f>
        <v>0</v>
      </c>
      <c r="M1094" s="57">
        <f>IF(ISERROR(VLOOKUP(C1094,[2]TD!$4:$65536,7,0)),0,VLOOKUP(C1094,[2]TD!$4:$65536,7,0))</f>
        <v>0</v>
      </c>
      <c r="N1094" s="70"/>
      <c r="O1094" s="70" t="str">
        <f>IF(ISERROR(VLOOKUP(N1094,[2]POA!$A$2:$C$25,3,0)),"",VLOOKUP(N1094,[2]POA!$A$2:$C$25,3,0))</f>
        <v/>
      </c>
      <c r="P1094" s="61"/>
      <c r="Q1094" s="61" t="str">
        <f>IF(ISERROR(VLOOKUP(P1094,[2]POA!$A$2:$F$25,4,0)),"",VLOOKUP(P1094,[2]POA!$A$2:$F$25,4,0))</f>
        <v/>
      </c>
      <c r="R1094" s="62" t="str">
        <f>IF(ISERROR(VLOOKUP(N1094,[2]POA!$A$2:$C$25,2,0)),"",VLOOKUP(N1094,[2]POA!$A$2:$C$25,2,0))</f>
        <v/>
      </c>
      <c r="S1094" s="63"/>
      <c r="T1094" s="64" t="str">
        <f t="shared" si="885"/>
        <v/>
      </c>
      <c r="U1094" s="63"/>
      <c r="V1094" s="64" t="str">
        <f>IF(OR(U1090=0,N1094="",R1094=""),"",IF(U1090&gt;=(0.5*R1094),"HABIL","NO HABIL"))</f>
        <v/>
      </c>
      <c r="W1094" s="64" t="str">
        <f t="shared" si="886"/>
        <v/>
      </c>
      <c r="X1094" s="63"/>
      <c r="Y1094" s="64" t="str">
        <f>IF(OR(X1090=0,N1094="",R1094=""),"",IF(X1090&gt;=$Y$9,"HABIL","NO HABIL"))</f>
        <v/>
      </c>
      <c r="Z1094" s="65"/>
      <c r="AA1094" s="64" t="str">
        <f>IF(OR(Z1090=0,N1094="",R1094=""),"",IF(Z1090&lt;=$AA$9,"HABIL","NO HABIL"))</f>
        <v/>
      </c>
      <c r="AB1094" s="61">
        <f>IF(ISERROR(VLOOKUP(P1094,[3]POA!$A$2:$F$25,5,0)),"",VLOOKUP(P1094,[3]POA!$A$2:$F$25,5,0))</f>
        <v>0</v>
      </c>
      <c r="AC1094" s="61"/>
      <c r="AD1094" s="64" t="str">
        <f>IF(OR(AC1090=0,N1094="",R1094=""),"",IF(AC1090&gt;=$AD$9,"HABIL","NO HABIL"))</f>
        <v/>
      </c>
      <c r="AE1094" s="64" t="str">
        <f t="shared" si="887"/>
        <v/>
      </c>
      <c r="AF1094" s="66">
        <f t="shared" si="888"/>
        <v>0</v>
      </c>
      <c r="AG1094" s="67" t="str">
        <f t="shared" si="891"/>
        <v>MIPYME</v>
      </c>
      <c r="AH1094" s="68"/>
      <c r="AI1094" s="64" t="str">
        <f>IF(OR(AH1090=0,N1094="",R1094=""),"",IF(AH1090&gt;=$AI$9,"HABIL","NO HABIL"))</f>
        <v/>
      </c>
      <c r="AJ1094" s="68"/>
      <c r="AK1094" s="64" t="str">
        <f>IF(OR(AJ1090=0,N1094="",R1094=""),"",IF(AJ1090&gt;=$AK$9,"HABIL","NO HABIL"))</f>
        <v/>
      </c>
      <c r="AL1094" s="71" t="str">
        <f t="shared" si="892"/>
        <v/>
      </c>
    </row>
    <row r="1095" spans="2:38" ht="18" customHeight="1" x14ac:dyDescent="0.25">
      <c r="B1095" s="54" t="str">
        <f t="shared" ref="B1095:B1100" si="893">IF(C1095="","",B1094+0.1)</f>
        <v/>
      </c>
      <c r="C1095" s="56"/>
      <c r="D1095" s="56"/>
      <c r="E1095" s="57">
        <f>IF(ISERROR(VLOOKUP(C1095,[2]TD!$4:$65536,2,0)),0,VLOOKUP(C1095,[2]TD!$4:$65536,2,0))</f>
        <v>0</v>
      </c>
      <c r="F1095" s="57">
        <f>IF(ISERROR(VLOOKUP(C1095,[2]TD!$4:$65536,3,0)),0,VLOOKUP(C1095,[2]TD!$4:$65536,3,0))</f>
        <v>0</v>
      </c>
      <c r="G1095" s="57">
        <f>IF(ISERROR(VLOOKUP(C1095,[2]TD!$4:$65536,4,0)),0,VLOOKUP(C1095,[2]TD!$4:$65536,4,0))</f>
        <v>0</v>
      </c>
      <c r="H1095" s="57">
        <f>IF(ISERROR(VLOOKUP(C1095,[2]TD!$4:$65536,5,0)),0,VLOOKUP(C1095,[2]TD!$4:$65536,5,0))</f>
        <v>0</v>
      </c>
      <c r="I1095" s="57">
        <f t="shared" si="889"/>
        <v>0</v>
      </c>
      <c r="J1095" s="57">
        <f t="shared" si="889"/>
        <v>0</v>
      </c>
      <c r="K1095" s="57">
        <f t="shared" si="890"/>
        <v>0</v>
      </c>
      <c r="L1095" s="57">
        <f>IF(ISERROR(VLOOKUP(C1095,[2]TD!$4:$65536,6,0)),0,VLOOKUP(C1095,[2]TD!$4:$65536,6,0))</f>
        <v>0</v>
      </c>
      <c r="M1095" s="57">
        <f>IF(ISERROR(VLOOKUP(C1095,[2]TD!$4:$65536,7,0)),0,VLOOKUP(C1095,[2]TD!$4:$65536,7,0))</f>
        <v>0</v>
      </c>
      <c r="N1095" s="70"/>
      <c r="O1095" s="70" t="str">
        <f>IF(ISERROR(VLOOKUP(N1095,[2]POA!$A$2:$C$25,3,0)),"",VLOOKUP(N1095,[2]POA!$A$2:$C$25,3,0))</f>
        <v/>
      </c>
      <c r="P1095" s="61"/>
      <c r="Q1095" s="61" t="str">
        <f>IF(ISERROR(VLOOKUP(P1095,[2]POA!$A$2:$F$25,4,0)),"",VLOOKUP(P1095,[2]POA!$A$2:$F$25,4,0))</f>
        <v/>
      </c>
      <c r="R1095" s="62" t="str">
        <f>IF(ISERROR(VLOOKUP(N1095,[2]POA!$A$2:$C$25,2,0)),"",VLOOKUP(N1095,[2]POA!$A$2:$C$25,2,0))</f>
        <v/>
      </c>
      <c r="S1095" s="63"/>
      <c r="T1095" s="64" t="str">
        <f t="shared" si="885"/>
        <v/>
      </c>
      <c r="U1095" s="63"/>
      <c r="V1095" s="64" t="str">
        <f>IF(OR(U1090=0,N1095="",R1095=""),"",IF(U1090&gt;=(0.5*R1095),"HABIL","NO HABIL"))</f>
        <v/>
      </c>
      <c r="W1095" s="64" t="str">
        <f t="shared" si="886"/>
        <v/>
      </c>
      <c r="X1095" s="63"/>
      <c r="Y1095" s="64" t="str">
        <f>IF(OR(X1090=0,N1095="",R1095=""),"",IF(X1090&gt;=$Y$9,"HABIL","NO HABIL"))</f>
        <v/>
      </c>
      <c r="Z1095" s="65"/>
      <c r="AA1095" s="64" t="str">
        <f>IF(OR(Z1090=0,N1095="",R1095=""),"",IF(Z1090&lt;=$AA$9,"HABIL","NO HABIL"))</f>
        <v/>
      </c>
      <c r="AB1095" s="61">
        <f>IF(ISERROR(VLOOKUP(P1095,[3]POA!$A$2:$F$25,5,0)),"",VLOOKUP(P1095,[3]POA!$A$2:$F$25,5,0))</f>
        <v>0</v>
      </c>
      <c r="AC1095" s="61"/>
      <c r="AD1095" s="64" t="str">
        <f>IF(OR(AC1090=0,N1095="",R1095=""),"",IF(AC1090&gt;=$AD$9,"HABIL","NO HABIL"))</f>
        <v/>
      </c>
      <c r="AE1095" s="64" t="str">
        <f t="shared" si="887"/>
        <v/>
      </c>
      <c r="AF1095" s="66">
        <f t="shared" si="888"/>
        <v>0</v>
      </c>
      <c r="AG1095" s="67" t="str">
        <f t="shared" si="891"/>
        <v>MIPYME</v>
      </c>
      <c r="AH1095" s="68"/>
      <c r="AI1095" s="64" t="str">
        <f>IF(OR(AH1090=0,N1095="",R1095=""),"",IF(AH1090&gt;=$AI$9,"HABIL","NO HABIL"))</f>
        <v/>
      </c>
      <c r="AJ1095" s="68"/>
      <c r="AK1095" s="64" t="str">
        <f>IF(OR(AJ1090=0,N1095="",R1095=""),"",IF(AJ1090&gt;=$AK$9,"HABIL","NO HABIL"))</f>
        <v/>
      </c>
      <c r="AL1095" s="72" t="str">
        <f t="shared" si="892"/>
        <v/>
      </c>
    </row>
    <row r="1096" spans="2:38" ht="18" customHeight="1" x14ac:dyDescent="0.25">
      <c r="B1096" s="54" t="str">
        <f t="shared" si="893"/>
        <v/>
      </c>
      <c r="C1096" s="56"/>
      <c r="D1096" s="56"/>
      <c r="E1096" s="57">
        <f>IF(ISERROR(VLOOKUP(C1096,[2]TD!$4:$65536,2,0)),0,VLOOKUP(C1096,[2]TD!$4:$65536,2,0))</f>
        <v>0</v>
      </c>
      <c r="F1096" s="57">
        <f>IF(ISERROR(VLOOKUP(C1096,[2]TD!$4:$65536,3,0)),0,VLOOKUP(C1096,[2]TD!$4:$65536,3,0))</f>
        <v>0</v>
      </c>
      <c r="G1096" s="57">
        <f>IF(ISERROR(VLOOKUP(C1096,[2]TD!$4:$65536,4,0)),0,VLOOKUP(C1096,[2]TD!$4:$65536,4,0))</f>
        <v>0</v>
      </c>
      <c r="H1096" s="57">
        <f>IF(ISERROR(VLOOKUP(C1096,[2]TD!$4:$65536,5,0)),0,VLOOKUP(C1096,[2]TD!$4:$65536,5,0))</f>
        <v>0</v>
      </c>
      <c r="I1096" s="57">
        <f t="shared" si="889"/>
        <v>0</v>
      </c>
      <c r="J1096" s="57">
        <f t="shared" si="889"/>
        <v>0</v>
      </c>
      <c r="K1096" s="57">
        <f t="shared" si="890"/>
        <v>0</v>
      </c>
      <c r="L1096" s="57">
        <f>IF(ISERROR(VLOOKUP(C1096,[2]TD!$4:$65536,6,0)),0,VLOOKUP(C1096,[2]TD!$4:$65536,6,0))</f>
        <v>0</v>
      </c>
      <c r="M1096" s="57">
        <f>IF(ISERROR(VLOOKUP(C1096,[2]TD!$4:$65536,7,0)),0,VLOOKUP(C1096,[2]TD!$4:$65536,7,0))</f>
        <v>0</v>
      </c>
      <c r="N1096" s="70"/>
      <c r="O1096" s="70" t="str">
        <f>IF(ISERROR(VLOOKUP(N1096,[2]POA!$A$2:$C$25,3,0)),"",VLOOKUP(N1096,[2]POA!$A$2:$C$25,3,0))</f>
        <v/>
      </c>
      <c r="P1096" s="61"/>
      <c r="Q1096" s="61" t="str">
        <f>IF(ISERROR(VLOOKUP(P1096,[2]POA!$A$2:$F$25,4,0)),"",VLOOKUP(P1096,[2]POA!$A$2:$F$25,4,0))</f>
        <v/>
      </c>
      <c r="R1096" s="62" t="str">
        <f>IF(ISERROR(VLOOKUP(N1096,[2]POA!$A$2:$C$25,2,0)),"",VLOOKUP(N1096,[2]POA!$A$2:$C$25,2,0))</f>
        <v/>
      </c>
      <c r="S1096" s="63"/>
      <c r="T1096" s="64" t="str">
        <f t="shared" si="885"/>
        <v/>
      </c>
      <c r="U1096" s="63"/>
      <c r="V1096" s="64" t="str">
        <f>IF(OR(U1090=0,N1096="",R1096=""),"",IF(U1090&gt;=(0.5*R1096),"HABIL","NO HABIL"))</f>
        <v/>
      </c>
      <c r="W1096" s="64" t="str">
        <f t="shared" si="886"/>
        <v/>
      </c>
      <c r="X1096" s="63"/>
      <c r="Y1096" s="64" t="str">
        <f>IF(OR(X1090=0,N1096="",R1096=""),"",IF(X1090&gt;=$Y$9,"HABIL","NO HABIL"))</f>
        <v/>
      </c>
      <c r="Z1096" s="65"/>
      <c r="AA1096" s="64" t="str">
        <f>IF(OR(Z1090=0,N1096="",R1096=""),"",IF(Z1090&lt;=$AA$9,"HABIL","NO HABIL"))</f>
        <v/>
      </c>
      <c r="AB1096" s="61">
        <f>IF(ISERROR(VLOOKUP(P1096,[3]POA!$A$2:$F$25,5,0)),"",VLOOKUP(P1096,[3]POA!$A$2:$F$25,5,0))</f>
        <v>0</v>
      </c>
      <c r="AC1096" s="61"/>
      <c r="AD1096" s="64" t="str">
        <f>IF(OR(AC1090=0,N1096="",R1096=""),"",IF(AC1090&gt;=$AD$9,"HABIL","NO HABIL"))</f>
        <v/>
      </c>
      <c r="AE1096" s="64" t="str">
        <f t="shared" si="887"/>
        <v/>
      </c>
      <c r="AF1096" s="66">
        <f t="shared" si="888"/>
        <v>0</v>
      </c>
      <c r="AG1096" s="67" t="str">
        <f t="shared" si="891"/>
        <v>MIPYME</v>
      </c>
      <c r="AH1096" s="68"/>
      <c r="AI1096" s="64" t="str">
        <f>IF(OR(AH1090=0,N1096="",R1096=""),"",IF(AH1090&gt;=$AI$9,"HABIL","NO HABIL"))</f>
        <v/>
      </c>
      <c r="AJ1096" s="68"/>
      <c r="AK1096" s="64" t="str">
        <f>IF(OR(AJ1090=0,N1096="",R1096=""),"",IF(AJ1090&gt;=$AK$9,"HABIL","NO HABIL"))</f>
        <v/>
      </c>
      <c r="AL1096" s="71" t="str">
        <f t="shared" si="892"/>
        <v/>
      </c>
    </row>
    <row r="1097" spans="2:38" ht="18" customHeight="1" x14ac:dyDescent="0.25">
      <c r="B1097" s="54" t="str">
        <f t="shared" si="893"/>
        <v/>
      </c>
      <c r="C1097" s="56"/>
      <c r="D1097" s="56"/>
      <c r="E1097" s="57">
        <f>IF(ISERROR(VLOOKUP(C1097,[2]TD!$4:$65536,2,0)),0,VLOOKUP(C1097,[2]TD!$4:$65536,2,0))</f>
        <v>0</v>
      </c>
      <c r="F1097" s="57">
        <f>IF(ISERROR(VLOOKUP(C1097,[2]TD!$4:$65536,3,0)),0,VLOOKUP(C1097,[2]TD!$4:$65536,3,0))</f>
        <v>0</v>
      </c>
      <c r="G1097" s="57">
        <f>IF(ISERROR(VLOOKUP(C1097,[2]TD!$4:$65536,4,0)),0,VLOOKUP(C1097,[2]TD!$4:$65536,4,0))</f>
        <v>0</v>
      </c>
      <c r="H1097" s="57">
        <f>IF(ISERROR(VLOOKUP(C1097,[2]TD!$4:$65536,5,0)),0,VLOOKUP(C1097,[2]TD!$4:$65536,5,0))</f>
        <v>0</v>
      </c>
      <c r="I1097" s="57">
        <f t="shared" si="889"/>
        <v>0</v>
      </c>
      <c r="J1097" s="57">
        <f t="shared" si="889"/>
        <v>0</v>
      </c>
      <c r="K1097" s="57">
        <f t="shared" si="890"/>
        <v>0</v>
      </c>
      <c r="L1097" s="57">
        <f>IF(ISERROR(VLOOKUP(C1097,[2]TD!$4:$65536,6,0)),0,VLOOKUP(C1097,[2]TD!$4:$65536,6,0))</f>
        <v>0</v>
      </c>
      <c r="M1097" s="57">
        <f>IF(ISERROR(VLOOKUP(C1097,[2]TD!$4:$65536,7,0)),0,VLOOKUP(C1097,[2]TD!$4:$65536,7,0))</f>
        <v>0</v>
      </c>
      <c r="N1097" s="70"/>
      <c r="O1097" s="70" t="str">
        <f>IF(ISERROR(VLOOKUP(N1097,[2]POA!$A$2:$C$25,3,0)),"",VLOOKUP(N1097,[2]POA!$A$2:$C$25,3,0))</f>
        <v/>
      </c>
      <c r="P1097" s="61"/>
      <c r="Q1097" s="61" t="str">
        <f>IF(ISERROR(VLOOKUP(P1097,[2]POA!$A$2:$F$25,4,0)),"",VLOOKUP(P1097,[2]POA!$A$2:$F$25,4,0))</f>
        <v/>
      </c>
      <c r="R1097" s="62" t="str">
        <f>IF(ISERROR(VLOOKUP(N1097,[2]POA!$A$2:$C$25,2,0)),"",VLOOKUP(N1097,[2]POA!$A$2:$C$25,2,0))</f>
        <v/>
      </c>
      <c r="S1097" s="63"/>
      <c r="T1097" s="64" t="str">
        <f t="shared" si="885"/>
        <v/>
      </c>
      <c r="U1097" s="63"/>
      <c r="V1097" s="64" t="str">
        <f>IF(OR(U1090=0,N1097="",R1097=""),"",IF(U1090&gt;=(0.5*R1097),"HABIL","NO HABIL"))</f>
        <v/>
      </c>
      <c r="W1097" s="64" t="str">
        <f t="shared" si="886"/>
        <v/>
      </c>
      <c r="X1097" s="63"/>
      <c r="Y1097" s="64" t="str">
        <f>IF(OR(X1090=0,N1097="",R1097=""),"",IF(X1090&gt;=$Y$9,"HABIL","NO HABIL"))</f>
        <v/>
      </c>
      <c r="Z1097" s="65"/>
      <c r="AA1097" s="64" t="str">
        <f>IF(OR(Z1090=0,N1097="",R1097=""),"",IF(Z1090&lt;=$AA$9,"HABIL","NO HABIL"))</f>
        <v/>
      </c>
      <c r="AB1097" s="61">
        <f>IF(ISERROR(VLOOKUP(P1097,[3]POA!$A$2:$F$25,5,0)),"",VLOOKUP(P1097,[3]POA!$A$2:$F$25,5,0))</f>
        <v>0</v>
      </c>
      <c r="AC1097" s="61"/>
      <c r="AD1097" s="64" t="str">
        <f>IF(OR(AC1090=0,N1097="",R1097=""),"",IF(AC1090&gt;=$AD$9,"HABIL","NO HABIL"))</f>
        <v/>
      </c>
      <c r="AE1097" s="64" t="str">
        <f t="shared" si="887"/>
        <v/>
      </c>
      <c r="AF1097" s="66">
        <f t="shared" si="888"/>
        <v>0</v>
      </c>
      <c r="AG1097" s="67" t="str">
        <f t="shared" si="891"/>
        <v>MIPYME</v>
      </c>
      <c r="AH1097" s="68"/>
      <c r="AI1097" s="64" t="str">
        <f>IF(OR(AH1090=0,N1097="",R1097=""),"",IF(AH1090&gt;=$AI$9,"HABIL","NO HABIL"))</f>
        <v/>
      </c>
      <c r="AJ1097" s="68"/>
      <c r="AK1097" s="64" t="str">
        <f>IF(OR(AJ1090=0,N1097="",R1097=""),"",IF(AJ1090&gt;=$AK$9,"HABIL","NO HABIL"))</f>
        <v/>
      </c>
      <c r="AL1097" s="71" t="str">
        <f t="shared" si="892"/>
        <v/>
      </c>
    </row>
    <row r="1098" spans="2:38" ht="18" customHeight="1" x14ac:dyDescent="0.25">
      <c r="B1098" s="54" t="str">
        <f t="shared" si="893"/>
        <v/>
      </c>
      <c r="C1098" s="56"/>
      <c r="D1098" s="56"/>
      <c r="E1098" s="57">
        <f>IF(ISERROR(VLOOKUP(C1098,[2]TD!$4:$65536,2,0)),0,VLOOKUP(C1098,[2]TD!$4:$65536,2,0))</f>
        <v>0</v>
      </c>
      <c r="F1098" s="57">
        <f>IF(ISERROR(VLOOKUP(C1098,[2]TD!$4:$65536,3,0)),0,VLOOKUP(C1098,[2]TD!$4:$65536,3,0))</f>
        <v>0</v>
      </c>
      <c r="G1098" s="57">
        <f>IF(ISERROR(VLOOKUP(C1098,[2]TD!$4:$65536,4,0)),0,VLOOKUP(C1098,[2]TD!$4:$65536,4,0))</f>
        <v>0</v>
      </c>
      <c r="H1098" s="57">
        <f>IF(ISERROR(VLOOKUP(C1098,[2]TD!$4:$65536,5,0)),0,VLOOKUP(C1098,[2]TD!$4:$65536,5,0))</f>
        <v>0</v>
      </c>
      <c r="I1098" s="57">
        <f t="shared" si="889"/>
        <v>0</v>
      </c>
      <c r="J1098" s="57">
        <f t="shared" si="889"/>
        <v>0</v>
      </c>
      <c r="K1098" s="57">
        <f t="shared" si="890"/>
        <v>0</v>
      </c>
      <c r="L1098" s="57">
        <f>IF(ISERROR(VLOOKUP(C1098,[2]TD!$4:$65536,6,0)),0,VLOOKUP(C1098,[2]TD!$4:$65536,6,0))</f>
        <v>0</v>
      </c>
      <c r="M1098" s="57">
        <f>IF(ISERROR(VLOOKUP(C1098,[2]TD!$4:$65536,7,0)),0,VLOOKUP(C1098,[2]TD!$4:$65536,7,0))</f>
        <v>0</v>
      </c>
      <c r="N1098" s="70"/>
      <c r="O1098" s="70" t="str">
        <f>IF(ISERROR(VLOOKUP(N1098,[2]POA!$A$2:$C$25,3,0)),"",VLOOKUP(N1098,[2]POA!$A$2:$C$25,3,0))</f>
        <v/>
      </c>
      <c r="P1098" s="61"/>
      <c r="Q1098" s="61" t="str">
        <f>IF(ISERROR(VLOOKUP(P1098,[2]POA!$A$2:$F$25,4,0)),"",VLOOKUP(P1098,[2]POA!$A$2:$F$25,4,0))</f>
        <v/>
      </c>
      <c r="R1098" s="62" t="str">
        <f>IF(ISERROR(VLOOKUP(N1098,[2]POA!$A$2:$C$25,2,0)),"",VLOOKUP(N1098,[2]POA!$A$2:$C$25,2,0))</f>
        <v/>
      </c>
      <c r="S1098" s="63"/>
      <c r="T1098" s="64" t="str">
        <f>IF(OR(S1097=0,N1098="",R1098=""),"",IF(S1097&gt;=(0.1*R1098),"HABIL","NO HABIL"))</f>
        <v/>
      </c>
      <c r="U1098" s="63"/>
      <c r="V1098" s="64" t="str">
        <f>IF(OR(U1090=0,N1098="",R1098=""),"",IF(U1090&gt;=(0.5*R1098),"HABIL","NO HABIL"))</f>
        <v/>
      </c>
      <c r="W1098" s="64" t="str">
        <f t="shared" si="886"/>
        <v/>
      </c>
      <c r="X1098" s="63"/>
      <c r="Y1098" s="64" t="str">
        <f>IF(OR(X1090=0,N1098="",R1098=""),"",IF(X1090&gt;=$Y$9,"HABIL","NO HABIL"))</f>
        <v/>
      </c>
      <c r="Z1098" s="65"/>
      <c r="AA1098" s="64" t="str">
        <f>IF(OR(Z1090=0,N1098="",R1098=""),"",IF(Z1090&lt;=$AA$9,"HABIL","NO HABIL"))</f>
        <v/>
      </c>
      <c r="AB1098" s="61">
        <f>IF(ISERROR(VLOOKUP(P1098,[3]POA!$A$2:$F$25,5,0)),"",VLOOKUP(P1098,[3]POA!$A$2:$F$25,5,0))</f>
        <v>0</v>
      </c>
      <c r="AC1098" s="61"/>
      <c r="AD1098" s="64" t="str">
        <f>IF(OR(AC1090=0,N1098="",R1098=""),"",IF(AC1090&gt;=$AD$9,"HABIL","NO HABIL"))</f>
        <v/>
      </c>
      <c r="AE1098" s="64" t="str">
        <f t="shared" si="887"/>
        <v/>
      </c>
      <c r="AF1098" s="66">
        <f t="shared" si="888"/>
        <v>0</v>
      </c>
      <c r="AG1098" s="67" t="str">
        <f t="shared" si="891"/>
        <v>MIPYME</v>
      </c>
      <c r="AH1098" s="68"/>
      <c r="AI1098" s="64" t="str">
        <f>IF(OR(AH1090=0,N1098="",R1098=""),"",IF(AH1090&gt;=$AI$9,"HABIL","NO HABIL"))</f>
        <v/>
      </c>
      <c r="AJ1098" s="68"/>
      <c r="AK1098" s="64" t="str">
        <f>IF(OR(AJ1090=0,N1098="",R1098=""),"",IF(AJ1090&gt;=$AK$9,"HABIL","NO HABIL"))</f>
        <v/>
      </c>
      <c r="AL1098" s="72" t="str">
        <f t="shared" si="892"/>
        <v/>
      </c>
    </row>
    <row r="1099" spans="2:38" ht="18" customHeight="1" x14ac:dyDescent="0.25">
      <c r="B1099" s="54" t="str">
        <f t="shared" si="893"/>
        <v/>
      </c>
      <c r="C1099" s="56"/>
      <c r="D1099" s="56"/>
      <c r="E1099" s="57">
        <f>IF(ISERROR(VLOOKUP(C1099,[2]TD!$4:$65536,2,0)),0,VLOOKUP(C1099,[2]TD!$4:$65536,2,0))</f>
        <v>0</v>
      </c>
      <c r="F1099" s="57">
        <f>IF(ISERROR(VLOOKUP(C1099,[2]TD!$4:$65536,3,0)),0,VLOOKUP(C1099,[2]TD!$4:$65536,3,0))</f>
        <v>0</v>
      </c>
      <c r="G1099" s="57">
        <f>IF(ISERROR(VLOOKUP(C1099,[2]TD!$4:$65536,4,0)),0,VLOOKUP(C1099,[2]TD!$4:$65536,4,0))</f>
        <v>0</v>
      </c>
      <c r="H1099" s="57">
        <f>IF(ISERROR(VLOOKUP(C1099,[2]TD!$4:$65536,5,0)),0,VLOOKUP(C1099,[2]TD!$4:$65536,5,0))</f>
        <v>0</v>
      </c>
      <c r="I1099" s="57">
        <f t="shared" si="889"/>
        <v>0</v>
      </c>
      <c r="J1099" s="57">
        <f t="shared" si="889"/>
        <v>0</v>
      </c>
      <c r="K1099" s="57">
        <f t="shared" si="890"/>
        <v>0</v>
      </c>
      <c r="L1099" s="57">
        <f>IF(ISERROR(VLOOKUP(C1099,[2]TD!$4:$65536,6,0)),0,VLOOKUP(C1099,[2]TD!$4:$65536,6,0))</f>
        <v>0</v>
      </c>
      <c r="M1099" s="57">
        <f>IF(ISERROR(VLOOKUP(C1099,[2]TD!$4:$65536,7,0)),0,VLOOKUP(C1099,[2]TD!$4:$65536,7,0))</f>
        <v>0</v>
      </c>
      <c r="N1099" s="70"/>
      <c r="O1099" s="70" t="str">
        <f>IF(ISERROR(VLOOKUP(N1099,[2]POA!$A$2:$C$25,3,0)),"",VLOOKUP(N1099,[2]POA!$A$2:$C$25,3,0))</f>
        <v/>
      </c>
      <c r="P1099" s="61"/>
      <c r="Q1099" s="61" t="str">
        <f>IF(ISERROR(VLOOKUP(P1099,[2]POA!$A$2:$F$25,4,0)),"",VLOOKUP(P1099,[2]POA!$A$2:$F$25,4,0))</f>
        <v/>
      </c>
      <c r="R1099" s="62" t="str">
        <f>IF(ISERROR(VLOOKUP(N1099,[2]POA!$A$2:$C$25,2,0)),"",VLOOKUP(N1099,[2]POA!$A$2:$C$25,2,0))</f>
        <v/>
      </c>
      <c r="S1099" s="63"/>
      <c r="T1099" s="64" t="str">
        <f>IF(OR(S1098=0,N1099="",R1099=""),"",IF(S1098&gt;=(0.1*R1099),"HABIL","NO HABIL"))</f>
        <v/>
      </c>
      <c r="U1099" s="63"/>
      <c r="V1099" s="64" t="str">
        <f>IF(OR(U1090=0,N1099="",R1099=""),"",IF(U1090&gt;=(0.5*R1099),"HABIL","NO HABIL"))</f>
        <v/>
      </c>
      <c r="W1099" s="64" t="str">
        <f t="shared" si="886"/>
        <v/>
      </c>
      <c r="X1099" s="63"/>
      <c r="Y1099" s="64" t="str">
        <f>IF(OR(X1090=0,N1099="",R1099=""),"",IF(X1090&gt;=$Y$9,"HABIL","NO HABIL"))</f>
        <v/>
      </c>
      <c r="Z1099" s="65"/>
      <c r="AA1099" s="64" t="str">
        <f>IF(OR(Z1090=0,N1099="",R1099=""),"",IF(Z1090&lt;=$AA$9,"HABIL","NO HABIL"))</f>
        <v/>
      </c>
      <c r="AB1099" s="61">
        <f>IF(ISERROR(VLOOKUP(P1099,[3]POA!$A$2:$F$25,5,0)),"",VLOOKUP(P1099,[3]POA!$A$2:$F$25,5,0))</f>
        <v>0</v>
      </c>
      <c r="AC1099" s="61"/>
      <c r="AD1099" s="64" t="str">
        <f>IF(OR(AC1090=0,N1099="",R1099=""),"",IF(AC1090&gt;=$AD$9,"HABIL","NO HABIL"))</f>
        <v/>
      </c>
      <c r="AE1099" s="64" t="str">
        <f t="shared" si="887"/>
        <v/>
      </c>
      <c r="AF1099" s="66">
        <f t="shared" si="888"/>
        <v>0</v>
      </c>
      <c r="AG1099" s="67" t="str">
        <f t="shared" si="891"/>
        <v>MIPYME</v>
      </c>
      <c r="AH1099" s="68"/>
      <c r="AI1099" s="64" t="str">
        <f>IF(OR(AH1090=0,N1099="",R1099=""),"",IF(AH1090&gt;=$AI$9,"HABIL","NO HABIL"))</f>
        <v/>
      </c>
      <c r="AJ1099" s="68"/>
      <c r="AK1099" s="64" t="str">
        <f>IF(OR(AJ1090=0,N1099="",R1099=""),"",IF(AJ1090&gt;=$AK$9,"HABIL","NO HABIL"))</f>
        <v/>
      </c>
      <c r="AL1099" s="72" t="str">
        <f t="shared" si="892"/>
        <v/>
      </c>
    </row>
    <row r="1100" spans="2:38" ht="18" customHeight="1" thickBot="1" x14ac:dyDescent="0.3">
      <c r="B1100" s="73" t="str">
        <f t="shared" si="893"/>
        <v/>
      </c>
      <c r="C1100" s="74"/>
      <c r="D1100" s="74"/>
      <c r="E1100" s="75">
        <f>IF(ISERROR(VLOOKUP(C1100,[2]TD!$4:$65536,2,0)),0,VLOOKUP(C1100,[2]TD!$4:$65536,2,0))</f>
        <v>0</v>
      </c>
      <c r="F1100" s="75">
        <f>IF(ISERROR(VLOOKUP(C1100,[2]TD!$4:$65536,3,0)),0,VLOOKUP(C1100,[2]TD!$4:$65536,3,0))</f>
        <v>0</v>
      </c>
      <c r="G1100" s="75">
        <f>IF(ISERROR(VLOOKUP(C1100,[2]TD!$4:$65536,4,0)),0,VLOOKUP(C1100,[2]TD!$4:$65536,4,0))</f>
        <v>0</v>
      </c>
      <c r="H1100" s="75">
        <f>IF(ISERROR(VLOOKUP(C1100,[2]TD!$4:$65536,5,0)),0,VLOOKUP(C1100,[2]TD!$4:$65536,5,0))</f>
        <v>0</v>
      </c>
      <c r="I1100" s="75">
        <f t="shared" si="889"/>
        <v>0</v>
      </c>
      <c r="J1100" s="75">
        <f t="shared" si="889"/>
        <v>0</v>
      </c>
      <c r="K1100" s="75">
        <f t="shared" si="890"/>
        <v>0</v>
      </c>
      <c r="L1100" s="75">
        <f>IF(ISERROR(VLOOKUP(C1100,[2]TD!$4:$65536,6,0)),0,VLOOKUP(C1100,[2]TD!$4:$65536,6,0))</f>
        <v>0</v>
      </c>
      <c r="M1100" s="75">
        <f>IF(ISERROR(VLOOKUP(C1100,[2]TD!$4:$65536,7,0)),0,VLOOKUP(C1100,[2]TD!$4:$65536,7,0))</f>
        <v>0</v>
      </c>
      <c r="N1100" s="76"/>
      <c r="O1100" s="76" t="str">
        <f>IF(ISERROR(VLOOKUP(N1100,[2]POA!$A$2:$C$25,3,0)),"",VLOOKUP(N1100,[2]POA!$A$2:$C$25,3,0))</f>
        <v/>
      </c>
      <c r="P1100" s="77"/>
      <c r="Q1100" s="77" t="str">
        <f>IF(ISERROR(VLOOKUP(P1100,[2]POA!$A$2:$F$25,4,0)),"",VLOOKUP(P1100,[2]POA!$A$2:$F$25,4,0))</f>
        <v/>
      </c>
      <c r="R1100" s="78" t="str">
        <f>IF(ISERROR(VLOOKUP(N1100,[2]POA!$A$2:$C$25,2,0)),"",VLOOKUP(N1100,[2]POA!$A$2:$C$25,2,0))</f>
        <v/>
      </c>
      <c r="S1100" s="79"/>
      <c r="T1100" s="64" t="str">
        <f>IF(OR(S1099=0,N1100="",R1100=""),"",IF(S1099&gt;=(0.1*R1100),"HABIL","NO HABIL"))</f>
        <v/>
      </c>
      <c r="U1100" s="79"/>
      <c r="V1100" s="80" t="str">
        <f>IF(OR(U1090=0,N1100="",R1100=""),"",IF(U1090&gt;=(0.5*R1100),"HABIL","NO HABIL"))</f>
        <v/>
      </c>
      <c r="W1100" s="64" t="str">
        <f t="shared" si="886"/>
        <v/>
      </c>
      <c r="X1100" s="79"/>
      <c r="Y1100" s="80" t="str">
        <f>IF(OR(X1090=0,N1100="",R1100=""),"",IF(X1090&gt;=$Y$9,"HABIL","NO HABIL"))</f>
        <v/>
      </c>
      <c r="Z1100" s="81"/>
      <c r="AA1100" s="80" t="str">
        <f>IF(OR(Z1090=0,N1100="",R1100=""),"",IF(Z1090&lt;=$AA$9,"HABIL","NO HABIL"))</f>
        <v/>
      </c>
      <c r="AB1100" s="77">
        <f>IF(ISERROR(VLOOKUP(P1100,[3]POA!$A$2:$F$25,5,0)),"",VLOOKUP(P1100,[3]POA!$A$2:$F$25,5,0))</f>
        <v>0</v>
      </c>
      <c r="AC1100" s="77"/>
      <c r="AD1100" s="80" t="str">
        <f>IF(OR(AC1090=0,N1100="",R1100=""),"",IF(AC1090&gt;=$AD$9,"HABIL","NO HABIL"))</f>
        <v/>
      </c>
      <c r="AE1100" s="80" t="str">
        <f t="shared" si="887"/>
        <v/>
      </c>
      <c r="AF1100" s="82">
        <f t="shared" si="888"/>
        <v>0</v>
      </c>
      <c r="AG1100" s="83" t="str">
        <f t="shared" si="891"/>
        <v>MIPYME</v>
      </c>
      <c r="AH1100" s="84"/>
      <c r="AI1100" s="80" t="str">
        <f>IF(OR(AH1090=0,N1100="",R1100=""),"",IF(AH1090&gt;=$AI$9,"HABIL","NO HABIL"))</f>
        <v/>
      </c>
      <c r="AJ1100" s="84"/>
      <c r="AK1100" s="80" t="str">
        <f>IF(OR(AJ1090=0,N1100="",R1100=""),"",IF(AJ1090&gt;=$AK$9,"HABIL","NO HABIL"))</f>
        <v/>
      </c>
      <c r="AL1100" s="85" t="str">
        <f t="shared" si="892"/>
        <v/>
      </c>
    </row>
    <row r="1101" spans="2:38" ht="18" customHeight="1" x14ac:dyDescent="0.25">
      <c r="B1101" s="37">
        <v>6</v>
      </c>
      <c r="C1101" s="38" t="s">
        <v>64</v>
      </c>
      <c r="D1101" s="39">
        <f>IF(SUM(D1102:D1111)=0,"",SUM(D1102:D1111))</f>
        <v>1</v>
      </c>
      <c r="E1101" s="40">
        <f>SUM(E1102:E1111)</f>
        <v>1994468973178.6101</v>
      </c>
      <c r="F1101" s="40">
        <f t="shared" ref="F1101:M1101" si="894">SUM(F1102:F1111)</f>
        <v>2372155991227.6001</v>
      </c>
      <c r="G1101" s="40">
        <f t="shared" si="894"/>
        <v>230058397391.04001</v>
      </c>
      <c r="H1101" s="40">
        <f t="shared" si="894"/>
        <v>515185689258.84998</v>
      </c>
      <c r="I1101" s="40">
        <f t="shared" si="894"/>
        <v>1764410575787.5701</v>
      </c>
      <c r="J1101" s="40">
        <f t="shared" si="894"/>
        <v>1856970301968.75</v>
      </c>
      <c r="K1101" s="40">
        <f t="shared" si="894"/>
        <v>1856970301968.75</v>
      </c>
      <c r="L1101" s="40">
        <f t="shared" si="894"/>
        <v>273204322222.41</v>
      </c>
      <c r="M1101" s="40">
        <f t="shared" si="894"/>
        <v>2685688000.0000501</v>
      </c>
      <c r="N1101" s="41">
        <v>1</v>
      </c>
      <c r="O1101" s="42">
        <f>IF(ISERROR(VLOOKUP(N1101,[2]POA!$A$2:$C$25,3,0)),"",VLOOKUP(N1101,[2]POA!$A$2:$C$25,3,0))</f>
        <v>18</v>
      </c>
      <c r="P1101" s="43" t="s">
        <v>54</v>
      </c>
      <c r="Q1101" s="41">
        <f>+SUM(Q1102:Q1111)</f>
        <v>0</v>
      </c>
      <c r="R1101" s="44">
        <f>IF(ISERROR(VLOOKUP(N1101,[2]POA!$A$2:$C$25,2,0)),"",VLOOKUP(N1101,[2]POA!$A$2:$C$25,2,0))</f>
        <v>151500000000</v>
      </c>
      <c r="S1101" s="45">
        <f>SUM(I1101)</f>
        <v>1764410575787.5701</v>
      </c>
      <c r="T1101" s="46" t="str">
        <f>IF(OR(S1101=0,N1101="",R1101=""),"",IF(S1101&gt;=(R1101/O1101),"HABIL","NO HABIL"))</f>
        <v>HABIL</v>
      </c>
      <c r="U1101" s="47">
        <f>SUM(J1101)</f>
        <v>1856970301968.75</v>
      </c>
      <c r="V1101" s="48" t="str">
        <f>IF(OR(U1101=0,N1101="",R1101=""),"",IF(U1101&gt;=(0.1*R1101),"HABIL","NO HABIL"))</f>
        <v>HABIL</v>
      </c>
      <c r="W1101" s="48"/>
      <c r="X1101" s="47">
        <f>IF(ISERROR(SUM(E1101/G1101)),0,SUM(E1101/G1101))</f>
        <v>8.6694030550361809</v>
      </c>
      <c r="Y1101" s="46" t="str">
        <f>IF(OR(X1101=0,N1101="",R1101=""),"",IF(X1101&gt;=$Y$9,"HABIL","NO HABIL"))</f>
        <v>HABIL</v>
      </c>
      <c r="Z1101" s="49">
        <f>IF(ISERROR(SUM(H1101/F1101)),0,SUM(H1101/F1101))</f>
        <v>0.21718035878080655</v>
      </c>
      <c r="AA1101" s="46" t="str">
        <f>IF(OR(Z1101=0,N1101="",R1101=""),"",IF(Z1101&lt;=$AA$9,"HABIL","NO HABIL"))</f>
        <v>HABIL</v>
      </c>
      <c r="AB1101" s="41">
        <f>+SUM(AB1102:AB1111)</f>
        <v>0</v>
      </c>
      <c r="AC1101" s="49">
        <f>IF(ISERROR(SUM(L1101/M1101)),0,SUM(L1101/M1101))</f>
        <v>101.72600920970899</v>
      </c>
      <c r="AD1101" s="46" t="str">
        <f>IF(OR(AC1101=0,N1101="",R1101=""),"",IF(AC1101&gt;=$AD$9,"HABIL","NO HABIL"))</f>
        <v>HABIL</v>
      </c>
      <c r="AE1101" s="46" t="str">
        <f>IF(OR(T1101="",V1101="",Y1101="",AA1101="",AD1101=""),"",IF(T1101="NO HABIL","NO HABIL",IF(V1101="NO HABIL","NO HABIL",IF(Y1101="NO HABIL","NO HABIL",IF(AA1101="NO HABIL","NO HABIL",IF(AD1101="NO HABIL","NO HABIL",IF(AD1101="NO HABIL","NO HABIL","HABIL")))))))</f>
        <v>HABIL</v>
      </c>
      <c r="AF1101" s="50"/>
      <c r="AG1101" s="51"/>
      <c r="AH1101" s="49">
        <f>IF(ISERROR(SUM(L1101/K1101)),0,SUM(L1101/K1101))</f>
        <v>0.14712368955645669</v>
      </c>
      <c r="AI1101" s="46" t="str">
        <f>IF(OR(AH1101=0,N1101="",R1101=""),"",IF(AH1101&gt;=$AI$9,"HABIL","NO HABIL"))</f>
        <v>HABIL</v>
      </c>
      <c r="AJ1101" s="49">
        <f>IF(ISERROR(SUM(L1101/F1101)),0,SUM(L1101/F1101))</f>
        <v>0.11517131387342941</v>
      </c>
      <c r="AK1101" s="46" t="str">
        <f>IF(OR(AJ1101=0,N1101="",R1101=""),"",IF(AJ1101&gt;=$AK$9,"HABIL","NO HABIL"))</f>
        <v>HABIL</v>
      </c>
      <c r="AL1101" s="52" t="str">
        <f t="shared" si="892"/>
        <v>HABIL</v>
      </c>
    </row>
    <row r="1102" spans="2:38" ht="18" customHeight="1" x14ac:dyDescent="0.25">
      <c r="B1102" s="54">
        <f>IF(C1102="","",B1101+0.1)</f>
        <v>6.1</v>
      </c>
      <c r="C1102" s="56" t="s">
        <v>65</v>
      </c>
      <c r="D1102" s="56">
        <v>0.75</v>
      </c>
      <c r="E1102" s="57">
        <f>IF(ISERROR(VLOOKUP(C1102,[2]TD!$4:$65536,2,0)),0,VLOOKUP(C1102,[2]TD!$4:$65536,2,0))</f>
        <v>50604583000</v>
      </c>
      <c r="F1102" s="57">
        <f>IF(ISERROR(VLOOKUP(C1102,[2]TD!$4:$65536,3,0)),0,VLOOKUP(C1102,[2]TD!$4:$65536,3,0))</f>
        <v>139083925000</v>
      </c>
      <c r="G1102" s="57">
        <f>IF(ISERROR(VLOOKUP(C1102,[2]TD!$4:$65536,4,0)),0,VLOOKUP(C1102,[2]TD!$4:$65536,4,0))</f>
        <v>70984851000</v>
      </c>
      <c r="H1102" s="57">
        <f>IF(ISERROR(VLOOKUP(C1102,[2]TD!$4:$65536,5,0)),0,VLOOKUP(C1102,[2]TD!$4:$65536,5,0))</f>
        <v>100973400000</v>
      </c>
      <c r="I1102" s="57">
        <f>IF(ISERROR(E1102-G1102),"",E1102-G1102)</f>
        <v>-20380268000</v>
      </c>
      <c r="J1102" s="58">
        <f>IF(ISERROR(F1102-H1102),"",F1102-H1102)</f>
        <v>38110525000</v>
      </c>
      <c r="K1102" s="58">
        <f>IF(ISERROR(F1102-H1102),"",F1102-H1102)</f>
        <v>38110525000</v>
      </c>
      <c r="L1102" s="57">
        <f>IF(ISERROR(VLOOKUP(C1102,[2]TD!$4:$65536,6,0)),0,VLOOKUP(C1102,[2]TD!$4:$65536,6,0))</f>
        <v>1795465000</v>
      </c>
      <c r="M1102" s="57">
        <f>IF(ISERROR(VLOOKUP(C1102,[2]TD!$4:$65536,7,0)),0,VLOOKUP(C1102,[2]TD!$4:$65536,7,0))</f>
        <v>2685688000</v>
      </c>
      <c r="N1102" s="59">
        <v>2</v>
      </c>
      <c r="O1102" s="60">
        <f>IF(ISERROR(VLOOKUP(N1102,[2]POA!$A$2:$C$25,3,0)),"",VLOOKUP(N1102,[2]POA!$A$2:$C$25,3,0))</f>
        <v>18</v>
      </c>
      <c r="P1102" s="61" t="s">
        <v>54</v>
      </c>
      <c r="Q1102" s="61" t="str">
        <f>IF(ISERROR(VLOOKUP(P1102,[2]POA!$A$2:$F$25,4,0)),"",VLOOKUP(P1102,[2]POA!$A$2:$F$25,4,0))</f>
        <v/>
      </c>
      <c r="R1102" s="62">
        <f>IF(ISERROR(VLOOKUP(N1102,[2]POA!$A$2:$C$25,2,0)),"",VLOOKUP(N1102,[2]POA!$A$2:$C$25,2,0))</f>
        <v>122685000000</v>
      </c>
      <c r="S1102" s="63"/>
      <c r="T1102" s="64" t="str">
        <f t="shared" ref="T1102:T1108" si="895">IF(OR(S1101=0,N1102="",R1102=""),"",IF(S1101&gt;=(0.3*R1102),"HABIL","NO HABIL"))</f>
        <v>HABIL</v>
      </c>
      <c r="U1102" s="63"/>
      <c r="V1102" s="64" t="str">
        <f>IF(OR(U1101=0,N1102="",R1102=""),"",IF(U1101&gt;=(0.5*R1102),"HABIL","NO HABIL"))</f>
        <v>HABIL</v>
      </c>
      <c r="W1102" s="64" t="str">
        <f t="shared" ref="W1102:W1111" si="896">IF(OR(V1101=0,Q1102="",U1102=""),"",IF(V1101&gt;=(0.2*U1102),"HABIL","NO HABIL"))</f>
        <v/>
      </c>
      <c r="X1102" s="63"/>
      <c r="Y1102" s="64" t="str">
        <f>IF(OR(X1101=0,N1102="",R1102=""),"",IF(X1101&gt;=$Y$9,"HABIL","NO HABIL"))</f>
        <v>HABIL</v>
      </c>
      <c r="Z1102" s="65"/>
      <c r="AA1102" s="64" t="str">
        <f>IF(OR(Z1101=0,N1102="",R1102=""),"",IF(Z1101&lt;=$AA$9,"HABIL","NO HABIL"))</f>
        <v>HABIL</v>
      </c>
      <c r="AB1102" s="61" t="str">
        <f>IF(ISERROR(VLOOKUP(P1102,[3]POA!$A$2:$F$25,5,0)),"",VLOOKUP(P1102,[3]POA!$A$2:$F$25,5,0))</f>
        <v/>
      </c>
      <c r="AC1102" s="61"/>
      <c r="AD1102" s="64" t="str">
        <f>IF(OR(AC1101=0,N1102="",R1102=""),"",IF(AC1101&gt;=$AD$9,"HABIL","NO HABIL"))</f>
        <v>HABIL</v>
      </c>
      <c r="AE1102" s="64" t="str">
        <f t="shared" ref="AE1102:AE1111" si="897">IF(OR(T1102="",V1102="",Y1102="",AA1102="",AD1102=""),"",IF(T1102="NO HABIL","NO HABIL",IF(V1102="NO HABIL","NO HABIL",IF(Y1102="NO HABIL","NO HABIL",IF(AA1102="NO HABIL","NO HABIL",IF(AD1102="NO HABIL","NO HABIL",IF(AD1102="NO HABIL","NO HABIL","HABIL")))))))</f>
        <v>HABIL</v>
      </c>
      <c r="AF1102" s="66">
        <f t="shared" ref="AF1102:AF1111" si="898">IF(ISERROR(F1102/$AG$9),"",F1102/$AG$9)</f>
        <v>245427.78365978471</v>
      </c>
      <c r="AG1102" s="67" t="str">
        <f>+IF(AF1102&lt;$AG$10,"MIPYME","NO CUMPLE")</f>
        <v>NO CUMPLE</v>
      </c>
      <c r="AH1102" s="68"/>
      <c r="AI1102" s="64" t="str">
        <f>IF(OR(AH1101=0,N1102="",R1102=""),"",IF(AH1101&gt;=$AI$9,"HABIL","NO HABIL"))</f>
        <v>HABIL</v>
      </c>
      <c r="AJ1102" s="68"/>
      <c r="AK1102" s="64" t="str">
        <f>IF(OR(AJ1101=0,N1102="",R1102=""),"",IF(AJ1101&gt;=$AK$9,"HABIL","NO HABIL"))</f>
        <v>HABIL</v>
      </c>
      <c r="AL1102" s="69" t="str">
        <f>IF(OR(AI1102="",AK1102=""),"",IF(AI1102="NO HABIL","NO HABIL",IF(AK1102="NO HABIL","NO HABIL",IF(AK1102="NO HABIL","NO HABIL","HABIL"))))</f>
        <v>HABIL</v>
      </c>
    </row>
    <row r="1103" spans="2:38" ht="18" customHeight="1" x14ac:dyDescent="0.25">
      <c r="B1103" s="54">
        <f>IF(C1103="","",B1102+0.1)</f>
        <v>6.1999999999999993</v>
      </c>
      <c r="C1103" s="56" t="s">
        <v>66</v>
      </c>
      <c r="D1103" s="56">
        <v>0.25</v>
      </c>
      <c r="E1103" s="57">
        <f>IF(ISERROR(VLOOKUP(C1103,[2]TD!$4:$65536,2,0)),0,VLOOKUP(C1103,[2]TD!$4:$65536,2,0))</f>
        <v>1943864390178.6101</v>
      </c>
      <c r="F1103" s="57">
        <f>IF(ISERROR(VLOOKUP(C1103,[2]TD!$4:$65536,3,0)),0,VLOOKUP(C1103,[2]TD!$4:$65536,3,0))</f>
        <v>2233072066227.6001</v>
      </c>
      <c r="G1103" s="57">
        <f>IF(ISERROR(VLOOKUP(C1103,[2]TD!$4:$65536,4,0)),0,VLOOKUP(C1103,[2]TD!$4:$65536,4,0))</f>
        <v>159073546391.04001</v>
      </c>
      <c r="H1103" s="57">
        <f>IF(ISERROR(VLOOKUP(C1103,[2]TD!$4:$65536,5,0)),0,VLOOKUP(C1103,[2]TD!$4:$65536,5,0))</f>
        <v>414212289258.84998</v>
      </c>
      <c r="I1103" s="57">
        <f t="shared" ref="I1103:J1111" si="899">IF(ISERROR(E1103-G1103),"",E1103-G1103)</f>
        <v>1784790843787.5701</v>
      </c>
      <c r="J1103" s="58">
        <f t="shared" si="899"/>
        <v>1818859776968.75</v>
      </c>
      <c r="K1103" s="58">
        <f t="shared" ref="K1103:K1111" si="900">IF(ISERROR(F1103-H1103),"",F1103-H1103)</f>
        <v>1818859776968.75</v>
      </c>
      <c r="L1103" s="57">
        <f>IF(ISERROR(VLOOKUP(C1103,[2]TD!$4:$65536,6,0)),0,VLOOKUP(C1103,[2]TD!$4:$65536,6,0))</f>
        <v>271408857222.41</v>
      </c>
      <c r="M1103" s="57">
        <f>IF(ISERROR(VLOOKUP(C1103,[2]TD!$4:$65536,7,0)),0,VLOOKUP(C1103,[2]TD!$4:$65536,7,0))</f>
        <v>5.0000000000000002E-5</v>
      </c>
      <c r="N1103" s="70"/>
      <c r="O1103" s="70" t="str">
        <f>IF(ISERROR(VLOOKUP(N1103,[2]POA!$A$2:$C$25,3,0)),"",VLOOKUP(N1103,[2]POA!$A$2:$C$25,3,0))</f>
        <v/>
      </c>
      <c r="P1103" s="61" t="s">
        <v>54</v>
      </c>
      <c r="Q1103" s="61" t="str">
        <f>IF(ISERROR(VLOOKUP(P1103,[2]POA!$A$2:$F$25,4,0)),"",VLOOKUP(P1103,[2]POA!$A$2:$F$25,4,0))</f>
        <v/>
      </c>
      <c r="R1103" s="62" t="str">
        <f>IF(ISERROR(VLOOKUP(N1103,[2]POA!$A$2:$C$25,2,0)),"",VLOOKUP(N1103,[2]POA!$A$2:$C$25,2,0))</f>
        <v/>
      </c>
      <c r="S1103" s="63" t="s">
        <v>54</v>
      </c>
      <c r="T1103" s="64" t="str">
        <f t="shared" si="895"/>
        <v/>
      </c>
      <c r="U1103" s="63"/>
      <c r="V1103" s="64" t="str">
        <f>IF(OR(U1101=0,N1103="",R1103=""),"",IF(U1101&gt;=(0.5*R1103),"HABIL","NO HABIL"))</f>
        <v/>
      </c>
      <c r="W1103" s="64" t="str">
        <f t="shared" si="896"/>
        <v/>
      </c>
      <c r="X1103" s="63"/>
      <c r="Y1103" s="64" t="str">
        <f>IF(OR(X1101=0,N1103="",R1103=""),"",IF(X1101&gt;=$Y$9,"HABIL","NO HABIL"))</f>
        <v/>
      </c>
      <c r="Z1103" s="65"/>
      <c r="AA1103" s="64" t="str">
        <f>IF(OR(Z1101=0,N1103="",R1103=""),"",IF(Z1101&lt;=$AA$9,"HABIL","NO HABIL"))</f>
        <v/>
      </c>
      <c r="AB1103" s="61" t="str">
        <f>IF(ISERROR(VLOOKUP(P1103,[3]POA!$A$2:$F$25,5,0)),"",VLOOKUP(P1103,[3]POA!$A$2:$F$25,5,0))</f>
        <v/>
      </c>
      <c r="AC1103" s="61"/>
      <c r="AD1103" s="64" t="str">
        <f>IF(OR(AC1101=0,N1103="",R1103=""),"",IF(AC1101&gt;=$AD$9,"HABIL","NO HABIL"))</f>
        <v/>
      </c>
      <c r="AE1103" s="64" t="str">
        <f t="shared" si="897"/>
        <v/>
      </c>
      <c r="AF1103" s="66">
        <f t="shared" si="898"/>
        <v>3940483.6178358924</v>
      </c>
      <c r="AG1103" s="67" t="str">
        <f t="shared" ref="AG1103:AG1111" si="901">+IF(AF1103&lt;$AG$10,"MIPYME","NO CUMPLE")</f>
        <v>NO CUMPLE</v>
      </c>
      <c r="AH1103" s="68"/>
      <c r="AI1103" s="64" t="str">
        <f>IF(OR(AH1101=0,N1103="",R1103=""),"",IF(AH1101&gt;=$AI$9,"HABIL","NO HABIL"))</f>
        <v/>
      </c>
      <c r="AJ1103" s="68"/>
      <c r="AK1103" s="64" t="str">
        <f>IF(OR(AJ1101=0,N1103="",R1103=""),"",IF(AJ1101&gt;=$AK$9,"HABIL","NO HABIL"))</f>
        <v/>
      </c>
      <c r="AL1103" s="71" t="str">
        <f t="shared" ref="AL1103:AL1112" si="902">IF(OR(AI1103="",AK1103=""),"",IF(AI1103="NO HABIL","NO HABIL",IF(AK1103="NO HABIL","NO HABIL",IF(AK1103="NO HABIL","NO HABIL","HABIL"))))</f>
        <v/>
      </c>
    </row>
    <row r="1104" spans="2:38" ht="18" customHeight="1" x14ac:dyDescent="0.25">
      <c r="B1104" s="54" t="str">
        <f>IF(C1104="","",B1103+0.1)</f>
        <v/>
      </c>
      <c r="C1104" s="56"/>
      <c r="D1104" s="56"/>
      <c r="E1104" s="57">
        <f>IF(ISERROR(VLOOKUP(C1104,[2]TD!$4:$65536,2,0)),0,VLOOKUP(C1104,[2]TD!$4:$65536,2,0))</f>
        <v>0</v>
      </c>
      <c r="F1104" s="57">
        <f>IF(ISERROR(VLOOKUP(C1104,[2]TD!$4:$65536,3,0)),0,VLOOKUP(C1104,[2]TD!$4:$65536,3,0))</f>
        <v>0</v>
      </c>
      <c r="G1104" s="57">
        <f>IF(ISERROR(VLOOKUP(C1104,[2]TD!$4:$65536,4,0)),0,VLOOKUP(C1104,[2]TD!$4:$65536,4,0))</f>
        <v>0</v>
      </c>
      <c r="H1104" s="57">
        <f>IF(ISERROR(VLOOKUP(C1104,[2]TD!$4:$65536,5,0)),0,VLOOKUP(C1104,[2]TD!$4:$65536,5,0))</f>
        <v>0</v>
      </c>
      <c r="I1104" s="57">
        <f t="shared" si="899"/>
        <v>0</v>
      </c>
      <c r="J1104" s="58">
        <f t="shared" si="899"/>
        <v>0</v>
      </c>
      <c r="K1104" s="58">
        <f t="shared" si="900"/>
        <v>0</v>
      </c>
      <c r="L1104" s="57">
        <f>IF(ISERROR(VLOOKUP(C1104,[2]TD!$4:$65536,6,0)),0,VLOOKUP(C1104,[2]TD!$4:$65536,6,0))</f>
        <v>0</v>
      </c>
      <c r="M1104" s="57">
        <f>IF(ISERROR(VLOOKUP(C1104,[2]TD!$4:$65536,7,0)),0,VLOOKUP(C1104,[2]TD!$4:$65536,7,0))</f>
        <v>0</v>
      </c>
      <c r="N1104" s="70"/>
      <c r="O1104" s="70" t="str">
        <f>IF(ISERROR(VLOOKUP(N1104,[2]POA!$A$2:$C$25,3,0)),"",VLOOKUP(N1104,[2]POA!$A$2:$C$25,3,0))</f>
        <v/>
      </c>
      <c r="P1104" s="61"/>
      <c r="Q1104" s="61" t="str">
        <f>IF(ISERROR(VLOOKUP(P1104,[2]POA!$A$2:$F$25,4,0)),"",VLOOKUP(P1104,[2]POA!$A$2:$F$25,4,0))</f>
        <v/>
      </c>
      <c r="R1104" s="62" t="str">
        <f>IF(ISERROR(VLOOKUP(N1104,[2]POA!$A$2:$C$25,2,0)),"",VLOOKUP(N1104,[2]POA!$A$2:$C$25,2,0))</f>
        <v/>
      </c>
      <c r="S1104" s="63" t="s">
        <v>54</v>
      </c>
      <c r="T1104" s="64" t="str">
        <f t="shared" si="895"/>
        <v/>
      </c>
      <c r="U1104" s="63"/>
      <c r="V1104" s="64" t="str">
        <f>IF(OR(U1101=0,N1104="",R1104=""),"",IF(U1101&gt;=(0.5*R1104),"HABIL","NO HABIL"))</f>
        <v/>
      </c>
      <c r="W1104" s="64" t="str">
        <f t="shared" si="896"/>
        <v/>
      </c>
      <c r="X1104" s="63"/>
      <c r="Y1104" s="64" t="str">
        <f>IF(OR(X1101=0,N1104="",R1104=""),"",IF(X1101&gt;=$Y$9,"HABIL","NO HABIL"))</f>
        <v/>
      </c>
      <c r="Z1104" s="65"/>
      <c r="AA1104" s="64" t="str">
        <f>IF(OR(Z1101=0,N1104="",R1104=""),"",IF(Z1101&lt;=$AA$9,"HABIL","NO HABIL"))</f>
        <v/>
      </c>
      <c r="AB1104" s="61">
        <f>IF(ISERROR(VLOOKUP(P1104,[3]POA!$A$2:$F$25,5,0)),"",VLOOKUP(P1104,[3]POA!$A$2:$F$25,5,0))</f>
        <v>0</v>
      </c>
      <c r="AC1104" s="61"/>
      <c r="AD1104" s="64" t="str">
        <f>IF(OR(AC1101=0,N1104="",R1104=""),"",IF(AC1101&gt;=$AD$9,"HABIL","NO HABIL"))</f>
        <v/>
      </c>
      <c r="AE1104" s="64" t="str">
        <f t="shared" si="897"/>
        <v/>
      </c>
      <c r="AF1104" s="66">
        <f t="shared" si="898"/>
        <v>0</v>
      </c>
      <c r="AG1104" s="67" t="str">
        <f t="shared" si="901"/>
        <v>MIPYME</v>
      </c>
      <c r="AH1104" s="68"/>
      <c r="AI1104" s="64" t="str">
        <f>IF(OR(AH1101=0,N1104="",R1104=""),"",IF(AH1101&gt;=$AI$9,"HABIL","NO HABIL"))</f>
        <v/>
      </c>
      <c r="AJ1104" s="68"/>
      <c r="AK1104" s="64" t="str">
        <f>IF(OR(AJ1101=0,N1104="",R1104=""),"",IF(AJ1101&gt;=$AK$9,"HABIL","NO HABIL"))</f>
        <v/>
      </c>
      <c r="AL1104" s="71" t="str">
        <f t="shared" si="902"/>
        <v/>
      </c>
    </row>
    <row r="1105" spans="2:38" ht="18" customHeight="1" x14ac:dyDescent="0.25">
      <c r="B1105" s="54"/>
      <c r="C1105" s="56" t="s">
        <v>55</v>
      </c>
      <c r="D1105" s="56"/>
      <c r="E1105" s="57">
        <f>IF(ISERROR(VLOOKUP(C1105,[2]TD!$4:$65536,2,0)),0,VLOOKUP(C1105,[2]TD!$4:$65536,2,0))</f>
        <v>0</v>
      </c>
      <c r="F1105" s="57">
        <f>IF(ISERROR(VLOOKUP(C1105,[2]TD!$4:$65536,3,0)),0,VLOOKUP(C1105,[2]TD!$4:$65536,3,0))</f>
        <v>0</v>
      </c>
      <c r="G1105" s="57">
        <f>IF(ISERROR(VLOOKUP(C1105,[2]TD!$4:$65536,4,0)),0,VLOOKUP(C1105,[2]TD!$4:$65536,4,0))</f>
        <v>0</v>
      </c>
      <c r="H1105" s="57">
        <f>IF(ISERROR(VLOOKUP(C1105,[2]TD!$4:$65536,5,0)),0,VLOOKUP(C1105,[2]TD!$4:$65536,5,0))</f>
        <v>0</v>
      </c>
      <c r="I1105" s="57">
        <f t="shared" si="899"/>
        <v>0</v>
      </c>
      <c r="J1105" s="57">
        <f t="shared" si="899"/>
        <v>0</v>
      </c>
      <c r="K1105" s="57">
        <f t="shared" si="900"/>
        <v>0</v>
      </c>
      <c r="L1105" s="57">
        <f>IF(ISERROR(VLOOKUP(C1105,[2]TD!$4:$65536,6,0)),0,VLOOKUP(C1105,[2]TD!$4:$65536,6,0))</f>
        <v>0</v>
      </c>
      <c r="M1105" s="57">
        <f>IF(ISERROR(VLOOKUP(C1105,[2]TD!$4:$65536,7,0)),0,VLOOKUP(C1105,[2]TD!$4:$65536,7,0))</f>
        <v>0</v>
      </c>
      <c r="N1105" s="70"/>
      <c r="O1105" s="70" t="str">
        <f>IF(ISERROR(VLOOKUP(N1105,[2]POA!$A$2:$C$25,3,0)),"",VLOOKUP(N1105,[2]POA!$A$2:$C$25,3,0))</f>
        <v/>
      </c>
      <c r="P1105" s="61"/>
      <c r="Q1105" s="61" t="str">
        <f>IF(ISERROR(VLOOKUP(P1105,[2]POA!$A$2:$F$25,4,0)),"",VLOOKUP(P1105,[2]POA!$A$2:$F$25,4,0))</f>
        <v/>
      </c>
      <c r="R1105" s="62" t="str">
        <f>IF(ISERROR(VLOOKUP(N1105,[2]POA!$A$2:$C$25,2,0)),"",VLOOKUP(N1105,[2]POA!$A$2:$C$25,2,0))</f>
        <v/>
      </c>
      <c r="S1105" s="63"/>
      <c r="T1105" s="64" t="str">
        <f t="shared" si="895"/>
        <v/>
      </c>
      <c r="U1105" s="63"/>
      <c r="V1105" s="64" t="str">
        <f>IF(OR(U1101=0,N1105="",R1105=""),"",IF(U1101&gt;=(0.5*R1105),"HABIL","NO HABIL"))</f>
        <v/>
      </c>
      <c r="W1105" s="64" t="str">
        <f t="shared" si="896"/>
        <v/>
      </c>
      <c r="X1105" s="63"/>
      <c r="Y1105" s="64" t="str">
        <f>IF(OR(X1101=0,N1105="",R1105=""),"",IF(X1101&gt;=$Y$9,"HABIL","NO HABIL"))</f>
        <v/>
      </c>
      <c r="Z1105" s="65"/>
      <c r="AA1105" s="64" t="str">
        <f>IF(OR(Z1101=0,N1105="",R1105=""),"",IF(Z1101&lt;=$AA$9,"HABIL","NO HABIL"))</f>
        <v/>
      </c>
      <c r="AB1105" s="61">
        <f>IF(ISERROR(VLOOKUP(P1105,[3]POA!$A$2:$F$25,5,0)),"",VLOOKUP(P1105,[3]POA!$A$2:$F$25,5,0))</f>
        <v>0</v>
      </c>
      <c r="AC1105" s="61"/>
      <c r="AD1105" s="64" t="str">
        <f>IF(OR(AC1101=0,N1105="",R1105=""),"",IF(AC1101&gt;=$AD$9,"HABIL","NO HABIL"))</f>
        <v/>
      </c>
      <c r="AE1105" s="64" t="str">
        <f t="shared" si="897"/>
        <v/>
      </c>
      <c r="AF1105" s="66">
        <f t="shared" si="898"/>
        <v>0</v>
      </c>
      <c r="AG1105" s="67" t="str">
        <f t="shared" si="901"/>
        <v>MIPYME</v>
      </c>
      <c r="AH1105" s="68"/>
      <c r="AI1105" s="64" t="str">
        <f>IF(OR(AH1101=0,N1105="",R1105=""),"",IF(AH1101&gt;=$AI$9,"HABIL","NO HABIL"))</f>
        <v/>
      </c>
      <c r="AJ1105" s="68"/>
      <c r="AK1105" s="64" t="str">
        <f>IF(OR(AJ1101=0,N1105="",R1105=""),"",IF(AJ1101&gt;=$AK$9,"HABIL","NO HABIL"))</f>
        <v/>
      </c>
      <c r="AL1105" s="71" t="str">
        <f t="shared" si="902"/>
        <v/>
      </c>
    </row>
    <row r="1106" spans="2:38" ht="18" customHeight="1" x14ac:dyDescent="0.25">
      <c r="B1106" s="54" t="str">
        <f t="shared" ref="B1106:B1111" si="903">IF(C1106="","",B1105+0.1)</f>
        <v/>
      </c>
      <c r="C1106" s="56"/>
      <c r="D1106" s="56"/>
      <c r="E1106" s="57">
        <f>IF(ISERROR(VLOOKUP(C1106,[2]TD!$4:$65536,2,0)),0,VLOOKUP(C1106,[2]TD!$4:$65536,2,0))</f>
        <v>0</v>
      </c>
      <c r="F1106" s="57">
        <f>IF(ISERROR(VLOOKUP(C1106,[2]TD!$4:$65536,3,0)),0,VLOOKUP(C1106,[2]TD!$4:$65536,3,0))</f>
        <v>0</v>
      </c>
      <c r="G1106" s="57">
        <f>IF(ISERROR(VLOOKUP(C1106,[2]TD!$4:$65536,4,0)),0,VLOOKUP(C1106,[2]TD!$4:$65536,4,0))</f>
        <v>0</v>
      </c>
      <c r="H1106" s="57">
        <f>IF(ISERROR(VLOOKUP(C1106,[2]TD!$4:$65536,5,0)),0,VLOOKUP(C1106,[2]TD!$4:$65536,5,0))</f>
        <v>0</v>
      </c>
      <c r="I1106" s="57">
        <f t="shared" si="899"/>
        <v>0</v>
      </c>
      <c r="J1106" s="57">
        <f t="shared" si="899"/>
        <v>0</v>
      </c>
      <c r="K1106" s="57">
        <f t="shared" si="900"/>
        <v>0</v>
      </c>
      <c r="L1106" s="57">
        <f>IF(ISERROR(VLOOKUP(C1106,[2]TD!$4:$65536,6,0)),0,VLOOKUP(C1106,[2]TD!$4:$65536,6,0))</f>
        <v>0</v>
      </c>
      <c r="M1106" s="57">
        <f>IF(ISERROR(VLOOKUP(C1106,[2]TD!$4:$65536,7,0)),0,VLOOKUP(C1106,[2]TD!$4:$65536,7,0))</f>
        <v>0</v>
      </c>
      <c r="N1106" s="70"/>
      <c r="O1106" s="70" t="str">
        <f>IF(ISERROR(VLOOKUP(N1106,[2]POA!$A$2:$C$25,3,0)),"",VLOOKUP(N1106,[2]POA!$A$2:$C$25,3,0))</f>
        <v/>
      </c>
      <c r="P1106" s="61"/>
      <c r="Q1106" s="61" t="str">
        <f>IF(ISERROR(VLOOKUP(P1106,[2]POA!$A$2:$F$25,4,0)),"",VLOOKUP(P1106,[2]POA!$A$2:$F$25,4,0))</f>
        <v/>
      </c>
      <c r="R1106" s="62" t="str">
        <f>IF(ISERROR(VLOOKUP(N1106,[2]POA!$A$2:$C$25,2,0)),"",VLOOKUP(N1106,[2]POA!$A$2:$C$25,2,0))</f>
        <v/>
      </c>
      <c r="S1106" s="63"/>
      <c r="T1106" s="64" t="str">
        <f t="shared" si="895"/>
        <v/>
      </c>
      <c r="U1106" s="63"/>
      <c r="V1106" s="64" t="str">
        <f>IF(OR(U1101=0,N1106="",R1106=""),"",IF(U1101&gt;=(0.5*R1106),"HABIL","NO HABIL"))</f>
        <v/>
      </c>
      <c r="W1106" s="64" t="str">
        <f t="shared" si="896"/>
        <v/>
      </c>
      <c r="X1106" s="63"/>
      <c r="Y1106" s="64" t="str">
        <f>IF(OR(X1101=0,N1106="",R1106=""),"",IF(X1101&gt;=$Y$9,"HABIL","NO HABIL"))</f>
        <v/>
      </c>
      <c r="Z1106" s="65"/>
      <c r="AA1106" s="64" t="str">
        <f>IF(OR(Z1101=0,N1106="",R1106=""),"",IF(Z1101&lt;=$AA$9,"HABIL","NO HABIL"))</f>
        <v/>
      </c>
      <c r="AB1106" s="61">
        <f>IF(ISERROR(VLOOKUP(P1106,[3]POA!$A$2:$F$25,5,0)),"",VLOOKUP(P1106,[3]POA!$A$2:$F$25,5,0))</f>
        <v>0</v>
      </c>
      <c r="AC1106" s="61"/>
      <c r="AD1106" s="64" t="str">
        <f>IF(OR(AC1101=0,N1106="",R1106=""),"",IF(AC1101&gt;=$AD$9,"HABIL","NO HABIL"))</f>
        <v/>
      </c>
      <c r="AE1106" s="64" t="str">
        <f t="shared" si="897"/>
        <v/>
      </c>
      <c r="AF1106" s="66">
        <f t="shared" si="898"/>
        <v>0</v>
      </c>
      <c r="AG1106" s="67" t="str">
        <f t="shared" si="901"/>
        <v>MIPYME</v>
      </c>
      <c r="AH1106" s="68"/>
      <c r="AI1106" s="64" t="str">
        <f>IF(OR(AH1101=0,N1106="",R1106=""),"",IF(AH1101&gt;=$AI$9,"HABIL","NO HABIL"))</f>
        <v/>
      </c>
      <c r="AJ1106" s="68"/>
      <c r="AK1106" s="64" t="str">
        <f>IF(OR(AJ1101=0,N1106="",R1106=""),"",IF(AJ1101&gt;=$AK$9,"HABIL","NO HABIL"))</f>
        <v/>
      </c>
      <c r="AL1106" s="72" t="str">
        <f t="shared" si="902"/>
        <v/>
      </c>
    </row>
    <row r="1107" spans="2:38" ht="18" customHeight="1" x14ac:dyDescent="0.25">
      <c r="B1107" s="54" t="str">
        <f t="shared" si="903"/>
        <v/>
      </c>
      <c r="C1107" s="56"/>
      <c r="D1107" s="56"/>
      <c r="E1107" s="57">
        <f>IF(ISERROR(VLOOKUP(C1107,[2]TD!$4:$65536,2,0)),0,VLOOKUP(C1107,[2]TD!$4:$65536,2,0))</f>
        <v>0</v>
      </c>
      <c r="F1107" s="57">
        <f>IF(ISERROR(VLOOKUP(C1107,[2]TD!$4:$65536,3,0)),0,VLOOKUP(C1107,[2]TD!$4:$65536,3,0))</f>
        <v>0</v>
      </c>
      <c r="G1107" s="57">
        <f>IF(ISERROR(VLOOKUP(C1107,[2]TD!$4:$65536,4,0)),0,VLOOKUP(C1107,[2]TD!$4:$65536,4,0))</f>
        <v>0</v>
      </c>
      <c r="H1107" s="57">
        <f>IF(ISERROR(VLOOKUP(C1107,[2]TD!$4:$65536,5,0)),0,VLOOKUP(C1107,[2]TD!$4:$65536,5,0))</f>
        <v>0</v>
      </c>
      <c r="I1107" s="57">
        <f t="shared" si="899"/>
        <v>0</v>
      </c>
      <c r="J1107" s="57">
        <f t="shared" si="899"/>
        <v>0</v>
      </c>
      <c r="K1107" s="57">
        <f t="shared" si="900"/>
        <v>0</v>
      </c>
      <c r="L1107" s="57">
        <f>IF(ISERROR(VLOOKUP(C1107,[2]TD!$4:$65536,6,0)),0,VLOOKUP(C1107,[2]TD!$4:$65536,6,0))</f>
        <v>0</v>
      </c>
      <c r="M1107" s="57">
        <f>IF(ISERROR(VLOOKUP(C1107,[2]TD!$4:$65536,7,0)),0,VLOOKUP(C1107,[2]TD!$4:$65536,7,0))</f>
        <v>0</v>
      </c>
      <c r="N1107" s="70"/>
      <c r="O1107" s="70" t="str">
        <f>IF(ISERROR(VLOOKUP(N1107,[2]POA!$A$2:$C$25,3,0)),"",VLOOKUP(N1107,[2]POA!$A$2:$C$25,3,0))</f>
        <v/>
      </c>
      <c r="P1107" s="61"/>
      <c r="Q1107" s="61" t="str">
        <f>IF(ISERROR(VLOOKUP(P1107,[2]POA!$A$2:$F$25,4,0)),"",VLOOKUP(P1107,[2]POA!$A$2:$F$25,4,0))</f>
        <v/>
      </c>
      <c r="R1107" s="62" t="str">
        <f>IF(ISERROR(VLOOKUP(N1107,[2]POA!$A$2:$C$25,2,0)),"",VLOOKUP(N1107,[2]POA!$A$2:$C$25,2,0))</f>
        <v/>
      </c>
      <c r="S1107" s="63"/>
      <c r="T1107" s="64" t="str">
        <f t="shared" si="895"/>
        <v/>
      </c>
      <c r="U1107" s="63"/>
      <c r="V1107" s="64" t="str">
        <f>IF(OR(U1101=0,N1107="",R1107=""),"",IF(U1101&gt;=(0.5*R1107),"HABIL","NO HABIL"))</f>
        <v/>
      </c>
      <c r="W1107" s="64" t="str">
        <f t="shared" si="896"/>
        <v/>
      </c>
      <c r="X1107" s="63"/>
      <c r="Y1107" s="64" t="str">
        <f>IF(OR(X1101=0,N1107="",R1107=""),"",IF(X1101&gt;=$Y$9,"HABIL","NO HABIL"))</f>
        <v/>
      </c>
      <c r="Z1107" s="65"/>
      <c r="AA1107" s="64" t="str">
        <f>IF(OR(Z1101=0,N1107="",R1107=""),"",IF(Z1101&lt;=$AA$9,"HABIL","NO HABIL"))</f>
        <v/>
      </c>
      <c r="AB1107" s="61">
        <f>IF(ISERROR(VLOOKUP(P1107,[3]POA!$A$2:$F$25,5,0)),"",VLOOKUP(P1107,[3]POA!$A$2:$F$25,5,0))</f>
        <v>0</v>
      </c>
      <c r="AC1107" s="61"/>
      <c r="AD1107" s="64" t="str">
        <f>IF(OR(AC1101=0,N1107="",R1107=""),"",IF(AC1101&gt;=$AD$9,"HABIL","NO HABIL"))</f>
        <v/>
      </c>
      <c r="AE1107" s="64" t="str">
        <f t="shared" si="897"/>
        <v/>
      </c>
      <c r="AF1107" s="66">
        <f t="shared" si="898"/>
        <v>0</v>
      </c>
      <c r="AG1107" s="67" t="str">
        <f t="shared" si="901"/>
        <v>MIPYME</v>
      </c>
      <c r="AH1107" s="68"/>
      <c r="AI1107" s="64" t="str">
        <f>IF(OR(AH1101=0,N1107="",R1107=""),"",IF(AH1101&gt;=$AI$9,"HABIL","NO HABIL"))</f>
        <v/>
      </c>
      <c r="AJ1107" s="68"/>
      <c r="AK1107" s="64" t="str">
        <f>IF(OR(AJ1101=0,N1107="",R1107=""),"",IF(AJ1101&gt;=$AK$9,"HABIL","NO HABIL"))</f>
        <v/>
      </c>
      <c r="AL1107" s="71" t="str">
        <f t="shared" si="902"/>
        <v/>
      </c>
    </row>
    <row r="1108" spans="2:38" ht="18" customHeight="1" x14ac:dyDescent="0.25">
      <c r="B1108" s="54" t="str">
        <f t="shared" si="903"/>
        <v/>
      </c>
      <c r="C1108" s="56"/>
      <c r="D1108" s="56"/>
      <c r="E1108" s="57">
        <f>IF(ISERROR(VLOOKUP(C1108,[2]TD!$4:$65536,2,0)),0,VLOOKUP(C1108,[2]TD!$4:$65536,2,0))</f>
        <v>0</v>
      </c>
      <c r="F1108" s="57">
        <f>IF(ISERROR(VLOOKUP(C1108,[2]TD!$4:$65536,3,0)),0,VLOOKUP(C1108,[2]TD!$4:$65536,3,0))</f>
        <v>0</v>
      </c>
      <c r="G1108" s="57">
        <f>IF(ISERROR(VLOOKUP(C1108,[2]TD!$4:$65536,4,0)),0,VLOOKUP(C1108,[2]TD!$4:$65536,4,0))</f>
        <v>0</v>
      </c>
      <c r="H1108" s="57">
        <f>IF(ISERROR(VLOOKUP(C1108,[2]TD!$4:$65536,5,0)),0,VLOOKUP(C1108,[2]TD!$4:$65536,5,0))</f>
        <v>0</v>
      </c>
      <c r="I1108" s="57">
        <f t="shared" si="899"/>
        <v>0</v>
      </c>
      <c r="J1108" s="57">
        <f t="shared" si="899"/>
        <v>0</v>
      </c>
      <c r="K1108" s="57">
        <f t="shared" si="900"/>
        <v>0</v>
      </c>
      <c r="L1108" s="57">
        <f>IF(ISERROR(VLOOKUP(C1108,[2]TD!$4:$65536,6,0)),0,VLOOKUP(C1108,[2]TD!$4:$65536,6,0))</f>
        <v>0</v>
      </c>
      <c r="M1108" s="57">
        <f>IF(ISERROR(VLOOKUP(C1108,[2]TD!$4:$65536,7,0)),0,VLOOKUP(C1108,[2]TD!$4:$65536,7,0))</f>
        <v>0</v>
      </c>
      <c r="N1108" s="70"/>
      <c r="O1108" s="70" t="str">
        <f>IF(ISERROR(VLOOKUP(N1108,[2]POA!$A$2:$C$25,3,0)),"",VLOOKUP(N1108,[2]POA!$A$2:$C$25,3,0))</f>
        <v/>
      </c>
      <c r="P1108" s="61"/>
      <c r="Q1108" s="61" t="str">
        <f>IF(ISERROR(VLOOKUP(P1108,[2]POA!$A$2:$F$25,4,0)),"",VLOOKUP(P1108,[2]POA!$A$2:$F$25,4,0))</f>
        <v/>
      </c>
      <c r="R1108" s="62" t="str">
        <f>IF(ISERROR(VLOOKUP(N1108,[2]POA!$A$2:$C$25,2,0)),"",VLOOKUP(N1108,[2]POA!$A$2:$C$25,2,0))</f>
        <v/>
      </c>
      <c r="S1108" s="63"/>
      <c r="T1108" s="64" t="str">
        <f t="shared" si="895"/>
        <v/>
      </c>
      <c r="U1108" s="63"/>
      <c r="V1108" s="64" t="str">
        <f>IF(OR(U1101=0,N1108="",R1108=""),"",IF(U1101&gt;=(0.5*R1108),"HABIL","NO HABIL"))</f>
        <v/>
      </c>
      <c r="W1108" s="64" t="str">
        <f t="shared" si="896"/>
        <v/>
      </c>
      <c r="X1108" s="63"/>
      <c r="Y1108" s="64" t="str">
        <f>IF(OR(X1101=0,N1108="",R1108=""),"",IF(X1101&gt;=$Y$9,"HABIL","NO HABIL"))</f>
        <v/>
      </c>
      <c r="Z1108" s="65"/>
      <c r="AA1108" s="64" t="str">
        <f>IF(OR(Z1101=0,N1108="",R1108=""),"",IF(Z1101&lt;=$AA$9,"HABIL","NO HABIL"))</f>
        <v/>
      </c>
      <c r="AB1108" s="61">
        <f>IF(ISERROR(VLOOKUP(P1108,[3]POA!$A$2:$F$25,5,0)),"",VLOOKUP(P1108,[3]POA!$A$2:$F$25,5,0))</f>
        <v>0</v>
      </c>
      <c r="AC1108" s="61"/>
      <c r="AD1108" s="64" t="str">
        <f>IF(OR(AC1101=0,N1108="",R1108=""),"",IF(AC1101&gt;=$AD$9,"HABIL","NO HABIL"))</f>
        <v/>
      </c>
      <c r="AE1108" s="64" t="str">
        <f t="shared" si="897"/>
        <v/>
      </c>
      <c r="AF1108" s="66">
        <f t="shared" si="898"/>
        <v>0</v>
      </c>
      <c r="AG1108" s="67" t="str">
        <f t="shared" si="901"/>
        <v>MIPYME</v>
      </c>
      <c r="AH1108" s="68"/>
      <c r="AI1108" s="64" t="str">
        <f>IF(OR(AH1101=0,N1108="",R1108=""),"",IF(AH1101&gt;=$AI$9,"HABIL","NO HABIL"))</f>
        <v/>
      </c>
      <c r="AJ1108" s="68"/>
      <c r="AK1108" s="64" t="str">
        <f>IF(OR(AJ1101=0,N1108="",R1108=""),"",IF(AJ1101&gt;=$AK$9,"HABIL","NO HABIL"))</f>
        <v/>
      </c>
      <c r="AL1108" s="71" t="str">
        <f t="shared" si="902"/>
        <v/>
      </c>
    </row>
    <row r="1109" spans="2:38" ht="18" customHeight="1" x14ac:dyDescent="0.25">
      <c r="B1109" s="54" t="str">
        <f t="shared" si="903"/>
        <v/>
      </c>
      <c r="C1109" s="56"/>
      <c r="D1109" s="56"/>
      <c r="E1109" s="57">
        <f>IF(ISERROR(VLOOKUP(C1109,[2]TD!$4:$65536,2,0)),0,VLOOKUP(C1109,[2]TD!$4:$65536,2,0))</f>
        <v>0</v>
      </c>
      <c r="F1109" s="57">
        <f>IF(ISERROR(VLOOKUP(C1109,[2]TD!$4:$65536,3,0)),0,VLOOKUP(C1109,[2]TD!$4:$65536,3,0))</f>
        <v>0</v>
      </c>
      <c r="G1109" s="57">
        <f>IF(ISERROR(VLOOKUP(C1109,[2]TD!$4:$65536,4,0)),0,VLOOKUP(C1109,[2]TD!$4:$65536,4,0))</f>
        <v>0</v>
      </c>
      <c r="H1109" s="57">
        <f>IF(ISERROR(VLOOKUP(C1109,[2]TD!$4:$65536,5,0)),0,VLOOKUP(C1109,[2]TD!$4:$65536,5,0))</f>
        <v>0</v>
      </c>
      <c r="I1109" s="57">
        <f t="shared" si="899"/>
        <v>0</v>
      </c>
      <c r="J1109" s="57">
        <f t="shared" si="899"/>
        <v>0</v>
      </c>
      <c r="K1109" s="57">
        <f t="shared" si="900"/>
        <v>0</v>
      </c>
      <c r="L1109" s="57">
        <f>IF(ISERROR(VLOOKUP(C1109,[2]TD!$4:$65536,6,0)),0,VLOOKUP(C1109,[2]TD!$4:$65536,6,0))</f>
        <v>0</v>
      </c>
      <c r="M1109" s="57">
        <f>IF(ISERROR(VLOOKUP(C1109,[2]TD!$4:$65536,7,0)),0,VLOOKUP(C1109,[2]TD!$4:$65536,7,0))</f>
        <v>0</v>
      </c>
      <c r="N1109" s="70"/>
      <c r="O1109" s="70" t="str">
        <f>IF(ISERROR(VLOOKUP(N1109,[2]POA!$A$2:$C$25,3,0)),"",VLOOKUP(N1109,[2]POA!$A$2:$C$25,3,0))</f>
        <v/>
      </c>
      <c r="P1109" s="61"/>
      <c r="Q1109" s="61" t="str">
        <f>IF(ISERROR(VLOOKUP(P1109,[2]POA!$A$2:$F$25,4,0)),"",VLOOKUP(P1109,[2]POA!$A$2:$F$25,4,0))</f>
        <v/>
      </c>
      <c r="R1109" s="62" t="str">
        <f>IF(ISERROR(VLOOKUP(N1109,[2]POA!$A$2:$C$25,2,0)),"",VLOOKUP(N1109,[2]POA!$A$2:$C$25,2,0))</f>
        <v/>
      </c>
      <c r="S1109" s="63"/>
      <c r="T1109" s="64" t="str">
        <f>IF(OR(S1108=0,N1109="",R1109=""),"",IF(S1108&gt;=(0.1*R1109),"HABIL","NO HABIL"))</f>
        <v/>
      </c>
      <c r="U1109" s="63"/>
      <c r="V1109" s="64" t="str">
        <f>IF(OR(U1101=0,N1109="",R1109=""),"",IF(U1101&gt;=(0.5*R1109),"HABIL","NO HABIL"))</f>
        <v/>
      </c>
      <c r="W1109" s="64" t="str">
        <f t="shared" si="896"/>
        <v/>
      </c>
      <c r="X1109" s="63"/>
      <c r="Y1109" s="64" t="str">
        <f>IF(OR(X1101=0,N1109="",R1109=""),"",IF(X1101&gt;=$Y$9,"HABIL","NO HABIL"))</f>
        <v/>
      </c>
      <c r="Z1109" s="65"/>
      <c r="AA1109" s="64" t="str">
        <f>IF(OR(Z1101=0,N1109="",R1109=""),"",IF(Z1101&lt;=$AA$9,"HABIL","NO HABIL"))</f>
        <v/>
      </c>
      <c r="AB1109" s="61">
        <f>IF(ISERROR(VLOOKUP(P1109,[3]POA!$A$2:$F$25,5,0)),"",VLOOKUP(P1109,[3]POA!$A$2:$F$25,5,0))</f>
        <v>0</v>
      </c>
      <c r="AC1109" s="61"/>
      <c r="AD1109" s="64" t="str">
        <f>IF(OR(AC1101=0,N1109="",R1109=""),"",IF(AC1101&gt;=$AD$9,"HABIL","NO HABIL"))</f>
        <v/>
      </c>
      <c r="AE1109" s="64" t="str">
        <f t="shared" si="897"/>
        <v/>
      </c>
      <c r="AF1109" s="66">
        <f t="shared" si="898"/>
        <v>0</v>
      </c>
      <c r="AG1109" s="67" t="str">
        <f t="shared" si="901"/>
        <v>MIPYME</v>
      </c>
      <c r="AH1109" s="68"/>
      <c r="AI1109" s="64" t="str">
        <f>IF(OR(AH1101=0,N1109="",R1109=""),"",IF(AH1101&gt;=$AI$9,"HABIL","NO HABIL"))</f>
        <v/>
      </c>
      <c r="AJ1109" s="68"/>
      <c r="AK1109" s="64" t="str">
        <f>IF(OR(AJ1101=0,N1109="",R1109=""),"",IF(AJ1101&gt;=$AK$9,"HABIL","NO HABIL"))</f>
        <v/>
      </c>
      <c r="AL1109" s="72" t="str">
        <f t="shared" si="902"/>
        <v/>
      </c>
    </row>
    <row r="1110" spans="2:38" ht="18" customHeight="1" x14ac:dyDescent="0.25">
      <c r="B1110" s="54" t="str">
        <f t="shared" si="903"/>
        <v/>
      </c>
      <c r="C1110" s="56"/>
      <c r="D1110" s="56"/>
      <c r="E1110" s="57">
        <f>IF(ISERROR(VLOOKUP(C1110,[2]TD!$4:$65536,2,0)),0,VLOOKUP(C1110,[2]TD!$4:$65536,2,0))</f>
        <v>0</v>
      </c>
      <c r="F1110" s="57">
        <f>IF(ISERROR(VLOOKUP(C1110,[2]TD!$4:$65536,3,0)),0,VLOOKUP(C1110,[2]TD!$4:$65536,3,0))</f>
        <v>0</v>
      </c>
      <c r="G1110" s="57">
        <f>IF(ISERROR(VLOOKUP(C1110,[2]TD!$4:$65536,4,0)),0,VLOOKUP(C1110,[2]TD!$4:$65536,4,0))</f>
        <v>0</v>
      </c>
      <c r="H1110" s="57">
        <f>IF(ISERROR(VLOOKUP(C1110,[2]TD!$4:$65536,5,0)),0,VLOOKUP(C1110,[2]TD!$4:$65536,5,0))</f>
        <v>0</v>
      </c>
      <c r="I1110" s="57">
        <f t="shared" si="899"/>
        <v>0</v>
      </c>
      <c r="J1110" s="57">
        <f t="shared" si="899"/>
        <v>0</v>
      </c>
      <c r="K1110" s="57">
        <f t="shared" si="900"/>
        <v>0</v>
      </c>
      <c r="L1110" s="57">
        <f>IF(ISERROR(VLOOKUP(C1110,[2]TD!$4:$65536,6,0)),0,VLOOKUP(C1110,[2]TD!$4:$65536,6,0))</f>
        <v>0</v>
      </c>
      <c r="M1110" s="57">
        <f>IF(ISERROR(VLOOKUP(C1110,[2]TD!$4:$65536,7,0)),0,VLOOKUP(C1110,[2]TD!$4:$65536,7,0))</f>
        <v>0</v>
      </c>
      <c r="N1110" s="70"/>
      <c r="O1110" s="70" t="str">
        <f>IF(ISERROR(VLOOKUP(N1110,[2]POA!$A$2:$C$25,3,0)),"",VLOOKUP(N1110,[2]POA!$A$2:$C$25,3,0))</f>
        <v/>
      </c>
      <c r="P1110" s="61"/>
      <c r="Q1110" s="61" t="str">
        <f>IF(ISERROR(VLOOKUP(P1110,[2]POA!$A$2:$F$25,4,0)),"",VLOOKUP(P1110,[2]POA!$A$2:$F$25,4,0))</f>
        <v/>
      </c>
      <c r="R1110" s="62" t="str">
        <f>IF(ISERROR(VLOOKUP(N1110,[2]POA!$A$2:$C$25,2,0)),"",VLOOKUP(N1110,[2]POA!$A$2:$C$25,2,0))</f>
        <v/>
      </c>
      <c r="S1110" s="63"/>
      <c r="T1110" s="64" t="str">
        <f>IF(OR(S1109=0,N1110="",R1110=""),"",IF(S1109&gt;=(0.1*R1110),"HABIL","NO HABIL"))</f>
        <v/>
      </c>
      <c r="U1110" s="63"/>
      <c r="V1110" s="64" t="str">
        <f>IF(OR(U1101=0,N1110="",R1110=""),"",IF(U1101&gt;=(0.5*R1110),"HABIL","NO HABIL"))</f>
        <v/>
      </c>
      <c r="W1110" s="64" t="str">
        <f t="shared" si="896"/>
        <v/>
      </c>
      <c r="X1110" s="63"/>
      <c r="Y1110" s="64" t="str">
        <f>IF(OR(X1101=0,N1110="",R1110=""),"",IF(X1101&gt;=$Y$9,"HABIL","NO HABIL"))</f>
        <v/>
      </c>
      <c r="Z1110" s="65"/>
      <c r="AA1110" s="64" t="str">
        <f>IF(OR(Z1101=0,N1110="",R1110=""),"",IF(Z1101&lt;=$AA$9,"HABIL","NO HABIL"))</f>
        <v/>
      </c>
      <c r="AB1110" s="61">
        <f>IF(ISERROR(VLOOKUP(P1110,[3]POA!$A$2:$F$25,5,0)),"",VLOOKUP(P1110,[3]POA!$A$2:$F$25,5,0))</f>
        <v>0</v>
      </c>
      <c r="AC1110" s="61"/>
      <c r="AD1110" s="64" t="str">
        <f>IF(OR(AC1101=0,N1110="",R1110=""),"",IF(AC1101&gt;=$AD$9,"HABIL","NO HABIL"))</f>
        <v/>
      </c>
      <c r="AE1110" s="64" t="str">
        <f t="shared" si="897"/>
        <v/>
      </c>
      <c r="AF1110" s="66">
        <f t="shared" si="898"/>
        <v>0</v>
      </c>
      <c r="AG1110" s="67" t="str">
        <f t="shared" si="901"/>
        <v>MIPYME</v>
      </c>
      <c r="AH1110" s="68"/>
      <c r="AI1110" s="64" t="str">
        <f>IF(OR(AH1101=0,N1110="",R1110=""),"",IF(AH1101&gt;=$AI$9,"HABIL","NO HABIL"))</f>
        <v/>
      </c>
      <c r="AJ1110" s="68"/>
      <c r="AK1110" s="64" t="str">
        <f>IF(OR(AJ1101=0,N1110="",R1110=""),"",IF(AJ1101&gt;=$AK$9,"HABIL","NO HABIL"))</f>
        <v/>
      </c>
      <c r="AL1110" s="72" t="str">
        <f t="shared" si="902"/>
        <v/>
      </c>
    </row>
    <row r="1111" spans="2:38" ht="18" customHeight="1" thickBot="1" x14ac:dyDescent="0.3">
      <c r="B1111" s="73" t="str">
        <f t="shared" si="903"/>
        <v/>
      </c>
      <c r="C1111" s="74"/>
      <c r="D1111" s="74"/>
      <c r="E1111" s="75">
        <f>IF(ISERROR(VLOOKUP(C1111,[2]TD!$4:$65536,2,0)),0,VLOOKUP(C1111,[2]TD!$4:$65536,2,0))</f>
        <v>0</v>
      </c>
      <c r="F1111" s="75">
        <f>IF(ISERROR(VLOOKUP(C1111,[2]TD!$4:$65536,3,0)),0,VLOOKUP(C1111,[2]TD!$4:$65536,3,0))</f>
        <v>0</v>
      </c>
      <c r="G1111" s="75">
        <f>IF(ISERROR(VLOOKUP(C1111,[2]TD!$4:$65536,4,0)),0,VLOOKUP(C1111,[2]TD!$4:$65536,4,0))</f>
        <v>0</v>
      </c>
      <c r="H1111" s="75">
        <f>IF(ISERROR(VLOOKUP(C1111,[2]TD!$4:$65536,5,0)),0,VLOOKUP(C1111,[2]TD!$4:$65536,5,0))</f>
        <v>0</v>
      </c>
      <c r="I1111" s="75">
        <f t="shared" si="899"/>
        <v>0</v>
      </c>
      <c r="J1111" s="75">
        <f t="shared" si="899"/>
        <v>0</v>
      </c>
      <c r="K1111" s="75">
        <f t="shared" si="900"/>
        <v>0</v>
      </c>
      <c r="L1111" s="75">
        <f>IF(ISERROR(VLOOKUP(C1111,[2]TD!$4:$65536,6,0)),0,VLOOKUP(C1111,[2]TD!$4:$65536,6,0))</f>
        <v>0</v>
      </c>
      <c r="M1111" s="75">
        <f>IF(ISERROR(VLOOKUP(C1111,[2]TD!$4:$65536,7,0)),0,VLOOKUP(C1111,[2]TD!$4:$65536,7,0))</f>
        <v>0</v>
      </c>
      <c r="N1111" s="76"/>
      <c r="O1111" s="76" t="str">
        <f>IF(ISERROR(VLOOKUP(N1111,[2]POA!$A$2:$C$25,3,0)),"",VLOOKUP(N1111,[2]POA!$A$2:$C$25,3,0))</f>
        <v/>
      </c>
      <c r="P1111" s="77"/>
      <c r="Q1111" s="77" t="str">
        <f>IF(ISERROR(VLOOKUP(P1111,[2]POA!$A$2:$F$25,4,0)),"",VLOOKUP(P1111,[2]POA!$A$2:$F$25,4,0))</f>
        <v/>
      </c>
      <c r="R1111" s="78" t="str">
        <f>IF(ISERROR(VLOOKUP(N1111,[2]POA!$A$2:$C$25,2,0)),"",VLOOKUP(N1111,[2]POA!$A$2:$C$25,2,0))</f>
        <v/>
      </c>
      <c r="S1111" s="79"/>
      <c r="T1111" s="64" t="str">
        <f>IF(OR(S1110=0,N1111="",R1111=""),"",IF(S1110&gt;=(0.1*R1111),"HABIL","NO HABIL"))</f>
        <v/>
      </c>
      <c r="U1111" s="79"/>
      <c r="V1111" s="80" t="str">
        <f>IF(OR(U1101=0,N1111="",R1111=""),"",IF(U1101&gt;=(0.5*R1111),"HABIL","NO HABIL"))</f>
        <v/>
      </c>
      <c r="W1111" s="64" t="str">
        <f t="shared" si="896"/>
        <v/>
      </c>
      <c r="X1111" s="79"/>
      <c r="Y1111" s="80" t="str">
        <f>IF(OR(X1101=0,N1111="",R1111=""),"",IF(X1101&gt;=$Y$9,"HABIL","NO HABIL"))</f>
        <v/>
      </c>
      <c r="Z1111" s="81"/>
      <c r="AA1111" s="80" t="str">
        <f>IF(OR(Z1101=0,N1111="",R1111=""),"",IF(Z1101&lt;=$AA$9,"HABIL","NO HABIL"))</f>
        <v/>
      </c>
      <c r="AB1111" s="77">
        <f>IF(ISERROR(VLOOKUP(P1111,[3]POA!$A$2:$F$25,5,0)),"",VLOOKUP(P1111,[3]POA!$A$2:$F$25,5,0))</f>
        <v>0</v>
      </c>
      <c r="AC1111" s="77"/>
      <c r="AD1111" s="80" t="str">
        <f>IF(OR(AC1101=0,N1111="",R1111=""),"",IF(AC1101&gt;=$AD$9,"HABIL","NO HABIL"))</f>
        <v/>
      </c>
      <c r="AE1111" s="80" t="str">
        <f t="shared" si="897"/>
        <v/>
      </c>
      <c r="AF1111" s="82">
        <f t="shared" si="898"/>
        <v>0</v>
      </c>
      <c r="AG1111" s="83" t="str">
        <f t="shared" si="901"/>
        <v>MIPYME</v>
      </c>
      <c r="AH1111" s="84"/>
      <c r="AI1111" s="80" t="str">
        <f>IF(OR(AH1101=0,N1111="",R1111=""),"",IF(AH1101&gt;=$AI$9,"HABIL","NO HABIL"))</f>
        <v/>
      </c>
      <c r="AJ1111" s="84"/>
      <c r="AK1111" s="80" t="str">
        <f>IF(OR(AJ1101=0,N1111="",R1111=""),"",IF(AJ1101&gt;=$AK$9,"HABIL","NO HABIL"))</f>
        <v/>
      </c>
      <c r="AL1111" s="85" t="str">
        <f t="shared" si="902"/>
        <v/>
      </c>
    </row>
    <row r="1112" spans="2:38" ht="18" customHeight="1" x14ac:dyDescent="0.25">
      <c r="B1112" s="37">
        <v>7</v>
      </c>
      <c r="C1112" s="38" t="str">
        <f>+C1113</f>
        <v>CONSTRUCCIONES EL CONDOR S A</v>
      </c>
      <c r="D1112" s="39">
        <f>IF(SUM(D1113:D1122)=0,"",SUM(D1113:D1122))</f>
        <v>1</v>
      </c>
      <c r="E1112" s="40">
        <f>SUM(E1113:E1122)</f>
        <v>1061317429824</v>
      </c>
      <c r="F1112" s="40">
        <f t="shared" ref="F1112:M1112" si="904">SUM(F1113:F1122)</f>
        <v>2244072369114</v>
      </c>
      <c r="G1112" s="40">
        <f t="shared" si="904"/>
        <v>631556035817</v>
      </c>
      <c r="H1112" s="40">
        <f t="shared" si="904"/>
        <v>1161826652218</v>
      </c>
      <c r="I1112" s="40">
        <f t="shared" si="904"/>
        <v>429761394007</v>
      </c>
      <c r="J1112" s="40">
        <f t="shared" si="904"/>
        <v>1082245716896</v>
      </c>
      <c r="K1112" s="40">
        <f t="shared" si="904"/>
        <v>1082245716896</v>
      </c>
      <c r="L1112" s="40">
        <f t="shared" si="904"/>
        <v>163555664892</v>
      </c>
      <c r="M1112" s="40">
        <f t="shared" si="904"/>
        <v>55194475000</v>
      </c>
      <c r="N1112" s="41">
        <v>1</v>
      </c>
      <c r="O1112" s="42">
        <f>IF(ISERROR(VLOOKUP(N1112,[2]POA!$A$2:$C$25,3,0)),"",VLOOKUP(N1112,[2]POA!$A$2:$C$25,3,0))</f>
        <v>18</v>
      </c>
      <c r="P1112" s="43" t="s">
        <v>54</v>
      </c>
      <c r="Q1112" s="41">
        <f>+SUM(Q1113:Q1122)</f>
        <v>0</v>
      </c>
      <c r="R1112" s="44">
        <f>IF(ISERROR(VLOOKUP(N1112,[2]POA!$A$2:$C$25,2,0)),"",VLOOKUP(N1112,[2]POA!$A$2:$C$25,2,0))</f>
        <v>151500000000</v>
      </c>
      <c r="S1112" s="45">
        <f>SUM(I1112)</f>
        <v>429761394007</v>
      </c>
      <c r="T1112" s="46" t="str">
        <f>IF(OR(S1112=0,N1112="",R1112=""),"",IF(S1112&gt;=(R1112/O1112),"HABIL","NO HABIL"))</f>
        <v>HABIL</v>
      </c>
      <c r="U1112" s="47">
        <f>SUM(J1112)</f>
        <v>1082245716896</v>
      </c>
      <c r="V1112" s="48" t="str">
        <f>IF(OR(U1112=0,N1112="",R1112=""),"",IF(U1112&gt;=(0.1*R1112),"HABIL","NO HABIL"))</f>
        <v>HABIL</v>
      </c>
      <c r="W1112" s="48"/>
      <c r="X1112" s="47">
        <f>IF(ISERROR(SUM(E1112/G1112)),0,SUM(E1112/G1112))</f>
        <v>1.680480226035759</v>
      </c>
      <c r="Y1112" s="46" t="str">
        <f>IF(OR(X1112=0,N1112="",R1112=""),"",IF(X1112&gt;=$Y$9,"HABIL","NO HABIL"))</f>
        <v>HABIL</v>
      </c>
      <c r="Z1112" s="49">
        <f>IF(ISERROR(SUM(H1112/F1112)),0,SUM(H1112/F1112))</f>
        <v>0.51773136562289657</v>
      </c>
      <c r="AA1112" s="46" t="str">
        <f>IF(OR(Z1112=0,N1112="",R1112=""),"",IF(Z1112&lt;=$AA$9,"HABIL","NO HABIL"))</f>
        <v>HABIL</v>
      </c>
      <c r="AB1112" s="41">
        <f>+SUM(AB1113:AB1122)</f>
        <v>0</v>
      </c>
      <c r="AC1112" s="49">
        <f>IF(ISERROR(SUM(L1112/M1112)),0,SUM(L1112/M1112))</f>
        <v>2.9632615382608494</v>
      </c>
      <c r="AD1112" s="46" t="str">
        <f>IF(OR(AC1112=0,N1112="",R1112=""),"",IF(AC1112&gt;=$AD$9,"HABIL","NO HABIL"))</f>
        <v>HABIL</v>
      </c>
      <c r="AE1112" s="46" t="str">
        <f>IF(OR(T1112="",V1112="",Y1112="",AA1112="",AD1112=""),"",IF(T1112="NO HABIL","NO HABIL",IF(V1112="NO HABIL","NO HABIL",IF(Y1112="NO HABIL","NO HABIL",IF(AA1112="NO HABIL","NO HABIL",IF(AD1112="NO HABIL","NO HABIL",IF(AD1112="NO HABIL","NO HABIL","HABIL")))))))</f>
        <v>HABIL</v>
      </c>
      <c r="AF1112" s="50"/>
      <c r="AG1112" s="51"/>
      <c r="AH1112" s="49">
        <f>IF(ISERROR(SUM(L1112/K1112)),0,SUM(L1112/K1112))</f>
        <v>0.15112618358157673</v>
      </c>
      <c r="AI1112" s="46" t="str">
        <f>IF(OR(AH1112=0,N1112="",R1112=""),"",IF(AH1112&gt;=$AI$9,"HABIL","NO HABIL"))</f>
        <v>HABIL</v>
      </c>
      <c r="AJ1112" s="49">
        <f>IF(ISERROR(SUM(L1112/F1112)),0,SUM(L1112/F1112))</f>
        <v>7.2883418174510439E-2</v>
      </c>
      <c r="AK1112" s="46" t="str">
        <f>IF(OR(AJ1112=0,N1112="",R1112=""),"",IF(AJ1112&gt;=$AK$9,"HABIL","NO HABIL"))</f>
        <v>HABIL</v>
      </c>
      <c r="AL1112" s="52" t="str">
        <f t="shared" si="902"/>
        <v>HABIL</v>
      </c>
    </row>
    <row r="1113" spans="2:38" ht="18" customHeight="1" x14ac:dyDescent="0.25">
      <c r="B1113" s="54">
        <f>IF(C1113="","",B1112+0.1)</f>
        <v>7.1</v>
      </c>
      <c r="C1113" s="56" t="s">
        <v>67</v>
      </c>
      <c r="D1113" s="56">
        <v>1</v>
      </c>
      <c r="E1113" s="57">
        <f>IF(ISERROR(VLOOKUP(C1113,[2]TD!$4:$65536,2,0)),0,VLOOKUP(C1113,[2]TD!$4:$65536,2,0))</f>
        <v>1061317429824</v>
      </c>
      <c r="F1113" s="57">
        <f>IF(ISERROR(VLOOKUP(C1113,[2]TD!$4:$65536,3,0)),0,VLOOKUP(C1113,[2]TD!$4:$65536,3,0))</f>
        <v>2244072369114</v>
      </c>
      <c r="G1113" s="57">
        <f>IF(ISERROR(VLOOKUP(C1113,[2]TD!$4:$65536,4,0)),0,VLOOKUP(C1113,[2]TD!$4:$65536,4,0))</f>
        <v>631556035817</v>
      </c>
      <c r="H1113" s="57">
        <f>IF(ISERROR(VLOOKUP(C1113,[2]TD!$4:$65536,5,0)),0,VLOOKUP(C1113,[2]TD!$4:$65536,5,0))</f>
        <v>1161826652218</v>
      </c>
      <c r="I1113" s="57">
        <f>IF(ISERROR(E1113-G1113),"",E1113-G1113)</f>
        <v>429761394007</v>
      </c>
      <c r="J1113" s="58">
        <f>IF(ISERROR(F1113-H1113),"",F1113-H1113)</f>
        <v>1082245716896</v>
      </c>
      <c r="K1113" s="58">
        <f>IF(ISERROR(F1113-H1113),"",F1113-H1113)</f>
        <v>1082245716896</v>
      </c>
      <c r="L1113" s="57">
        <f>IF(ISERROR(VLOOKUP(C1113,[2]TD!$4:$65536,6,0)),0,VLOOKUP(C1113,[2]TD!$4:$65536,6,0))</f>
        <v>163555664892</v>
      </c>
      <c r="M1113" s="57">
        <f>IF(ISERROR(VLOOKUP(C1113,[2]TD!$4:$65536,7,0)),0,VLOOKUP(C1113,[2]TD!$4:$65536,7,0))</f>
        <v>55194475000</v>
      </c>
      <c r="N1113" s="59">
        <v>2</v>
      </c>
      <c r="O1113" s="60">
        <f>IF(ISERROR(VLOOKUP(N1113,[2]POA!$A$2:$C$25,3,0)),"",VLOOKUP(N1113,[2]POA!$A$2:$C$25,3,0))</f>
        <v>18</v>
      </c>
      <c r="P1113" s="61" t="s">
        <v>54</v>
      </c>
      <c r="Q1113" s="61" t="str">
        <f>IF(ISERROR(VLOOKUP(P1113,[2]POA!$A$2:$F$25,4,0)),"",VLOOKUP(P1113,[2]POA!$A$2:$F$25,4,0))</f>
        <v/>
      </c>
      <c r="R1113" s="62">
        <f>IF(ISERROR(VLOOKUP(N1113,[2]POA!$A$2:$C$25,2,0)),"",VLOOKUP(N1113,[2]POA!$A$2:$C$25,2,0))</f>
        <v>122685000000</v>
      </c>
      <c r="S1113" s="63"/>
      <c r="T1113" s="64" t="str">
        <f t="shared" ref="T1113:T1155" si="905">IF(OR(S1112=0,N1113="",R1113=""),"",IF(S1112&gt;=(0.3*R1113),"HABIL","NO HABIL"))</f>
        <v>HABIL</v>
      </c>
      <c r="U1113" s="63"/>
      <c r="V1113" s="64" t="str">
        <f>IF(OR(U1112=0,N1113="",R1113=""),"",IF(U1112&gt;=(0.5*R1113),"HABIL","NO HABIL"))</f>
        <v>HABIL</v>
      </c>
      <c r="W1113" s="64" t="str">
        <f t="shared" ref="W1113:W1122" si="906">IF(OR(V1112=0,Q1113="",U1113=""),"",IF(V1112&gt;=(0.2*U1113),"HABIL","NO HABIL"))</f>
        <v/>
      </c>
      <c r="X1113" s="63"/>
      <c r="Y1113" s="64" t="str">
        <f>IF(OR(X1112=0,N1113="",R1113=""),"",IF(X1112&gt;=$Y$9,"HABIL","NO HABIL"))</f>
        <v>HABIL</v>
      </c>
      <c r="Z1113" s="65"/>
      <c r="AA1113" s="64" t="str">
        <f>IF(OR(Z1112=0,N1113="",R1113=""),"",IF(Z1112&lt;=$AA$9,"HABIL","NO HABIL"))</f>
        <v>HABIL</v>
      </c>
      <c r="AB1113" s="61" t="str">
        <f>IF(ISERROR(VLOOKUP(P1113,[3]POA!$A$2:$F$25,5,0)),"",VLOOKUP(P1113,[3]POA!$A$2:$F$25,5,0))</f>
        <v/>
      </c>
      <c r="AC1113" s="61"/>
      <c r="AD1113" s="64" t="str">
        <f>IF(OR(AC1112=0,N1113="",R1113=""),"",IF(AC1112&gt;=$AD$9,"HABIL","NO HABIL"))</f>
        <v>HABIL</v>
      </c>
      <c r="AE1113" s="64" t="str">
        <f t="shared" ref="AE1113:AE1122" si="907">IF(OR(T1113="",V1113="",Y1113="",AA1113="",AD1113=""),"",IF(T1113="NO HABIL","NO HABIL",IF(V1113="NO HABIL","NO HABIL",IF(Y1113="NO HABIL","NO HABIL",IF(AA1113="NO HABIL","NO HABIL",IF(AD1113="NO HABIL","NO HABIL",IF(AD1113="NO HABIL","NO HABIL","HABIL")))))))</f>
        <v>HABIL</v>
      </c>
      <c r="AF1113" s="66">
        <f t="shared" ref="AF1113:AF1122" si="908">IF(ISERROR(F1113/$AG$9),"",F1113/$AG$9)</f>
        <v>3959894.7752143992</v>
      </c>
      <c r="AG1113" s="67" t="str">
        <f>+IF(AF1113&lt;$AG$10,"MIPYME","NO CUMPLE")</f>
        <v>NO CUMPLE</v>
      </c>
      <c r="AH1113" s="68"/>
      <c r="AI1113" s="64" t="str">
        <f>IF(OR(AH1112=0,N1113="",R1113=""),"",IF(AH1112&gt;=$AI$9,"HABIL","NO HABIL"))</f>
        <v>HABIL</v>
      </c>
      <c r="AJ1113" s="68"/>
      <c r="AK1113" s="64" t="str">
        <f>IF(OR(AJ1112=0,N1113="",R1113=""),"",IF(AJ1112&gt;=$AK$9,"HABIL","NO HABIL"))</f>
        <v>HABIL</v>
      </c>
      <c r="AL1113" s="69" t="str">
        <f>IF(OR(AI1113="",AK1113=""),"",IF(AI1113="NO HABIL","NO HABIL",IF(AK1113="NO HABIL","NO HABIL",IF(AK1113="NO HABIL","NO HABIL","HABIL"))))</f>
        <v>HABIL</v>
      </c>
    </row>
    <row r="1114" spans="2:38" ht="18" customHeight="1" x14ac:dyDescent="0.25">
      <c r="B1114" s="54" t="str">
        <f>IF(C1114="","",B1113+0.1)</f>
        <v/>
      </c>
      <c r="C1114" s="56"/>
      <c r="D1114" s="56"/>
      <c r="E1114" s="57">
        <f>IF(ISERROR(VLOOKUP(C1114,[2]TD!$4:$65536,2,0)),0,VLOOKUP(C1114,[2]TD!$4:$65536,2,0))</f>
        <v>0</v>
      </c>
      <c r="F1114" s="57">
        <f>IF(ISERROR(VLOOKUP(C1114,[2]TD!$4:$65536,3,0)),0,VLOOKUP(C1114,[2]TD!$4:$65536,3,0))</f>
        <v>0</v>
      </c>
      <c r="G1114" s="57">
        <f>IF(ISERROR(VLOOKUP(C1114,[2]TD!$4:$65536,4,0)),0,VLOOKUP(C1114,[2]TD!$4:$65536,4,0))</f>
        <v>0</v>
      </c>
      <c r="H1114" s="57">
        <f>IF(ISERROR(VLOOKUP(C1114,[2]TD!$4:$65536,5,0)),0,VLOOKUP(C1114,[2]TD!$4:$65536,5,0))</f>
        <v>0</v>
      </c>
      <c r="I1114" s="57">
        <f t="shared" ref="I1114:J1122" si="909">IF(ISERROR(E1114-G1114),"",E1114-G1114)</f>
        <v>0</v>
      </c>
      <c r="J1114" s="58">
        <f t="shared" si="909"/>
        <v>0</v>
      </c>
      <c r="K1114" s="58">
        <f t="shared" ref="K1114:K1122" si="910">IF(ISERROR(F1114-H1114),"",F1114-H1114)</f>
        <v>0</v>
      </c>
      <c r="L1114" s="57">
        <f>IF(ISERROR(VLOOKUP(C1114,[2]TD!$4:$65536,6,0)),0,VLOOKUP(C1114,[2]TD!$4:$65536,6,0))</f>
        <v>0</v>
      </c>
      <c r="M1114" s="57">
        <f>IF(ISERROR(VLOOKUP(C1114,[2]TD!$4:$65536,7,0)),0,VLOOKUP(C1114,[2]TD!$4:$65536,7,0))</f>
        <v>0</v>
      </c>
      <c r="N1114" s="70"/>
      <c r="O1114" s="70" t="str">
        <f>IF(ISERROR(VLOOKUP(N1114,[2]POA!$A$2:$C$25,3,0)),"",VLOOKUP(N1114,[2]POA!$A$2:$C$25,3,0))</f>
        <v/>
      </c>
      <c r="P1114" s="61" t="s">
        <v>54</v>
      </c>
      <c r="Q1114" s="61" t="str">
        <f>IF(ISERROR(VLOOKUP(P1114,[2]POA!$A$2:$F$25,4,0)),"",VLOOKUP(P1114,[2]POA!$A$2:$F$25,4,0))</f>
        <v/>
      </c>
      <c r="R1114" s="62" t="str">
        <f>IF(ISERROR(VLOOKUP(N1114,[2]POA!$A$2:$C$25,2,0)),"",VLOOKUP(N1114,[2]POA!$A$2:$C$25,2,0))</f>
        <v/>
      </c>
      <c r="S1114" s="63" t="s">
        <v>54</v>
      </c>
      <c r="T1114" s="64" t="str">
        <f t="shared" si="905"/>
        <v/>
      </c>
      <c r="U1114" s="63"/>
      <c r="V1114" s="64" t="str">
        <f>IF(OR(U1112=0,N1114="",R1114=""),"",IF(U1112&gt;=(0.5*R1114),"HABIL","NO HABIL"))</f>
        <v/>
      </c>
      <c r="W1114" s="64" t="str">
        <f t="shared" si="906"/>
        <v/>
      </c>
      <c r="X1114" s="63"/>
      <c r="Y1114" s="64" t="str">
        <f>IF(OR(X1112=0,N1114="",R1114=""),"",IF(X1112&gt;=$Y$9,"HABIL","NO HABIL"))</f>
        <v/>
      </c>
      <c r="Z1114" s="65"/>
      <c r="AA1114" s="64" t="str">
        <f>IF(OR(Z1112=0,N1114="",R1114=""),"",IF(Z1112&lt;=$AA$9,"HABIL","NO HABIL"))</f>
        <v/>
      </c>
      <c r="AB1114" s="61" t="str">
        <f>IF(ISERROR(VLOOKUP(P1114,[3]POA!$A$2:$F$25,5,0)),"",VLOOKUP(P1114,[3]POA!$A$2:$F$25,5,0))</f>
        <v/>
      </c>
      <c r="AC1114" s="61"/>
      <c r="AD1114" s="64" t="str">
        <f>IF(OR(AC1112=0,N1114="",R1114=""),"",IF(AC1112&gt;=$AD$9,"HABIL","NO HABIL"))</f>
        <v/>
      </c>
      <c r="AE1114" s="64" t="str">
        <f t="shared" si="907"/>
        <v/>
      </c>
      <c r="AF1114" s="66">
        <f t="shared" si="908"/>
        <v>0</v>
      </c>
      <c r="AG1114" s="67" t="str">
        <f t="shared" ref="AG1114:AG1122" si="911">+IF(AF1114&lt;$AG$10,"MIPYME","NO CUMPLE")</f>
        <v>MIPYME</v>
      </c>
      <c r="AH1114" s="68"/>
      <c r="AI1114" s="64" t="str">
        <f>IF(OR(AH1112=0,N1114="",R1114=""),"",IF(AH1112&gt;=$AI$9,"HABIL","NO HABIL"))</f>
        <v/>
      </c>
      <c r="AJ1114" s="68"/>
      <c r="AK1114" s="64" t="str">
        <f>IF(OR(AJ1112=0,N1114="",R1114=""),"",IF(AJ1112&gt;=$AK$9,"HABIL","NO HABIL"))</f>
        <v/>
      </c>
      <c r="AL1114" s="71" t="str">
        <f t="shared" ref="AL1114:AL1123" si="912">IF(OR(AI1114="",AK1114=""),"",IF(AI1114="NO HABIL","NO HABIL",IF(AK1114="NO HABIL","NO HABIL",IF(AK1114="NO HABIL","NO HABIL","HABIL"))))</f>
        <v/>
      </c>
    </row>
    <row r="1115" spans="2:38" ht="18" customHeight="1" x14ac:dyDescent="0.25">
      <c r="B1115" s="54" t="str">
        <f>IF(C1115="","",B1114+0.1)</f>
        <v/>
      </c>
      <c r="C1115" s="56"/>
      <c r="D1115" s="56"/>
      <c r="E1115" s="57">
        <f>IF(ISERROR(VLOOKUP(C1115,[2]TD!$4:$65536,2,0)),0,VLOOKUP(C1115,[2]TD!$4:$65536,2,0))</f>
        <v>0</v>
      </c>
      <c r="F1115" s="57">
        <f>IF(ISERROR(VLOOKUP(C1115,[2]TD!$4:$65536,3,0)),0,VLOOKUP(C1115,[2]TD!$4:$65536,3,0))</f>
        <v>0</v>
      </c>
      <c r="G1115" s="57">
        <f>IF(ISERROR(VLOOKUP(C1115,[2]TD!$4:$65536,4,0)),0,VLOOKUP(C1115,[2]TD!$4:$65536,4,0))</f>
        <v>0</v>
      </c>
      <c r="H1115" s="57">
        <f>IF(ISERROR(VLOOKUP(C1115,[2]TD!$4:$65536,5,0)),0,VLOOKUP(C1115,[2]TD!$4:$65536,5,0))</f>
        <v>0</v>
      </c>
      <c r="I1115" s="57">
        <f t="shared" si="909"/>
        <v>0</v>
      </c>
      <c r="J1115" s="58">
        <f t="shared" si="909"/>
        <v>0</v>
      </c>
      <c r="K1115" s="58">
        <f t="shared" si="910"/>
        <v>0</v>
      </c>
      <c r="L1115" s="57">
        <f>IF(ISERROR(VLOOKUP(C1115,[2]TD!$4:$65536,6,0)),0,VLOOKUP(C1115,[2]TD!$4:$65536,6,0))</f>
        <v>0</v>
      </c>
      <c r="M1115" s="57">
        <f>IF(ISERROR(VLOOKUP(C1115,[2]TD!$4:$65536,7,0)),0,VLOOKUP(C1115,[2]TD!$4:$65536,7,0))</f>
        <v>0</v>
      </c>
      <c r="N1115" s="70"/>
      <c r="O1115" s="70" t="str">
        <f>IF(ISERROR(VLOOKUP(N1115,[2]POA!$A$2:$C$25,3,0)),"",VLOOKUP(N1115,[2]POA!$A$2:$C$25,3,0))</f>
        <v/>
      </c>
      <c r="P1115" s="61"/>
      <c r="Q1115" s="61" t="str">
        <f>IF(ISERROR(VLOOKUP(P1115,[2]POA!$A$2:$F$25,4,0)),"",VLOOKUP(P1115,[2]POA!$A$2:$F$25,4,0))</f>
        <v/>
      </c>
      <c r="R1115" s="62" t="str">
        <f>IF(ISERROR(VLOOKUP(N1115,[2]POA!$A$2:$C$25,2,0)),"",VLOOKUP(N1115,[2]POA!$A$2:$C$25,2,0))</f>
        <v/>
      </c>
      <c r="S1115" s="63" t="s">
        <v>54</v>
      </c>
      <c r="T1115" s="64" t="str">
        <f t="shared" si="905"/>
        <v/>
      </c>
      <c r="U1115" s="63"/>
      <c r="V1115" s="64" t="str">
        <f>IF(OR(U1112=0,N1115="",R1115=""),"",IF(U1112&gt;=(0.5*R1115),"HABIL","NO HABIL"))</f>
        <v/>
      </c>
      <c r="W1115" s="64" t="str">
        <f t="shared" si="906"/>
        <v/>
      </c>
      <c r="X1115" s="63"/>
      <c r="Y1115" s="64" t="str">
        <f>IF(OR(X1112=0,N1115="",R1115=""),"",IF(X1112&gt;=$Y$9,"HABIL","NO HABIL"))</f>
        <v/>
      </c>
      <c r="Z1115" s="65"/>
      <c r="AA1115" s="64" t="str">
        <f>IF(OR(Z1112=0,N1115="",R1115=""),"",IF(Z1112&lt;=$AA$9,"HABIL","NO HABIL"))</f>
        <v/>
      </c>
      <c r="AB1115" s="61">
        <f>IF(ISERROR(VLOOKUP(P1115,[3]POA!$A$2:$F$25,5,0)),"",VLOOKUP(P1115,[3]POA!$A$2:$F$25,5,0))</f>
        <v>0</v>
      </c>
      <c r="AC1115" s="61"/>
      <c r="AD1115" s="64" t="str">
        <f>IF(OR(AC1112=0,N1115="",R1115=""),"",IF(AC1112&gt;=$AD$9,"HABIL","NO HABIL"))</f>
        <v/>
      </c>
      <c r="AE1115" s="64" t="str">
        <f t="shared" si="907"/>
        <v/>
      </c>
      <c r="AF1115" s="66">
        <f t="shared" si="908"/>
        <v>0</v>
      </c>
      <c r="AG1115" s="67" t="str">
        <f t="shared" si="911"/>
        <v>MIPYME</v>
      </c>
      <c r="AH1115" s="68"/>
      <c r="AI1115" s="64" t="str">
        <f>IF(OR(AH1112=0,N1115="",R1115=""),"",IF(AH1112&gt;=$AI$9,"HABIL","NO HABIL"))</f>
        <v/>
      </c>
      <c r="AJ1115" s="68"/>
      <c r="AK1115" s="64" t="str">
        <f>IF(OR(AJ1112=0,N1115="",R1115=""),"",IF(AJ1112&gt;=$AK$9,"HABIL","NO HABIL"))</f>
        <v/>
      </c>
      <c r="AL1115" s="71" t="str">
        <f t="shared" si="912"/>
        <v/>
      </c>
    </row>
    <row r="1116" spans="2:38" ht="18" customHeight="1" x14ac:dyDescent="0.25">
      <c r="B1116" s="54"/>
      <c r="C1116" s="56" t="s">
        <v>55</v>
      </c>
      <c r="D1116" s="56"/>
      <c r="E1116" s="57">
        <f>IF(ISERROR(VLOOKUP(C1116,[2]TD!$4:$65536,2,0)),0,VLOOKUP(C1116,[2]TD!$4:$65536,2,0))</f>
        <v>0</v>
      </c>
      <c r="F1116" s="57">
        <f>IF(ISERROR(VLOOKUP(C1116,[2]TD!$4:$65536,3,0)),0,VLOOKUP(C1116,[2]TD!$4:$65536,3,0))</f>
        <v>0</v>
      </c>
      <c r="G1116" s="57">
        <f>IF(ISERROR(VLOOKUP(C1116,[2]TD!$4:$65536,4,0)),0,VLOOKUP(C1116,[2]TD!$4:$65536,4,0))</f>
        <v>0</v>
      </c>
      <c r="H1116" s="57">
        <f>IF(ISERROR(VLOOKUP(C1116,[2]TD!$4:$65536,5,0)),0,VLOOKUP(C1116,[2]TD!$4:$65536,5,0))</f>
        <v>0</v>
      </c>
      <c r="I1116" s="57">
        <f t="shared" si="909"/>
        <v>0</v>
      </c>
      <c r="J1116" s="57">
        <f t="shared" si="909"/>
        <v>0</v>
      </c>
      <c r="K1116" s="57">
        <f t="shared" si="910"/>
        <v>0</v>
      </c>
      <c r="L1116" s="57">
        <f>IF(ISERROR(VLOOKUP(C1116,[2]TD!$4:$65536,6,0)),0,VLOOKUP(C1116,[2]TD!$4:$65536,6,0))</f>
        <v>0</v>
      </c>
      <c r="M1116" s="57">
        <f>IF(ISERROR(VLOOKUP(C1116,[2]TD!$4:$65536,7,0)),0,VLOOKUP(C1116,[2]TD!$4:$65536,7,0))</f>
        <v>0</v>
      </c>
      <c r="N1116" s="70"/>
      <c r="O1116" s="70" t="str">
        <f>IF(ISERROR(VLOOKUP(N1116,[2]POA!$A$2:$C$25,3,0)),"",VLOOKUP(N1116,[2]POA!$A$2:$C$25,3,0))</f>
        <v/>
      </c>
      <c r="P1116" s="61"/>
      <c r="Q1116" s="61" t="str">
        <f>IF(ISERROR(VLOOKUP(P1116,[2]POA!$A$2:$F$25,4,0)),"",VLOOKUP(P1116,[2]POA!$A$2:$F$25,4,0))</f>
        <v/>
      </c>
      <c r="R1116" s="62" t="str">
        <f>IF(ISERROR(VLOOKUP(N1116,[2]POA!$A$2:$C$25,2,0)),"",VLOOKUP(N1116,[2]POA!$A$2:$C$25,2,0))</f>
        <v/>
      </c>
      <c r="S1116" s="63"/>
      <c r="T1116" s="64" t="str">
        <f t="shared" si="905"/>
        <v/>
      </c>
      <c r="U1116" s="63"/>
      <c r="V1116" s="64" t="str">
        <f>IF(OR(U1112=0,N1116="",R1116=""),"",IF(U1112&gt;=(0.5*R1116),"HABIL","NO HABIL"))</f>
        <v/>
      </c>
      <c r="W1116" s="64" t="str">
        <f t="shared" si="906"/>
        <v/>
      </c>
      <c r="X1116" s="63"/>
      <c r="Y1116" s="64" t="str">
        <f>IF(OR(X1112=0,N1116="",R1116=""),"",IF(X1112&gt;=$Y$9,"HABIL","NO HABIL"))</f>
        <v/>
      </c>
      <c r="Z1116" s="65"/>
      <c r="AA1116" s="64" t="str">
        <f>IF(OR(Z1112=0,N1116="",R1116=""),"",IF(Z1112&lt;=$AA$9,"HABIL","NO HABIL"))</f>
        <v/>
      </c>
      <c r="AB1116" s="61">
        <f>IF(ISERROR(VLOOKUP(P1116,[3]POA!$A$2:$F$25,5,0)),"",VLOOKUP(P1116,[3]POA!$A$2:$F$25,5,0))</f>
        <v>0</v>
      </c>
      <c r="AC1116" s="61"/>
      <c r="AD1116" s="64" t="str">
        <f>IF(OR(AC1112=0,N1116="",R1116=""),"",IF(AC1112&gt;=$AD$9,"HABIL","NO HABIL"))</f>
        <v/>
      </c>
      <c r="AE1116" s="64" t="str">
        <f t="shared" si="907"/>
        <v/>
      </c>
      <c r="AF1116" s="66">
        <f t="shared" si="908"/>
        <v>0</v>
      </c>
      <c r="AG1116" s="67" t="str">
        <f t="shared" si="911"/>
        <v>MIPYME</v>
      </c>
      <c r="AH1116" s="68"/>
      <c r="AI1116" s="64" t="str">
        <f>IF(OR(AH1112=0,N1116="",R1116=""),"",IF(AH1112&gt;=$AI$9,"HABIL","NO HABIL"))</f>
        <v/>
      </c>
      <c r="AJ1116" s="68"/>
      <c r="AK1116" s="64" t="str">
        <f>IF(OR(AJ1112=0,N1116="",R1116=""),"",IF(AJ1112&gt;=$AK$9,"HABIL","NO HABIL"))</f>
        <v/>
      </c>
      <c r="AL1116" s="71" t="str">
        <f t="shared" si="912"/>
        <v/>
      </c>
    </row>
    <row r="1117" spans="2:38" ht="18" customHeight="1" x14ac:dyDescent="0.25">
      <c r="B1117" s="54" t="str">
        <f t="shared" ref="B1117:B1122" si="913">IF(C1117="","",B1116+0.1)</f>
        <v/>
      </c>
      <c r="C1117" s="56"/>
      <c r="D1117" s="56"/>
      <c r="E1117" s="57">
        <f>IF(ISERROR(VLOOKUP(C1117,[2]TD!$4:$65536,2,0)),0,VLOOKUP(C1117,[2]TD!$4:$65536,2,0))</f>
        <v>0</v>
      </c>
      <c r="F1117" s="57">
        <f>IF(ISERROR(VLOOKUP(C1117,[2]TD!$4:$65536,3,0)),0,VLOOKUP(C1117,[2]TD!$4:$65536,3,0))</f>
        <v>0</v>
      </c>
      <c r="G1117" s="57">
        <f>IF(ISERROR(VLOOKUP(C1117,[2]TD!$4:$65536,4,0)),0,VLOOKUP(C1117,[2]TD!$4:$65536,4,0))</f>
        <v>0</v>
      </c>
      <c r="H1117" s="57">
        <f>IF(ISERROR(VLOOKUP(C1117,[2]TD!$4:$65536,5,0)),0,VLOOKUP(C1117,[2]TD!$4:$65536,5,0))</f>
        <v>0</v>
      </c>
      <c r="I1117" s="57">
        <f t="shared" si="909"/>
        <v>0</v>
      </c>
      <c r="J1117" s="57">
        <f t="shared" si="909"/>
        <v>0</v>
      </c>
      <c r="K1117" s="57">
        <f t="shared" si="910"/>
        <v>0</v>
      </c>
      <c r="L1117" s="57">
        <f>IF(ISERROR(VLOOKUP(C1117,[2]TD!$4:$65536,6,0)),0,VLOOKUP(C1117,[2]TD!$4:$65536,6,0))</f>
        <v>0</v>
      </c>
      <c r="M1117" s="57">
        <f>IF(ISERROR(VLOOKUP(C1117,[2]TD!$4:$65536,7,0)),0,VLOOKUP(C1117,[2]TD!$4:$65536,7,0))</f>
        <v>0</v>
      </c>
      <c r="N1117" s="70"/>
      <c r="O1117" s="70" t="str">
        <f>IF(ISERROR(VLOOKUP(N1117,[2]POA!$A$2:$C$25,3,0)),"",VLOOKUP(N1117,[2]POA!$A$2:$C$25,3,0))</f>
        <v/>
      </c>
      <c r="P1117" s="61"/>
      <c r="Q1117" s="61" t="str">
        <f>IF(ISERROR(VLOOKUP(P1117,[2]POA!$A$2:$F$25,4,0)),"",VLOOKUP(P1117,[2]POA!$A$2:$F$25,4,0))</f>
        <v/>
      </c>
      <c r="R1117" s="62" t="str">
        <f>IF(ISERROR(VLOOKUP(N1117,[2]POA!$A$2:$C$25,2,0)),"",VLOOKUP(N1117,[2]POA!$A$2:$C$25,2,0))</f>
        <v/>
      </c>
      <c r="S1117" s="63"/>
      <c r="T1117" s="64" t="str">
        <f t="shared" si="905"/>
        <v/>
      </c>
      <c r="U1117" s="63"/>
      <c r="V1117" s="64" t="str">
        <f>IF(OR(U1112=0,N1117="",R1117=""),"",IF(U1112&gt;=(0.5*R1117),"HABIL","NO HABIL"))</f>
        <v/>
      </c>
      <c r="W1117" s="64" t="str">
        <f t="shared" si="906"/>
        <v/>
      </c>
      <c r="X1117" s="63"/>
      <c r="Y1117" s="64" t="str">
        <f>IF(OR(X1112=0,N1117="",R1117=""),"",IF(X1112&gt;=$Y$9,"HABIL","NO HABIL"))</f>
        <v/>
      </c>
      <c r="Z1117" s="65"/>
      <c r="AA1117" s="64" t="str">
        <f>IF(OR(Z1112=0,N1117="",R1117=""),"",IF(Z1112&lt;=$AA$9,"HABIL","NO HABIL"))</f>
        <v/>
      </c>
      <c r="AB1117" s="61">
        <f>IF(ISERROR(VLOOKUP(P1117,[3]POA!$A$2:$F$25,5,0)),"",VLOOKUP(P1117,[3]POA!$A$2:$F$25,5,0))</f>
        <v>0</v>
      </c>
      <c r="AC1117" s="61"/>
      <c r="AD1117" s="64" t="str">
        <f>IF(OR(AC1112=0,N1117="",R1117=""),"",IF(AC1112&gt;=$AD$9,"HABIL","NO HABIL"))</f>
        <v/>
      </c>
      <c r="AE1117" s="64" t="str">
        <f t="shared" si="907"/>
        <v/>
      </c>
      <c r="AF1117" s="66">
        <f t="shared" si="908"/>
        <v>0</v>
      </c>
      <c r="AG1117" s="67" t="str">
        <f t="shared" si="911"/>
        <v>MIPYME</v>
      </c>
      <c r="AH1117" s="68"/>
      <c r="AI1117" s="64" t="str">
        <f>IF(OR(AH1112=0,N1117="",R1117=""),"",IF(AH1112&gt;=$AI$9,"HABIL","NO HABIL"))</f>
        <v/>
      </c>
      <c r="AJ1117" s="68"/>
      <c r="AK1117" s="64" t="str">
        <f>IF(OR(AJ1112=0,N1117="",R1117=""),"",IF(AJ1112&gt;=$AK$9,"HABIL","NO HABIL"))</f>
        <v/>
      </c>
      <c r="AL1117" s="72" t="str">
        <f t="shared" si="912"/>
        <v/>
      </c>
    </row>
    <row r="1118" spans="2:38" ht="18" customHeight="1" x14ac:dyDescent="0.25">
      <c r="B1118" s="54" t="str">
        <f t="shared" si="913"/>
        <v/>
      </c>
      <c r="C1118" s="56"/>
      <c r="D1118" s="56"/>
      <c r="E1118" s="57">
        <f>IF(ISERROR(VLOOKUP(C1118,[2]TD!$4:$65536,2,0)),0,VLOOKUP(C1118,[2]TD!$4:$65536,2,0))</f>
        <v>0</v>
      </c>
      <c r="F1118" s="57">
        <f>IF(ISERROR(VLOOKUP(C1118,[2]TD!$4:$65536,3,0)),0,VLOOKUP(C1118,[2]TD!$4:$65536,3,0))</f>
        <v>0</v>
      </c>
      <c r="G1118" s="57">
        <f>IF(ISERROR(VLOOKUP(C1118,[2]TD!$4:$65536,4,0)),0,VLOOKUP(C1118,[2]TD!$4:$65536,4,0))</f>
        <v>0</v>
      </c>
      <c r="H1118" s="57">
        <f>IF(ISERROR(VLOOKUP(C1118,[2]TD!$4:$65536,5,0)),0,VLOOKUP(C1118,[2]TD!$4:$65536,5,0))</f>
        <v>0</v>
      </c>
      <c r="I1118" s="57">
        <f t="shared" si="909"/>
        <v>0</v>
      </c>
      <c r="J1118" s="57">
        <f t="shared" si="909"/>
        <v>0</v>
      </c>
      <c r="K1118" s="57">
        <f t="shared" si="910"/>
        <v>0</v>
      </c>
      <c r="L1118" s="57">
        <f>IF(ISERROR(VLOOKUP(C1118,[2]TD!$4:$65536,6,0)),0,VLOOKUP(C1118,[2]TD!$4:$65536,6,0))</f>
        <v>0</v>
      </c>
      <c r="M1118" s="57">
        <f>IF(ISERROR(VLOOKUP(C1118,[2]TD!$4:$65536,7,0)),0,VLOOKUP(C1118,[2]TD!$4:$65536,7,0))</f>
        <v>0</v>
      </c>
      <c r="N1118" s="70"/>
      <c r="O1118" s="70" t="str">
        <f>IF(ISERROR(VLOOKUP(N1118,[2]POA!$A$2:$C$25,3,0)),"",VLOOKUP(N1118,[2]POA!$A$2:$C$25,3,0))</f>
        <v/>
      </c>
      <c r="P1118" s="61"/>
      <c r="Q1118" s="61" t="str">
        <f>IF(ISERROR(VLOOKUP(P1118,[2]POA!$A$2:$F$25,4,0)),"",VLOOKUP(P1118,[2]POA!$A$2:$F$25,4,0))</f>
        <v/>
      </c>
      <c r="R1118" s="62" t="str">
        <f>IF(ISERROR(VLOOKUP(N1118,[2]POA!$A$2:$C$25,2,0)),"",VLOOKUP(N1118,[2]POA!$A$2:$C$25,2,0))</f>
        <v/>
      </c>
      <c r="S1118" s="63"/>
      <c r="T1118" s="64" t="str">
        <f t="shared" si="905"/>
        <v/>
      </c>
      <c r="U1118" s="63"/>
      <c r="V1118" s="64" t="str">
        <f>IF(OR(U1112=0,N1118="",R1118=""),"",IF(U1112&gt;=(0.5*R1118),"HABIL","NO HABIL"))</f>
        <v/>
      </c>
      <c r="W1118" s="64" t="str">
        <f t="shared" si="906"/>
        <v/>
      </c>
      <c r="X1118" s="63"/>
      <c r="Y1118" s="64" t="str">
        <f>IF(OR(X1112=0,N1118="",R1118=""),"",IF(X1112&gt;=$Y$9,"HABIL","NO HABIL"))</f>
        <v/>
      </c>
      <c r="Z1118" s="65"/>
      <c r="AA1118" s="64" t="str">
        <f>IF(OR(Z1112=0,N1118="",R1118=""),"",IF(Z1112&lt;=$AA$9,"HABIL","NO HABIL"))</f>
        <v/>
      </c>
      <c r="AB1118" s="61">
        <f>IF(ISERROR(VLOOKUP(P1118,[3]POA!$A$2:$F$25,5,0)),"",VLOOKUP(P1118,[3]POA!$A$2:$F$25,5,0))</f>
        <v>0</v>
      </c>
      <c r="AC1118" s="61"/>
      <c r="AD1118" s="64" t="str">
        <f>IF(OR(AC1112=0,N1118="",R1118=""),"",IF(AC1112&gt;=$AD$9,"HABIL","NO HABIL"))</f>
        <v/>
      </c>
      <c r="AE1118" s="64" t="str">
        <f t="shared" si="907"/>
        <v/>
      </c>
      <c r="AF1118" s="66">
        <f t="shared" si="908"/>
        <v>0</v>
      </c>
      <c r="AG1118" s="67" t="str">
        <f t="shared" si="911"/>
        <v>MIPYME</v>
      </c>
      <c r="AH1118" s="68"/>
      <c r="AI1118" s="64" t="str">
        <f>IF(OR(AH1112=0,N1118="",R1118=""),"",IF(AH1112&gt;=$AI$9,"HABIL","NO HABIL"))</f>
        <v/>
      </c>
      <c r="AJ1118" s="68"/>
      <c r="AK1118" s="64" t="str">
        <f>IF(OR(AJ1112=0,N1118="",R1118=""),"",IF(AJ1112&gt;=$AK$9,"HABIL","NO HABIL"))</f>
        <v/>
      </c>
      <c r="AL1118" s="71" t="str">
        <f t="shared" si="912"/>
        <v/>
      </c>
    </row>
    <row r="1119" spans="2:38" ht="18" customHeight="1" x14ac:dyDescent="0.25">
      <c r="B1119" s="54" t="str">
        <f t="shared" si="913"/>
        <v/>
      </c>
      <c r="C1119" s="56"/>
      <c r="D1119" s="56"/>
      <c r="E1119" s="57">
        <f>IF(ISERROR(VLOOKUP(C1119,[2]TD!$4:$65536,2,0)),0,VLOOKUP(C1119,[2]TD!$4:$65536,2,0))</f>
        <v>0</v>
      </c>
      <c r="F1119" s="57">
        <f>IF(ISERROR(VLOOKUP(C1119,[2]TD!$4:$65536,3,0)),0,VLOOKUP(C1119,[2]TD!$4:$65536,3,0))</f>
        <v>0</v>
      </c>
      <c r="G1119" s="57">
        <f>IF(ISERROR(VLOOKUP(C1119,[2]TD!$4:$65536,4,0)),0,VLOOKUP(C1119,[2]TD!$4:$65536,4,0))</f>
        <v>0</v>
      </c>
      <c r="H1119" s="57">
        <f>IF(ISERROR(VLOOKUP(C1119,[2]TD!$4:$65536,5,0)),0,VLOOKUP(C1119,[2]TD!$4:$65536,5,0))</f>
        <v>0</v>
      </c>
      <c r="I1119" s="57">
        <f t="shared" si="909"/>
        <v>0</v>
      </c>
      <c r="J1119" s="57">
        <f t="shared" si="909"/>
        <v>0</v>
      </c>
      <c r="K1119" s="57">
        <f t="shared" si="910"/>
        <v>0</v>
      </c>
      <c r="L1119" s="57">
        <f>IF(ISERROR(VLOOKUP(C1119,[2]TD!$4:$65536,6,0)),0,VLOOKUP(C1119,[2]TD!$4:$65536,6,0))</f>
        <v>0</v>
      </c>
      <c r="M1119" s="57">
        <f>IF(ISERROR(VLOOKUP(C1119,[2]TD!$4:$65536,7,0)),0,VLOOKUP(C1119,[2]TD!$4:$65536,7,0))</f>
        <v>0</v>
      </c>
      <c r="N1119" s="70"/>
      <c r="O1119" s="70" t="str">
        <f>IF(ISERROR(VLOOKUP(N1119,[2]POA!$A$2:$C$25,3,0)),"",VLOOKUP(N1119,[2]POA!$A$2:$C$25,3,0))</f>
        <v/>
      </c>
      <c r="P1119" s="61"/>
      <c r="Q1119" s="61" t="str">
        <f>IF(ISERROR(VLOOKUP(P1119,[2]POA!$A$2:$F$25,4,0)),"",VLOOKUP(P1119,[2]POA!$A$2:$F$25,4,0))</f>
        <v/>
      </c>
      <c r="R1119" s="62" t="str">
        <f>IF(ISERROR(VLOOKUP(N1119,[2]POA!$A$2:$C$25,2,0)),"",VLOOKUP(N1119,[2]POA!$A$2:$C$25,2,0))</f>
        <v/>
      </c>
      <c r="S1119" s="63"/>
      <c r="T1119" s="64" t="str">
        <f t="shared" si="905"/>
        <v/>
      </c>
      <c r="U1119" s="63"/>
      <c r="V1119" s="64" t="str">
        <f>IF(OR(U1112=0,N1119="",R1119=""),"",IF(U1112&gt;=(0.5*R1119),"HABIL","NO HABIL"))</f>
        <v/>
      </c>
      <c r="W1119" s="64" t="str">
        <f t="shared" si="906"/>
        <v/>
      </c>
      <c r="X1119" s="63"/>
      <c r="Y1119" s="64" t="str">
        <f>IF(OR(X1112=0,N1119="",R1119=""),"",IF(X1112&gt;=$Y$9,"HABIL","NO HABIL"))</f>
        <v/>
      </c>
      <c r="Z1119" s="65"/>
      <c r="AA1119" s="64" t="str">
        <f>IF(OR(Z1112=0,N1119="",R1119=""),"",IF(Z1112&lt;=$AA$9,"HABIL","NO HABIL"))</f>
        <v/>
      </c>
      <c r="AB1119" s="61">
        <f>IF(ISERROR(VLOOKUP(P1119,[3]POA!$A$2:$F$25,5,0)),"",VLOOKUP(P1119,[3]POA!$A$2:$F$25,5,0))</f>
        <v>0</v>
      </c>
      <c r="AC1119" s="61"/>
      <c r="AD1119" s="64" t="str">
        <f>IF(OR(AC1112=0,N1119="",R1119=""),"",IF(AC1112&gt;=$AD$9,"HABIL","NO HABIL"))</f>
        <v/>
      </c>
      <c r="AE1119" s="64" t="str">
        <f t="shared" si="907"/>
        <v/>
      </c>
      <c r="AF1119" s="66">
        <f t="shared" si="908"/>
        <v>0</v>
      </c>
      <c r="AG1119" s="67" t="str">
        <f t="shared" si="911"/>
        <v>MIPYME</v>
      </c>
      <c r="AH1119" s="68"/>
      <c r="AI1119" s="64" t="str">
        <f>IF(OR(AH1112=0,N1119="",R1119=""),"",IF(AH1112&gt;=$AI$9,"HABIL","NO HABIL"))</f>
        <v/>
      </c>
      <c r="AJ1119" s="68"/>
      <c r="AK1119" s="64" t="str">
        <f>IF(OR(AJ1112=0,N1119="",R1119=""),"",IF(AJ1112&gt;=$AK$9,"HABIL","NO HABIL"))</f>
        <v/>
      </c>
      <c r="AL1119" s="71" t="str">
        <f t="shared" si="912"/>
        <v/>
      </c>
    </row>
    <row r="1120" spans="2:38" ht="18" customHeight="1" x14ac:dyDescent="0.25">
      <c r="B1120" s="54" t="str">
        <f t="shared" si="913"/>
        <v/>
      </c>
      <c r="C1120" s="56"/>
      <c r="D1120" s="56"/>
      <c r="E1120" s="57">
        <f>IF(ISERROR(VLOOKUP(C1120,[2]TD!$4:$65536,2,0)),0,VLOOKUP(C1120,[2]TD!$4:$65536,2,0))</f>
        <v>0</v>
      </c>
      <c r="F1120" s="57">
        <f>IF(ISERROR(VLOOKUP(C1120,[2]TD!$4:$65536,3,0)),0,VLOOKUP(C1120,[2]TD!$4:$65536,3,0))</f>
        <v>0</v>
      </c>
      <c r="G1120" s="57">
        <f>IF(ISERROR(VLOOKUP(C1120,[2]TD!$4:$65536,4,0)),0,VLOOKUP(C1120,[2]TD!$4:$65536,4,0))</f>
        <v>0</v>
      </c>
      <c r="H1120" s="57">
        <f>IF(ISERROR(VLOOKUP(C1120,[2]TD!$4:$65536,5,0)),0,VLOOKUP(C1120,[2]TD!$4:$65536,5,0))</f>
        <v>0</v>
      </c>
      <c r="I1120" s="57">
        <f t="shared" si="909"/>
        <v>0</v>
      </c>
      <c r="J1120" s="57">
        <f t="shared" si="909"/>
        <v>0</v>
      </c>
      <c r="K1120" s="57">
        <f t="shared" si="910"/>
        <v>0</v>
      </c>
      <c r="L1120" s="57">
        <f>IF(ISERROR(VLOOKUP(C1120,[2]TD!$4:$65536,6,0)),0,VLOOKUP(C1120,[2]TD!$4:$65536,6,0))</f>
        <v>0</v>
      </c>
      <c r="M1120" s="57">
        <f>IF(ISERROR(VLOOKUP(C1120,[2]TD!$4:$65536,7,0)),0,VLOOKUP(C1120,[2]TD!$4:$65536,7,0))</f>
        <v>0</v>
      </c>
      <c r="N1120" s="70"/>
      <c r="O1120" s="70" t="str">
        <f>IF(ISERROR(VLOOKUP(N1120,[2]POA!$A$2:$C$25,3,0)),"",VLOOKUP(N1120,[2]POA!$A$2:$C$25,3,0))</f>
        <v/>
      </c>
      <c r="P1120" s="61"/>
      <c r="Q1120" s="61" t="str">
        <f>IF(ISERROR(VLOOKUP(P1120,[2]POA!$A$2:$F$25,4,0)),"",VLOOKUP(P1120,[2]POA!$A$2:$F$25,4,0))</f>
        <v/>
      </c>
      <c r="R1120" s="62" t="str">
        <f>IF(ISERROR(VLOOKUP(N1120,[2]POA!$A$2:$C$25,2,0)),"",VLOOKUP(N1120,[2]POA!$A$2:$C$25,2,0))</f>
        <v/>
      </c>
      <c r="S1120" s="63"/>
      <c r="T1120" s="64" t="str">
        <f t="shared" si="905"/>
        <v/>
      </c>
      <c r="U1120" s="63"/>
      <c r="V1120" s="64" t="str">
        <f>IF(OR(U1112=0,N1120="",R1120=""),"",IF(U1112&gt;=(0.5*R1120),"HABIL","NO HABIL"))</f>
        <v/>
      </c>
      <c r="W1120" s="64" t="str">
        <f t="shared" si="906"/>
        <v/>
      </c>
      <c r="X1120" s="63"/>
      <c r="Y1120" s="64" t="str">
        <f>IF(OR(X1112=0,N1120="",R1120=""),"",IF(X1112&gt;=$Y$9,"HABIL","NO HABIL"))</f>
        <v/>
      </c>
      <c r="Z1120" s="65"/>
      <c r="AA1120" s="64" t="str">
        <f>IF(OR(Z1112=0,N1120="",R1120=""),"",IF(Z1112&lt;=$AA$9,"HABIL","NO HABIL"))</f>
        <v/>
      </c>
      <c r="AB1120" s="61">
        <f>IF(ISERROR(VLOOKUP(P1120,[3]POA!$A$2:$F$25,5,0)),"",VLOOKUP(P1120,[3]POA!$A$2:$F$25,5,0))</f>
        <v>0</v>
      </c>
      <c r="AC1120" s="61"/>
      <c r="AD1120" s="64" t="str">
        <f>IF(OR(AC1112=0,N1120="",R1120=""),"",IF(AC1112&gt;=$AD$9,"HABIL","NO HABIL"))</f>
        <v/>
      </c>
      <c r="AE1120" s="64" t="str">
        <f t="shared" si="907"/>
        <v/>
      </c>
      <c r="AF1120" s="66">
        <f t="shared" si="908"/>
        <v>0</v>
      </c>
      <c r="AG1120" s="67" t="str">
        <f t="shared" si="911"/>
        <v>MIPYME</v>
      </c>
      <c r="AH1120" s="68"/>
      <c r="AI1120" s="64" t="str">
        <f>IF(OR(AH1112=0,N1120="",R1120=""),"",IF(AH1112&gt;=$AI$9,"HABIL","NO HABIL"))</f>
        <v/>
      </c>
      <c r="AJ1120" s="68"/>
      <c r="AK1120" s="64" t="str">
        <f>IF(OR(AJ1112=0,N1120="",R1120=""),"",IF(AJ1112&gt;=$AK$9,"HABIL","NO HABIL"))</f>
        <v/>
      </c>
      <c r="AL1120" s="72" t="str">
        <f t="shared" si="912"/>
        <v/>
      </c>
    </row>
    <row r="1121" spans="2:38" ht="18" customHeight="1" x14ac:dyDescent="0.25">
      <c r="B1121" s="54" t="str">
        <f t="shared" si="913"/>
        <v/>
      </c>
      <c r="C1121" s="56"/>
      <c r="D1121" s="56"/>
      <c r="E1121" s="57">
        <f>IF(ISERROR(VLOOKUP(C1121,[2]TD!$4:$65536,2,0)),0,VLOOKUP(C1121,[2]TD!$4:$65536,2,0))</f>
        <v>0</v>
      </c>
      <c r="F1121" s="57">
        <f>IF(ISERROR(VLOOKUP(C1121,[2]TD!$4:$65536,3,0)),0,VLOOKUP(C1121,[2]TD!$4:$65536,3,0))</f>
        <v>0</v>
      </c>
      <c r="G1121" s="57">
        <f>IF(ISERROR(VLOOKUP(C1121,[2]TD!$4:$65536,4,0)),0,VLOOKUP(C1121,[2]TD!$4:$65536,4,0))</f>
        <v>0</v>
      </c>
      <c r="H1121" s="57">
        <f>IF(ISERROR(VLOOKUP(C1121,[2]TD!$4:$65536,5,0)),0,VLOOKUP(C1121,[2]TD!$4:$65536,5,0))</f>
        <v>0</v>
      </c>
      <c r="I1121" s="57">
        <f t="shared" si="909"/>
        <v>0</v>
      </c>
      <c r="J1121" s="57">
        <f t="shared" si="909"/>
        <v>0</v>
      </c>
      <c r="K1121" s="57">
        <f t="shared" si="910"/>
        <v>0</v>
      </c>
      <c r="L1121" s="57">
        <f>IF(ISERROR(VLOOKUP(C1121,[2]TD!$4:$65536,6,0)),0,VLOOKUP(C1121,[2]TD!$4:$65536,6,0))</f>
        <v>0</v>
      </c>
      <c r="M1121" s="57">
        <f>IF(ISERROR(VLOOKUP(C1121,[2]TD!$4:$65536,7,0)),0,VLOOKUP(C1121,[2]TD!$4:$65536,7,0))</f>
        <v>0</v>
      </c>
      <c r="N1121" s="70"/>
      <c r="O1121" s="70" t="str">
        <f>IF(ISERROR(VLOOKUP(N1121,[2]POA!$A$2:$C$25,3,0)),"",VLOOKUP(N1121,[2]POA!$A$2:$C$25,3,0))</f>
        <v/>
      </c>
      <c r="P1121" s="61"/>
      <c r="Q1121" s="61" t="str">
        <f>IF(ISERROR(VLOOKUP(P1121,[2]POA!$A$2:$F$25,4,0)),"",VLOOKUP(P1121,[2]POA!$A$2:$F$25,4,0))</f>
        <v/>
      </c>
      <c r="R1121" s="62" t="str">
        <f>IF(ISERROR(VLOOKUP(N1121,[2]POA!$A$2:$C$25,2,0)),"",VLOOKUP(N1121,[2]POA!$A$2:$C$25,2,0))</f>
        <v/>
      </c>
      <c r="S1121" s="63"/>
      <c r="T1121" s="64" t="str">
        <f t="shared" si="905"/>
        <v/>
      </c>
      <c r="U1121" s="63"/>
      <c r="V1121" s="64" t="str">
        <f>IF(OR(U1112=0,N1121="",R1121=""),"",IF(U1112&gt;=(0.5*R1121),"HABIL","NO HABIL"))</f>
        <v/>
      </c>
      <c r="W1121" s="64" t="str">
        <f t="shared" si="906"/>
        <v/>
      </c>
      <c r="X1121" s="63"/>
      <c r="Y1121" s="64" t="str">
        <f>IF(OR(X1112=0,N1121="",R1121=""),"",IF(X1112&gt;=$Y$9,"HABIL","NO HABIL"))</f>
        <v/>
      </c>
      <c r="Z1121" s="65"/>
      <c r="AA1121" s="64" t="str">
        <f>IF(OR(Z1112=0,N1121="",R1121=""),"",IF(Z1112&lt;=$AA$9,"HABIL","NO HABIL"))</f>
        <v/>
      </c>
      <c r="AB1121" s="61">
        <f>IF(ISERROR(VLOOKUP(P1121,[3]POA!$A$2:$F$25,5,0)),"",VLOOKUP(P1121,[3]POA!$A$2:$F$25,5,0))</f>
        <v>0</v>
      </c>
      <c r="AC1121" s="61"/>
      <c r="AD1121" s="64" t="str">
        <f>IF(OR(AC1112=0,N1121="",R1121=""),"",IF(AC1112&gt;=$AD$9,"HABIL","NO HABIL"))</f>
        <v/>
      </c>
      <c r="AE1121" s="64" t="str">
        <f t="shared" si="907"/>
        <v/>
      </c>
      <c r="AF1121" s="66">
        <f t="shared" si="908"/>
        <v>0</v>
      </c>
      <c r="AG1121" s="67" t="str">
        <f t="shared" si="911"/>
        <v>MIPYME</v>
      </c>
      <c r="AH1121" s="68"/>
      <c r="AI1121" s="64" t="str">
        <f>IF(OR(AH1112=0,N1121="",R1121=""),"",IF(AH1112&gt;=$AI$9,"HABIL","NO HABIL"))</f>
        <v/>
      </c>
      <c r="AJ1121" s="68"/>
      <c r="AK1121" s="64" t="str">
        <f>IF(OR(AJ1112=0,N1121="",R1121=""),"",IF(AJ1112&gt;=$AK$9,"HABIL","NO HABIL"))</f>
        <v/>
      </c>
      <c r="AL1121" s="72" t="str">
        <f t="shared" si="912"/>
        <v/>
      </c>
    </row>
    <row r="1122" spans="2:38" ht="18" customHeight="1" thickBot="1" x14ac:dyDescent="0.3">
      <c r="B1122" s="73" t="str">
        <f t="shared" si="913"/>
        <v/>
      </c>
      <c r="C1122" s="74"/>
      <c r="D1122" s="74"/>
      <c r="E1122" s="75">
        <f>IF(ISERROR(VLOOKUP(C1122,[2]TD!$4:$65536,2,0)),0,VLOOKUP(C1122,[2]TD!$4:$65536,2,0))</f>
        <v>0</v>
      </c>
      <c r="F1122" s="75">
        <f>IF(ISERROR(VLOOKUP(C1122,[2]TD!$4:$65536,3,0)),0,VLOOKUP(C1122,[2]TD!$4:$65536,3,0))</f>
        <v>0</v>
      </c>
      <c r="G1122" s="75">
        <f>IF(ISERROR(VLOOKUP(C1122,[2]TD!$4:$65536,4,0)),0,VLOOKUP(C1122,[2]TD!$4:$65536,4,0))</f>
        <v>0</v>
      </c>
      <c r="H1122" s="75">
        <f>IF(ISERROR(VLOOKUP(C1122,[2]TD!$4:$65536,5,0)),0,VLOOKUP(C1122,[2]TD!$4:$65536,5,0))</f>
        <v>0</v>
      </c>
      <c r="I1122" s="75">
        <f t="shared" si="909"/>
        <v>0</v>
      </c>
      <c r="J1122" s="75">
        <f t="shared" si="909"/>
        <v>0</v>
      </c>
      <c r="K1122" s="75">
        <f t="shared" si="910"/>
        <v>0</v>
      </c>
      <c r="L1122" s="75">
        <f>IF(ISERROR(VLOOKUP(C1122,[2]TD!$4:$65536,6,0)),0,VLOOKUP(C1122,[2]TD!$4:$65536,6,0))</f>
        <v>0</v>
      </c>
      <c r="M1122" s="75">
        <f>IF(ISERROR(VLOOKUP(C1122,[2]TD!$4:$65536,7,0)),0,VLOOKUP(C1122,[2]TD!$4:$65536,7,0))</f>
        <v>0</v>
      </c>
      <c r="N1122" s="76"/>
      <c r="O1122" s="76" t="str">
        <f>IF(ISERROR(VLOOKUP(N1122,[2]POA!$A$2:$C$25,3,0)),"",VLOOKUP(N1122,[2]POA!$A$2:$C$25,3,0))</f>
        <v/>
      </c>
      <c r="P1122" s="77"/>
      <c r="Q1122" s="77" t="str">
        <f>IF(ISERROR(VLOOKUP(P1122,[2]POA!$A$2:$F$25,4,0)),"",VLOOKUP(P1122,[2]POA!$A$2:$F$25,4,0))</f>
        <v/>
      </c>
      <c r="R1122" s="78" t="str">
        <f>IF(ISERROR(VLOOKUP(N1122,[2]POA!$A$2:$C$25,2,0)),"",VLOOKUP(N1122,[2]POA!$A$2:$C$25,2,0))</f>
        <v/>
      </c>
      <c r="S1122" s="79"/>
      <c r="T1122" s="64" t="str">
        <f t="shared" si="905"/>
        <v/>
      </c>
      <c r="U1122" s="79"/>
      <c r="V1122" s="80" t="str">
        <f>IF(OR(U1112=0,N1122="",R1122=""),"",IF(U1112&gt;=(0.5*R1122),"HABIL","NO HABIL"))</f>
        <v/>
      </c>
      <c r="W1122" s="64" t="str">
        <f t="shared" si="906"/>
        <v/>
      </c>
      <c r="X1122" s="79"/>
      <c r="Y1122" s="80" t="str">
        <f>IF(OR(X1112=0,N1122="",R1122=""),"",IF(X1112&gt;=$Y$9,"HABIL","NO HABIL"))</f>
        <v/>
      </c>
      <c r="Z1122" s="81"/>
      <c r="AA1122" s="80" t="str">
        <f>IF(OR(Z1112=0,N1122="",R1122=""),"",IF(Z1112&lt;=$AA$9,"HABIL","NO HABIL"))</f>
        <v/>
      </c>
      <c r="AB1122" s="77">
        <f>IF(ISERROR(VLOOKUP(P1122,[3]POA!$A$2:$F$25,5,0)),"",VLOOKUP(P1122,[3]POA!$A$2:$F$25,5,0))</f>
        <v>0</v>
      </c>
      <c r="AC1122" s="77"/>
      <c r="AD1122" s="80" t="str">
        <f>IF(OR(AC1112=0,N1122="",R1122=""),"",IF(AC1112&gt;=$AD$9,"HABIL","NO HABIL"))</f>
        <v/>
      </c>
      <c r="AE1122" s="80" t="str">
        <f t="shared" si="907"/>
        <v/>
      </c>
      <c r="AF1122" s="82">
        <f t="shared" si="908"/>
        <v>0</v>
      </c>
      <c r="AG1122" s="83" t="str">
        <f t="shared" si="911"/>
        <v>MIPYME</v>
      </c>
      <c r="AH1122" s="84"/>
      <c r="AI1122" s="80" t="str">
        <f>IF(OR(AH1112=0,N1122="",R1122=""),"",IF(AH1112&gt;=$AI$9,"HABIL","NO HABIL"))</f>
        <v/>
      </c>
      <c r="AJ1122" s="84"/>
      <c r="AK1122" s="80" t="str">
        <f>IF(OR(AJ1112=0,N1122="",R1122=""),"",IF(AJ1112&gt;=$AK$9,"HABIL","NO HABIL"))</f>
        <v/>
      </c>
      <c r="AL1122" s="85" t="str">
        <f t="shared" si="912"/>
        <v/>
      </c>
    </row>
    <row r="1123" spans="2:38" ht="18" customHeight="1" x14ac:dyDescent="0.25">
      <c r="B1123" s="37">
        <v>8</v>
      </c>
      <c r="C1123" s="38" t="s">
        <v>68</v>
      </c>
      <c r="D1123" s="39">
        <f>IF(SUM(D1124:D1133)=0,"",SUM(D1124:D1133))</f>
        <v>1</v>
      </c>
      <c r="E1123" s="40">
        <f>SUM(E1124:E1133)</f>
        <v>596721489060</v>
      </c>
      <c r="F1123" s="40">
        <f t="shared" ref="F1123:M1123" si="914">SUM(F1124:F1133)</f>
        <v>1082782405289</v>
      </c>
      <c r="G1123" s="40">
        <f t="shared" si="914"/>
        <v>266416343406</v>
      </c>
      <c r="H1123" s="40">
        <f t="shared" si="914"/>
        <v>510124467806</v>
      </c>
      <c r="I1123" s="40">
        <f t="shared" si="914"/>
        <v>330305145654</v>
      </c>
      <c r="J1123" s="40">
        <f t="shared" si="914"/>
        <v>572657937483</v>
      </c>
      <c r="K1123" s="40">
        <f t="shared" si="914"/>
        <v>572657937483</v>
      </c>
      <c r="L1123" s="40">
        <f t="shared" si="914"/>
        <v>77644389943</v>
      </c>
      <c r="M1123" s="40">
        <f t="shared" si="914"/>
        <v>15605723511</v>
      </c>
      <c r="N1123" s="41">
        <v>2</v>
      </c>
      <c r="O1123" s="42">
        <f>IF(ISERROR(VLOOKUP(N1123,[2]POA!$A$2:$C$25,3,0)),"",VLOOKUP(N1123,[2]POA!$A$2:$C$25,3,0))</f>
        <v>18</v>
      </c>
      <c r="P1123" s="43" t="s">
        <v>54</v>
      </c>
      <c r="Q1123" s="41">
        <f>+SUM(Q1124:Q1133)</f>
        <v>0</v>
      </c>
      <c r="R1123" s="44">
        <f>IF(ISERROR(VLOOKUP(N1123,[2]POA!$A$2:$C$25,2,0)),"",VLOOKUP(N1123,[2]POA!$A$2:$C$25,2,0))</f>
        <v>122685000000</v>
      </c>
      <c r="S1123" s="45">
        <f>SUM(I1123)</f>
        <v>330305145654</v>
      </c>
      <c r="T1123" s="46" t="str">
        <f>IF(OR(S1123=0,N1123="",R1123=""),"",IF(S1123&gt;=(R1123/O1123),"HABIL","NO HABIL"))</f>
        <v>HABIL</v>
      </c>
      <c r="U1123" s="47">
        <f>SUM(J1123)</f>
        <v>572657937483</v>
      </c>
      <c r="V1123" s="48" t="str">
        <f>IF(OR(U1123=0,N1123="",R1123=""),"",IF(U1123&gt;=(0.1*R1123),"HABIL","NO HABIL"))</f>
        <v>HABIL</v>
      </c>
      <c r="W1123" s="48"/>
      <c r="X1123" s="47">
        <f>IF(ISERROR(SUM(E1123/G1123)),0,SUM(E1123/G1123))</f>
        <v>2.2398081192437878</v>
      </c>
      <c r="Y1123" s="46" t="str">
        <f>IF(OR(X1123=0,N1123="",R1123=""),"",IF(X1123&gt;=$Y$9,"HABIL","NO HABIL"))</f>
        <v>HABIL</v>
      </c>
      <c r="Z1123" s="49">
        <f>IF(ISERROR(SUM(H1123/F1123)),0,SUM(H1123/F1123))</f>
        <v>0.47112371360508509</v>
      </c>
      <c r="AA1123" s="46" t="str">
        <f>IF(OR(Z1123=0,N1123="",R1123=""),"",IF(Z1123&lt;=$AA$9,"HABIL","NO HABIL"))</f>
        <v>HABIL</v>
      </c>
      <c r="AB1123" s="41">
        <f>+SUM(AB1124:AB1133)</f>
        <v>0</v>
      </c>
      <c r="AC1123" s="49">
        <f>IF(ISERROR(SUM(L1123/M1123)),0,SUM(L1123/M1123))</f>
        <v>4.9753790580917849</v>
      </c>
      <c r="AD1123" s="46" t="str">
        <f>IF(OR(AC1123=0,N1123="",R1123=""),"",IF(AC1123&gt;=$AD$9,"HABIL","NO HABIL"))</f>
        <v>HABIL</v>
      </c>
      <c r="AE1123" s="46" t="str">
        <f>IF(OR(T1123="",V1123="",Y1123="",AA1123="",AD1123=""),"",IF(T1123="NO HABIL","NO HABIL",IF(V1123="NO HABIL","NO HABIL",IF(Y1123="NO HABIL","NO HABIL",IF(AA1123="NO HABIL","NO HABIL",IF(AD1123="NO HABIL","NO HABIL",IF(AD1123="NO HABIL","NO HABIL","HABIL")))))))</f>
        <v>HABIL</v>
      </c>
      <c r="AF1123" s="50"/>
      <c r="AG1123" s="51"/>
      <c r="AH1123" s="49">
        <f>IF(ISERROR(SUM(L1123/K1123)),0,SUM(L1123/K1123))</f>
        <v>0.13558598398944738</v>
      </c>
      <c r="AI1123" s="46" t="str">
        <f>IF(OR(AH1123=0,N1123="",R1123=""),"",IF(AH1123&gt;=$AI$9,"HABIL","NO HABIL"))</f>
        <v>HABIL</v>
      </c>
      <c r="AJ1123" s="49">
        <f>IF(ISERROR(SUM(L1123/F1123)),0,SUM(L1123/F1123))</f>
        <v>7.1708211699539323E-2</v>
      </c>
      <c r="AK1123" s="46" t="str">
        <f>IF(OR(AJ1123=0,N1123="",R1123=""),"",IF(AJ1123&gt;=$AK$9,"HABIL","NO HABIL"))</f>
        <v>HABIL</v>
      </c>
      <c r="AL1123" s="52" t="str">
        <f t="shared" si="912"/>
        <v>HABIL</v>
      </c>
    </row>
    <row r="1124" spans="2:38" ht="18" customHeight="1" x14ac:dyDescent="0.25">
      <c r="B1124" s="54">
        <f>IF(C1124="","",B1123+0.1)</f>
        <v>8.1</v>
      </c>
      <c r="C1124" s="56" t="s">
        <v>69</v>
      </c>
      <c r="D1124" s="56">
        <v>0.5</v>
      </c>
      <c r="E1124" s="57">
        <f>IF(ISERROR(VLOOKUP(C1124,[2]TD!$4:$65536,2,0)),0,VLOOKUP(C1124,[2]TD!$4:$65536,2,0))</f>
        <v>152294295000</v>
      </c>
      <c r="F1124" s="57">
        <f>IF(ISERROR(VLOOKUP(C1124,[2]TD!$4:$65536,3,0)),0,VLOOKUP(C1124,[2]TD!$4:$65536,3,0))</f>
        <v>442273745000</v>
      </c>
      <c r="G1124" s="57">
        <f>IF(ISERROR(VLOOKUP(C1124,[2]TD!$4:$65536,4,0)),0,VLOOKUP(C1124,[2]TD!$4:$65536,4,0))</f>
        <v>97440905000</v>
      </c>
      <c r="H1124" s="57">
        <f>IF(ISERROR(VLOOKUP(C1124,[2]TD!$4:$65536,5,0)),0,VLOOKUP(C1124,[2]TD!$4:$65536,5,0))</f>
        <v>267509499000</v>
      </c>
      <c r="I1124" s="57">
        <f>IF(ISERROR(E1124-G1124),"",E1124-G1124)</f>
        <v>54853390000</v>
      </c>
      <c r="J1124" s="58">
        <f>IF(ISERROR(F1124-H1124),"",F1124-H1124)</f>
        <v>174764246000</v>
      </c>
      <c r="K1124" s="58">
        <f>IF(ISERROR(F1124-H1124),"",F1124-H1124)</f>
        <v>174764246000</v>
      </c>
      <c r="L1124" s="57">
        <f>IF(ISERROR(VLOOKUP(C1124,[2]TD!$4:$65536,6,0)),0,VLOOKUP(C1124,[2]TD!$4:$65536,6,0))</f>
        <v>31305210000</v>
      </c>
      <c r="M1124" s="57">
        <f>IF(ISERROR(VLOOKUP(C1124,[2]TD!$4:$65536,7,0)),0,VLOOKUP(C1124,[2]TD!$4:$65536,7,0))</f>
        <v>12104938654</v>
      </c>
      <c r="N1124" s="59"/>
      <c r="O1124" s="60" t="str">
        <f>IF(ISERROR(VLOOKUP(N1124,[2]POA!$A$2:$C$25,3,0)),"",VLOOKUP(N1124,[2]POA!$A$2:$C$25,3,0))</f>
        <v/>
      </c>
      <c r="P1124" s="61" t="s">
        <v>54</v>
      </c>
      <c r="Q1124" s="61" t="str">
        <f>IF(ISERROR(VLOOKUP(P1124,[2]POA!$A$2:$F$25,4,0)),"",VLOOKUP(P1124,[2]POA!$A$2:$F$25,4,0))</f>
        <v/>
      </c>
      <c r="R1124" s="62" t="str">
        <f>IF(ISERROR(VLOOKUP(N1124,[2]POA!$A$2:$C$25,2,0)),"",VLOOKUP(N1124,[2]POA!$A$2:$C$25,2,0))</f>
        <v/>
      </c>
      <c r="S1124" s="63"/>
      <c r="T1124" s="64" t="str">
        <f t="shared" si="905"/>
        <v/>
      </c>
      <c r="U1124" s="63"/>
      <c r="V1124" s="64" t="str">
        <f>IF(OR(U1123=0,N1124="",R1124=""),"",IF(U1123&gt;=(0.5*R1124),"HABIL","NO HABIL"))</f>
        <v/>
      </c>
      <c r="W1124" s="64" t="str">
        <f t="shared" ref="W1124:W1133" si="915">IF(OR(V1123=0,Q1124="",U1124=""),"",IF(V1123&gt;=(0.2*U1124),"HABIL","NO HABIL"))</f>
        <v/>
      </c>
      <c r="X1124" s="63"/>
      <c r="Y1124" s="64" t="str">
        <f>IF(OR(X1123=0,N1124="",R1124=""),"",IF(X1123&gt;=$Y$9,"HABIL","NO HABIL"))</f>
        <v/>
      </c>
      <c r="Z1124" s="65"/>
      <c r="AA1124" s="64" t="str">
        <f>IF(OR(Z1123=0,N1124="",R1124=""),"",IF(Z1123&lt;=$AA$9,"HABIL","NO HABIL"))</f>
        <v/>
      </c>
      <c r="AB1124" s="61" t="str">
        <f>IF(ISERROR(VLOOKUP(P1124,[3]POA!$A$2:$F$25,5,0)),"",VLOOKUP(P1124,[3]POA!$A$2:$F$25,5,0))</f>
        <v/>
      </c>
      <c r="AC1124" s="61"/>
      <c r="AD1124" s="64" t="str">
        <f>IF(OR(AC1123=0,N1124="",R1124=""),"",IF(AC1123&gt;=$AD$9,"HABIL","NO HABIL"))</f>
        <v/>
      </c>
      <c r="AE1124" s="64" t="str">
        <f t="shared" ref="AE1124:AE1133" si="916">IF(OR(T1124="",V1124="",Y1124="",AA1124="",AD1124=""),"",IF(T1124="NO HABIL","NO HABIL",IF(V1124="NO HABIL","NO HABIL",IF(Y1124="NO HABIL","NO HABIL",IF(AA1124="NO HABIL","NO HABIL",IF(AD1124="NO HABIL","NO HABIL",IF(AD1124="NO HABIL","NO HABIL","HABIL")))))))</f>
        <v/>
      </c>
      <c r="AF1124" s="66">
        <f t="shared" ref="AF1124:AF1133" si="917">IF(ISERROR(F1124/$AG$9),"",F1124/$AG$9)</f>
        <v>780437.17134286219</v>
      </c>
      <c r="AG1124" s="67" t="str">
        <f>+IF(AF1124&lt;$AG$10,"MIPYME","NO CUMPLE")</f>
        <v>NO CUMPLE</v>
      </c>
      <c r="AH1124" s="68"/>
      <c r="AI1124" s="64" t="str">
        <f>IF(OR(AH1123=0,N1124="",R1124=""),"",IF(AH1123&gt;=$AI$9,"HABIL","NO HABIL"))</f>
        <v/>
      </c>
      <c r="AJ1124" s="68"/>
      <c r="AK1124" s="64" t="str">
        <f>IF(OR(AJ1123=0,N1124="",R1124=""),"",IF(AJ1123&gt;=$AK$9,"HABIL","NO HABIL"))</f>
        <v/>
      </c>
      <c r="AL1124" s="69" t="str">
        <f>IF(OR(AI1124="",AK1124=""),"",IF(AI1124="NO HABIL","NO HABIL",IF(AK1124="NO HABIL","NO HABIL",IF(AK1124="NO HABIL","NO HABIL","HABIL"))))</f>
        <v/>
      </c>
    </row>
    <row r="1125" spans="2:38" ht="18" customHeight="1" x14ac:dyDescent="0.25">
      <c r="B1125" s="54">
        <f>IF(C1125="","",B1124+0.1)</f>
        <v>8.1999999999999993</v>
      </c>
      <c r="C1125" s="56" t="s">
        <v>70</v>
      </c>
      <c r="D1125" s="56">
        <v>0.5</v>
      </c>
      <c r="E1125" s="57">
        <v>444427194060</v>
      </c>
      <c r="F1125" s="57">
        <f>IF(ISERROR(VLOOKUP(C1125,[2]TD!$4:$65536,3,0)),0,VLOOKUP(C1125,[2]TD!$4:$65536,3,0))</f>
        <v>640508660289</v>
      </c>
      <c r="G1125" s="57">
        <f>IF(ISERROR(VLOOKUP(C1125,[2]TD!$4:$65536,4,0)),0,VLOOKUP(C1125,[2]TD!$4:$65536,4,0))</f>
        <v>168975438406</v>
      </c>
      <c r="H1125" s="57">
        <f>IF(ISERROR(VLOOKUP(C1125,[2]TD!$4:$65536,5,0)),0,VLOOKUP(C1125,[2]TD!$4:$65536,5,0))</f>
        <v>242614968806</v>
      </c>
      <c r="I1125" s="57">
        <f t="shared" ref="I1125:J1133" si="918">IF(ISERROR(E1125-G1125),"",E1125-G1125)</f>
        <v>275451755654</v>
      </c>
      <c r="J1125" s="58">
        <f t="shared" si="918"/>
        <v>397893691483</v>
      </c>
      <c r="K1125" s="58">
        <f t="shared" ref="K1125:K1133" si="919">IF(ISERROR(F1125-H1125),"",F1125-H1125)</f>
        <v>397893691483</v>
      </c>
      <c r="L1125" s="57">
        <f>IF(ISERROR(VLOOKUP(C1125,[2]TD!$4:$65536,6,0)),0,VLOOKUP(C1125,[2]TD!$4:$65536,6,0))</f>
        <v>46339179943</v>
      </c>
      <c r="M1125" s="57">
        <f>IF(ISERROR(VLOOKUP(C1125,[2]TD!$4:$65536,7,0)),0,VLOOKUP(C1125,[2]TD!$4:$65536,7,0))</f>
        <v>3500784857</v>
      </c>
      <c r="N1125" s="70"/>
      <c r="O1125" s="70" t="str">
        <f>IF(ISERROR(VLOOKUP(N1125,[2]POA!$A$2:$C$25,3,0)),"",VLOOKUP(N1125,[2]POA!$A$2:$C$25,3,0))</f>
        <v/>
      </c>
      <c r="P1125" s="61" t="s">
        <v>54</v>
      </c>
      <c r="Q1125" s="61" t="str">
        <f>IF(ISERROR(VLOOKUP(P1125,[2]POA!$A$2:$F$25,4,0)),"",VLOOKUP(P1125,[2]POA!$A$2:$F$25,4,0))</f>
        <v/>
      </c>
      <c r="R1125" s="62" t="str">
        <f>IF(ISERROR(VLOOKUP(N1125,[2]POA!$A$2:$C$25,2,0)),"",VLOOKUP(N1125,[2]POA!$A$2:$C$25,2,0))</f>
        <v/>
      </c>
      <c r="S1125" s="63" t="s">
        <v>54</v>
      </c>
      <c r="T1125" s="64" t="str">
        <f t="shared" si="905"/>
        <v/>
      </c>
      <c r="U1125" s="63"/>
      <c r="V1125" s="64" t="str">
        <f>IF(OR(U1123=0,N1125="",R1125=""),"",IF(U1123&gt;=(0.5*R1125),"HABIL","NO HABIL"))</f>
        <v/>
      </c>
      <c r="W1125" s="64" t="str">
        <f t="shared" si="915"/>
        <v/>
      </c>
      <c r="X1125" s="63"/>
      <c r="Y1125" s="64" t="str">
        <f>IF(OR(X1123=0,N1125="",R1125=""),"",IF(X1123&gt;=$Y$9,"HABIL","NO HABIL"))</f>
        <v/>
      </c>
      <c r="Z1125" s="65"/>
      <c r="AA1125" s="64" t="str">
        <f>IF(OR(Z1123=0,N1125="",R1125=""),"",IF(Z1123&lt;=$AA$9,"HABIL","NO HABIL"))</f>
        <v/>
      </c>
      <c r="AB1125" s="61" t="str">
        <f>IF(ISERROR(VLOOKUP(P1125,[3]POA!$A$2:$F$25,5,0)),"",VLOOKUP(P1125,[3]POA!$A$2:$F$25,5,0))</f>
        <v/>
      </c>
      <c r="AC1125" s="61"/>
      <c r="AD1125" s="64" t="str">
        <f>IF(OR(AC1123=0,N1125="",R1125=""),"",IF(AC1123&gt;=$AD$9,"HABIL","NO HABIL"))</f>
        <v/>
      </c>
      <c r="AE1125" s="64" t="str">
        <f t="shared" si="916"/>
        <v/>
      </c>
      <c r="AF1125" s="66">
        <f t="shared" si="917"/>
        <v>1130242.9156326097</v>
      </c>
      <c r="AG1125" s="67" t="str">
        <f t="shared" ref="AG1125:AG1133" si="920">+IF(AF1125&lt;$AG$10,"MIPYME","NO CUMPLE")</f>
        <v>NO CUMPLE</v>
      </c>
      <c r="AH1125" s="68"/>
      <c r="AI1125" s="64" t="str">
        <f>IF(OR(AH1123=0,N1125="",R1125=""),"",IF(AH1123&gt;=$AI$9,"HABIL","NO HABIL"))</f>
        <v/>
      </c>
      <c r="AJ1125" s="68"/>
      <c r="AK1125" s="64" t="str">
        <f>IF(OR(AJ1123=0,N1125="",R1125=""),"",IF(AJ1123&gt;=$AK$9,"HABIL","NO HABIL"))</f>
        <v/>
      </c>
      <c r="AL1125" s="71" t="str">
        <f t="shared" ref="AL1125:AL1134" si="921">IF(OR(AI1125="",AK1125=""),"",IF(AI1125="NO HABIL","NO HABIL",IF(AK1125="NO HABIL","NO HABIL",IF(AK1125="NO HABIL","NO HABIL","HABIL"))))</f>
        <v/>
      </c>
    </row>
    <row r="1126" spans="2:38" ht="18" customHeight="1" x14ac:dyDescent="0.25">
      <c r="B1126" s="54" t="str">
        <f>IF(C1126="","",B1125+0.1)</f>
        <v/>
      </c>
      <c r="C1126" s="56"/>
      <c r="D1126" s="56"/>
      <c r="E1126" s="57">
        <f>IF(ISERROR(VLOOKUP(C1126,[2]TD!$4:$65536,2,0)),0,VLOOKUP(C1126,[2]TD!$4:$65536,2,0))</f>
        <v>0</v>
      </c>
      <c r="F1126" s="57">
        <f>IF(ISERROR(VLOOKUP(C1126,[2]TD!$4:$65536,3,0)),0,VLOOKUP(C1126,[2]TD!$4:$65536,3,0))</f>
        <v>0</v>
      </c>
      <c r="G1126" s="57">
        <f>IF(ISERROR(VLOOKUP(C1126,[2]TD!$4:$65536,4,0)),0,VLOOKUP(C1126,[2]TD!$4:$65536,4,0))</f>
        <v>0</v>
      </c>
      <c r="H1126" s="57">
        <f>IF(ISERROR(VLOOKUP(C1126,[2]TD!$4:$65536,5,0)),0,VLOOKUP(C1126,[2]TD!$4:$65536,5,0))</f>
        <v>0</v>
      </c>
      <c r="I1126" s="57">
        <f t="shared" si="918"/>
        <v>0</v>
      </c>
      <c r="J1126" s="58">
        <f t="shared" si="918"/>
        <v>0</v>
      </c>
      <c r="K1126" s="58">
        <f t="shared" si="919"/>
        <v>0</v>
      </c>
      <c r="L1126" s="57">
        <f>IF(ISERROR(VLOOKUP(C1126,[2]TD!$4:$65536,6,0)),0,VLOOKUP(C1126,[2]TD!$4:$65536,6,0))</f>
        <v>0</v>
      </c>
      <c r="M1126" s="57">
        <f>IF(ISERROR(VLOOKUP(C1126,[2]TD!$4:$65536,7,0)),0,VLOOKUP(C1126,[2]TD!$4:$65536,7,0))</f>
        <v>0</v>
      </c>
      <c r="N1126" s="70"/>
      <c r="O1126" s="70" t="str">
        <f>IF(ISERROR(VLOOKUP(N1126,[2]POA!$A$2:$C$25,3,0)),"",VLOOKUP(N1126,[2]POA!$A$2:$C$25,3,0))</f>
        <v/>
      </c>
      <c r="P1126" s="61"/>
      <c r="Q1126" s="61" t="str">
        <f>IF(ISERROR(VLOOKUP(P1126,[2]POA!$A$2:$F$25,4,0)),"",VLOOKUP(P1126,[2]POA!$A$2:$F$25,4,0))</f>
        <v/>
      </c>
      <c r="R1126" s="62" t="str">
        <f>IF(ISERROR(VLOOKUP(N1126,[2]POA!$A$2:$C$25,2,0)),"",VLOOKUP(N1126,[2]POA!$A$2:$C$25,2,0))</f>
        <v/>
      </c>
      <c r="S1126" s="63" t="s">
        <v>54</v>
      </c>
      <c r="T1126" s="64" t="str">
        <f t="shared" si="905"/>
        <v/>
      </c>
      <c r="U1126" s="63"/>
      <c r="V1126" s="64" t="str">
        <f>IF(OR(U1123=0,N1126="",R1126=""),"",IF(U1123&gt;=(0.5*R1126),"HABIL","NO HABIL"))</f>
        <v/>
      </c>
      <c r="W1126" s="64" t="str">
        <f t="shared" si="915"/>
        <v/>
      </c>
      <c r="X1126" s="63"/>
      <c r="Y1126" s="64" t="str">
        <f>IF(OR(X1123=0,N1126="",R1126=""),"",IF(X1123&gt;=$Y$9,"HABIL","NO HABIL"))</f>
        <v/>
      </c>
      <c r="Z1126" s="65"/>
      <c r="AA1126" s="64" t="str">
        <f>IF(OR(Z1123=0,N1126="",R1126=""),"",IF(Z1123&lt;=$AA$9,"HABIL","NO HABIL"))</f>
        <v/>
      </c>
      <c r="AB1126" s="61">
        <f>IF(ISERROR(VLOOKUP(P1126,[3]POA!$A$2:$F$25,5,0)),"",VLOOKUP(P1126,[3]POA!$A$2:$F$25,5,0))</f>
        <v>0</v>
      </c>
      <c r="AC1126" s="61"/>
      <c r="AD1126" s="64" t="str">
        <f>IF(OR(AC1123=0,N1126="",R1126=""),"",IF(AC1123&gt;=$AD$9,"HABIL","NO HABIL"))</f>
        <v/>
      </c>
      <c r="AE1126" s="64" t="str">
        <f t="shared" si="916"/>
        <v/>
      </c>
      <c r="AF1126" s="66">
        <f t="shared" si="917"/>
        <v>0</v>
      </c>
      <c r="AG1126" s="67" t="str">
        <f t="shared" si="920"/>
        <v>MIPYME</v>
      </c>
      <c r="AH1126" s="68"/>
      <c r="AI1126" s="64" t="str">
        <f>IF(OR(AH1123=0,N1126="",R1126=""),"",IF(AH1123&gt;=$AI$9,"HABIL","NO HABIL"))</f>
        <v/>
      </c>
      <c r="AJ1126" s="68"/>
      <c r="AK1126" s="64" t="str">
        <f>IF(OR(AJ1123=0,N1126="",R1126=""),"",IF(AJ1123&gt;=$AK$9,"HABIL","NO HABIL"))</f>
        <v/>
      </c>
      <c r="AL1126" s="71" t="str">
        <f t="shared" si="921"/>
        <v/>
      </c>
    </row>
    <row r="1127" spans="2:38" ht="18" customHeight="1" x14ac:dyDescent="0.25">
      <c r="B1127" s="54"/>
      <c r="C1127" s="56" t="s">
        <v>55</v>
      </c>
      <c r="D1127" s="56"/>
      <c r="E1127" s="57">
        <f>IF(ISERROR(VLOOKUP(C1127,[2]TD!$4:$65536,2,0)),0,VLOOKUP(C1127,[2]TD!$4:$65536,2,0))</f>
        <v>0</v>
      </c>
      <c r="F1127" s="57">
        <f>IF(ISERROR(VLOOKUP(C1127,[2]TD!$4:$65536,3,0)),0,VLOOKUP(C1127,[2]TD!$4:$65536,3,0))</f>
        <v>0</v>
      </c>
      <c r="G1127" s="57">
        <f>IF(ISERROR(VLOOKUP(C1127,[2]TD!$4:$65536,4,0)),0,VLOOKUP(C1127,[2]TD!$4:$65536,4,0))</f>
        <v>0</v>
      </c>
      <c r="H1127" s="57">
        <f>IF(ISERROR(VLOOKUP(C1127,[2]TD!$4:$65536,5,0)),0,VLOOKUP(C1127,[2]TD!$4:$65536,5,0))</f>
        <v>0</v>
      </c>
      <c r="I1127" s="57">
        <f t="shared" si="918"/>
        <v>0</v>
      </c>
      <c r="J1127" s="57">
        <f t="shared" si="918"/>
        <v>0</v>
      </c>
      <c r="K1127" s="57">
        <f t="shared" si="919"/>
        <v>0</v>
      </c>
      <c r="L1127" s="57">
        <f>IF(ISERROR(VLOOKUP(C1127,[2]TD!$4:$65536,6,0)),0,VLOOKUP(C1127,[2]TD!$4:$65536,6,0))</f>
        <v>0</v>
      </c>
      <c r="M1127" s="57">
        <f>IF(ISERROR(VLOOKUP(C1127,[2]TD!$4:$65536,7,0)),0,VLOOKUP(C1127,[2]TD!$4:$65536,7,0))</f>
        <v>0</v>
      </c>
      <c r="N1127" s="70"/>
      <c r="O1127" s="70" t="str">
        <f>IF(ISERROR(VLOOKUP(N1127,[2]POA!$A$2:$C$25,3,0)),"",VLOOKUP(N1127,[2]POA!$A$2:$C$25,3,0))</f>
        <v/>
      </c>
      <c r="P1127" s="61"/>
      <c r="Q1127" s="61" t="str">
        <f>IF(ISERROR(VLOOKUP(P1127,[2]POA!$A$2:$F$25,4,0)),"",VLOOKUP(P1127,[2]POA!$A$2:$F$25,4,0))</f>
        <v/>
      </c>
      <c r="R1127" s="62" t="str">
        <f>IF(ISERROR(VLOOKUP(N1127,[2]POA!$A$2:$C$25,2,0)),"",VLOOKUP(N1127,[2]POA!$A$2:$C$25,2,0))</f>
        <v/>
      </c>
      <c r="S1127" s="63"/>
      <c r="T1127" s="64" t="str">
        <f t="shared" si="905"/>
        <v/>
      </c>
      <c r="U1127" s="63"/>
      <c r="V1127" s="64" t="str">
        <f>IF(OR(U1123=0,N1127="",R1127=""),"",IF(U1123&gt;=(0.5*R1127),"HABIL","NO HABIL"))</f>
        <v/>
      </c>
      <c r="W1127" s="64" t="str">
        <f t="shared" si="915"/>
        <v/>
      </c>
      <c r="X1127" s="63"/>
      <c r="Y1127" s="64" t="str">
        <f>IF(OR(X1123=0,N1127="",R1127=""),"",IF(X1123&gt;=$Y$9,"HABIL","NO HABIL"))</f>
        <v/>
      </c>
      <c r="Z1127" s="65"/>
      <c r="AA1127" s="64" t="str">
        <f>IF(OR(Z1123=0,N1127="",R1127=""),"",IF(Z1123&lt;=$AA$9,"HABIL","NO HABIL"))</f>
        <v/>
      </c>
      <c r="AB1127" s="61">
        <f>IF(ISERROR(VLOOKUP(P1127,[3]POA!$A$2:$F$25,5,0)),"",VLOOKUP(P1127,[3]POA!$A$2:$F$25,5,0))</f>
        <v>0</v>
      </c>
      <c r="AC1127" s="61"/>
      <c r="AD1127" s="64" t="str">
        <f>IF(OR(AC1123=0,N1127="",R1127=""),"",IF(AC1123&gt;=$AD$9,"HABIL","NO HABIL"))</f>
        <v/>
      </c>
      <c r="AE1127" s="64" t="str">
        <f t="shared" si="916"/>
        <v/>
      </c>
      <c r="AF1127" s="66">
        <f t="shared" si="917"/>
        <v>0</v>
      </c>
      <c r="AG1127" s="67" t="str">
        <f t="shared" si="920"/>
        <v>MIPYME</v>
      </c>
      <c r="AH1127" s="68"/>
      <c r="AI1127" s="64" t="str">
        <f>IF(OR(AH1123=0,N1127="",R1127=""),"",IF(AH1123&gt;=$AI$9,"HABIL","NO HABIL"))</f>
        <v/>
      </c>
      <c r="AJ1127" s="68"/>
      <c r="AK1127" s="64" t="str">
        <f>IF(OR(AJ1123=0,N1127="",R1127=""),"",IF(AJ1123&gt;=$AK$9,"HABIL","NO HABIL"))</f>
        <v/>
      </c>
      <c r="AL1127" s="71" t="str">
        <f t="shared" si="921"/>
        <v/>
      </c>
    </row>
    <row r="1128" spans="2:38" ht="18" customHeight="1" x14ac:dyDescent="0.25">
      <c r="B1128" s="54" t="str">
        <f t="shared" ref="B1128:B1133" si="922">IF(C1128="","",B1127+0.1)</f>
        <v/>
      </c>
      <c r="C1128" s="56"/>
      <c r="D1128" s="56"/>
      <c r="E1128" s="57">
        <f>IF(ISERROR(VLOOKUP(C1128,[2]TD!$4:$65536,2,0)),0,VLOOKUP(C1128,[2]TD!$4:$65536,2,0))</f>
        <v>0</v>
      </c>
      <c r="F1128" s="57">
        <f>IF(ISERROR(VLOOKUP(C1128,[2]TD!$4:$65536,3,0)),0,VLOOKUP(C1128,[2]TD!$4:$65536,3,0))</f>
        <v>0</v>
      </c>
      <c r="G1128" s="57">
        <f>IF(ISERROR(VLOOKUP(C1128,[2]TD!$4:$65536,4,0)),0,VLOOKUP(C1128,[2]TD!$4:$65536,4,0))</f>
        <v>0</v>
      </c>
      <c r="H1128" s="57">
        <f>IF(ISERROR(VLOOKUP(C1128,[2]TD!$4:$65536,5,0)),0,VLOOKUP(C1128,[2]TD!$4:$65536,5,0))</f>
        <v>0</v>
      </c>
      <c r="I1128" s="57">
        <f t="shared" si="918"/>
        <v>0</v>
      </c>
      <c r="J1128" s="57">
        <f t="shared" si="918"/>
        <v>0</v>
      </c>
      <c r="K1128" s="57">
        <f t="shared" si="919"/>
        <v>0</v>
      </c>
      <c r="L1128" s="57">
        <f>IF(ISERROR(VLOOKUP(C1128,[2]TD!$4:$65536,6,0)),0,VLOOKUP(C1128,[2]TD!$4:$65536,6,0))</f>
        <v>0</v>
      </c>
      <c r="M1128" s="57">
        <f>IF(ISERROR(VLOOKUP(C1128,[2]TD!$4:$65536,7,0)),0,VLOOKUP(C1128,[2]TD!$4:$65536,7,0))</f>
        <v>0</v>
      </c>
      <c r="N1128" s="70"/>
      <c r="O1128" s="70" t="str">
        <f>IF(ISERROR(VLOOKUP(N1128,[2]POA!$A$2:$C$25,3,0)),"",VLOOKUP(N1128,[2]POA!$A$2:$C$25,3,0))</f>
        <v/>
      </c>
      <c r="P1128" s="61"/>
      <c r="Q1128" s="61" t="str">
        <f>IF(ISERROR(VLOOKUP(P1128,[2]POA!$A$2:$F$25,4,0)),"",VLOOKUP(P1128,[2]POA!$A$2:$F$25,4,0))</f>
        <v/>
      </c>
      <c r="R1128" s="62" t="str">
        <f>IF(ISERROR(VLOOKUP(N1128,[2]POA!$A$2:$C$25,2,0)),"",VLOOKUP(N1128,[2]POA!$A$2:$C$25,2,0))</f>
        <v/>
      </c>
      <c r="S1128" s="63"/>
      <c r="T1128" s="64" t="str">
        <f t="shared" si="905"/>
        <v/>
      </c>
      <c r="U1128" s="63"/>
      <c r="V1128" s="64" t="str">
        <f>IF(OR(U1123=0,N1128="",R1128=""),"",IF(U1123&gt;=(0.5*R1128),"HABIL","NO HABIL"))</f>
        <v/>
      </c>
      <c r="W1128" s="64" t="str">
        <f t="shared" si="915"/>
        <v/>
      </c>
      <c r="X1128" s="63"/>
      <c r="Y1128" s="64" t="str">
        <f>IF(OR(X1123=0,N1128="",R1128=""),"",IF(X1123&gt;=$Y$9,"HABIL","NO HABIL"))</f>
        <v/>
      </c>
      <c r="Z1128" s="65"/>
      <c r="AA1128" s="64" t="str">
        <f>IF(OR(Z1123=0,N1128="",R1128=""),"",IF(Z1123&lt;=$AA$9,"HABIL","NO HABIL"))</f>
        <v/>
      </c>
      <c r="AB1128" s="61">
        <f>IF(ISERROR(VLOOKUP(P1128,[3]POA!$A$2:$F$25,5,0)),"",VLOOKUP(P1128,[3]POA!$A$2:$F$25,5,0))</f>
        <v>0</v>
      </c>
      <c r="AC1128" s="61"/>
      <c r="AD1128" s="64" t="str">
        <f>IF(OR(AC1123=0,N1128="",R1128=""),"",IF(AC1123&gt;=$AD$9,"HABIL","NO HABIL"))</f>
        <v/>
      </c>
      <c r="AE1128" s="64" t="str">
        <f t="shared" si="916"/>
        <v/>
      </c>
      <c r="AF1128" s="66">
        <f t="shared" si="917"/>
        <v>0</v>
      </c>
      <c r="AG1128" s="67" t="str">
        <f t="shared" si="920"/>
        <v>MIPYME</v>
      </c>
      <c r="AH1128" s="68"/>
      <c r="AI1128" s="64" t="str">
        <f>IF(OR(AH1123=0,N1128="",R1128=""),"",IF(AH1123&gt;=$AI$9,"HABIL","NO HABIL"))</f>
        <v/>
      </c>
      <c r="AJ1128" s="68"/>
      <c r="AK1128" s="64" t="str">
        <f>IF(OR(AJ1123=0,N1128="",R1128=""),"",IF(AJ1123&gt;=$AK$9,"HABIL","NO HABIL"))</f>
        <v/>
      </c>
      <c r="AL1128" s="72" t="str">
        <f t="shared" si="921"/>
        <v/>
      </c>
    </row>
    <row r="1129" spans="2:38" ht="18" customHeight="1" x14ac:dyDescent="0.25">
      <c r="B1129" s="54" t="str">
        <f t="shared" si="922"/>
        <v/>
      </c>
      <c r="C1129" s="56"/>
      <c r="D1129" s="56"/>
      <c r="E1129" s="57">
        <f>IF(ISERROR(VLOOKUP(C1129,[2]TD!$4:$65536,2,0)),0,VLOOKUP(C1129,[2]TD!$4:$65536,2,0))</f>
        <v>0</v>
      </c>
      <c r="F1129" s="57">
        <f>IF(ISERROR(VLOOKUP(C1129,[2]TD!$4:$65536,3,0)),0,VLOOKUP(C1129,[2]TD!$4:$65536,3,0))</f>
        <v>0</v>
      </c>
      <c r="G1129" s="57">
        <f>IF(ISERROR(VLOOKUP(C1129,[2]TD!$4:$65536,4,0)),0,VLOOKUP(C1129,[2]TD!$4:$65536,4,0))</f>
        <v>0</v>
      </c>
      <c r="H1129" s="57">
        <f>IF(ISERROR(VLOOKUP(C1129,[2]TD!$4:$65536,5,0)),0,VLOOKUP(C1129,[2]TD!$4:$65536,5,0))</f>
        <v>0</v>
      </c>
      <c r="I1129" s="57">
        <f t="shared" si="918"/>
        <v>0</v>
      </c>
      <c r="J1129" s="57">
        <f t="shared" si="918"/>
        <v>0</v>
      </c>
      <c r="K1129" s="57">
        <f t="shared" si="919"/>
        <v>0</v>
      </c>
      <c r="L1129" s="57">
        <f>IF(ISERROR(VLOOKUP(C1129,[2]TD!$4:$65536,6,0)),0,VLOOKUP(C1129,[2]TD!$4:$65536,6,0))</f>
        <v>0</v>
      </c>
      <c r="M1129" s="57">
        <f>IF(ISERROR(VLOOKUP(C1129,[2]TD!$4:$65536,7,0)),0,VLOOKUP(C1129,[2]TD!$4:$65536,7,0))</f>
        <v>0</v>
      </c>
      <c r="N1129" s="70"/>
      <c r="O1129" s="70" t="str">
        <f>IF(ISERROR(VLOOKUP(N1129,[2]POA!$A$2:$C$25,3,0)),"",VLOOKUP(N1129,[2]POA!$A$2:$C$25,3,0))</f>
        <v/>
      </c>
      <c r="P1129" s="61"/>
      <c r="Q1129" s="61" t="str">
        <f>IF(ISERROR(VLOOKUP(P1129,[2]POA!$A$2:$F$25,4,0)),"",VLOOKUP(P1129,[2]POA!$A$2:$F$25,4,0))</f>
        <v/>
      </c>
      <c r="R1129" s="62" t="str">
        <f>IF(ISERROR(VLOOKUP(N1129,[2]POA!$A$2:$C$25,2,0)),"",VLOOKUP(N1129,[2]POA!$A$2:$C$25,2,0))</f>
        <v/>
      </c>
      <c r="S1129" s="63"/>
      <c r="T1129" s="64" t="str">
        <f t="shared" si="905"/>
        <v/>
      </c>
      <c r="U1129" s="63"/>
      <c r="V1129" s="64" t="str">
        <f>IF(OR(U1123=0,N1129="",R1129=""),"",IF(U1123&gt;=(0.5*R1129),"HABIL","NO HABIL"))</f>
        <v/>
      </c>
      <c r="W1129" s="64" t="str">
        <f t="shared" si="915"/>
        <v/>
      </c>
      <c r="X1129" s="63"/>
      <c r="Y1129" s="64" t="str">
        <f>IF(OR(X1123=0,N1129="",R1129=""),"",IF(X1123&gt;=$Y$9,"HABIL","NO HABIL"))</f>
        <v/>
      </c>
      <c r="Z1129" s="65"/>
      <c r="AA1129" s="64" t="str">
        <f>IF(OR(Z1123=0,N1129="",R1129=""),"",IF(Z1123&lt;=$AA$9,"HABIL","NO HABIL"))</f>
        <v/>
      </c>
      <c r="AB1129" s="61">
        <f>IF(ISERROR(VLOOKUP(P1129,[3]POA!$A$2:$F$25,5,0)),"",VLOOKUP(P1129,[3]POA!$A$2:$F$25,5,0))</f>
        <v>0</v>
      </c>
      <c r="AC1129" s="61"/>
      <c r="AD1129" s="64" t="str">
        <f>IF(OR(AC1123=0,N1129="",R1129=""),"",IF(AC1123&gt;=$AD$9,"HABIL","NO HABIL"))</f>
        <v/>
      </c>
      <c r="AE1129" s="64" t="str">
        <f t="shared" si="916"/>
        <v/>
      </c>
      <c r="AF1129" s="66">
        <f t="shared" si="917"/>
        <v>0</v>
      </c>
      <c r="AG1129" s="67" t="str">
        <f t="shared" si="920"/>
        <v>MIPYME</v>
      </c>
      <c r="AH1129" s="68"/>
      <c r="AI1129" s="64" t="str">
        <f>IF(OR(AH1123=0,N1129="",R1129=""),"",IF(AH1123&gt;=$AI$9,"HABIL","NO HABIL"))</f>
        <v/>
      </c>
      <c r="AJ1129" s="68"/>
      <c r="AK1129" s="64" t="str">
        <f>IF(OR(AJ1123=0,N1129="",R1129=""),"",IF(AJ1123&gt;=$AK$9,"HABIL","NO HABIL"))</f>
        <v/>
      </c>
      <c r="AL1129" s="71" t="str">
        <f t="shared" si="921"/>
        <v/>
      </c>
    </row>
    <row r="1130" spans="2:38" ht="18" customHeight="1" x14ac:dyDescent="0.25">
      <c r="B1130" s="54" t="str">
        <f t="shared" si="922"/>
        <v/>
      </c>
      <c r="C1130" s="56"/>
      <c r="D1130" s="56"/>
      <c r="E1130" s="57">
        <f>IF(ISERROR(VLOOKUP(C1130,[2]TD!$4:$65536,2,0)),0,VLOOKUP(C1130,[2]TD!$4:$65536,2,0))</f>
        <v>0</v>
      </c>
      <c r="F1130" s="57">
        <f>IF(ISERROR(VLOOKUP(C1130,[2]TD!$4:$65536,3,0)),0,VLOOKUP(C1130,[2]TD!$4:$65536,3,0))</f>
        <v>0</v>
      </c>
      <c r="G1130" s="57">
        <f>IF(ISERROR(VLOOKUP(C1130,[2]TD!$4:$65536,4,0)),0,VLOOKUP(C1130,[2]TD!$4:$65536,4,0))</f>
        <v>0</v>
      </c>
      <c r="H1130" s="57">
        <f>IF(ISERROR(VLOOKUP(C1130,[2]TD!$4:$65536,5,0)),0,VLOOKUP(C1130,[2]TD!$4:$65536,5,0))</f>
        <v>0</v>
      </c>
      <c r="I1130" s="57">
        <f t="shared" si="918"/>
        <v>0</v>
      </c>
      <c r="J1130" s="57">
        <f t="shared" si="918"/>
        <v>0</v>
      </c>
      <c r="K1130" s="57">
        <f t="shared" si="919"/>
        <v>0</v>
      </c>
      <c r="L1130" s="57">
        <f>IF(ISERROR(VLOOKUP(C1130,[2]TD!$4:$65536,6,0)),0,VLOOKUP(C1130,[2]TD!$4:$65536,6,0))</f>
        <v>0</v>
      </c>
      <c r="M1130" s="57">
        <f>IF(ISERROR(VLOOKUP(C1130,[2]TD!$4:$65536,7,0)),0,VLOOKUP(C1130,[2]TD!$4:$65536,7,0))</f>
        <v>0</v>
      </c>
      <c r="N1130" s="70"/>
      <c r="O1130" s="70" t="str">
        <f>IF(ISERROR(VLOOKUP(N1130,[2]POA!$A$2:$C$25,3,0)),"",VLOOKUP(N1130,[2]POA!$A$2:$C$25,3,0))</f>
        <v/>
      </c>
      <c r="P1130" s="61"/>
      <c r="Q1130" s="61" t="str">
        <f>IF(ISERROR(VLOOKUP(P1130,[2]POA!$A$2:$F$25,4,0)),"",VLOOKUP(P1130,[2]POA!$A$2:$F$25,4,0))</f>
        <v/>
      </c>
      <c r="R1130" s="62" t="str">
        <f>IF(ISERROR(VLOOKUP(N1130,[2]POA!$A$2:$C$25,2,0)),"",VLOOKUP(N1130,[2]POA!$A$2:$C$25,2,0))</f>
        <v/>
      </c>
      <c r="S1130" s="63"/>
      <c r="T1130" s="64" t="str">
        <f t="shared" si="905"/>
        <v/>
      </c>
      <c r="U1130" s="63"/>
      <c r="V1130" s="64" t="str">
        <f>IF(OR(U1123=0,N1130="",R1130=""),"",IF(U1123&gt;=(0.5*R1130),"HABIL","NO HABIL"))</f>
        <v/>
      </c>
      <c r="W1130" s="64" t="str">
        <f t="shared" si="915"/>
        <v/>
      </c>
      <c r="X1130" s="63"/>
      <c r="Y1130" s="64" t="str">
        <f>IF(OR(X1123=0,N1130="",R1130=""),"",IF(X1123&gt;=$Y$9,"HABIL","NO HABIL"))</f>
        <v/>
      </c>
      <c r="Z1130" s="65"/>
      <c r="AA1130" s="64" t="str">
        <f>IF(OR(Z1123=0,N1130="",R1130=""),"",IF(Z1123&lt;=$AA$9,"HABIL","NO HABIL"))</f>
        <v/>
      </c>
      <c r="AB1130" s="61">
        <f>IF(ISERROR(VLOOKUP(P1130,[3]POA!$A$2:$F$25,5,0)),"",VLOOKUP(P1130,[3]POA!$A$2:$F$25,5,0))</f>
        <v>0</v>
      </c>
      <c r="AC1130" s="61"/>
      <c r="AD1130" s="64" t="str">
        <f>IF(OR(AC1123=0,N1130="",R1130=""),"",IF(AC1123&gt;=$AD$9,"HABIL","NO HABIL"))</f>
        <v/>
      </c>
      <c r="AE1130" s="64" t="str">
        <f t="shared" si="916"/>
        <v/>
      </c>
      <c r="AF1130" s="66">
        <f t="shared" si="917"/>
        <v>0</v>
      </c>
      <c r="AG1130" s="67" t="str">
        <f t="shared" si="920"/>
        <v>MIPYME</v>
      </c>
      <c r="AH1130" s="68"/>
      <c r="AI1130" s="64" t="str">
        <f>IF(OR(AH1123=0,N1130="",R1130=""),"",IF(AH1123&gt;=$AI$9,"HABIL","NO HABIL"))</f>
        <v/>
      </c>
      <c r="AJ1130" s="68"/>
      <c r="AK1130" s="64" t="str">
        <f>IF(OR(AJ1123=0,N1130="",R1130=""),"",IF(AJ1123&gt;=$AK$9,"HABIL","NO HABIL"))</f>
        <v/>
      </c>
      <c r="AL1130" s="71" t="str">
        <f t="shared" si="921"/>
        <v/>
      </c>
    </row>
    <row r="1131" spans="2:38" ht="18" customHeight="1" x14ac:dyDescent="0.25">
      <c r="B1131" s="54" t="str">
        <f t="shared" si="922"/>
        <v/>
      </c>
      <c r="C1131" s="56"/>
      <c r="D1131" s="56"/>
      <c r="E1131" s="57">
        <f>IF(ISERROR(VLOOKUP(C1131,[2]TD!$4:$65536,2,0)),0,VLOOKUP(C1131,[2]TD!$4:$65536,2,0))</f>
        <v>0</v>
      </c>
      <c r="F1131" s="57">
        <f>IF(ISERROR(VLOOKUP(C1131,[2]TD!$4:$65536,3,0)),0,VLOOKUP(C1131,[2]TD!$4:$65536,3,0))</f>
        <v>0</v>
      </c>
      <c r="G1131" s="57">
        <f>IF(ISERROR(VLOOKUP(C1131,[2]TD!$4:$65536,4,0)),0,VLOOKUP(C1131,[2]TD!$4:$65536,4,0))</f>
        <v>0</v>
      </c>
      <c r="H1131" s="57">
        <f>IF(ISERROR(VLOOKUP(C1131,[2]TD!$4:$65536,5,0)),0,VLOOKUP(C1131,[2]TD!$4:$65536,5,0))</f>
        <v>0</v>
      </c>
      <c r="I1131" s="57">
        <f t="shared" si="918"/>
        <v>0</v>
      </c>
      <c r="J1131" s="57">
        <f t="shared" si="918"/>
        <v>0</v>
      </c>
      <c r="K1131" s="57">
        <f t="shared" si="919"/>
        <v>0</v>
      </c>
      <c r="L1131" s="57">
        <f>IF(ISERROR(VLOOKUP(C1131,[2]TD!$4:$65536,6,0)),0,VLOOKUP(C1131,[2]TD!$4:$65536,6,0))</f>
        <v>0</v>
      </c>
      <c r="M1131" s="57">
        <f>IF(ISERROR(VLOOKUP(C1131,[2]TD!$4:$65536,7,0)),0,VLOOKUP(C1131,[2]TD!$4:$65536,7,0))</f>
        <v>0</v>
      </c>
      <c r="N1131" s="70"/>
      <c r="O1131" s="70" t="str">
        <f>IF(ISERROR(VLOOKUP(N1131,[2]POA!$A$2:$C$25,3,0)),"",VLOOKUP(N1131,[2]POA!$A$2:$C$25,3,0))</f>
        <v/>
      </c>
      <c r="P1131" s="61"/>
      <c r="Q1131" s="61" t="str">
        <f>IF(ISERROR(VLOOKUP(P1131,[2]POA!$A$2:$F$25,4,0)),"",VLOOKUP(P1131,[2]POA!$A$2:$F$25,4,0))</f>
        <v/>
      </c>
      <c r="R1131" s="62" t="str">
        <f>IF(ISERROR(VLOOKUP(N1131,[2]POA!$A$2:$C$25,2,0)),"",VLOOKUP(N1131,[2]POA!$A$2:$C$25,2,0))</f>
        <v/>
      </c>
      <c r="S1131" s="63"/>
      <c r="T1131" s="64" t="str">
        <f t="shared" si="905"/>
        <v/>
      </c>
      <c r="U1131" s="63"/>
      <c r="V1131" s="64" t="str">
        <f>IF(OR(U1123=0,N1131="",R1131=""),"",IF(U1123&gt;=(0.5*R1131),"HABIL","NO HABIL"))</f>
        <v/>
      </c>
      <c r="W1131" s="64" t="str">
        <f t="shared" si="915"/>
        <v/>
      </c>
      <c r="X1131" s="63"/>
      <c r="Y1131" s="64" t="str">
        <f>IF(OR(X1123=0,N1131="",R1131=""),"",IF(X1123&gt;=$Y$9,"HABIL","NO HABIL"))</f>
        <v/>
      </c>
      <c r="Z1131" s="65"/>
      <c r="AA1131" s="64" t="str">
        <f>IF(OR(Z1123=0,N1131="",R1131=""),"",IF(Z1123&lt;=$AA$9,"HABIL","NO HABIL"))</f>
        <v/>
      </c>
      <c r="AB1131" s="61">
        <f>IF(ISERROR(VLOOKUP(P1131,[3]POA!$A$2:$F$25,5,0)),"",VLOOKUP(P1131,[3]POA!$A$2:$F$25,5,0))</f>
        <v>0</v>
      </c>
      <c r="AC1131" s="61"/>
      <c r="AD1131" s="64" t="str">
        <f>IF(OR(AC1123=0,N1131="",R1131=""),"",IF(AC1123&gt;=$AD$9,"HABIL","NO HABIL"))</f>
        <v/>
      </c>
      <c r="AE1131" s="64" t="str">
        <f t="shared" si="916"/>
        <v/>
      </c>
      <c r="AF1131" s="66">
        <f t="shared" si="917"/>
        <v>0</v>
      </c>
      <c r="AG1131" s="67" t="str">
        <f t="shared" si="920"/>
        <v>MIPYME</v>
      </c>
      <c r="AH1131" s="68"/>
      <c r="AI1131" s="64" t="str">
        <f>IF(OR(AH1123=0,N1131="",R1131=""),"",IF(AH1123&gt;=$AI$9,"HABIL","NO HABIL"))</f>
        <v/>
      </c>
      <c r="AJ1131" s="68"/>
      <c r="AK1131" s="64" t="str">
        <f>IF(OR(AJ1123=0,N1131="",R1131=""),"",IF(AJ1123&gt;=$AK$9,"HABIL","NO HABIL"))</f>
        <v/>
      </c>
      <c r="AL1131" s="72" t="str">
        <f t="shared" si="921"/>
        <v/>
      </c>
    </row>
    <row r="1132" spans="2:38" ht="18" customHeight="1" x14ac:dyDescent="0.25">
      <c r="B1132" s="54" t="str">
        <f t="shared" si="922"/>
        <v/>
      </c>
      <c r="C1132" s="56"/>
      <c r="D1132" s="56"/>
      <c r="E1132" s="57">
        <f>IF(ISERROR(VLOOKUP(C1132,[2]TD!$4:$65536,2,0)),0,VLOOKUP(C1132,[2]TD!$4:$65536,2,0))</f>
        <v>0</v>
      </c>
      <c r="F1132" s="57">
        <f>IF(ISERROR(VLOOKUP(C1132,[2]TD!$4:$65536,3,0)),0,VLOOKUP(C1132,[2]TD!$4:$65536,3,0))</f>
        <v>0</v>
      </c>
      <c r="G1132" s="57">
        <f>IF(ISERROR(VLOOKUP(C1132,[2]TD!$4:$65536,4,0)),0,VLOOKUP(C1132,[2]TD!$4:$65536,4,0))</f>
        <v>0</v>
      </c>
      <c r="H1132" s="57">
        <f>IF(ISERROR(VLOOKUP(C1132,[2]TD!$4:$65536,5,0)),0,VLOOKUP(C1132,[2]TD!$4:$65536,5,0))</f>
        <v>0</v>
      </c>
      <c r="I1132" s="57">
        <f t="shared" si="918"/>
        <v>0</v>
      </c>
      <c r="J1132" s="57">
        <f t="shared" si="918"/>
        <v>0</v>
      </c>
      <c r="K1132" s="57">
        <f t="shared" si="919"/>
        <v>0</v>
      </c>
      <c r="L1132" s="57">
        <f>IF(ISERROR(VLOOKUP(C1132,[2]TD!$4:$65536,6,0)),0,VLOOKUP(C1132,[2]TD!$4:$65536,6,0))</f>
        <v>0</v>
      </c>
      <c r="M1132" s="57">
        <f>IF(ISERROR(VLOOKUP(C1132,[2]TD!$4:$65536,7,0)),0,VLOOKUP(C1132,[2]TD!$4:$65536,7,0))</f>
        <v>0</v>
      </c>
      <c r="N1132" s="70"/>
      <c r="O1132" s="70" t="str">
        <f>IF(ISERROR(VLOOKUP(N1132,[2]POA!$A$2:$C$25,3,0)),"",VLOOKUP(N1132,[2]POA!$A$2:$C$25,3,0))</f>
        <v/>
      </c>
      <c r="P1132" s="61"/>
      <c r="Q1132" s="61" t="str">
        <f>IF(ISERROR(VLOOKUP(P1132,[2]POA!$A$2:$F$25,4,0)),"",VLOOKUP(P1132,[2]POA!$A$2:$F$25,4,0))</f>
        <v/>
      </c>
      <c r="R1132" s="62" t="str">
        <f>IF(ISERROR(VLOOKUP(N1132,[2]POA!$A$2:$C$25,2,0)),"",VLOOKUP(N1132,[2]POA!$A$2:$C$25,2,0))</f>
        <v/>
      </c>
      <c r="S1132" s="63"/>
      <c r="T1132" s="64" t="str">
        <f t="shared" si="905"/>
        <v/>
      </c>
      <c r="U1132" s="63"/>
      <c r="V1132" s="64" t="str">
        <f>IF(OR(U1123=0,N1132="",R1132=""),"",IF(U1123&gt;=(0.5*R1132),"HABIL","NO HABIL"))</f>
        <v/>
      </c>
      <c r="W1132" s="64" t="str">
        <f t="shared" si="915"/>
        <v/>
      </c>
      <c r="X1132" s="63"/>
      <c r="Y1132" s="64" t="str">
        <f>IF(OR(X1123=0,N1132="",R1132=""),"",IF(X1123&gt;=$Y$9,"HABIL","NO HABIL"))</f>
        <v/>
      </c>
      <c r="Z1132" s="65"/>
      <c r="AA1132" s="64" t="str">
        <f>IF(OR(Z1123=0,N1132="",R1132=""),"",IF(Z1123&lt;=$AA$9,"HABIL","NO HABIL"))</f>
        <v/>
      </c>
      <c r="AB1132" s="61">
        <f>IF(ISERROR(VLOOKUP(P1132,[3]POA!$A$2:$F$25,5,0)),"",VLOOKUP(P1132,[3]POA!$A$2:$F$25,5,0))</f>
        <v>0</v>
      </c>
      <c r="AC1132" s="61"/>
      <c r="AD1132" s="64" t="str">
        <f>IF(OR(AC1123=0,N1132="",R1132=""),"",IF(AC1123&gt;=$AD$9,"HABIL","NO HABIL"))</f>
        <v/>
      </c>
      <c r="AE1132" s="64" t="str">
        <f t="shared" si="916"/>
        <v/>
      </c>
      <c r="AF1132" s="66">
        <f t="shared" si="917"/>
        <v>0</v>
      </c>
      <c r="AG1132" s="67" t="str">
        <f t="shared" si="920"/>
        <v>MIPYME</v>
      </c>
      <c r="AH1132" s="68"/>
      <c r="AI1132" s="64" t="str">
        <f>IF(OR(AH1123=0,N1132="",R1132=""),"",IF(AH1123&gt;=$AI$9,"HABIL","NO HABIL"))</f>
        <v/>
      </c>
      <c r="AJ1132" s="68"/>
      <c r="AK1132" s="64" t="str">
        <f>IF(OR(AJ1123=0,N1132="",R1132=""),"",IF(AJ1123&gt;=$AK$9,"HABIL","NO HABIL"))</f>
        <v/>
      </c>
      <c r="AL1132" s="72" t="str">
        <f t="shared" si="921"/>
        <v/>
      </c>
    </row>
    <row r="1133" spans="2:38" ht="18" customHeight="1" thickBot="1" x14ac:dyDescent="0.3">
      <c r="B1133" s="73" t="str">
        <f t="shared" si="922"/>
        <v/>
      </c>
      <c r="C1133" s="74"/>
      <c r="D1133" s="74"/>
      <c r="E1133" s="75">
        <f>IF(ISERROR(VLOOKUP(C1133,[2]TD!$4:$65536,2,0)),0,VLOOKUP(C1133,[2]TD!$4:$65536,2,0))</f>
        <v>0</v>
      </c>
      <c r="F1133" s="75">
        <f>IF(ISERROR(VLOOKUP(C1133,[2]TD!$4:$65536,3,0)),0,VLOOKUP(C1133,[2]TD!$4:$65536,3,0))</f>
        <v>0</v>
      </c>
      <c r="G1133" s="75">
        <f>IF(ISERROR(VLOOKUP(C1133,[2]TD!$4:$65536,4,0)),0,VLOOKUP(C1133,[2]TD!$4:$65536,4,0))</f>
        <v>0</v>
      </c>
      <c r="H1133" s="75">
        <f>IF(ISERROR(VLOOKUP(C1133,[2]TD!$4:$65536,5,0)),0,VLOOKUP(C1133,[2]TD!$4:$65536,5,0))</f>
        <v>0</v>
      </c>
      <c r="I1133" s="75">
        <f t="shared" si="918"/>
        <v>0</v>
      </c>
      <c r="J1133" s="75">
        <f t="shared" si="918"/>
        <v>0</v>
      </c>
      <c r="K1133" s="75">
        <f t="shared" si="919"/>
        <v>0</v>
      </c>
      <c r="L1133" s="75">
        <f>IF(ISERROR(VLOOKUP(C1133,[2]TD!$4:$65536,6,0)),0,VLOOKUP(C1133,[2]TD!$4:$65536,6,0))</f>
        <v>0</v>
      </c>
      <c r="M1133" s="75">
        <f>IF(ISERROR(VLOOKUP(C1133,[2]TD!$4:$65536,7,0)),0,VLOOKUP(C1133,[2]TD!$4:$65536,7,0))</f>
        <v>0</v>
      </c>
      <c r="N1133" s="76"/>
      <c r="O1133" s="76" t="str">
        <f>IF(ISERROR(VLOOKUP(N1133,[2]POA!$A$2:$C$25,3,0)),"",VLOOKUP(N1133,[2]POA!$A$2:$C$25,3,0))</f>
        <v/>
      </c>
      <c r="P1133" s="77"/>
      <c r="Q1133" s="77" t="str">
        <f>IF(ISERROR(VLOOKUP(P1133,[2]POA!$A$2:$F$25,4,0)),"",VLOOKUP(P1133,[2]POA!$A$2:$F$25,4,0))</f>
        <v/>
      </c>
      <c r="R1133" s="78" t="str">
        <f>IF(ISERROR(VLOOKUP(N1133,[2]POA!$A$2:$C$25,2,0)),"",VLOOKUP(N1133,[2]POA!$A$2:$C$25,2,0))</f>
        <v/>
      </c>
      <c r="S1133" s="79"/>
      <c r="T1133" s="64" t="str">
        <f t="shared" si="905"/>
        <v/>
      </c>
      <c r="U1133" s="79"/>
      <c r="V1133" s="80" t="str">
        <f>IF(OR(U1123=0,N1133="",R1133=""),"",IF(U1123&gt;=(0.5*R1133),"HABIL","NO HABIL"))</f>
        <v/>
      </c>
      <c r="W1133" s="64" t="str">
        <f t="shared" si="915"/>
        <v/>
      </c>
      <c r="X1133" s="79"/>
      <c r="Y1133" s="80" t="str">
        <f>IF(OR(X1123=0,N1133="",R1133=""),"",IF(X1123&gt;=$Y$9,"HABIL","NO HABIL"))</f>
        <v/>
      </c>
      <c r="Z1133" s="81"/>
      <c r="AA1133" s="80" t="str">
        <f>IF(OR(Z1123=0,N1133="",R1133=""),"",IF(Z1123&lt;=$AA$9,"HABIL","NO HABIL"))</f>
        <v/>
      </c>
      <c r="AB1133" s="77">
        <f>IF(ISERROR(VLOOKUP(P1133,[3]POA!$A$2:$F$25,5,0)),"",VLOOKUP(P1133,[3]POA!$A$2:$F$25,5,0))</f>
        <v>0</v>
      </c>
      <c r="AC1133" s="77"/>
      <c r="AD1133" s="80" t="str">
        <f>IF(OR(AC1123=0,N1133="",R1133=""),"",IF(AC1123&gt;=$AD$9,"HABIL","NO HABIL"))</f>
        <v/>
      </c>
      <c r="AE1133" s="80" t="str">
        <f t="shared" si="916"/>
        <v/>
      </c>
      <c r="AF1133" s="82">
        <f t="shared" si="917"/>
        <v>0</v>
      </c>
      <c r="AG1133" s="83" t="str">
        <f t="shared" si="920"/>
        <v>MIPYME</v>
      </c>
      <c r="AH1133" s="84"/>
      <c r="AI1133" s="80" t="str">
        <f>IF(OR(AH1123=0,N1133="",R1133=""),"",IF(AH1123&gt;=$AI$9,"HABIL","NO HABIL"))</f>
        <v/>
      </c>
      <c r="AJ1133" s="84"/>
      <c r="AK1133" s="80" t="str">
        <f>IF(OR(AJ1123=0,N1133="",R1133=""),"",IF(AJ1123&gt;=$AK$9,"HABIL","NO HABIL"))</f>
        <v/>
      </c>
      <c r="AL1133" s="85" t="str">
        <f t="shared" si="921"/>
        <v/>
      </c>
    </row>
    <row r="1134" spans="2:38" ht="18" customHeight="1" x14ac:dyDescent="0.25">
      <c r="B1134" s="37">
        <v>9</v>
      </c>
      <c r="C1134" s="38" t="s">
        <v>71</v>
      </c>
      <c r="D1134" s="39">
        <f>IF(SUM(D1135:D1144)=0,"",SUM(D1135:D1144))</f>
        <v>1</v>
      </c>
      <c r="E1134" s="40">
        <f>SUM(E1135:E1144)</f>
        <v>295164004691</v>
      </c>
      <c r="F1134" s="40">
        <f t="shared" ref="F1134:M1134" si="923">SUM(F1135:F1144)</f>
        <v>821264695084</v>
      </c>
      <c r="G1134" s="40">
        <f t="shared" si="923"/>
        <v>168177286135</v>
      </c>
      <c r="H1134" s="40">
        <f t="shared" si="923"/>
        <v>449358199448</v>
      </c>
      <c r="I1134" s="40">
        <f t="shared" si="923"/>
        <v>126986718556</v>
      </c>
      <c r="J1134" s="40">
        <f t="shared" si="923"/>
        <v>371906495636</v>
      </c>
      <c r="K1134" s="40">
        <f t="shared" si="923"/>
        <v>371906495636</v>
      </c>
      <c r="L1134" s="40">
        <f t="shared" si="923"/>
        <v>57167226475</v>
      </c>
      <c r="M1134" s="40">
        <f t="shared" si="923"/>
        <v>15961019190</v>
      </c>
      <c r="N1134" s="41">
        <v>2</v>
      </c>
      <c r="O1134" s="42">
        <f>IF(ISERROR(VLOOKUP(N1134,[2]POA!$A$2:$C$25,3,0)),"",VLOOKUP(N1134,[2]POA!$A$2:$C$25,3,0))</f>
        <v>18</v>
      </c>
      <c r="P1134" s="43" t="s">
        <v>54</v>
      </c>
      <c r="Q1134" s="41">
        <f>+SUM(Q1135:Q1144)</f>
        <v>0</v>
      </c>
      <c r="R1134" s="44">
        <f>IF(ISERROR(VLOOKUP(N1134,[2]POA!$A$2:$C$25,2,0)),"",VLOOKUP(N1134,[2]POA!$A$2:$C$25,2,0))</f>
        <v>122685000000</v>
      </c>
      <c r="S1134" s="45">
        <f>SUM(I1134)</f>
        <v>126986718556</v>
      </c>
      <c r="T1134" s="46" t="str">
        <f>IF(OR(S1134=0,N1134="",R1134=""),"",IF(S1134&gt;=(R1134/O1134),"HABIL","NO HABIL"))</f>
        <v>HABIL</v>
      </c>
      <c r="U1134" s="47">
        <f>SUM(J1134)</f>
        <v>371906495636</v>
      </c>
      <c r="V1134" s="48" t="str">
        <f>IF(OR(U1134=0,N1134="",R1134=""),"",IF(U1134&gt;=(0.1*R1134),"HABIL","NO HABIL"))</f>
        <v>HABIL</v>
      </c>
      <c r="W1134" s="48"/>
      <c r="X1134" s="47">
        <f>IF(ISERROR(SUM(E1134/G1134)),0,SUM(E1134/G1134))</f>
        <v>1.7550765116643914</v>
      </c>
      <c r="Y1134" s="46" t="str">
        <f>IF(OR(X1134=0,N1134="",R1134=""),"",IF(X1134&gt;=$Y$9,"HABIL","NO HABIL"))</f>
        <v>HABIL</v>
      </c>
      <c r="Z1134" s="49">
        <f>IF(ISERROR(SUM(H1134/F1134)),0,SUM(H1134/F1134))</f>
        <v>0.54715392264857932</v>
      </c>
      <c r="AA1134" s="46" t="str">
        <f>IF(OR(Z1134=0,N1134="",R1134=""),"",IF(Z1134&lt;=$AA$9,"HABIL","NO HABIL"))</f>
        <v>HABIL</v>
      </c>
      <c r="AB1134" s="41">
        <f>+SUM(AB1135:AB1144)</f>
        <v>0</v>
      </c>
      <c r="AC1134" s="49">
        <f>IF(ISERROR(SUM(L1134/M1134)),0,SUM(L1134/M1134))</f>
        <v>3.5816776983024226</v>
      </c>
      <c r="AD1134" s="46" t="str">
        <f>IF(OR(AC1134=0,N1134="",R1134=""),"",IF(AC1134&gt;=$AD$9,"HABIL","NO HABIL"))</f>
        <v>HABIL</v>
      </c>
      <c r="AE1134" s="46" t="str">
        <f>IF(OR(T1134="",V1134="",Y1134="",AA1134="",AD1134=""),"",IF(T1134="NO HABIL","NO HABIL",IF(V1134="NO HABIL","NO HABIL",IF(Y1134="NO HABIL","NO HABIL",IF(AA1134="NO HABIL","NO HABIL",IF(AD1134="NO HABIL","NO HABIL",IF(AD1134="NO HABIL","NO HABIL","HABIL")))))))</f>
        <v>HABIL</v>
      </c>
      <c r="AF1134" s="50"/>
      <c r="AG1134" s="51"/>
      <c r="AH1134" s="49">
        <f>IF(ISERROR(SUM(L1134/K1134)),0,SUM(L1134/K1134))</f>
        <v>0.15371397688883576</v>
      </c>
      <c r="AI1134" s="46" t="str">
        <f>IF(OR(AH1134=0,N1134="",R1134=""),"",IF(AH1134&gt;=$AI$9,"HABIL","NO HABIL"))</f>
        <v>HABIL</v>
      </c>
      <c r="AJ1134" s="49">
        <f>IF(ISERROR(SUM(L1134/F1134)),0,SUM(L1134/F1134))</f>
        <v>6.9608771468196204E-2</v>
      </c>
      <c r="AK1134" s="46" t="str">
        <f>IF(OR(AJ1134=0,N1134="",R1134=""),"",IF(AJ1134&gt;=$AK$9,"HABIL","NO HABIL"))</f>
        <v>HABIL</v>
      </c>
      <c r="AL1134" s="52" t="str">
        <f t="shared" si="921"/>
        <v>HABIL</v>
      </c>
    </row>
    <row r="1135" spans="2:38" ht="18" customHeight="1" x14ac:dyDescent="0.25">
      <c r="B1135" s="54">
        <f>IF(C1135="","",B1134+0.1)</f>
        <v>9.1</v>
      </c>
      <c r="C1135" s="55" t="s">
        <v>72</v>
      </c>
      <c r="D1135" s="56">
        <v>0.5</v>
      </c>
      <c r="E1135" s="57">
        <f>IF(ISERROR(VLOOKUP(C1135,[2]TD!$4:$65536,2,0)),0,VLOOKUP(C1135,[2]TD!$4:$65536,2,0))</f>
        <v>93472608113</v>
      </c>
      <c r="F1135" s="57">
        <f>IF(ISERROR(VLOOKUP(C1135,[2]TD!$4:$65536,3,0)),0,VLOOKUP(C1135,[2]TD!$4:$65536,3,0))</f>
        <v>181496228659</v>
      </c>
      <c r="G1135" s="57">
        <f>IF(ISERROR(VLOOKUP(C1135,[2]TD!$4:$65536,4,0)),0,VLOOKUP(C1135,[2]TD!$4:$65536,4,0))</f>
        <v>13339758283</v>
      </c>
      <c r="H1135" s="57">
        <f>IF(ISERROR(VLOOKUP(C1135,[2]TD!$4:$65536,5,0)),0,VLOOKUP(C1135,[2]TD!$4:$65536,5,0))</f>
        <v>99403072367</v>
      </c>
      <c r="I1135" s="57">
        <f>IF(ISERROR(E1135-G1135),"",E1135-G1135)</f>
        <v>80132849830</v>
      </c>
      <c r="J1135" s="58">
        <f>IF(ISERROR(F1135-H1135),"",F1135-H1135)</f>
        <v>82093156292</v>
      </c>
      <c r="K1135" s="58">
        <f>IF(ISERROR(F1135-H1135),"",F1135-H1135)</f>
        <v>82093156292</v>
      </c>
      <c r="L1135" s="57">
        <f>IF(ISERROR(VLOOKUP(C1135,[2]TD!$4:$65536,6,0)),0,VLOOKUP(C1135,[2]TD!$4:$65536,6,0))</f>
        <v>5632195463</v>
      </c>
      <c r="M1135" s="57">
        <f>IF(ISERROR(VLOOKUP(C1135,[2]TD!$4:$65536,7,0)),0,VLOOKUP(C1135,[2]TD!$4:$65536,7,0))</f>
        <v>1303964103</v>
      </c>
      <c r="N1135" s="59"/>
      <c r="O1135" s="60" t="str">
        <f>IF(ISERROR(VLOOKUP(N1135,[2]POA!$A$2:$C$25,3,0)),"",VLOOKUP(N1135,[2]POA!$A$2:$C$25,3,0))</f>
        <v/>
      </c>
      <c r="P1135" s="61" t="s">
        <v>54</v>
      </c>
      <c r="Q1135" s="61" t="str">
        <f>IF(ISERROR(VLOOKUP(P1135,[2]POA!$A$2:$F$25,4,0)),"",VLOOKUP(P1135,[2]POA!$A$2:$F$25,4,0))</f>
        <v/>
      </c>
      <c r="R1135" s="62" t="str">
        <f>IF(ISERROR(VLOOKUP(N1135,[2]POA!$A$2:$C$25,2,0)),"",VLOOKUP(N1135,[2]POA!$A$2:$C$25,2,0))</f>
        <v/>
      </c>
      <c r="S1135" s="63"/>
      <c r="T1135" s="64" t="str">
        <f t="shared" si="905"/>
        <v/>
      </c>
      <c r="U1135" s="63"/>
      <c r="V1135" s="64" t="str">
        <f>IF(OR(U1134=0,N1135="",R1135=""),"",IF(U1134&gt;=(0.5*R1135),"HABIL","NO HABIL"))</f>
        <v/>
      </c>
      <c r="W1135" s="64" t="str">
        <f t="shared" ref="W1135:W1144" si="924">IF(OR(V1134=0,Q1135="",U1135=""),"",IF(V1134&gt;=(0.2*U1135),"HABIL","NO HABIL"))</f>
        <v/>
      </c>
      <c r="X1135" s="63"/>
      <c r="Y1135" s="64" t="str">
        <f>IF(OR(X1134=0,N1135="",R1135=""),"",IF(X1134&gt;=$Y$9,"HABIL","NO HABIL"))</f>
        <v/>
      </c>
      <c r="Z1135" s="65"/>
      <c r="AA1135" s="64" t="str">
        <f>IF(OR(Z1134=0,N1135="",R1135=""),"",IF(Z1134&lt;=$AA$9,"HABIL","NO HABIL"))</f>
        <v/>
      </c>
      <c r="AB1135" s="61" t="str">
        <f>IF(ISERROR(VLOOKUP(P1135,[3]POA!$A$2:$F$25,5,0)),"",VLOOKUP(P1135,[3]POA!$A$2:$F$25,5,0))</f>
        <v/>
      </c>
      <c r="AC1135" s="61"/>
      <c r="AD1135" s="64" t="str">
        <f>IF(OR(AC1134=0,N1135="",R1135=""),"",IF(AC1134&gt;=$AD$9,"HABIL","NO HABIL"))</f>
        <v/>
      </c>
      <c r="AE1135" s="64" t="str">
        <f t="shared" ref="AE1135:AE1144" si="925">IF(OR(T1135="",V1135="",Y1135="",AA1135="",AD1135=""),"",IF(T1135="NO HABIL","NO HABIL",IF(V1135="NO HABIL","NO HABIL",IF(Y1135="NO HABIL","NO HABIL",IF(AA1135="NO HABIL","NO HABIL",IF(AD1135="NO HABIL","NO HABIL",IF(AD1135="NO HABIL","NO HABIL","HABIL")))))))</f>
        <v/>
      </c>
      <c r="AF1135" s="66">
        <f t="shared" ref="AF1135:AF1144" si="926">IF(ISERROR(F1135/$AG$9),"",F1135/$AG$9)</f>
        <v>320268.62300864654</v>
      </c>
      <c r="AG1135" s="67" t="str">
        <f>+IF(AF1135&lt;$AG$10,"MIPYME","NO CUMPLE")</f>
        <v>NO CUMPLE</v>
      </c>
      <c r="AH1135" s="68"/>
      <c r="AI1135" s="64" t="str">
        <f>IF(OR(AH1134=0,N1135="",R1135=""),"",IF(AH1134&gt;=$AI$9,"HABIL","NO HABIL"))</f>
        <v/>
      </c>
      <c r="AJ1135" s="68"/>
      <c r="AK1135" s="64" t="str">
        <f>IF(OR(AJ1134=0,N1135="",R1135=""),"",IF(AJ1134&gt;=$AK$9,"HABIL","NO HABIL"))</f>
        <v/>
      </c>
      <c r="AL1135" s="69" t="str">
        <f>IF(OR(AI1135="",AK1135=""),"",IF(AI1135="NO HABIL","NO HABIL",IF(AK1135="NO HABIL","NO HABIL",IF(AK1135="NO HABIL","NO HABIL","HABIL"))))</f>
        <v/>
      </c>
    </row>
    <row r="1136" spans="2:38" ht="18" customHeight="1" x14ac:dyDescent="0.25">
      <c r="B1136" s="54">
        <f>IF(C1136="","",B1135+0.1)</f>
        <v>9.1999999999999993</v>
      </c>
      <c r="C1136" s="56" t="s">
        <v>73</v>
      </c>
      <c r="D1136" s="56">
        <v>0.5</v>
      </c>
      <c r="E1136" s="57">
        <f>IF(ISERROR(VLOOKUP(C1136,[2]TD!$4:$65536,2,0)),0,VLOOKUP(C1136,[2]TD!$4:$65536,2,0))</f>
        <v>201691396578</v>
      </c>
      <c r="F1136" s="57">
        <f>IF(ISERROR(VLOOKUP(C1136,[2]TD!$4:$65536,3,0)),0,VLOOKUP(C1136,[2]TD!$4:$65536,3,0))</f>
        <v>639768466425</v>
      </c>
      <c r="G1136" s="57">
        <f>IF(ISERROR(VLOOKUP(C1136,[2]TD!$4:$65536,4,0)),0,VLOOKUP(C1136,[2]TD!$4:$65536,4,0))</f>
        <v>154837527852</v>
      </c>
      <c r="H1136" s="57">
        <f>IF(ISERROR(VLOOKUP(C1136,[2]TD!$4:$65536,5,0)),0,VLOOKUP(C1136,[2]TD!$4:$65536,5,0))</f>
        <v>349955127081</v>
      </c>
      <c r="I1136" s="57">
        <f t="shared" ref="I1136:J1144" si="927">IF(ISERROR(E1136-G1136),"",E1136-G1136)</f>
        <v>46853868726</v>
      </c>
      <c r="J1136" s="58">
        <f t="shared" si="927"/>
        <v>289813339344</v>
      </c>
      <c r="K1136" s="58">
        <f t="shared" ref="K1136:K1144" si="928">IF(ISERROR(F1136-H1136),"",F1136-H1136)</f>
        <v>289813339344</v>
      </c>
      <c r="L1136" s="57">
        <f>IF(ISERROR(VLOOKUP(C1136,[2]TD!$4:$65536,6,0)),0,VLOOKUP(C1136,[2]TD!$4:$65536,6,0))</f>
        <v>51535031012</v>
      </c>
      <c r="M1136" s="57">
        <f>IF(ISERROR(VLOOKUP(C1136,[2]TD!$4:$65536,7,0)),0,VLOOKUP(C1136,[2]TD!$4:$65536,7,0))</f>
        <v>14657055087</v>
      </c>
      <c r="N1136" s="70"/>
      <c r="O1136" s="70" t="str">
        <f>IF(ISERROR(VLOOKUP(N1136,[2]POA!$A$2:$C$25,3,0)),"",VLOOKUP(N1136,[2]POA!$A$2:$C$25,3,0))</f>
        <v/>
      </c>
      <c r="P1136" s="61" t="s">
        <v>54</v>
      </c>
      <c r="Q1136" s="61" t="str">
        <f>IF(ISERROR(VLOOKUP(P1136,[2]POA!$A$2:$F$25,4,0)),"",VLOOKUP(P1136,[2]POA!$A$2:$F$25,4,0))</f>
        <v/>
      </c>
      <c r="R1136" s="62" t="str">
        <f>IF(ISERROR(VLOOKUP(N1136,[2]POA!$A$2:$C$25,2,0)),"",VLOOKUP(N1136,[2]POA!$A$2:$C$25,2,0))</f>
        <v/>
      </c>
      <c r="S1136" s="63" t="s">
        <v>54</v>
      </c>
      <c r="T1136" s="64" t="str">
        <f t="shared" si="905"/>
        <v/>
      </c>
      <c r="U1136" s="63"/>
      <c r="V1136" s="64" t="str">
        <f>IF(OR(U1134=0,N1136="",R1136=""),"",IF(U1134&gt;=(0.5*R1136),"HABIL","NO HABIL"))</f>
        <v/>
      </c>
      <c r="W1136" s="64" t="str">
        <f t="shared" si="924"/>
        <v/>
      </c>
      <c r="X1136" s="63"/>
      <c r="Y1136" s="64" t="str">
        <f>IF(OR(X1134=0,N1136="",R1136=""),"",IF(X1134&gt;=$Y$9,"HABIL","NO HABIL"))</f>
        <v/>
      </c>
      <c r="Z1136" s="65"/>
      <c r="AA1136" s="64" t="str">
        <f>IF(OR(Z1134=0,N1136="",R1136=""),"",IF(Z1134&lt;=$AA$9,"HABIL","NO HABIL"))</f>
        <v/>
      </c>
      <c r="AB1136" s="61" t="str">
        <f>IF(ISERROR(VLOOKUP(P1136,[3]POA!$A$2:$F$25,5,0)),"",VLOOKUP(P1136,[3]POA!$A$2:$F$25,5,0))</f>
        <v/>
      </c>
      <c r="AC1136" s="61"/>
      <c r="AD1136" s="64" t="str">
        <f>IF(OR(AC1134=0,N1136="",R1136=""),"",IF(AC1134&gt;=$AD$9,"HABIL","NO HABIL"))</f>
        <v/>
      </c>
      <c r="AE1136" s="64" t="str">
        <f t="shared" si="925"/>
        <v/>
      </c>
      <c r="AF1136" s="66">
        <f t="shared" si="926"/>
        <v>1128936.7679989412</v>
      </c>
      <c r="AG1136" s="67" t="str">
        <f t="shared" ref="AG1136:AG1144" si="929">+IF(AF1136&lt;$AG$10,"MIPYME","NO CUMPLE")</f>
        <v>NO CUMPLE</v>
      </c>
      <c r="AH1136" s="68"/>
      <c r="AI1136" s="64" t="str">
        <f>IF(OR(AH1134=0,N1136="",R1136=""),"",IF(AH1134&gt;=$AI$9,"HABIL","NO HABIL"))</f>
        <v/>
      </c>
      <c r="AJ1136" s="68"/>
      <c r="AK1136" s="64" t="str">
        <f>IF(OR(AJ1134=0,N1136="",R1136=""),"",IF(AJ1134&gt;=$AK$9,"HABIL","NO HABIL"))</f>
        <v/>
      </c>
      <c r="AL1136" s="71" t="str">
        <f t="shared" ref="AL1136:AL1145" si="930">IF(OR(AI1136="",AK1136=""),"",IF(AI1136="NO HABIL","NO HABIL",IF(AK1136="NO HABIL","NO HABIL",IF(AK1136="NO HABIL","NO HABIL","HABIL"))))</f>
        <v/>
      </c>
    </row>
    <row r="1137" spans="2:38" ht="18" customHeight="1" x14ac:dyDescent="0.25">
      <c r="B1137" s="54" t="str">
        <f>IF(C1137="","",B1136+0.1)</f>
        <v/>
      </c>
      <c r="C1137" s="56"/>
      <c r="D1137" s="56"/>
      <c r="E1137" s="57">
        <f>IF(ISERROR(VLOOKUP(C1137,[2]TD!$4:$65536,2,0)),0,VLOOKUP(C1137,[2]TD!$4:$65536,2,0))</f>
        <v>0</v>
      </c>
      <c r="F1137" s="57">
        <f>IF(ISERROR(VLOOKUP(C1137,[2]TD!$4:$65536,3,0)),0,VLOOKUP(C1137,[2]TD!$4:$65536,3,0))</f>
        <v>0</v>
      </c>
      <c r="G1137" s="57">
        <f>IF(ISERROR(VLOOKUP(C1137,[2]TD!$4:$65536,4,0)),0,VLOOKUP(C1137,[2]TD!$4:$65536,4,0))</f>
        <v>0</v>
      </c>
      <c r="H1137" s="57">
        <f>IF(ISERROR(VLOOKUP(C1137,[2]TD!$4:$65536,5,0)),0,VLOOKUP(C1137,[2]TD!$4:$65536,5,0))</f>
        <v>0</v>
      </c>
      <c r="I1137" s="57">
        <f t="shared" si="927"/>
        <v>0</v>
      </c>
      <c r="J1137" s="58">
        <f t="shared" si="927"/>
        <v>0</v>
      </c>
      <c r="K1137" s="58">
        <f t="shared" si="928"/>
        <v>0</v>
      </c>
      <c r="L1137" s="57">
        <f>IF(ISERROR(VLOOKUP(C1137,[2]TD!$4:$65536,6,0)),0,VLOOKUP(C1137,[2]TD!$4:$65536,6,0))</f>
        <v>0</v>
      </c>
      <c r="M1137" s="57">
        <f>IF(ISERROR(VLOOKUP(C1137,[2]TD!$4:$65536,7,0)),0,VLOOKUP(C1137,[2]TD!$4:$65536,7,0))</f>
        <v>0</v>
      </c>
      <c r="N1137" s="70"/>
      <c r="O1137" s="70" t="str">
        <f>IF(ISERROR(VLOOKUP(N1137,[2]POA!$A$2:$C$25,3,0)),"",VLOOKUP(N1137,[2]POA!$A$2:$C$25,3,0))</f>
        <v/>
      </c>
      <c r="P1137" s="61"/>
      <c r="Q1137" s="61" t="str">
        <f>IF(ISERROR(VLOOKUP(P1137,[2]POA!$A$2:$F$25,4,0)),"",VLOOKUP(P1137,[2]POA!$A$2:$F$25,4,0))</f>
        <v/>
      </c>
      <c r="R1137" s="62" t="str">
        <f>IF(ISERROR(VLOOKUP(N1137,[2]POA!$A$2:$C$25,2,0)),"",VLOOKUP(N1137,[2]POA!$A$2:$C$25,2,0))</f>
        <v/>
      </c>
      <c r="S1137" s="63" t="s">
        <v>54</v>
      </c>
      <c r="T1137" s="64" t="str">
        <f t="shared" si="905"/>
        <v/>
      </c>
      <c r="U1137" s="63"/>
      <c r="V1137" s="64" t="str">
        <f>IF(OR(U1134=0,N1137="",R1137=""),"",IF(U1134&gt;=(0.5*R1137),"HABIL","NO HABIL"))</f>
        <v/>
      </c>
      <c r="W1137" s="64" t="str">
        <f t="shared" si="924"/>
        <v/>
      </c>
      <c r="X1137" s="63"/>
      <c r="Y1137" s="64" t="str">
        <f>IF(OR(X1134=0,N1137="",R1137=""),"",IF(X1134&gt;=$Y$9,"HABIL","NO HABIL"))</f>
        <v/>
      </c>
      <c r="Z1137" s="65"/>
      <c r="AA1137" s="64" t="str">
        <f>IF(OR(Z1134=0,N1137="",R1137=""),"",IF(Z1134&lt;=$AA$9,"HABIL","NO HABIL"))</f>
        <v/>
      </c>
      <c r="AB1137" s="61">
        <f>IF(ISERROR(VLOOKUP(P1137,[3]POA!$A$2:$F$25,5,0)),"",VLOOKUP(P1137,[3]POA!$A$2:$F$25,5,0))</f>
        <v>0</v>
      </c>
      <c r="AC1137" s="61"/>
      <c r="AD1137" s="64" t="str">
        <f>IF(OR(AC1134=0,N1137="",R1137=""),"",IF(AC1134&gt;=$AD$9,"HABIL","NO HABIL"))</f>
        <v/>
      </c>
      <c r="AE1137" s="64" t="str">
        <f t="shared" si="925"/>
        <v/>
      </c>
      <c r="AF1137" s="66">
        <f t="shared" si="926"/>
        <v>0</v>
      </c>
      <c r="AG1137" s="67" t="str">
        <f t="shared" si="929"/>
        <v>MIPYME</v>
      </c>
      <c r="AH1137" s="68"/>
      <c r="AI1137" s="64" t="str">
        <f>IF(OR(AH1134=0,N1137="",R1137=""),"",IF(AH1134&gt;=$AI$9,"HABIL","NO HABIL"))</f>
        <v/>
      </c>
      <c r="AJ1137" s="68"/>
      <c r="AK1137" s="64" t="str">
        <f>IF(OR(AJ1134=0,N1137="",R1137=""),"",IF(AJ1134&gt;=$AK$9,"HABIL","NO HABIL"))</f>
        <v/>
      </c>
      <c r="AL1137" s="71" t="str">
        <f t="shared" si="930"/>
        <v/>
      </c>
    </row>
    <row r="1138" spans="2:38" ht="18" customHeight="1" x14ac:dyDescent="0.25">
      <c r="B1138" s="54"/>
      <c r="C1138" s="56" t="s">
        <v>55</v>
      </c>
      <c r="D1138" s="56"/>
      <c r="E1138" s="57">
        <f>IF(ISERROR(VLOOKUP(C1138,[2]TD!$4:$65536,2,0)),0,VLOOKUP(C1138,[2]TD!$4:$65536,2,0))</f>
        <v>0</v>
      </c>
      <c r="F1138" s="57">
        <f>IF(ISERROR(VLOOKUP(C1138,[2]TD!$4:$65536,3,0)),0,VLOOKUP(C1138,[2]TD!$4:$65536,3,0))</f>
        <v>0</v>
      </c>
      <c r="G1138" s="57">
        <f>IF(ISERROR(VLOOKUP(C1138,[2]TD!$4:$65536,4,0)),0,VLOOKUP(C1138,[2]TD!$4:$65536,4,0))</f>
        <v>0</v>
      </c>
      <c r="H1138" s="57">
        <f>IF(ISERROR(VLOOKUP(C1138,[2]TD!$4:$65536,5,0)),0,VLOOKUP(C1138,[2]TD!$4:$65536,5,0))</f>
        <v>0</v>
      </c>
      <c r="I1138" s="57">
        <f t="shared" si="927"/>
        <v>0</v>
      </c>
      <c r="J1138" s="57">
        <f t="shared" si="927"/>
        <v>0</v>
      </c>
      <c r="K1138" s="57">
        <f t="shared" si="928"/>
        <v>0</v>
      </c>
      <c r="L1138" s="57">
        <f>IF(ISERROR(VLOOKUP(C1138,[2]TD!$4:$65536,6,0)),0,VLOOKUP(C1138,[2]TD!$4:$65536,6,0))</f>
        <v>0</v>
      </c>
      <c r="M1138" s="57">
        <f>IF(ISERROR(VLOOKUP(C1138,[2]TD!$4:$65536,7,0)),0,VLOOKUP(C1138,[2]TD!$4:$65536,7,0))</f>
        <v>0</v>
      </c>
      <c r="N1138" s="70"/>
      <c r="O1138" s="70" t="str">
        <f>IF(ISERROR(VLOOKUP(N1138,[2]POA!$A$2:$C$25,3,0)),"",VLOOKUP(N1138,[2]POA!$A$2:$C$25,3,0))</f>
        <v/>
      </c>
      <c r="P1138" s="61"/>
      <c r="Q1138" s="61" t="str">
        <f>IF(ISERROR(VLOOKUP(P1138,[2]POA!$A$2:$F$25,4,0)),"",VLOOKUP(P1138,[2]POA!$A$2:$F$25,4,0))</f>
        <v/>
      </c>
      <c r="R1138" s="62" t="str">
        <f>IF(ISERROR(VLOOKUP(N1138,[2]POA!$A$2:$C$25,2,0)),"",VLOOKUP(N1138,[2]POA!$A$2:$C$25,2,0))</f>
        <v/>
      </c>
      <c r="S1138" s="63"/>
      <c r="T1138" s="64" t="str">
        <f t="shared" si="905"/>
        <v/>
      </c>
      <c r="U1138" s="63"/>
      <c r="V1138" s="64" t="str">
        <f>IF(OR(U1134=0,N1138="",R1138=""),"",IF(U1134&gt;=(0.5*R1138),"HABIL","NO HABIL"))</f>
        <v/>
      </c>
      <c r="W1138" s="64" t="str">
        <f t="shared" si="924"/>
        <v/>
      </c>
      <c r="X1138" s="63"/>
      <c r="Y1138" s="64" t="str">
        <f>IF(OR(X1134=0,N1138="",R1138=""),"",IF(X1134&gt;=$Y$9,"HABIL","NO HABIL"))</f>
        <v/>
      </c>
      <c r="Z1138" s="65"/>
      <c r="AA1138" s="64" t="str">
        <f>IF(OR(Z1134=0,N1138="",R1138=""),"",IF(Z1134&lt;=$AA$9,"HABIL","NO HABIL"))</f>
        <v/>
      </c>
      <c r="AB1138" s="61">
        <f>IF(ISERROR(VLOOKUP(P1138,[3]POA!$A$2:$F$25,5,0)),"",VLOOKUP(P1138,[3]POA!$A$2:$F$25,5,0))</f>
        <v>0</v>
      </c>
      <c r="AC1138" s="61"/>
      <c r="AD1138" s="64" t="str">
        <f>IF(OR(AC1134=0,N1138="",R1138=""),"",IF(AC1134&gt;=$AD$9,"HABIL","NO HABIL"))</f>
        <v/>
      </c>
      <c r="AE1138" s="64" t="str">
        <f t="shared" si="925"/>
        <v/>
      </c>
      <c r="AF1138" s="66">
        <f t="shared" si="926"/>
        <v>0</v>
      </c>
      <c r="AG1138" s="67" t="str">
        <f t="shared" si="929"/>
        <v>MIPYME</v>
      </c>
      <c r="AH1138" s="68"/>
      <c r="AI1138" s="64" t="str">
        <f>IF(OR(AH1134=0,N1138="",R1138=""),"",IF(AH1134&gt;=$AI$9,"HABIL","NO HABIL"))</f>
        <v/>
      </c>
      <c r="AJ1138" s="68"/>
      <c r="AK1138" s="64" t="str">
        <f>IF(OR(AJ1134=0,N1138="",R1138=""),"",IF(AJ1134&gt;=$AK$9,"HABIL","NO HABIL"))</f>
        <v/>
      </c>
      <c r="AL1138" s="71" t="str">
        <f t="shared" si="930"/>
        <v/>
      </c>
    </row>
    <row r="1139" spans="2:38" ht="18" customHeight="1" x14ac:dyDescent="0.25">
      <c r="B1139" s="54" t="str">
        <f t="shared" ref="B1139:B1144" si="931">IF(C1139="","",B1138+0.1)</f>
        <v/>
      </c>
      <c r="C1139" s="56"/>
      <c r="D1139" s="56"/>
      <c r="E1139" s="57">
        <f>IF(ISERROR(VLOOKUP(C1139,[2]TD!$4:$65536,2,0)),0,VLOOKUP(C1139,[2]TD!$4:$65536,2,0))</f>
        <v>0</v>
      </c>
      <c r="F1139" s="57">
        <f>IF(ISERROR(VLOOKUP(C1139,[2]TD!$4:$65536,3,0)),0,VLOOKUP(C1139,[2]TD!$4:$65536,3,0))</f>
        <v>0</v>
      </c>
      <c r="G1139" s="57">
        <f>IF(ISERROR(VLOOKUP(C1139,[2]TD!$4:$65536,4,0)),0,VLOOKUP(C1139,[2]TD!$4:$65536,4,0))</f>
        <v>0</v>
      </c>
      <c r="H1139" s="57">
        <f>IF(ISERROR(VLOOKUP(C1139,[2]TD!$4:$65536,5,0)),0,VLOOKUP(C1139,[2]TD!$4:$65536,5,0))</f>
        <v>0</v>
      </c>
      <c r="I1139" s="57">
        <f t="shared" si="927"/>
        <v>0</v>
      </c>
      <c r="J1139" s="57">
        <f t="shared" si="927"/>
        <v>0</v>
      </c>
      <c r="K1139" s="57">
        <f t="shared" si="928"/>
        <v>0</v>
      </c>
      <c r="L1139" s="57">
        <f>IF(ISERROR(VLOOKUP(C1139,[2]TD!$4:$65536,6,0)),0,VLOOKUP(C1139,[2]TD!$4:$65536,6,0))</f>
        <v>0</v>
      </c>
      <c r="M1139" s="57">
        <f>IF(ISERROR(VLOOKUP(C1139,[2]TD!$4:$65536,7,0)),0,VLOOKUP(C1139,[2]TD!$4:$65536,7,0))</f>
        <v>0</v>
      </c>
      <c r="N1139" s="70"/>
      <c r="O1139" s="70" t="str">
        <f>IF(ISERROR(VLOOKUP(N1139,[2]POA!$A$2:$C$25,3,0)),"",VLOOKUP(N1139,[2]POA!$A$2:$C$25,3,0))</f>
        <v/>
      </c>
      <c r="P1139" s="61"/>
      <c r="Q1139" s="61" t="str">
        <f>IF(ISERROR(VLOOKUP(P1139,[2]POA!$A$2:$F$25,4,0)),"",VLOOKUP(P1139,[2]POA!$A$2:$F$25,4,0))</f>
        <v/>
      </c>
      <c r="R1139" s="62" t="str">
        <f>IF(ISERROR(VLOOKUP(N1139,[2]POA!$A$2:$C$25,2,0)),"",VLOOKUP(N1139,[2]POA!$A$2:$C$25,2,0))</f>
        <v/>
      </c>
      <c r="S1139" s="63"/>
      <c r="T1139" s="64" t="str">
        <f t="shared" si="905"/>
        <v/>
      </c>
      <c r="U1139" s="63"/>
      <c r="V1139" s="64" t="str">
        <f>IF(OR(U1134=0,N1139="",R1139=""),"",IF(U1134&gt;=(0.5*R1139),"HABIL","NO HABIL"))</f>
        <v/>
      </c>
      <c r="W1139" s="64" t="str">
        <f t="shared" si="924"/>
        <v/>
      </c>
      <c r="X1139" s="63"/>
      <c r="Y1139" s="64" t="str">
        <f>IF(OR(X1134=0,N1139="",R1139=""),"",IF(X1134&gt;=$Y$9,"HABIL","NO HABIL"))</f>
        <v/>
      </c>
      <c r="Z1139" s="65"/>
      <c r="AA1139" s="64" t="str">
        <f>IF(OR(Z1134=0,N1139="",R1139=""),"",IF(Z1134&lt;=$AA$9,"HABIL","NO HABIL"))</f>
        <v/>
      </c>
      <c r="AB1139" s="61">
        <f>IF(ISERROR(VLOOKUP(P1139,[3]POA!$A$2:$F$25,5,0)),"",VLOOKUP(P1139,[3]POA!$A$2:$F$25,5,0))</f>
        <v>0</v>
      </c>
      <c r="AC1139" s="61"/>
      <c r="AD1139" s="64" t="str">
        <f>IF(OR(AC1134=0,N1139="",R1139=""),"",IF(AC1134&gt;=$AD$9,"HABIL","NO HABIL"))</f>
        <v/>
      </c>
      <c r="AE1139" s="64" t="str">
        <f t="shared" si="925"/>
        <v/>
      </c>
      <c r="AF1139" s="66">
        <f t="shared" si="926"/>
        <v>0</v>
      </c>
      <c r="AG1139" s="67" t="str">
        <f t="shared" si="929"/>
        <v>MIPYME</v>
      </c>
      <c r="AH1139" s="68"/>
      <c r="AI1139" s="64" t="str">
        <f>IF(OR(AH1134=0,N1139="",R1139=""),"",IF(AH1134&gt;=$AI$9,"HABIL","NO HABIL"))</f>
        <v/>
      </c>
      <c r="AJ1139" s="68"/>
      <c r="AK1139" s="64" t="str">
        <f>IF(OR(AJ1134=0,N1139="",R1139=""),"",IF(AJ1134&gt;=$AK$9,"HABIL","NO HABIL"))</f>
        <v/>
      </c>
      <c r="AL1139" s="72" t="str">
        <f t="shared" si="930"/>
        <v/>
      </c>
    </row>
    <row r="1140" spans="2:38" ht="18" customHeight="1" x14ac:dyDescent="0.25">
      <c r="B1140" s="54" t="str">
        <f t="shared" si="931"/>
        <v/>
      </c>
      <c r="C1140" s="56"/>
      <c r="D1140" s="56"/>
      <c r="E1140" s="57">
        <f>IF(ISERROR(VLOOKUP(C1140,[2]TD!$4:$65536,2,0)),0,VLOOKUP(C1140,[2]TD!$4:$65536,2,0))</f>
        <v>0</v>
      </c>
      <c r="F1140" s="57">
        <f>IF(ISERROR(VLOOKUP(C1140,[2]TD!$4:$65536,3,0)),0,VLOOKUP(C1140,[2]TD!$4:$65536,3,0))</f>
        <v>0</v>
      </c>
      <c r="G1140" s="57">
        <f>IF(ISERROR(VLOOKUP(C1140,[2]TD!$4:$65536,4,0)),0,VLOOKUP(C1140,[2]TD!$4:$65536,4,0))</f>
        <v>0</v>
      </c>
      <c r="H1140" s="57">
        <f>IF(ISERROR(VLOOKUP(C1140,[2]TD!$4:$65536,5,0)),0,VLOOKUP(C1140,[2]TD!$4:$65536,5,0))</f>
        <v>0</v>
      </c>
      <c r="I1140" s="57">
        <f t="shared" si="927"/>
        <v>0</v>
      </c>
      <c r="J1140" s="57">
        <f t="shared" si="927"/>
        <v>0</v>
      </c>
      <c r="K1140" s="57">
        <f t="shared" si="928"/>
        <v>0</v>
      </c>
      <c r="L1140" s="57">
        <f>IF(ISERROR(VLOOKUP(C1140,[2]TD!$4:$65536,6,0)),0,VLOOKUP(C1140,[2]TD!$4:$65536,6,0))</f>
        <v>0</v>
      </c>
      <c r="M1140" s="57">
        <f>IF(ISERROR(VLOOKUP(C1140,[2]TD!$4:$65536,7,0)),0,VLOOKUP(C1140,[2]TD!$4:$65536,7,0))</f>
        <v>0</v>
      </c>
      <c r="N1140" s="70"/>
      <c r="O1140" s="70" t="str">
        <f>IF(ISERROR(VLOOKUP(N1140,[2]POA!$A$2:$C$25,3,0)),"",VLOOKUP(N1140,[2]POA!$A$2:$C$25,3,0))</f>
        <v/>
      </c>
      <c r="P1140" s="61"/>
      <c r="Q1140" s="61" t="str">
        <f>IF(ISERROR(VLOOKUP(P1140,[2]POA!$A$2:$F$25,4,0)),"",VLOOKUP(P1140,[2]POA!$A$2:$F$25,4,0))</f>
        <v/>
      </c>
      <c r="R1140" s="62" t="str">
        <f>IF(ISERROR(VLOOKUP(N1140,[2]POA!$A$2:$C$25,2,0)),"",VLOOKUP(N1140,[2]POA!$A$2:$C$25,2,0))</f>
        <v/>
      </c>
      <c r="S1140" s="63"/>
      <c r="T1140" s="64" t="str">
        <f t="shared" si="905"/>
        <v/>
      </c>
      <c r="U1140" s="63"/>
      <c r="V1140" s="64" t="str">
        <f>IF(OR(U1134=0,N1140="",R1140=""),"",IF(U1134&gt;=(0.5*R1140),"HABIL","NO HABIL"))</f>
        <v/>
      </c>
      <c r="W1140" s="64" t="str">
        <f t="shared" si="924"/>
        <v/>
      </c>
      <c r="X1140" s="63"/>
      <c r="Y1140" s="64" t="str">
        <f>IF(OR(X1134=0,N1140="",R1140=""),"",IF(X1134&gt;=$Y$9,"HABIL","NO HABIL"))</f>
        <v/>
      </c>
      <c r="Z1140" s="65"/>
      <c r="AA1140" s="64" t="str">
        <f>IF(OR(Z1134=0,N1140="",R1140=""),"",IF(Z1134&lt;=$AA$9,"HABIL","NO HABIL"))</f>
        <v/>
      </c>
      <c r="AB1140" s="61">
        <f>IF(ISERROR(VLOOKUP(P1140,[3]POA!$A$2:$F$25,5,0)),"",VLOOKUP(P1140,[3]POA!$A$2:$F$25,5,0))</f>
        <v>0</v>
      </c>
      <c r="AC1140" s="61"/>
      <c r="AD1140" s="64" t="str">
        <f>IF(OR(AC1134=0,N1140="",R1140=""),"",IF(AC1134&gt;=$AD$9,"HABIL","NO HABIL"))</f>
        <v/>
      </c>
      <c r="AE1140" s="64" t="str">
        <f t="shared" si="925"/>
        <v/>
      </c>
      <c r="AF1140" s="66">
        <f t="shared" si="926"/>
        <v>0</v>
      </c>
      <c r="AG1140" s="67" t="str">
        <f t="shared" si="929"/>
        <v>MIPYME</v>
      </c>
      <c r="AH1140" s="68"/>
      <c r="AI1140" s="64" t="str">
        <f>IF(OR(AH1134=0,N1140="",R1140=""),"",IF(AH1134&gt;=$AI$9,"HABIL","NO HABIL"))</f>
        <v/>
      </c>
      <c r="AJ1140" s="68"/>
      <c r="AK1140" s="64" t="str">
        <f>IF(OR(AJ1134=0,N1140="",R1140=""),"",IF(AJ1134&gt;=$AK$9,"HABIL","NO HABIL"))</f>
        <v/>
      </c>
      <c r="AL1140" s="71" t="str">
        <f t="shared" si="930"/>
        <v/>
      </c>
    </row>
    <row r="1141" spans="2:38" ht="18" customHeight="1" x14ac:dyDescent="0.25">
      <c r="B1141" s="54" t="str">
        <f t="shared" si="931"/>
        <v/>
      </c>
      <c r="C1141" s="56"/>
      <c r="D1141" s="56"/>
      <c r="E1141" s="57">
        <f>IF(ISERROR(VLOOKUP(C1141,[2]TD!$4:$65536,2,0)),0,VLOOKUP(C1141,[2]TD!$4:$65536,2,0))</f>
        <v>0</v>
      </c>
      <c r="F1141" s="57">
        <f>IF(ISERROR(VLOOKUP(C1141,[2]TD!$4:$65536,3,0)),0,VLOOKUP(C1141,[2]TD!$4:$65536,3,0))</f>
        <v>0</v>
      </c>
      <c r="G1141" s="57">
        <f>IF(ISERROR(VLOOKUP(C1141,[2]TD!$4:$65536,4,0)),0,VLOOKUP(C1141,[2]TD!$4:$65536,4,0))</f>
        <v>0</v>
      </c>
      <c r="H1141" s="57">
        <f>IF(ISERROR(VLOOKUP(C1141,[2]TD!$4:$65536,5,0)),0,VLOOKUP(C1141,[2]TD!$4:$65536,5,0))</f>
        <v>0</v>
      </c>
      <c r="I1141" s="57">
        <f t="shared" si="927"/>
        <v>0</v>
      </c>
      <c r="J1141" s="57">
        <f t="shared" si="927"/>
        <v>0</v>
      </c>
      <c r="K1141" s="57">
        <f t="shared" si="928"/>
        <v>0</v>
      </c>
      <c r="L1141" s="57">
        <f>IF(ISERROR(VLOOKUP(C1141,[2]TD!$4:$65536,6,0)),0,VLOOKUP(C1141,[2]TD!$4:$65536,6,0))</f>
        <v>0</v>
      </c>
      <c r="M1141" s="57">
        <f>IF(ISERROR(VLOOKUP(C1141,[2]TD!$4:$65536,7,0)),0,VLOOKUP(C1141,[2]TD!$4:$65536,7,0))</f>
        <v>0</v>
      </c>
      <c r="N1141" s="70"/>
      <c r="O1141" s="70" t="str">
        <f>IF(ISERROR(VLOOKUP(N1141,[2]POA!$A$2:$C$25,3,0)),"",VLOOKUP(N1141,[2]POA!$A$2:$C$25,3,0))</f>
        <v/>
      </c>
      <c r="P1141" s="61"/>
      <c r="Q1141" s="61" t="str">
        <f>IF(ISERROR(VLOOKUP(P1141,[2]POA!$A$2:$F$25,4,0)),"",VLOOKUP(P1141,[2]POA!$A$2:$F$25,4,0))</f>
        <v/>
      </c>
      <c r="R1141" s="62" t="str">
        <f>IF(ISERROR(VLOOKUP(N1141,[2]POA!$A$2:$C$25,2,0)),"",VLOOKUP(N1141,[2]POA!$A$2:$C$25,2,0))</f>
        <v/>
      </c>
      <c r="S1141" s="63"/>
      <c r="T1141" s="64" t="str">
        <f t="shared" si="905"/>
        <v/>
      </c>
      <c r="U1141" s="63"/>
      <c r="V1141" s="64" t="str">
        <f>IF(OR(U1134=0,N1141="",R1141=""),"",IF(U1134&gt;=(0.5*R1141),"HABIL","NO HABIL"))</f>
        <v/>
      </c>
      <c r="W1141" s="64" t="str">
        <f t="shared" si="924"/>
        <v/>
      </c>
      <c r="X1141" s="63"/>
      <c r="Y1141" s="64" t="str">
        <f>IF(OR(X1134=0,N1141="",R1141=""),"",IF(X1134&gt;=$Y$9,"HABIL","NO HABIL"))</f>
        <v/>
      </c>
      <c r="Z1141" s="65"/>
      <c r="AA1141" s="64" t="str">
        <f>IF(OR(Z1134=0,N1141="",R1141=""),"",IF(Z1134&lt;=$AA$9,"HABIL","NO HABIL"))</f>
        <v/>
      </c>
      <c r="AB1141" s="61">
        <f>IF(ISERROR(VLOOKUP(P1141,[3]POA!$A$2:$F$25,5,0)),"",VLOOKUP(P1141,[3]POA!$A$2:$F$25,5,0))</f>
        <v>0</v>
      </c>
      <c r="AC1141" s="61"/>
      <c r="AD1141" s="64" t="str">
        <f>IF(OR(AC1134=0,N1141="",R1141=""),"",IF(AC1134&gt;=$AD$9,"HABIL","NO HABIL"))</f>
        <v/>
      </c>
      <c r="AE1141" s="64" t="str">
        <f t="shared" si="925"/>
        <v/>
      </c>
      <c r="AF1141" s="66">
        <f t="shared" si="926"/>
        <v>0</v>
      </c>
      <c r="AG1141" s="67" t="str">
        <f t="shared" si="929"/>
        <v>MIPYME</v>
      </c>
      <c r="AH1141" s="68"/>
      <c r="AI1141" s="64" t="str">
        <f>IF(OR(AH1134=0,N1141="",R1141=""),"",IF(AH1134&gt;=$AI$9,"HABIL","NO HABIL"))</f>
        <v/>
      </c>
      <c r="AJ1141" s="68"/>
      <c r="AK1141" s="64" t="str">
        <f>IF(OR(AJ1134=0,N1141="",R1141=""),"",IF(AJ1134&gt;=$AK$9,"HABIL","NO HABIL"))</f>
        <v/>
      </c>
      <c r="AL1141" s="71" t="str">
        <f t="shared" si="930"/>
        <v/>
      </c>
    </row>
    <row r="1142" spans="2:38" ht="18" customHeight="1" x14ac:dyDescent="0.25">
      <c r="B1142" s="54" t="str">
        <f t="shared" si="931"/>
        <v/>
      </c>
      <c r="C1142" s="56"/>
      <c r="D1142" s="56"/>
      <c r="E1142" s="57">
        <f>IF(ISERROR(VLOOKUP(C1142,[2]TD!$4:$65536,2,0)),0,VLOOKUP(C1142,[2]TD!$4:$65536,2,0))</f>
        <v>0</v>
      </c>
      <c r="F1142" s="57">
        <f>IF(ISERROR(VLOOKUP(C1142,[2]TD!$4:$65536,3,0)),0,VLOOKUP(C1142,[2]TD!$4:$65536,3,0))</f>
        <v>0</v>
      </c>
      <c r="G1142" s="57">
        <f>IF(ISERROR(VLOOKUP(C1142,[2]TD!$4:$65536,4,0)),0,VLOOKUP(C1142,[2]TD!$4:$65536,4,0))</f>
        <v>0</v>
      </c>
      <c r="H1142" s="57">
        <f>IF(ISERROR(VLOOKUP(C1142,[2]TD!$4:$65536,5,0)),0,VLOOKUP(C1142,[2]TD!$4:$65536,5,0))</f>
        <v>0</v>
      </c>
      <c r="I1142" s="57">
        <f t="shared" si="927"/>
        <v>0</v>
      </c>
      <c r="J1142" s="57">
        <f t="shared" si="927"/>
        <v>0</v>
      </c>
      <c r="K1142" s="57">
        <f t="shared" si="928"/>
        <v>0</v>
      </c>
      <c r="L1142" s="57">
        <f>IF(ISERROR(VLOOKUP(C1142,[2]TD!$4:$65536,6,0)),0,VLOOKUP(C1142,[2]TD!$4:$65536,6,0))</f>
        <v>0</v>
      </c>
      <c r="M1142" s="57">
        <f>IF(ISERROR(VLOOKUP(C1142,[2]TD!$4:$65536,7,0)),0,VLOOKUP(C1142,[2]TD!$4:$65536,7,0))</f>
        <v>0</v>
      </c>
      <c r="N1142" s="70"/>
      <c r="O1142" s="70" t="str">
        <f>IF(ISERROR(VLOOKUP(N1142,[2]POA!$A$2:$C$25,3,0)),"",VLOOKUP(N1142,[2]POA!$A$2:$C$25,3,0))</f>
        <v/>
      </c>
      <c r="P1142" s="61"/>
      <c r="Q1142" s="61" t="str">
        <f>IF(ISERROR(VLOOKUP(P1142,[2]POA!$A$2:$F$25,4,0)),"",VLOOKUP(P1142,[2]POA!$A$2:$F$25,4,0))</f>
        <v/>
      </c>
      <c r="R1142" s="62" t="str">
        <f>IF(ISERROR(VLOOKUP(N1142,[2]POA!$A$2:$C$25,2,0)),"",VLOOKUP(N1142,[2]POA!$A$2:$C$25,2,0))</f>
        <v/>
      </c>
      <c r="S1142" s="63"/>
      <c r="T1142" s="64" t="str">
        <f t="shared" si="905"/>
        <v/>
      </c>
      <c r="U1142" s="63"/>
      <c r="V1142" s="64" t="str">
        <f>IF(OR(U1134=0,N1142="",R1142=""),"",IF(U1134&gt;=(0.5*R1142),"HABIL","NO HABIL"))</f>
        <v/>
      </c>
      <c r="W1142" s="64" t="str">
        <f t="shared" si="924"/>
        <v/>
      </c>
      <c r="X1142" s="63"/>
      <c r="Y1142" s="64" t="str">
        <f>IF(OR(X1134=0,N1142="",R1142=""),"",IF(X1134&gt;=$Y$9,"HABIL","NO HABIL"))</f>
        <v/>
      </c>
      <c r="Z1142" s="65"/>
      <c r="AA1142" s="64" t="str">
        <f>IF(OR(Z1134=0,N1142="",R1142=""),"",IF(Z1134&lt;=$AA$9,"HABIL","NO HABIL"))</f>
        <v/>
      </c>
      <c r="AB1142" s="61">
        <f>IF(ISERROR(VLOOKUP(P1142,[3]POA!$A$2:$F$25,5,0)),"",VLOOKUP(P1142,[3]POA!$A$2:$F$25,5,0))</f>
        <v>0</v>
      </c>
      <c r="AC1142" s="61"/>
      <c r="AD1142" s="64" t="str">
        <f>IF(OR(AC1134=0,N1142="",R1142=""),"",IF(AC1134&gt;=$AD$9,"HABIL","NO HABIL"))</f>
        <v/>
      </c>
      <c r="AE1142" s="64" t="str">
        <f t="shared" si="925"/>
        <v/>
      </c>
      <c r="AF1142" s="66">
        <f t="shared" si="926"/>
        <v>0</v>
      </c>
      <c r="AG1142" s="67" t="str">
        <f t="shared" si="929"/>
        <v>MIPYME</v>
      </c>
      <c r="AH1142" s="68"/>
      <c r="AI1142" s="64" t="str">
        <f>IF(OR(AH1134=0,N1142="",R1142=""),"",IF(AH1134&gt;=$AI$9,"HABIL","NO HABIL"))</f>
        <v/>
      </c>
      <c r="AJ1142" s="68"/>
      <c r="AK1142" s="64" t="str">
        <f>IF(OR(AJ1134=0,N1142="",R1142=""),"",IF(AJ1134&gt;=$AK$9,"HABIL","NO HABIL"))</f>
        <v/>
      </c>
      <c r="AL1142" s="72" t="str">
        <f t="shared" si="930"/>
        <v/>
      </c>
    </row>
    <row r="1143" spans="2:38" ht="18" customHeight="1" x14ac:dyDescent="0.25">
      <c r="B1143" s="54" t="str">
        <f t="shared" si="931"/>
        <v/>
      </c>
      <c r="C1143" s="56"/>
      <c r="D1143" s="56"/>
      <c r="E1143" s="57">
        <f>IF(ISERROR(VLOOKUP(C1143,[2]TD!$4:$65536,2,0)),0,VLOOKUP(C1143,[2]TD!$4:$65536,2,0))</f>
        <v>0</v>
      </c>
      <c r="F1143" s="57">
        <f>IF(ISERROR(VLOOKUP(C1143,[2]TD!$4:$65536,3,0)),0,VLOOKUP(C1143,[2]TD!$4:$65536,3,0))</f>
        <v>0</v>
      </c>
      <c r="G1143" s="57">
        <f>IF(ISERROR(VLOOKUP(C1143,[2]TD!$4:$65536,4,0)),0,VLOOKUP(C1143,[2]TD!$4:$65536,4,0))</f>
        <v>0</v>
      </c>
      <c r="H1143" s="57">
        <f>IF(ISERROR(VLOOKUP(C1143,[2]TD!$4:$65536,5,0)),0,VLOOKUP(C1143,[2]TD!$4:$65536,5,0))</f>
        <v>0</v>
      </c>
      <c r="I1143" s="57">
        <f t="shared" si="927"/>
        <v>0</v>
      </c>
      <c r="J1143" s="57">
        <f t="shared" si="927"/>
        <v>0</v>
      </c>
      <c r="K1143" s="57">
        <f t="shared" si="928"/>
        <v>0</v>
      </c>
      <c r="L1143" s="57">
        <f>IF(ISERROR(VLOOKUP(C1143,[2]TD!$4:$65536,6,0)),0,VLOOKUP(C1143,[2]TD!$4:$65536,6,0))</f>
        <v>0</v>
      </c>
      <c r="M1143" s="57">
        <f>IF(ISERROR(VLOOKUP(C1143,[2]TD!$4:$65536,7,0)),0,VLOOKUP(C1143,[2]TD!$4:$65536,7,0))</f>
        <v>0</v>
      </c>
      <c r="N1143" s="70"/>
      <c r="O1143" s="70" t="str">
        <f>IF(ISERROR(VLOOKUP(N1143,[2]POA!$A$2:$C$25,3,0)),"",VLOOKUP(N1143,[2]POA!$A$2:$C$25,3,0))</f>
        <v/>
      </c>
      <c r="P1143" s="61"/>
      <c r="Q1143" s="61" t="str">
        <f>IF(ISERROR(VLOOKUP(P1143,[2]POA!$A$2:$F$25,4,0)),"",VLOOKUP(P1143,[2]POA!$A$2:$F$25,4,0))</f>
        <v/>
      </c>
      <c r="R1143" s="62" t="str">
        <f>IF(ISERROR(VLOOKUP(N1143,[2]POA!$A$2:$C$25,2,0)),"",VLOOKUP(N1143,[2]POA!$A$2:$C$25,2,0))</f>
        <v/>
      </c>
      <c r="S1143" s="63"/>
      <c r="T1143" s="64" t="str">
        <f t="shared" si="905"/>
        <v/>
      </c>
      <c r="U1143" s="63"/>
      <c r="V1143" s="64" t="str">
        <f>IF(OR(U1134=0,N1143="",R1143=""),"",IF(U1134&gt;=(0.5*R1143),"HABIL","NO HABIL"))</f>
        <v/>
      </c>
      <c r="W1143" s="64" t="str">
        <f t="shared" si="924"/>
        <v/>
      </c>
      <c r="X1143" s="63"/>
      <c r="Y1143" s="64" t="str">
        <f>IF(OR(X1134=0,N1143="",R1143=""),"",IF(X1134&gt;=$Y$9,"HABIL","NO HABIL"))</f>
        <v/>
      </c>
      <c r="Z1143" s="65"/>
      <c r="AA1143" s="64" t="str">
        <f>IF(OR(Z1134=0,N1143="",R1143=""),"",IF(Z1134&lt;=$AA$9,"HABIL","NO HABIL"))</f>
        <v/>
      </c>
      <c r="AB1143" s="61">
        <f>IF(ISERROR(VLOOKUP(P1143,[3]POA!$A$2:$F$25,5,0)),"",VLOOKUP(P1143,[3]POA!$A$2:$F$25,5,0))</f>
        <v>0</v>
      </c>
      <c r="AC1143" s="61"/>
      <c r="AD1143" s="64" t="str">
        <f>IF(OR(AC1134=0,N1143="",R1143=""),"",IF(AC1134&gt;=$AD$9,"HABIL","NO HABIL"))</f>
        <v/>
      </c>
      <c r="AE1143" s="64" t="str">
        <f t="shared" si="925"/>
        <v/>
      </c>
      <c r="AF1143" s="66">
        <f t="shared" si="926"/>
        <v>0</v>
      </c>
      <c r="AG1143" s="67" t="str">
        <f t="shared" si="929"/>
        <v>MIPYME</v>
      </c>
      <c r="AH1143" s="68"/>
      <c r="AI1143" s="64" t="str">
        <f>IF(OR(AH1134=0,N1143="",R1143=""),"",IF(AH1134&gt;=$AI$9,"HABIL","NO HABIL"))</f>
        <v/>
      </c>
      <c r="AJ1143" s="68"/>
      <c r="AK1143" s="64" t="str">
        <f>IF(OR(AJ1134=0,N1143="",R1143=""),"",IF(AJ1134&gt;=$AK$9,"HABIL","NO HABIL"))</f>
        <v/>
      </c>
      <c r="AL1143" s="72" t="str">
        <f t="shared" si="930"/>
        <v/>
      </c>
    </row>
    <row r="1144" spans="2:38" ht="18" customHeight="1" thickBot="1" x14ac:dyDescent="0.3">
      <c r="B1144" s="73" t="str">
        <f t="shared" si="931"/>
        <v/>
      </c>
      <c r="C1144" s="74"/>
      <c r="D1144" s="74"/>
      <c r="E1144" s="75">
        <f>IF(ISERROR(VLOOKUP(C1144,[2]TD!$4:$65536,2,0)),0,VLOOKUP(C1144,[2]TD!$4:$65536,2,0))</f>
        <v>0</v>
      </c>
      <c r="F1144" s="75">
        <f>IF(ISERROR(VLOOKUP(C1144,[2]TD!$4:$65536,3,0)),0,VLOOKUP(C1144,[2]TD!$4:$65536,3,0))</f>
        <v>0</v>
      </c>
      <c r="G1144" s="75">
        <f>IF(ISERROR(VLOOKUP(C1144,[2]TD!$4:$65536,4,0)),0,VLOOKUP(C1144,[2]TD!$4:$65536,4,0))</f>
        <v>0</v>
      </c>
      <c r="H1144" s="75">
        <f>IF(ISERROR(VLOOKUP(C1144,[2]TD!$4:$65536,5,0)),0,VLOOKUP(C1144,[2]TD!$4:$65536,5,0))</f>
        <v>0</v>
      </c>
      <c r="I1144" s="75">
        <f t="shared" si="927"/>
        <v>0</v>
      </c>
      <c r="J1144" s="75">
        <f t="shared" si="927"/>
        <v>0</v>
      </c>
      <c r="K1144" s="75">
        <f t="shared" si="928"/>
        <v>0</v>
      </c>
      <c r="L1144" s="75">
        <f>IF(ISERROR(VLOOKUP(C1144,[2]TD!$4:$65536,6,0)),0,VLOOKUP(C1144,[2]TD!$4:$65536,6,0))</f>
        <v>0</v>
      </c>
      <c r="M1144" s="75">
        <f>IF(ISERROR(VLOOKUP(C1144,[2]TD!$4:$65536,7,0)),0,VLOOKUP(C1144,[2]TD!$4:$65536,7,0))</f>
        <v>0</v>
      </c>
      <c r="N1144" s="76"/>
      <c r="O1144" s="76" t="str">
        <f>IF(ISERROR(VLOOKUP(N1144,[2]POA!$A$2:$C$25,3,0)),"",VLOOKUP(N1144,[2]POA!$A$2:$C$25,3,0))</f>
        <v/>
      </c>
      <c r="P1144" s="77"/>
      <c r="Q1144" s="77" t="str">
        <f>IF(ISERROR(VLOOKUP(P1144,[2]POA!$A$2:$F$25,4,0)),"",VLOOKUP(P1144,[2]POA!$A$2:$F$25,4,0))</f>
        <v/>
      </c>
      <c r="R1144" s="78" t="str">
        <f>IF(ISERROR(VLOOKUP(N1144,[2]POA!$A$2:$C$25,2,0)),"",VLOOKUP(N1144,[2]POA!$A$2:$C$25,2,0))</f>
        <v/>
      </c>
      <c r="S1144" s="79"/>
      <c r="T1144" s="64" t="str">
        <f t="shared" si="905"/>
        <v/>
      </c>
      <c r="U1144" s="79"/>
      <c r="V1144" s="80" t="str">
        <f>IF(OR(U1134=0,N1144="",R1144=""),"",IF(U1134&gt;=(0.5*R1144),"HABIL","NO HABIL"))</f>
        <v/>
      </c>
      <c r="W1144" s="64" t="str">
        <f t="shared" si="924"/>
        <v/>
      </c>
      <c r="X1144" s="79"/>
      <c r="Y1144" s="80" t="str">
        <f>IF(OR(X1134=0,N1144="",R1144=""),"",IF(X1134&gt;=$Y$9,"HABIL","NO HABIL"))</f>
        <v/>
      </c>
      <c r="Z1144" s="81"/>
      <c r="AA1144" s="80" t="str">
        <f>IF(OR(Z1134=0,N1144="",R1144=""),"",IF(Z1134&lt;=$AA$9,"HABIL","NO HABIL"))</f>
        <v/>
      </c>
      <c r="AB1144" s="77">
        <f>IF(ISERROR(VLOOKUP(P1144,[3]POA!$A$2:$F$25,5,0)),"",VLOOKUP(P1144,[3]POA!$A$2:$F$25,5,0))</f>
        <v>0</v>
      </c>
      <c r="AC1144" s="77"/>
      <c r="AD1144" s="80" t="str">
        <f>IF(OR(AC1134=0,N1144="",R1144=""),"",IF(AC1134&gt;=$AD$9,"HABIL","NO HABIL"))</f>
        <v/>
      </c>
      <c r="AE1144" s="80" t="str">
        <f t="shared" si="925"/>
        <v/>
      </c>
      <c r="AF1144" s="82">
        <f t="shared" si="926"/>
        <v>0</v>
      </c>
      <c r="AG1144" s="83" t="str">
        <f t="shared" si="929"/>
        <v>MIPYME</v>
      </c>
      <c r="AH1144" s="84"/>
      <c r="AI1144" s="80" t="str">
        <f>IF(OR(AH1134=0,N1144="",R1144=""),"",IF(AH1134&gt;=$AI$9,"HABIL","NO HABIL"))</f>
        <v/>
      </c>
      <c r="AJ1144" s="84"/>
      <c r="AK1144" s="80" t="str">
        <f>IF(OR(AJ1134=0,N1144="",R1144=""),"",IF(AJ1134&gt;=$AK$9,"HABIL","NO HABIL"))</f>
        <v/>
      </c>
      <c r="AL1144" s="85" t="str">
        <f t="shared" si="930"/>
        <v/>
      </c>
    </row>
    <row r="1145" spans="2:38" ht="18" customHeight="1" x14ac:dyDescent="0.25">
      <c r="B1145" s="37">
        <v>10</v>
      </c>
      <c r="C1145" s="38" t="s">
        <v>74</v>
      </c>
      <c r="D1145" s="39">
        <f>IF(SUM(D1146:D1155)=0,"",SUM(D1146:D1155))</f>
        <v>1</v>
      </c>
      <c r="E1145" s="40">
        <f>SUM(E1146:E1155)</f>
        <v>87962100231</v>
      </c>
      <c r="F1145" s="40">
        <f t="shared" ref="F1145:M1145" si="932">SUM(F1146:F1155)</f>
        <v>151459864833</v>
      </c>
      <c r="G1145" s="40">
        <f t="shared" si="932"/>
        <v>35466700333</v>
      </c>
      <c r="H1145" s="40">
        <f t="shared" si="932"/>
        <v>58120392833</v>
      </c>
      <c r="I1145" s="40">
        <f t="shared" si="932"/>
        <v>52495399898</v>
      </c>
      <c r="J1145" s="40">
        <f t="shared" si="932"/>
        <v>93339472000</v>
      </c>
      <c r="K1145" s="40">
        <f t="shared" si="932"/>
        <v>93339472000</v>
      </c>
      <c r="L1145" s="40">
        <f t="shared" si="932"/>
        <v>9520660000.0000057</v>
      </c>
      <c r="M1145" s="40">
        <f t="shared" si="932"/>
        <v>392096000.00005001</v>
      </c>
      <c r="N1145" s="41">
        <v>1</v>
      </c>
      <c r="O1145" s="42">
        <f>IF(ISERROR(VLOOKUP(N1145,[2]POA!$A$2:$C$25,3,0)),"",VLOOKUP(N1145,[2]POA!$A$2:$C$25,3,0))</f>
        <v>18</v>
      </c>
      <c r="P1145" s="43" t="s">
        <v>54</v>
      </c>
      <c r="Q1145" s="41">
        <f>+SUM(Q1146:Q1155)</f>
        <v>0</v>
      </c>
      <c r="R1145" s="44">
        <f>IF(ISERROR(VLOOKUP(N1145,[2]POA!$A$2:$C$25,2,0)),"",VLOOKUP(N1145,[2]POA!$A$2:$C$25,2,0))</f>
        <v>151500000000</v>
      </c>
      <c r="S1145" s="45">
        <f>SUM(I1145)</f>
        <v>52495399898</v>
      </c>
      <c r="T1145" s="46" t="str">
        <f>IF(OR(S1145=0,N1145="",R1145=""),"",IF(S1145&gt;=(R1145/O1145),"HABIL","NO HABIL"))</f>
        <v>HABIL</v>
      </c>
      <c r="U1145" s="47">
        <f>SUM(J1145)</f>
        <v>93339472000</v>
      </c>
      <c r="V1145" s="48" t="str">
        <f>IF(OR(U1145=0,N1145="",R1145=""),"",IF(U1145&gt;=(0.1*R1145),"HABIL","NO HABIL"))</f>
        <v>HABIL</v>
      </c>
      <c r="W1145" s="48"/>
      <c r="X1145" s="47">
        <f>IF(ISERROR(SUM(E1145/G1145)),0,SUM(E1145/G1145))</f>
        <v>2.4801320507720206</v>
      </c>
      <c r="Y1145" s="46" t="str">
        <f>IF(OR(X1145=0,N1145="",R1145=""),"",IF(X1145&gt;=$Y$9,"HABIL","NO HABIL"))</f>
        <v>HABIL</v>
      </c>
      <c r="Z1145" s="49">
        <f>IF(ISERROR(SUM(H1145/F1145)),0,SUM(H1145/F1145))</f>
        <v>0.38373461442794554</v>
      </c>
      <c r="AA1145" s="46" t="str">
        <f>IF(OR(Z1145=0,N1145="",R1145=""),"",IF(Z1145&lt;=$AA$9,"HABIL","NO HABIL"))</f>
        <v>HABIL</v>
      </c>
      <c r="AB1145" s="41">
        <f>+SUM(AB1146:AB1155)</f>
        <v>0</v>
      </c>
      <c r="AC1145" s="49">
        <f>IF(ISERROR(SUM(L1145/M1145)),0,SUM(L1145/M1145))</f>
        <v>24.28145148126681</v>
      </c>
      <c r="AD1145" s="46" t="str">
        <f>IF(OR(AC1145=0,N1145="",R1145=""),"",IF(AC1145&gt;=$AD$9,"HABIL","NO HABIL"))</f>
        <v>HABIL</v>
      </c>
      <c r="AE1145" s="46" t="str">
        <f>IF(OR(T1145="",V1145="",Y1145="",AA1145="",AD1145=""),"",IF(T1145="NO HABIL","NO HABIL",IF(V1145="NO HABIL","NO HABIL",IF(Y1145="NO HABIL","NO HABIL",IF(AA1145="NO HABIL","NO HABIL",IF(AD1145="NO HABIL","NO HABIL",IF(AD1145="NO HABIL","NO HABIL","HABIL")))))))</f>
        <v>HABIL</v>
      </c>
      <c r="AF1145" s="50"/>
      <c r="AG1145" s="51"/>
      <c r="AH1145" s="49">
        <f>IF(ISERROR(SUM(L1145/K1145)),0,SUM(L1145/K1145))</f>
        <v>0.10200036271900066</v>
      </c>
      <c r="AI1145" s="46" t="str">
        <f>IF(OR(AH1145=0,N1145="",R1145=""),"",IF(AH1145&gt;=$AI$9,"HABIL","NO HABIL"))</f>
        <v>HABIL</v>
      </c>
      <c r="AJ1145" s="49">
        <f>IF(ISERROR(SUM(L1145/F1145)),0,SUM(L1145/F1145))</f>
        <v>6.2859292859514346E-2</v>
      </c>
      <c r="AK1145" s="46" t="str">
        <f>IF(OR(AJ1145=0,N1145="",R1145=""),"",IF(AJ1145&gt;=$AK$9,"HABIL","NO HABIL"))</f>
        <v>HABIL</v>
      </c>
      <c r="AL1145" s="52" t="str">
        <f t="shared" si="930"/>
        <v>HABIL</v>
      </c>
    </row>
    <row r="1146" spans="2:38" ht="18" customHeight="1" x14ac:dyDescent="0.25">
      <c r="B1146" s="54">
        <f>IF(C1146="","",B1145+0.1)</f>
        <v>10.1</v>
      </c>
      <c r="C1146" s="55" t="s">
        <v>75</v>
      </c>
      <c r="D1146" s="56">
        <v>0.5</v>
      </c>
      <c r="E1146" s="57">
        <f>IF(ISERROR(VLOOKUP(C1146,[2]TD!$4:$65536,2,0)),0,VLOOKUP(C1146,[2]TD!$4:$65536,2,0))</f>
        <v>51679125000</v>
      </c>
      <c r="F1146" s="57">
        <f>IF(ISERROR(VLOOKUP(C1146,[2]TD!$4:$65536,3,0)),0,VLOOKUP(C1146,[2]TD!$4:$65536,3,0))</f>
        <v>89211538000</v>
      </c>
      <c r="G1146" s="57">
        <f>IF(ISERROR(VLOOKUP(C1146,[2]TD!$4:$65536,4,0)),0,VLOOKUP(C1146,[2]TD!$4:$65536,4,0))</f>
        <v>24343613000</v>
      </c>
      <c r="H1146" s="57">
        <f>IF(ISERROR(VLOOKUP(C1146,[2]TD!$4:$65536,5,0)),0,VLOOKUP(C1146,[2]TD!$4:$65536,5,0))</f>
        <v>30623633000</v>
      </c>
      <c r="I1146" s="57">
        <f>IF(ISERROR(E1146-G1146),"",E1146-G1146)</f>
        <v>27335512000</v>
      </c>
      <c r="J1146" s="58">
        <f>IF(ISERROR(F1146-H1146),"",F1146-H1146)</f>
        <v>58587905000</v>
      </c>
      <c r="K1146" s="58">
        <f>IF(ISERROR(F1146-H1146),"",F1146-H1146)</f>
        <v>58587905000</v>
      </c>
      <c r="L1146" s="57">
        <f>IF(ISERROR(VLOOKUP(C1146,[2]TD!$4:$65536,6,0)),0,VLOOKUP(C1146,[2]TD!$4:$65536,6,0))</f>
        <v>7947470000</v>
      </c>
      <c r="M1146" s="57">
        <f>IF(ISERROR(VLOOKUP(C1146,[2]TD!$4:$65536,7,0)),0,VLOOKUP(C1146,[2]TD!$4:$65536,7,0))</f>
        <v>152979000</v>
      </c>
      <c r="N1146" s="59">
        <v>2</v>
      </c>
      <c r="O1146" s="60">
        <f>IF(ISERROR(VLOOKUP(N1146,[2]POA!$A$2:$C$25,3,0)),"",VLOOKUP(N1146,[2]POA!$A$2:$C$25,3,0))</f>
        <v>18</v>
      </c>
      <c r="P1146" s="61" t="s">
        <v>54</v>
      </c>
      <c r="Q1146" s="61" t="str">
        <f>IF(ISERROR(VLOOKUP(P1146,[2]POA!$A$2:$F$25,4,0)),"",VLOOKUP(P1146,[2]POA!$A$2:$F$25,4,0))</f>
        <v/>
      </c>
      <c r="R1146" s="62">
        <f>IF(ISERROR(VLOOKUP(N1146,[2]POA!$A$2:$C$25,2,0)),"",VLOOKUP(N1146,[2]POA!$A$2:$C$25,2,0))</f>
        <v>122685000000</v>
      </c>
      <c r="S1146" s="63"/>
      <c r="T1146" s="64" t="str">
        <f t="shared" si="905"/>
        <v>HABIL</v>
      </c>
      <c r="U1146" s="63"/>
      <c r="V1146" s="64" t="str">
        <f>IF(OR(U1145=0,N1146="",R1146=""),"",IF(U1145&gt;=(0.5*R1146),"HABIL","NO HABIL"))</f>
        <v>HABIL</v>
      </c>
      <c r="W1146" s="64" t="str">
        <f t="shared" ref="W1146:W1155" si="933">IF(OR(V1145=0,Q1146="",U1146=""),"",IF(V1145&gt;=(0.2*U1146),"HABIL","NO HABIL"))</f>
        <v/>
      </c>
      <c r="X1146" s="63"/>
      <c r="Y1146" s="64" t="str">
        <f>IF(OR(X1145=0,N1146="",R1146=""),"",IF(X1145&gt;=$Y$9,"HABIL","NO HABIL"))</f>
        <v>HABIL</v>
      </c>
      <c r="Z1146" s="65"/>
      <c r="AA1146" s="64" t="str">
        <f>IF(OR(Z1145=0,N1146="",R1146=""),"",IF(Z1145&lt;=$AA$9,"HABIL","NO HABIL"))</f>
        <v>HABIL</v>
      </c>
      <c r="AB1146" s="61" t="str">
        <f>IF(ISERROR(VLOOKUP(P1146,[3]POA!$A$2:$F$25,5,0)),"",VLOOKUP(P1146,[3]POA!$A$2:$F$25,5,0))</f>
        <v/>
      </c>
      <c r="AC1146" s="61"/>
      <c r="AD1146" s="64" t="str">
        <f>IF(OR(AC1145=0,N1146="",R1146=""),"",IF(AC1145&gt;=$AD$9,"HABIL","NO HABIL"))</f>
        <v>HABIL</v>
      </c>
      <c r="AE1146" s="64" t="str">
        <f t="shared" ref="AE1146:AE1155" si="934">IF(OR(T1146="",V1146="",Y1146="",AA1146="",AD1146=""),"",IF(T1146="NO HABIL","NO HABIL",IF(V1146="NO HABIL","NO HABIL",IF(Y1146="NO HABIL","NO HABIL",IF(AA1146="NO HABIL","NO HABIL",IF(AD1146="NO HABIL","NO HABIL",IF(AD1146="NO HABIL","NO HABIL","HABIL")))))))</f>
        <v>HABIL</v>
      </c>
      <c r="AF1146" s="66">
        <f t="shared" ref="AF1146:AF1155" si="935">IF(ISERROR(F1146/$AG$9),"",F1146/$AG$9)</f>
        <v>157422.86571378153</v>
      </c>
      <c r="AG1146" s="67" t="str">
        <f>+IF(AF1146&lt;$AG$10,"MIPYME","NO CUMPLE")</f>
        <v>NO CUMPLE</v>
      </c>
      <c r="AH1146" s="68"/>
      <c r="AI1146" s="64" t="str">
        <f>IF(OR(AH1145=0,N1146="",R1146=""),"",IF(AH1145&gt;=$AI$9,"HABIL","NO HABIL"))</f>
        <v>HABIL</v>
      </c>
      <c r="AJ1146" s="68"/>
      <c r="AK1146" s="64" t="str">
        <f>IF(OR(AJ1145=0,N1146="",R1146=""),"",IF(AJ1145&gt;=$AK$9,"HABIL","NO HABIL"))</f>
        <v>HABIL</v>
      </c>
      <c r="AL1146" s="69" t="str">
        <f>IF(OR(AI1146="",AK1146=""),"",IF(AI1146="NO HABIL","NO HABIL",IF(AK1146="NO HABIL","NO HABIL",IF(AK1146="NO HABIL","NO HABIL","HABIL"))))</f>
        <v>HABIL</v>
      </c>
    </row>
    <row r="1147" spans="2:38" ht="18" customHeight="1" x14ac:dyDescent="0.25">
      <c r="B1147" s="54">
        <f>IF(C1147="","",B1146+0.1)</f>
        <v>10.199999999999999</v>
      </c>
      <c r="C1147" s="86" t="s">
        <v>76</v>
      </c>
      <c r="D1147" s="56">
        <v>0.25</v>
      </c>
      <c r="E1147" s="57">
        <f>IF(ISERROR(VLOOKUP(C1147,[2]TD!$4:$65536,2,0)),0,VLOOKUP(C1147,[2]TD!$4:$65536,2,0))</f>
        <v>30084885000</v>
      </c>
      <c r="F1147" s="57">
        <f>IF(ISERROR(VLOOKUP(C1147,[2]TD!$4:$65536,3,0)),0,VLOOKUP(C1147,[2]TD!$4:$65536,3,0))</f>
        <v>51291434000</v>
      </c>
      <c r="G1147" s="57">
        <f>IF(ISERROR(VLOOKUP(C1147,[2]TD!$4:$65536,4,0)),0,VLOOKUP(C1147,[2]TD!$4:$65536,4,0))</f>
        <v>10480085000</v>
      </c>
      <c r="H1147" s="57">
        <f>IF(ISERROR(VLOOKUP(C1147,[2]TD!$4:$65536,5,0)),0,VLOOKUP(C1147,[2]TD!$4:$65536,5,0))</f>
        <v>26114963000</v>
      </c>
      <c r="I1147" s="57">
        <f t="shared" ref="I1147:J1155" si="936">IF(ISERROR(E1147-G1147),"",E1147-G1147)</f>
        <v>19604800000</v>
      </c>
      <c r="J1147" s="58">
        <f t="shared" si="936"/>
        <v>25176471000</v>
      </c>
      <c r="K1147" s="58">
        <f t="shared" ref="K1147:K1155" si="937">IF(ISERROR(F1147-H1147),"",F1147-H1147)</f>
        <v>25176471000</v>
      </c>
      <c r="L1147" s="57">
        <f>IF(ISERROR(VLOOKUP(C1147,[2]TD!$4:$65536,6,0)),0,VLOOKUP(C1147,[2]TD!$4:$65536,6,0))</f>
        <v>1426471000</v>
      </c>
      <c r="M1147" s="57">
        <f>IF(ISERROR(VLOOKUP(C1147,[2]TD!$4:$65536,7,0)),0,VLOOKUP(C1147,[2]TD!$4:$65536,7,0))</f>
        <v>209503000</v>
      </c>
      <c r="N1147" s="70"/>
      <c r="O1147" s="70" t="str">
        <f>IF(ISERROR(VLOOKUP(N1147,[2]POA!$A$2:$C$25,3,0)),"",VLOOKUP(N1147,[2]POA!$A$2:$C$25,3,0))</f>
        <v/>
      </c>
      <c r="P1147" s="61" t="s">
        <v>54</v>
      </c>
      <c r="Q1147" s="61" t="str">
        <f>IF(ISERROR(VLOOKUP(P1147,[2]POA!$A$2:$F$25,4,0)),"",VLOOKUP(P1147,[2]POA!$A$2:$F$25,4,0))</f>
        <v/>
      </c>
      <c r="R1147" s="62" t="str">
        <f>IF(ISERROR(VLOOKUP(N1147,[2]POA!$A$2:$C$25,2,0)),"",VLOOKUP(N1147,[2]POA!$A$2:$C$25,2,0))</f>
        <v/>
      </c>
      <c r="S1147" s="63" t="s">
        <v>54</v>
      </c>
      <c r="T1147" s="64" t="str">
        <f t="shared" si="905"/>
        <v/>
      </c>
      <c r="U1147" s="63"/>
      <c r="V1147" s="64" t="str">
        <f>IF(OR(U1145=0,N1147="",R1147=""),"",IF(U1145&gt;=(0.5*R1147),"HABIL","NO HABIL"))</f>
        <v/>
      </c>
      <c r="W1147" s="64" t="str">
        <f t="shared" si="933"/>
        <v/>
      </c>
      <c r="X1147" s="63"/>
      <c r="Y1147" s="64" t="str">
        <f>IF(OR(X1145=0,N1147="",R1147=""),"",IF(X1145&gt;=$Y$9,"HABIL","NO HABIL"))</f>
        <v/>
      </c>
      <c r="Z1147" s="65"/>
      <c r="AA1147" s="64" t="str">
        <f>IF(OR(Z1145=0,N1147="",R1147=""),"",IF(Z1145&lt;=$AA$9,"HABIL","NO HABIL"))</f>
        <v/>
      </c>
      <c r="AB1147" s="61" t="str">
        <f>IF(ISERROR(VLOOKUP(P1147,[3]POA!$A$2:$F$25,5,0)),"",VLOOKUP(P1147,[3]POA!$A$2:$F$25,5,0))</f>
        <v/>
      </c>
      <c r="AC1147" s="61"/>
      <c r="AD1147" s="64" t="str">
        <f>IF(OR(AC1145=0,N1147="",R1147=""),"",IF(AC1145&gt;=$AD$9,"HABIL","NO HABIL"))</f>
        <v/>
      </c>
      <c r="AE1147" s="64" t="str">
        <f t="shared" si="934"/>
        <v/>
      </c>
      <c r="AF1147" s="66">
        <f t="shared" si="935"/>
        <v>90508.971236986064</v>
      </c>
      <c r="AG1147" s="67" t="str">
        <f t="shared" ref="AG1147:AG1155" si="938">+IF(AF1147&lt;$AG$10,"MIPYME","NO CUMPLE")</f>
        <v>NO CUMPLE</v>
      </c>
      <c r="AH1147" s="68"/>
      <c r="AI1147" s="64" t="str">
        <f>IF(OR(AH1145=0,N1147="",R1147=""),"",IF(AH1145&gt;=$AI$9,"HABIL","NO HABIL"))</f>
        <v/>
      </c>
      <c r="AJ1147" s="68"/>
      <c r="AK1147" s="64" t="str">
        <f>IF(OR(AJ1145=0,N1147="",R1147=""),"",IF(AJ1145&gt;=$AK$9,"HABIL","NO HABIL"))</f>
        <v/>
      </c>
      <c r="AL1147" s="71" t="str">
        <f t="shared" ref="AL1147:AL1155" si="939">IF(OR(AI1147="",AK1147=""),"",IF(AI1147="NO HABIL","NO HABIL",IF(AK1147="NO HABIL","NO HABIL",IF(AK1147="NO HABIL","NO HABIL","HABIL"))))</f>
        <v/>
      </c>
    </row>
    <row r="1148" spans="2:38" ht="18" customHeight="1" x14ac:dyDescent="0.25">
      <c r="B1148" s="54">
        <f>IF(C1148="","",B1147+0.1)</f>
        <v>10.299999999999999</v>
      </c>
      <c r="C1148" s="56" t="s">
        <v>77</v>
      </c>
      <c r="D1148" s="56">
        <v>0.01</v>
      </c>
      <c r="E1148" s="57">
        <f>IF(ISERROR(VLOOKUP(C1148,[2]TD!$4:$65536,2,0)),0,VLOOKUP(C1148,[2]TD!$4:$65536,2,0))</f>
        <v>8249231</v>
      </c>
      <c r="F1148" s="57">
        <f>IF(ISERROR(VLOOKUP(C1148,[2]TD!$4:$65536,3,0)),0,VLOOKUP(C1148,[2]TD!$4:$65536,3,0))</f>
        <v>24567833</v>
      </c>
      <c r="G1148" s="57">
        <f>IF(ISERROR(VLOOKUP(C1148,[2]TD!$4:$65536,4,0)),0,VLOOKUP(C1148,[2]TD!$4:$65536,4,0))</f>
        <v>4567833</v>
      </c>
      <c r="H1148" s="57">
        <f>IF(ISERROR(VLOOKUP(C1148,[2]TD!$4:$65536,5,0)),0,VLOOKUP(C1148,[2]TD!$4:$65536,5,0))</f>
        <v>4567833</v>
      </c>
      <c r="I1148" s="57">
        <f t="shared" si="936"/>
        <v>3681398</v>
      </c>
      <c r="J1148" s="58">
        <f t="shared" si="936"/>
        <v>20000000</v>
      </c>
      <c r="K1148" s="58">
        <f t="shared" si="937"/>
        <v>20000000</v>
      </c>
      <c r="L1148" s="57">
        <f>IF(ISERROR(VLOOKUP(C1148,[2]TD!$4:$65536,6,0)),0,VLOOKUP(C1148,[2]TD!$4:$65536,6,0))</f>
        <v>5.0000000000000004E-6</v>
      </c>
      <c r="M1148" s="57">
        <f>IF(ISERROR(VLOOKUP(C1148,[2]TD!$4:$65536,7,0)),0,VLOOKUP(C1148,[2]TD!$4:$65536,7,0))</f>
        <v>5.0000000000000002E-5</v>
      </c>
      <c r="N1148" s="70"/>
      <c r="O1148" s="70" t="str">
        <f>IF(ISERROR(VLOOKUP(N1148,[2]POA!$A$2:$C$25,3,0)),"",VLOOKUP(N1148,[2]POA!$A$2:$C$25,3,0))</f>
        <v/>
      </c>
      <c r="P1148" s="61"/>
      <c r="Q1148" s="61" t="str">
        <f>IF(ISERROR(VLOOKUP(P1148,[2]POA!$A$2:$F$25,4,0)),"",VLOOKUP(P1148,[2]POA!$A$2:$F$25,4,0))</f>
        <v/>
      </c>
      <c r="R1148" s="62" t="str">
        <f>IF(ISERROR(VLOOKUP(N1148,[2]POA!$A$2:$C$25,2,0)),"",VLOOKUP(N1148,[2]POA!$A$2:$C$25,2,0))</f>
        <v/>
      </c>
      <c r="S1148" s="63" t="s">
        <v>54</v>
      </c>
      <c r="T1148" s="64" t="str">
        <f t="shared" si="905"/>
        <v/>
      </c>
      <c r="U1148" s="63"/>
      <c r="V1148" s="64" t="str">
        <f>IF(OR(U1145=0,N1148="",R1148=""),"",IF(U1145&gt;=(0.5*R1148),"HABIL","NO HABIL"))</f>
        <v/>
      </c>
      <c r="W1148" s="64" t="str">
        <f t="shared" si="933"/>
        <v/>
      </c>
      <c r="X1148" s="63"/>
      <c r="Y1148" s="64" t="str">
        <f>IF(OR(X1145=0,N1148="",R1148=""),"",IF(X1145&gt;=$Y$9,"HABIL","NO HABIL"))</f>
        <v/>
      </c>
      <c r="Z1148" s="65"/>
      <c r="AA1148" s="64" t="str">
        <f>IF(OR(Z1145=0,N1148="",R1148=""),"",IF(Z1145&lt;=$AA$9,"HABIL","NO HABIL"))</f>
        <v/>
      </c>
      <c r="AB1148" s="61">
        <f>IF(ISERROR(VLOOKUP(P1148,[3]POA!$A$2:$F$25,5,0)),"",VLOOKUP(P1148,[3]POA!$A$2:$F$25,5,0))</f>
        <v>0</v>
      </c>
      <c r="AC1148" s="61"/>
      <c r="AD1148" s="64" t="str">
        <f>IF(OR(AC1145=0,N1148="",R1148=""),"",IF(AC1145&gt;=$AD$9,"HABIL","NO HABIL"))</f>
        <v/>
      </c>
      <c r="AE1148" s="64" t="str">
        <f t="shared" si="934"/>
        <v/>
      </c>
      <c r="AF1148" s="66">
        <f t="shared" si="935"/>
        <v>43.352449267690133</v>
      </c>
      <c r="AG1148" s="67" t="str">
        <f t="shared" si="938"/>
        <v>MIPYME</v>
      </c>
      <c r="AH1148" s="68"/>
      <c r="AI1148" s="64" t="str">
        <f>IF(OR(AH1145=0,N1148="",R1148=""),"",IF(AH1145&gt;=$AI$9,"HABIL","NO HABIL"))</f>
        <v/>
      </c>
      <c r="AJ1148" s="68"/>
      <c r="AK1148" s="64" t="str">
        <f>IF(OR(AJ1145=0,N1148="",R1148=""),"",IF(AJ1145&gt;=$AK$9,"HABIL","NO HABIL"))</f>
        <v/>
      </c>
      <c r="AL1148" s="71" t="str">
        <f t="shared" si="939"/>
        <v/>
      </c>
    </row>
    <row r="1149" spans="2:38" ht="18" customHeight="1" x14ac:dyDescent="0.25">
      <c r="B1149" s="54">
        <v>10.4</v>
      </c>
      <c r="C1149" s="56" t="s">
        <v>78</v>
      </c>
      <c r="D1149" s="56">
        <v>0.24</v>
      </c>
      <c r="E1149" s="57">
        <f>IF(ISERROR(VLOOKUP(C1149,[2]TD!$4:$65536,2,0)),0,VLOOKUP(C1149,[2]TD!$4:$65536,2,0))</f>
        <v>6189841000</v>
      </c>
      <c r="F1149" s="57">
        <f>IF(ISERROR(VLOOKUP(C1149,[2]TD!$4:$65536,3,0)),0,VLOOKUP(C1149,[2]TD!$4:$65536,3,0))</f>
        <v>10932325000</v>
      </c>
      <c r="G1149" s="57">
        <f>IF(ISERROR(VLOOKUP(C1149,[2]TD!$4:$65536,4,0)),0,VLOOKUP(C1149,[2]TD!$4:$65536,4,0))</f>
        <v>638434500</v>
      </c>
      <c r="H1149" s="57">
        <f>IF(ISERROR(VLOOKUP(C1149,[2]TD!$4:$65536,5,0)),0,VLOOKUP(C1149,[2]TD!$4:$65536,5,0))</f>
        <v>1377229000</v>
      </c>
      <c r="I1149" s="57">
        <f t="shared" si="936"/>
        <v>5551406500</v>
      </c>
      <c r="J1149" s="57">
        <f t="shared" si="936"/>
        <v>9555096000</v>
      </c>
      <c r="K1149" s="57">
        <f t="shared" si="937"/>
        <v>9555096000</v>
      </c>
      <c r="L1149" s="57">
        <f>IF(ISERROR(VLOOKUP(C1149,[2]TD!$4:$65536,6,0)),0,VLOOKUP(C1149,[2]TD!$4:$65536,6,0))</f>
        <v>146719000</v>
      </c>
      <c r="M1149" s="57">
        <f>IF(ISERROR(VLOOKUP(C1149,[2]TD!$4:$65536,7,0)),0,VLOOKUP(C1149,[2]TD!$4:$65536,7,0))</f>
        <v>29614000</v>
      </c>
      <c r="N1149" s="70"/>
      <c r="O1149" s="70" t="str">
        <f>IF(ISERROR(VLOOKUP(N1149,[2]POA!$A$2:$C$25,3,0)),"",VLOOKUP(N1149,[2]POA!$A$2:$C$25,3,0))</f>
        <v/>
      </c>
      <c r="P1149" s="61"/>
      <c r="Q1149" s="61" t="str">
        <f>IF(ISERROR(VLOOKUP(P1149,[2]POA!$A$2:$F$25,4,0)),"",VLOOKUP(P1149,[2]POA!$A$2:$F$25,4,0))</f>
        <v/>
      </c>
      <c r="R1149" s="62" t="str">
        <f>IF(ISERROR(VLOOKUP(N1149,[2]POA!$A$2:$C$25,2,0)),"",VLOOKUP(N1149,[2]POA!$A$2:$C$25,2,0))</f>
        <v/>
      </c>
      <c r="S1149" s="63"/>
      <c r="T1149" s="64" t="str">
        <f t="shared" si="905"/>
        <v/>
      </c>
      <c r="U1149" s="63"/>
      <c r="V1149" s="64" t="str">
        <f>IF(OR(U1145=0,N1149="",R1149=""),"",IF(U1145&gt;=(0.5*R1149),"HABIL","NO HABIL"))</f>
        <v/>
      </c>
      <c r="W1149" s="64" t="str">
        <f t="shared" si="933"/>
        <v/>
      </c>
      <c r="X1149" s="63"/>
      <c r="Y1149" s="64" t="str">
        <f>IF(OR(X1145=0,N1149="",R1149=""),"",IF(X1145&gt;=$Y$9,"HABIL","NO HABIL"))</f>
        <v/>
      </c>
      <c r="Z1149" s="65"/>
      <c r="AA1149" s="64" t="str">
        <f>IF(OR(Z1145=0,N1149="",R1149=""),"",IF(Z1145&lt;=$AA$9,"HABIL","NO HABIL"))</f>
        <v/>
      </c>
      <c r="AB1149" s="61">
        <f>IF(ISERROR(VLOOKUP(P1149,[3]POA!$A$2:$F$25,5,0)),"",VLOOKUP(P1149,[3]POA!$A$2:$F$25,5,0))</f>
        <v>0</v>
      </c>
      <c r="AC1149" s="61"/>
      <c r="AD1149" s="64" t="str">
        <f>IF(OR(AC1145=0,N1149="",R1149=""),"",IF(AC1145&gt;=$AD$9,"HABIL","NO HABIL"))</f>
        <v/>
      </c>
      <c r="AE1149" s="64" t="str">
        <f t="shared" si="934"/>
        <v/>
      </c>
      <c r="AF1149" s="66">
        <f t="shared" si="935"/>
        <v>19291.203458620083</v>
      </c>
      <c r="AG1149" s="67" t="str">
        <f t="shared" si="938"/>
        <v>MIPYME</v>
      </c>
      <c r="AH1149" s="68"/>
      <c r="AI1149" s="64" t="str">
        <f>IF(OR(AH1145=0,N1149="",R1149=""),"",IF(AH1145&gt;=$AI$9,"HABIL","NO HABIL"))</f>
        <v/>
      </c>
      <c r="AJ1149" s="68"/>
      <c r="AK1149" s="64" t="str">
        <f>IF(OR(AJ1145=0,N1149="",R1149=""),"",IF(AJ1145&gt;=$AK$9,"HABIL","NO HABIL"))</f>
        <v/>
      </c>
      <c r="AL1149" s="71" t="str">
        <f t="shared" si="939"/>
        <v/>
      </c>
    </row>
    <row r="1150" spans="2:38" ht="18" customHeight="1" x14ac:dyDescent="0.25">
      <c r="B1150" s="54" t="str">
        <f t="shared" ref="B1150:B1155" si="940">IF(C1150="","",B1149+0.1)</f>
        <v/>
      </c>
      <c r="C1150" s="56"/>
      <c r="D1150" s="56"/>
      <c r="E1150" s="57">
        <f>IF(ISERROR(VLOOKUP(C1150,[2]TD!$4:$65536,2,0)),0,VLOOKUP(C1150,[2]TD!$4:$65536,2,0))</f>
        <v>0</v>
      </c>
      <c r="F1150" s="57">
        <f>IF(ISERROR(VLOOKUP(C1150,[2]TD!$4:$65536,3,0)),0,VLOOKUP(C1150,[2]TD!$4:$65536,3,0))</f>
        <v>0</v>
      </c>
      <c r="G1150" s="57">
        <f>IF(ISERROR(VLOOKUP(C1150,[2]TD!$4:$65536,4,0)),0,VLOOKUP(C1150,[2]TD!$4:$65536,4,0))</f>
        <v>0</v>
      </c>
      <c r="H1150" s="57">
        <f>IF(ISERROR(VLOOKUP(C1150,[2]TD!$4:$65536,5,0)),0,VLOOKUP(C1150,[2]TD!$4:$65536,5,0))</f>
        <v>0</v>
      </c>
      <c r="I1150" s="57">
        <f t="shared" si="936"/>
        <v>0</v>
      </c>
      <c r="J1150" s="57">
        <f t="shared" si="936"/>
        <v>0</v>
      </c>
      <c r="K1150" s="57">
        <f t="shared" si="937"/>
        <v>0</v>
      </c>
      <c r="L1150" s="57">
        <f>IF(ISERROR(VLOOKUP(C1150,[2]TD!$4:$65536,6,0)),0,VLOOKUP(C1150,[2]TD!$4:$65536,6,0))</f>
        <v>0</v>
      </c>
      <c r="M1150" s="57">
        <f>IF(ISERROR(VLOOKUP(C1150,[2]TD!$4:$65536,7,0)),0,VLOOKUP(C1150,[2]TD!$4:$65536,7,0))</f>
        <v>0</v>
      </c>
      <c r="N1150" s="70"/>
      <c r="O1150" s="70" t="str">
        <f>IF(ISERROR(VLOOKUP(N1150,[2]POA!$A$2:$C$25,3,0)),"",VLOOKUP(N1150,[2]POA!$A$2:$C$25,3,0))</f>
        <v/>
      </c>
      <c r="P1150" s="61"/>
      <c r="Q1150" s="61" t="str">
        <f>IF(ISERROR(VLOOKUP(P1150,[2]POA!$A$2:$F$25,4,0)),"",VLOOKUP(P1150,[2]POA!$A$2:$F$25,4,0))</f>
        <v/>
      </c>
      <c r="R1150" s="62" t="str">
        <f>IF(ISERROR(VLOOKUP(N1150,[2]POA!$A$2:$C$25,2,0)),"",VLOOKUP(N1150,[2]POA!$A$2:$C$25,2,0))</f>
        <v/>
      </c>
      <c r="S1150" s="63"/>
      <c r="T1150" s="64" t="str">
        <f t="shared" si="905"/>
        <v/>
      </c>
      <c r="U1150" s="63"/>
      <c r="V1150" s="64" t="str">
        <f>IF(OR(U1145=0,N1150="",R1150=""),"",IF(U1145&gt;=(0.5*R1150),"HABIL","NO HABIL"))</f>
        <v/>
      </c>
      <c r="W1150" s="64" t="str">
        <f t="shared" si="933"/>
        <v/>
      </c>
      <c r="X1150" s="63"/>
      <c r="Y1150" s="64" t="str">
        <f>IF(OR(X1145=0,N1150="",R1150=""),"",IF(X1145&gt;=$Y$9,"HABIL","NO HABIL"))</f>
        <v/>
      </c>
      <c r="Z1150" s="65"/>
      <c r="AA1150" s="64" t="str">
        <f>IF(OR(Z1145=0,N1150="",R1150=""),"",IF(Z1145&lt;=$AA$9,"HABIL","NO HABIL"))</f>
        <v/>
      </c>
      <c r="AB1150" s="61">
        <f>IF(ISERROR(VLOOKUP(P1150,[3]POA!$A$2:$F$25,5,0)),"",VLOOKUP(P1150,[3]POA!$A$2:$F$25,5,0))</f>
        <v>0</v>
      </c>
      <c r="AC1150" s="61"/>
      <c r="AD1150" s="64" t="str">
        <f>IF(OR(AC1145=0,N1150="",R1150=""),"",IF(AC1145&gt;=$AD$9,"HABIL","NO HABIL"))</f>
        <v/>
      </c>
      <c r="AE1150" s="64" t="str">
        <f t="shared" si="934"/>
        <v/>
      </c>
      <c r="AF1150" s="66">
        <f t="shared" si="935"/>
        <v>0</v>
      </c>
      <c r="AG1150" s="67" t="str">
        <f t="shared" si="938"/>
        <v>MIPYME</v>
      </c>
      <c r="AH1150" s="68"/>
      <c r="AI1150" s="64" t="str">
        <f>IF(OR(AH1145=0,N1150="",R1150=""),"",IF(AH1145&gt;=$AI$9,"HABIL","NO HABIL"))</f>
        <v/>
      </c>
      <c r="AJ1150" s="68"/>
      <c r="AK1150" s="64" t="str">
        <f>IF(OR(AJ1145=0,N1150="",R1150=""),"",IF(AJ1145&gt;=$AK$9,"HABIL","NO HABIL"))</f>
        <v/>
      </c>
      <c r="AL1150" s="72" t="str">
        <f t="shared" si="939"/>
        <v/>
      </c>
    </row>
    <row r="1151" spans="2:38" ht="18" customHeight="1" x14ac:dyDescent="0.25">
      <c r="B1151" s="54" t="str">
        <f t="shared" si="940"/>
        <v/>
      </c>
      <c r="C1151" s="56"/>
      <c r="D1151" s="56"/>
      <c r="E1151" s="57">
        <f>IF(ISERROR(VLOOKUP(C1151,[2]TD!$4:$65536,2,0)),0,VLOOKUP(C1151,[2]TD!$4:$65536,2,0))</f>
        <v>0</v>
      </c>
      <c r="F1151" s="57">
        <f>IF(ISERROR(VLOOKUP(C1151,[2]TD!$4:$65536,3,0)),0,VLOOKUP(C1151,[2]TD!$4:$65536,3,0))</f>
        <v>0</v>
      </c>
      <c r="G1151" s="57">
        <f>IF(ISERROR(VLOOKUP(C1151,[2]TD!$4:$65536,4,0)),0,VLOOKUP(C1151,[2]TD!$4:$65536,4,0))</f>
        <v>0</v>
      </c>
      <c r="H1151" s="57">
        <f>IF(ISERROR(VLOOKUP(C1151,[2]TD!$4:$65536,5,0)),0,VLOOKUP(C1151,[2]TD!$4:$65536,5,0))</f>
        <v>0</v>
      </c>
      <c r="I1151" s="57">
        <f t="shared" si="936"/>
        <v>0</v>
      </c>
      <c r="J1151" s="57">
        <f t="shared" si="936"/>
        <v>0</v>
      </c>
      <c r="K1151" s="57">
        <f t="shared" si="937"/>
        <v>0</v>
      </c>
      <c r="L1151" s="57">
        <f>IF(ISERROR(VLOOKUP(C1151,[2]TD!$4:$65536,6,0)),0,VLOOKUP(C1151,[2]TD!$4:$65536,6,0))</f>
        <v>0</v>
      </c>
      <c r="M1151" s="57">
        <f>IF(ISERROR(VLOOKUP(C1151,[2]TD!$4:$65536,7,0)),0,VLOOKUP(C1151,[2]TD!$4:$65536,7,0))</f>
        <v>0</v>
      </c>
      <c r="N1151" s="70"/>
      <c r="O1151" s="70" t="str">
        <f>IF(ISERROR(VLOOKUP(N1151,[2]POA!$A$2:$C$25,3,0)),"",VLOOKUP(N1151,[2]POA!$A$2:$C$25,3,0))</f>
        <v/>
      </c>
      <c r="P1151" s="61"/>
      <c r="Q1151" s="61" t="str">
        <f>IF(ISERROR(VLOOKUP(P1151,[2]POA!$A$2:$F$25,4,0)),"",VLOOKUP(P1151,[2]POA!$A$2:$F$25,4,0))</f>
        <v/>
      </c>
      <c r="R1151" s="62" t="str">
        <f>IF(ISERROR(VLOOKUP(N1151,[2]POA!$A$2:$C$25,2,0)),"",VLOOKUP(N1151,[2]POA!$A$2:$C$25,2,0))</f>
        <v/>
      </c>
      <c r="S1151" s="63"/>
      <c r="T1151" s="64" t="str">
        <f t="shared" si="905"/>
        <v/>
      </c>
      <c r="U1151" s="63"/>
      <c r="V1151" s="64" t="str">
        <f>IF(OR(U1145=0,N1151="",R1151=""),"",IF(U1145&gt;=(0.5*R1151),"HABIL","NO HABIL"))</f>
        <v/>
      </c>
      <c r="W1151" s="64" t="str">
        <f t="shared" si="933"/>
        <v/>
      </c>
      <c r="X1151" s="63"/>
      <c r="Y1151" s="64" t="str">
        <f>IF(OR(X1145=0,N1151="",R1151=""),"",IF(X1145&gt;=$Y$9,"HABIL","NO HABIL"))</f>
        <v/>
      </c>
      <c r="Z1151" s="65"/>
      <c r="AA1151" s="64" t="str">
        <f>IF(OR(Z1145=0,N1151="",R1151=""),"",IF(Z1145&lt;=$AA$9,"HABIL","NO HABIL"))</f>
        <v/>
      </c>
      <c r="AB1151" s="61">
        <f>IF(ISERROR(VLOOKUP(P1151,[3]POA!$A$2:$F$25,5,0)),"",VLOOKUP(P1151,[3]POA!$A$2:$F$25,5,0))</f>
        <v>0</v>
      </c>
      <c r="AC1151" s="61"/>
      <c r="AD1151" s="64" t="str">
        <f>IF(OR(AC1145=0,N1151="",R1151=""),"",IF(AC1145&gt;=$AD$9,"HABIL","NO HABIL"))</f>
        <v/>
      </c>
      <c r="AE1151" s="64" t="str">
        <f t="shared" si="934"/>
        <v/>
      </c>
      <c r="AF1151" s="66">
        <f t="shared" si="935"/>
        <v>0</v>
      </c>
      <c r="AG1151" s="67" t="str">
        <f t="shared" si="938"/>
        <v>MIPYME</v>
      </c>
      <c r="AH1151" s="68"/>
      <c r="AI1151" s="64" t="str">
        <f>IF(OR(AH1145=0,N1151="",R1151=""),"",IF(AH1145&gt;=$AI$9,"HABIL","NO HABIL"))</f>
        <v/>
      </c>
      <c r="AJ1151" s="68"/>
      <c r="AK1151" s="64" t="str">
        <f>IF(OR(AJ1145=0,N1151="",R1151=""),"",IF(AJ1145&gt;=$AK$9,"HABIL","NO HABIL"))</f>
        <v/>
      </c>
      <c r="AL1151" s="71" t="str">
        <f t="shared" si="939"/>
        <v/>
      </c>
    </row>
    <row r="1152" spans="2:38" ht="18" customHeight="1" x14ac:dyDescent="0.25">
      <c r="B1152" s="54" t="str">
        <f t="shared" si="940"/>
        <v/>
      </c>
      <c r="C1152" s="56"/>
      <c r="D1152" s="56"/>
      <c r="E1152" s="57">
        <f>IF(ISERROR(VLOOKUP(C1152,[2]TD!$4:$65536,2,0)),0,VLOOKUP(C1152,[2]TD!$4:$65536,2,0))</f>
        <v>0</v>
      </c>
      <c r="F1152" s="57">
        <f>IF(ISERROR(VLOOKUP(C1152,[2]TD!$4:$65536,3,0)),0,VLOOKUP(C1152,[2]TD!$4:$65536,3,0))</f>
        <v>0</v>
      </c>
      <c r="G1152" s="57">
        <f>IF(ISERROR(VLOOKUP(C1152,[2]TD!$4:$65536,4,0)),0,VLOOKUP(C1152,[2]TD!$4:$65536,4,0))</f>
        <v>0</v>
      </c>
      <c r="H1152" s="57">
        <f>IF(ISERROR(VLOOKUP(C1152,[2]TD!$4:$65536,5,0)),0,VLOOKUP(C1152,[2]TD!$4:$65536,5,0))</f>
        <v>0</v>
      </c>
      <c r="I1152" s="57">
        <f t="shared" si="936"/>
        <v>0</v>
      </c>
      <c r="J1152" s="57">
        <f t="shared" si="936"/>
        <v>0</v>
      </c>
      <c r="K1152" s="57">
        <f t="shared" si="937"/>
        <v>0</v>
      </c>
      <c r="L1152" s="57">
        <f>IF(ISERROR(VLOOKUP(C1152,[2]TD!$4:$65536,6,0)),0,VLOOKUP(C1152,[2]TD!$4:$65536,6,0))</f>
        <v>0</v>
      </c>
      <c r="M1152" s="57">
        <f>IF(ISERROR(VLOOKUP(C1152,[2]TD!$4:$65536,7,0)),0,VLOOKUP(C1152,[2]TD!$4:$65536,7,0))</f>
        <v>0</v>
      </c>
      <c r="N1152" s="70"/>
      <c r="O1152" s="70" t="str">
        <f>IF(ISERROR(VLOOKUP(N1152,[2]POA!$A$2:$C$25,3,0)),"",VLOOKUP(N1152,[2]POA!$A$2:$C$25,3,0))</f>
        <v/>
      </c>
      <c r="P1152" s="61"/>
      <c r="Q1152" s="61" t="str">
        <f>IF(ISERROR(VLOOKUP(P1152,[2]POA!$A$2:$F$25,4,0)),"",VLOOKUP(P1152,[2]POA!$A$2:$F$25,4,0))</f>
        <v/>
      </c>
      <c r="R1152" s="62" t="str">
        <f>IF(ISERROR(VLOOKUP(N1152,[2]POA!$A$2:$C$25,2,0)),"",VLOOKUP(N1152,[2]POA!$A$2:$C$25,2,0))</f>
        <v/>
      </c>
      <c r="S1152" s="63"/>
      <c r="T1152" s="64" t="str">
        <f t="shared" si="905"/>
        <v/>
      </c>
      <c r="U1152" s="63"/>
      <c r="V1152" s="64" t="str">
        <f>IF(OR(U1145=0,N1152="",R1152=""),"",IF(U1145&gt;=(0.5*R1152),"HABIL","NO HABIL"))</f>
        <v/>
      </c>
      <c r="W1152" s="64" t="str">
        <f t="shared" si="933"/>
        <v/>
      </c>
      <c r="X1152" s="63"/>
      <c r="Y1152" s="64" t="str">
        <f>IF(OR(X1145=0,N1152="",R1152=""),"",IF(X1145&gt;=$Y$9,"HABIL","NO HABIL"))</f>
        <v/>
      </c>
      <c r="Z1152" s="65"/>
      <c r="AA1152" s="64" t="str">
        <f>IF(OR(Z1145=0,N1152="",R1152=""),"",IF(Z1145&lt;=$AA$9,"HABIL","NO HABIL"))</f>
        <v/>
      </c>
      <c r="AB1152" s="61">
        <f>IF(ISERROR(VLOOKUP(P1152,[3]POA!$A$2:$F$25,5,0)),"",VLOOKUP(P1152,[3]POA!$A$2:$F$25,5,0))</f>
        <v>0</v>
      </c>
      <c r="AC1152" s="61"/>
      <c r="AD1152" s="64" t="str">
        <f>IF(OR(AC1145=0,N1152="",R1152=""),"",IF(AC1145&gt;=$AD$9,"HABIL","NO HABIL"))</f>
        <v/>
      </c>
      <c r="AE1152" s="64" t="str">
        <f t="shared" si="934"/>
        <v/>
      </c>
      <c r="AF1152" s="66">
        <f t="shared" si="935"/>
        <v>0</v>
      </c>
      <c r="AG1152" s="67" t="str">
        <f t="shared" si="938"/>
        <v>MIPYME</v>
      </c>
      <c r="AH1152" s="68"/>
      <c r="AI1152" s="64" t="str">
        <f>IF(OR(AH1145=0,N1152="",R1152=""),"",IF(AH1145&gt;=$AI$9,"HABIL","NO HABIL"))</f>
        <v/>
      </c>
      <c r="AJ1152" s="68"/>
      <c r="AK1152" s="64" t="str">
        <f>IF(OR(AJ1145=0,N1152="",R1152=""),"",IF(AJ1145&gt;=$AK$9,"HABIL","NO HABIL"))</f>
        <v/>
      </c>
      <c r="AL1152" s="71" t="str">
        <f t="shared" si="939"/>
        <v/>
      </c>
    </row>
    <row r="1153" spans="1:38" ht="18" customHeight="1" x14ac:dyDescent="0.25">
      <c r="B1153" s="54" t="str">
        <f t="shared" si="940"/>
        <v/>
      </c>
      <c r="C1153" s="56"/>
      <c r="D1153" s="56"/>
      <c r="E1153" s="57">
        <f>IF(ISERROR(VLOOKUP(C1153,[2]TD!$4:$65536,2,0)),0,VLOOKUP(C1153,[2]TD!$4:$65536,2,0))</f>
        <v>0</v>
      </c>
      <c r="F1153" s="57">
        <f>IF(ISERROR(VLOOKUP(C1153,[2]TD!$4:$65536,3,0)),0,VLOOKUP(C1153,[2]TD!$4:$65536,3,0))</f>
        <v>0</v>
      </c>
      <c r="G1153" s="57">
        <f>IF(ISERROR(VLOOKUP(C1153,[2]TD!$4:$65536,4,0)),0,VLOOKUP(C1153,[2]TD!$4:$65536,4,0))</f>
        <v>0</v>
      </c>
      <c r="H1153" s="57">
        <f>IF(ISERROR(VLOOKUP(C1153,[2]TD!$4:$65536,5,0)),0,VLOOKUP(C1153,[2]TD!$4:$65536,5,0))</f>
        <v>0</v>
      </c>
      <c r="I1153" s="57">
        <f t="shared" si="936"/>
        <v>0</v>
      </c>
      <c r="J1153" s="57">
        <f t="shared" si="936"/>
        <v>0</v>
      </c>
      <c r="K1153" s="57">
        <f t="shared" si="937"/>
        <v>0</v>
      </c>
      <c r="L1153" s="57">
        <f>IF(ISERROR(VLOOKUP(C1153,[2]TD!$4:$65536,6,0)),0,VLOOKUP(C1153,[2]TD!$4:$65536,6,0))</f>
        <v>0</v>
      </c>
      <c r="M1153" s="57">
        <f>IF(ISERROR(VLOOKUP(C1153,[2]TD!$4:$65536,7,0)),0,VLOOKUP(C1153,[2]TD!$4:$65536,7,0))</f>
        <v>0</v>
      </c>
      <c r="N1153" s="70"/>
      <c r="O1153" s="70" t="str">
        <f>IF(ISERROR(VLOOKUP(N1153,[2]POA!$A$2:$C$25,3,0)),"",VLOOKUP(N1153,[2]POA!$A$2:$C$25,3,0))</f>
        <v/>
      </c>
      <c r="P1153" s="61"/>
      <c r="Q1153" s="61" t="str">
        <f>IF(ISERROR(VLOOKUP(P1153,[2]POA!$A$2:$F$25,4,0)),"",VLOOKUP(P1153,[2]POA!$A$2:$F$25,4,0))</f>
        <v/>
      </c>
      <c r="R1153" s="62" t="str">
        <f>IF(ISERROR(VLOOKUP(N1153,[2]POA!$A$2:$C$25,2,0)),"",VLOOKUP(N1153,[2]POA!$A$2:$C$25,2,0))</f>
        <v/>
      </c>
      <c r="S1153" s="63"/>
      <c r="T1153" s="64" t="str">
        <f t="shared" si="905"/>
        <v/>
      </c>
      <c r="U1153" s="63"/>
      <c r="V1153" s="64" t="str">
        <f>IF(OR(U1145=0,N1153="",R1153=""),"",IF(U1145&gt;=(0.5*R1153),"HABIL","NO HABIL"))</f>
        <v/>
      </c>
      <c r="W1153" s="64" t="str">
        <f t="shared" si="933"/>
        <v/>
      </c>
      <c r="X1153" s="63"/>
      <c r="Y1153" s="64" t="str">
        <f>IF(OR(X1145=0,N1153="",R1153=""),"",IF(X1145&gt;=$Y$9,"HABIL","NO HABIL"))</f>
        <v/>
      </c>
      <c r="Z1153" s="65"/>
      <c r="AA1153" s="64" t="str">
        <f>IF(OR(Z1145=0,N1153="",R1153=""),"",IF(Z1145&lt;=$AA$9,"HABIL","NO HABIL"))</f>
        <v/>
      </c>
      <c r="AB1153" s="61">
        <f>IF(ISERROR(VLOOKUP(P1153,[3]POA!$A$2:$F$25,5,0)),"",VLOOKUP(P1153,[3]POA!$A$2:$F$25,5,0))</f>
        <v>0</v>
      </c>
      <c r="AC1153" s="61"/>
      <c r="AD1153" s="64" t="str">
        <f>IF(OR(AC1145=0,N1153="",R1153=""),"",IF(AC1145&gt;=$AD$9,"HABIL","NO HABIL"))</f>
        <v/>
      </c>
      <c r="AE1153" s="64" t="str">
        <f t="shared" si="934"/>
        <v/>
      </c>
      <c r="AF1153" s="66">
        <f t="shared" si="935"/>
        <v>0</v>
      </c>
      <c r="AG1153" s="67" t="str">
        <f t="shared" si="938"/>
        <v>MIPYME</v>
      </c>
      <c r="AH1153" s="68"/>
      <c r="AI1153" s="64" t="str">
        <f>IF(OR(AH1145=0,N1153="",R1153=""),"",IF(AH1145&gt;=$AI$9,"HABIL","NO HABIL"))</f>
        <v/>
      </c>
      <c r="AJ1153" s="68"/>
      <c r="AK1153" s="64" t="str">
        <f>IF(OR(AJ1145=0,N1153="",R1153=""),"",IF(AJ1145&gt;=$AK$9,"HABIL","NO HABIL"))</f>
        <v/>
      </c>
      <c r="AL1153" s="72" t="str">
        <f t="shared" si="939"/>
        <v/>
      </c>
    </row>
    <row r="1154" spans="1:38" ht="18" customHeight="1" x14ac:dyDescent="0.25">
      <c r="B1154" s="54" t="str">
        <f t="shared" si="940"/>
        <v/>
      </c>
      <c r="C1154" s="56"/>
      <c r="D1154" s="56"/>
      <c r="E1154" s="57">
        <f>IF(ISERROR(VLOOKUP(C1154,[2]TD!$4:$65536,2,0)),0,VLOOKUP(C1154,[2]TD!$4:$65536,2,0))</f>
        <v>0</v>
      </c>
      <c r="F1154" s="57">
        <f>IF(ISERROR(VLOOKUP(C1154,[2]TD!$4:$65536,3,0)),0,VLOOKUP(C1154,[2]TD!$4:$65536,3,0))</f>
        <v>0</v>
      </c>
      <c r="G1154" s="57">
        <f>IF(ISERROR(VLOOKUP(C1154,[2]TD!$4:$65536,4,0)),0,VLOOKUP(C1154,[2]TD!$4:$65536,4,0))</f>
        <v>0</v>
      </c>
      <c r="H1154" s="57">
        <f>IF(ISERROR(VLOOKUP(C1154,[2]TD!$4:$65536,5,0)),0,VLOOKUP(C1154,[2]TD!$4:$65536,5,0))</f>
        <v>0</v>
      </c>
      <c r="I1154" s="57">
        <f t="shared" si="936"/>
        <v>0</v>
      </c>
      <c r="J1154" s="57">
        <f t="shared" si="936"/>
        <v>0</v>
      </c>
      <c r="K1154" s="57">
        <f t="shared" si="937"/>
        <v>0</v>
      </c>
      <c r="L1154" s="57">
        <f>IF(ISERROR(VLOOKUP(C1154,[2]TD!$4:$65536,6,0)),0,VLOOKUP(C1154,[2]TD!$4:$65536,6,0))</f>
        <v>0</v>
      </c>
      <c r="M1154" s="57">
        <f>IF(ISERROR(VLOOKUP(C1154,[2]TD!$4:$65536,7,0)),0,VLOOKUP(C1154,[2]TD!$4:$65536,7,0))</f>
        <v>0</v>
      </c>
      <c r="N1154" s="70"/>
      <c r="O1154" s="70" t="str">
        <f>IF(ISERROR(VLOOKUP(N1154,[2]POA!$A$2:$C$25,3,0)),"",VLOOKUP(N1154,[2]POA!$A$2:$C$25,3,0))</f>
        <v/>
      </c>
      <c r="P1154" s="61"/>
      <c r="Q1154" s="61" t="str">
        <f>IF(ISERROR(VLOOKUP(P1154,[2]POA!$A$2:$F$25,4,0)),"",VLOOKUP(P1154,[2]POA!$A$2:$F$25,4,0))</f>
        <v/>
      </c>
      <c r="R1154" s="62" t="str">
        <f>IF(ISERROR(VLOOKUP(N1154,[2]POA!$A$2:$C$25,2,0)),"",VLOOKUP(N1154,[2]POA!$A$2:$C$25,2,0))</f>
        <v/>
      </c>
      <c r="S1154" s="63"/>
      <c r="T1154" s="64" t="str">
        <f t="shared" si="905"/>
        <v/>
      </c>
      <c r="U1154" s="63"/>
      <c r="V1154" s="64" t="str">
        <f>IF(OR(U1145=0,N1154="",R1154=""),"",IF(U1145&gt;=(0.5*R1154),"HABIL","NO HABIL"))</f>
        <v/>
      </c>
      <c r="W1154" s="64" t="str">
        <f t="shared" si="933"/>
        <v/>
      </c>
      <c r="X1154" s="63"/>
      <c r="Y1154" s="64" t="str">
        <f>IF(OR(X1145=0,N1154="",R1154=""),"",IF(X1145&gt;=$Y$9,"HABIL","NO HABIL"))</f>
        <v/>
      </c>
      <c r="Z1154" s="65"/>
      <c r="AA1154" s="64" t="str">
        <f>IF(OR(Z1145=0,N1154="",R1154=""),"",IF(Z1145&lt;=$AA$9,"HABIL","NO HABIL"))</f>
        <v/>
      </c>
      <c r="AB1154" s="61">
        <f>IF(ISERROR(VLOOKUP(P1154,[3]POA!$A$2:$F$25,5,0)),"",VLOOKUP(P1154,[3]POA!$A$2:$F$25,5,0))</f>
        <v>0</v>
      </c>
      <c r="AC1154" s="61"/>
      <c r="AD1154" s="64" t="str">
        <f>IF(OR(AC1145=0,N1154="",R1154=""),"",IF(AC1145&gt;=$AD$9,"HABIL","NO HABIL"))</f>
        <v/>
      </c>
      <c r="AE1154" s="64" t="str">
        <f t="shared" si="934"/>
        <v/>
      </c>
      <c r="AF1154" s="66">
        <f t="shared" si="935"/>
        <v>0</v>
      </c>
      <c r="AG1154" s="67" t="str">
        <f t="shared" si="938"/>
        <v>MIPYME</v>
      </c>
      <c r="AH1154" s="68"/>
      <c r="AI1154" s="64" t="str">
        <f>IF(OR(AH1145=0,N1154="",R1154=""),"",IF(AH1145&gt;=$AI$9,"HABIL","NO HABIL"))</f>
        <v/>
      </c>
      <c r="AJ1154" s="68"/>
      <c r="AK1154" s="64" t="str">
        <f>IF(OR(AJ1145=0,N1154="",R1154=""),"",IF(AJ1145&gt;=$AK$9,"HABIL","NO HABIL"))</f>
        <v/>
      </c>
      <c r="AL1154" s="72" t="str">
        <f t="shared" si="939"/>
        <v/>
      </c>
    </row>
    <row r="1155" spans="1:38" ht="18" customHeight="1" thickBot="1" x14ac:dyDescent="0.3">
      <c r="B1155" s="73" t="str">
        <f t="shared" si="940"/>
        <v/>
      </c>
      <c r="C1155" s="74"/>
      <c r="D1155" s="74"/>
      <c r="E1155" s="75">
        <f>IF(ISERROR(VLOOKUP(C1155,[2]TD!$4:$65536,2,0)),0,VLOOKUP(C1155,[2]TD!$4:$65536,2,0))</f>
        <v>0</v>
      </c>
      <c r="F1155" s="75">
        <f>IF(ISERROR(VLOOKUP(C1155,[2]TD!$4:$65536,3,0)),0,VLOOKUP(C1155,[2]TD!$4:$65536,3,0))</f>
        <v>0</v>
      </c>
      <c r="G1155" s="75">
        <f>IF(ISERROR(VLOOKUP(C1155,[2]TD!$4:$65536,4,0)),0,VLOOKUP(C1155,[2]TD!$4:$65536,4,0))</f>
        <v>0</v>
      </c>
      <c r="H1155" s="75">
        <f>IF(ISERROR(VLOOKUP(C1155,[2]TD!$4:$65536,5,0)),0,VLOOKUP(C1155,[2]TD!$4:$65536,5,0))</f>
        <v>0</v>
      </c>
      <c r="I1155" s="75">
        <f t="shared" si="936"/>
        <v>0</v>
      </c>
      <c r="J1155" s="75">
        <f t="shared" si="936"/>
        <v>0</v>
      </c>
      <c r="K1155" s="75">
        <f t="shared" si="937"/>
        <v>0</v>
      </c>
      <c r="L1155" s="75">
        <f>IF(ISERROR(VLOOKUP(C1155,[2]TD!$4:$65536,6,0)),0,VLOOKUP(C1155,[2]TD!$4:$65536,6,0))</f>
        <v>0</v>
      </c>
      <c r="M1155" s="75">
        <f>IF(ISERROR(VLOOKUP(C1155,[2]TD!$4:$65536,7,0)),0,VLOOKUP(C1155,[2]TD!$4:$65536,7,0))</f>
        <v>0</v>
      </c>
      <c r="N1155" s="76"/>
      <c r="O1155" s="76" t="str">
        <f>IF(ISERROR(VLOOKUP(N1155,[2]POA!$A$2:$C$25,3,0)),"",VLOOKUP(N1155,[2]POA!$A$2:$C$25,3,0))</f>
        <v/>
      </c>
      <c r="P1155" s="77"/>
      <c r="Q1155" s="77" t="str">
        <f>IF(ISERROR(VLOOKUP(P1155,[2]POA!$A$2:$F$25,4,0)),"",VLOOKUP(P1155,[2]POA!$A$2:$F$25,4,0))</f>
        <v/>
      </c>
      <c r="R1155" s="78" t="str">
        <f>IF(ISERROR(VLOOKUP(N1155,[2]POA!$A$2:$C$25,2,0)),"",VLOOKUP(N1155,[2]POA!$A$2:$C$25,2,0))</f>
        <v/>
      </c>
      <c r="S1155" s="79"/>
      <c r="T1155" s="64" t="str">
        <f t="shared" si="905"/>
        <v/>
      </c>
      <c r="U1155" s="79"/>
      <c r="V1155" s="80" t="str">
        <f>IF(OR(U1145=0,N1155="",R1155=""),"",IF(U1145&gt;=(0.5*R1155),"HABIL","NO HABIL"))</f>
        <v/>
      </c>
      <c r="W1155" s="64" t="str">
        <f t="shared" si="933"/>
        <v/>
      </c>
      <c r="X1155" s="79"/>
      <c r="Y1155" s="80" t="str">
        <f>IF(OR(X1145=0,N1155="",R1155=""),"",IF(X1145&gt;=$Y$9,"HABIL","NO HABIL"))</f>
        <v/>
      </c>
      <c r="Z1155" s="81"/>
      <c r="AA1155" s="80" t="str">
        <f>IF(OR(Z1145=0,N1155="",R1155=""),"",IF(Z1145&lt;=$AA$9,"HABIL","NO HABIL"))</f>
        <v/>
      </c>
      <c r="AB1155" s="77">
        <f>IF(ISERROR(VLOOKUP(P1155,[3]POA!$A$2:$F$25,5,0)),"",VLOOKUP(P1155,[3]POA!$A$2:$F$25,5,0))</f>
        <v>0</v>
      </c>
      <c r="AC1155" s="77"/>
      <c r="AD1155" s="80" t="str">
        <f>IF(OR(AC1145=0,N1155="",R1155=""),"",IF(AC1145&gt;=$AD$9,"HABIL","NO HABIL"))</f>
        <v/>
      </c>
      <c r="AE1155" s="80" t="str">
        <f t="shared" si="934"/>
        <v/>
      </c>
      <c r="AF1155" s="82">
        <f t="shared" si="935"/>
        <v>0</v>
      </c>
      <c r="AG1155" s="83" t="str">
        <f t="shared" si="938"/>
        <v>MIPYME</v>
      </c>
      <c r="AH1155" s="84"/>
      <c r="AI1155" s="80" t="str">
        <f>IF(OR(AH1145=0,N1155="",R1155=""),"",IF(AH1145&gt;=$AI$9,"HABIL","NO HABIL"))</f>
        <v/>
      </c>
      <c r="AJ1155" s="84"/>
      <c r="AK1155" s="80" t="str">
        <f>IF(OR(AJ1145=0,N1155="",R1155=""),"",IF(AJ1145&gt;=$AK$9,"HABIL","NO HABIL"))</f>
        <v/>
      </c>
      <c r="AL1155" s="85" t="str">
        <f t="shared" si="939"/>
        <v/>
      </c>
    </row>
    <row r="1159" spans="1:38" ht="18" customHeight="1" thickBot="1" x14ac:dyDescent="0.25">
      <c r="A1159" s="14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row>
    <row r="1160" spans="1:38" ht="44.25" customHeight="1" thickBot="1" x14ac:dyDescent="0.25">
      <c r="A1160" s="144"/>
      <c r="B1160" s="180" t="s">
        <v>4</v>
      </c>
      <c r="C1160" s="181"/>
      <c r="D1160" s="182"/>
      <c r="E1160" s="183" t="s">
        <v>5</v>
      </c>
      <c r="F1160" s="184"/>
      <c r="G1160" s="184"/>
      <c r="H1160" s="184"/>
      <c r="I1160" s="184"/>
      <c r="J1160" s="184"/>
      <c r="K1160" s="5"/>
      <c r="L1160" s="5"/>
      <c r="M1160" s="5"/>
      <c r="N1160" s="5"/>
      <c r="O1160" s="5"/>
      <c r="P1160" s="5"/>
      <c r="Q1160" s="5"/>
      <c r="R1160" s="6"/>
      <c r="S1160" s="169" t="s">
        <v>6</v>
      </c>
      <c r="T1160" s="170"/>
      <c r="U1160" s="169" t="s">
        <v>7</v>
      </c>
      <c r="V1160" s="170"/>
      <c r="W1160" s="169" t="s">
        <v>8</v>
      </c>
      <c r="X1160" s="170"/>
      <c r="Y1160" s="169" t="s">
        <v>9</v>
      </c>
      <c r="Z1160" s="170"/>
      <c r="AA1160" s="7"/>
      <c r="AB1160" s="169" t="s">
        <v>10</v>
      </c>
      <c r="AC1160" s="170"/>
      <c r="AD1160" s="8" t="s">
        <v>11</v>
      </c>
      <c r="AE1160" s="185" t="s">
        <v>12</v>
      </c>
      <c r="AF1160" s="186"/>
      <c r="AG1160" s="169" t="s">
        <v>13</v>
      </c>
      <c r="AH1160" s="170"/>
      <c r="AI1160" s="169" t="s">
        <v>14</v>
      </c>
      <c r="AJ1160" s="170"/>
      <c r="AK1160" s="8" t="s">
        <v>15</v>
      </c>
    </row>
    <row r="1161" spans="1:38" ht="56.25" customHeight="1" x14ac:dyDescent="0.2">
      <c r="A1161" s="144"/>
      <c r="B1161" s="171" t="s">
        <v>16</v>
      </c>
      <c r="C1161" s="173" t="s">
        <v>17</v>
      </c>
      <c r="D1161" s="174" t="s">
        <v>18</v>
      </c>
      <c r="E1161" s="176" t="s">
        <v>19</v>
      </c>
      <c r="F1161" s="178" t="s">
        <v>20</v>
      </c>
      <c r="G1161" s="178" t="s">
        <v>21</v>
      </c>
      <c r="H1161" s="153" t="s">
        <v>22</v>
      </c>
      <c r="I1161" s="159" t="s">
        <v>23</v>
      </c>
      <c r="J1161" s="159" t="s">
        <v>24</v>
      </c>
      <c r="K1161" s="159" t="s">
        <v>25</v>
      </c>
      <c r="L1161" s="9"/>
      <c r="M1161" s="9"/>
      <c r="N1161" s="160" t="s">
        <v>26</v>
      </c>
      <c r="O1161" s="163" t="s">
        <v>27</v>
      </c>
      <c r="P1161" s="166" t="s">
        <v>28</v>
      </c>
      <c r="Q1161" s="157" t="s">
        <v>29</v>
      </c>
      <c r="R1161" s="155" t="s">
        <v>30</v>
      </c>
      <c r="S1161" s="151" t="s">
        <v>101</v>
      </c>
      <c r="T1161" s="152"/>
      <c r="U1161" s="151" t="s">
        <v>102</v>
      </c>
      <c r="V1161" s="152"/>
      <c r="W1161" s="151" t="s">
        <v>103</v>
      </c>
      <c r="X1161" s="152"/>
      <c r="Y1161" s="151" t="s">
        <v>34</v>
      </c>
      <c r="Z1161" s="152"/>
      <c r="AA1161" s="156" t="s">
        <v>35</v>
      </c>
      <c r="AB1161" s="151" t="s">
        <v>36</v>
      </c>
      <c r="AC1161" s="152"/>
      <c r="AD1161" s="153" t="s">
        <v>37</v>
      </c>
      <c r="AE1161" s="11" t="s">
        <v>38</v>
      </c>
      <c r="AF1161" s="12">
        <v>535600</v>
      </c>
      <c r="AG1161" s="151" t="s">
        <v>39</v>
      </c>
      <c r="AH1161" s="152"/>
      <c r="AI1161" s="151" t="s">
        <v>40</v>
      </c>
      <c r="AJ1161" s="152"/>
      <c r="AK1161" s="153" t="s">
        <v>37</v>
      </c>
    </row>
    <row r="1162" spans="1:38" ht="54" customHeight="1" thickBot="1" x14ac:dyDescent="0.25">
      <c r="A1162" s="144"/>
      <c r="B1162" s="172"/>
      <c r="C1162" s="173"/>
      <c r="D1162" s="175"/>
      <c r="E1162" s="177"/>
      <c r="F1162" s="179"/>
      <c r="G1162" s="153"/>
      <c r="H1162" s="179"/>
      <c r="I1162" s="159"/>
      <c r="J1162" s="159"/>
      <c r="K1162" s="159"/>
      <c r="L1162" s="9" t="s">
        <v>41</v>
      </c>
      <c r="M1162" s="9" t="s">
        <v>42</v>
      </c>
      <c r="N1162" s="161"/>
      <c r="O1162" s="164"/>
      <c r="P1162" s="167"/>
      <c r="Q1162" s="157"/>
      <c r="R1162" s="155"/>
      <c r="S1162" s="13" t="s">
        <v>43</v>
      </c>
      <c r="T1162" s="14" t="s">
        <v>104</v>
      </c>
      <c r="U1162" s="13" t="s">
        <v>44</v>
      </c>
      <c r="V1162" s="14" t="s">
        <v>105</v>
      </c>
      <c r="W1162" s="13" t="s">
        <v>45</v>
      </c>
      <c r="X1162" s="16">
        <v>1</v>
      </c>
      <c r="Y1162" s="13" t="s">
        <v>46</v>
      </c>
      <c r="Z1162" s="16">
        <v>0.7</v>
      </c>
      <c r="AA1162" s="157"/>
      <c r="AB1162" s="13" t="s">
        <v>47</v>
      </c>
      <c r="AC1162" s="16">
        <v>1</v>
      </c>
      <c r="AD1162" s="153"/>
      <c r="AE1162" s="17" t="s">
        <v>48</v>
      </c>
      <c r="AF1162" s="18">
        <v>566700</v>
      </c>
      <c r="AG1162" s="19" t="s">
        <v>49</v>
      </c>
      <c r="AH1162" s="20">
        <v>0</v>
      </c>
      <c r="AI1162" s="19" t="s">
        <v>50</v>
      </c>
      <c r="AJ1162" s="20">
        <v>0</v>
      </c>
      <c r="AK1162" s="153"/>
    </row>
    <row r="1163" spans="1:38" ht="44.25" customHeight="1" thickBot="1" x14ac:dyDescent="0.25">
      <c r="A1163" s="144"/>
      <c r="B1163" s="172"/>
      <c r="C1163" s="173"/>
      <c r="D1163" s="175"/>
      <c r="E1163" s="177"/>
      <c r="F1163" s="179"/>
      <c r="G1163" s="153"/>
      <c r="H1163" s="179"/>
      <c r="I1163" s="159"/>
      <c r="J1163" s="159"/>
      <c r="K1163" s="159"/>
      <c r="L1163" s="9"/>
      <c r="M1163" s="9"/>
      <c r="N1163" s="162"/>
      <c r="O1163" s="165"/>
      <c r="P1163" s="168"/>
      <c r="Q1163" s="157"/>
      <c r="R1163" s="155"/>
      <c r="S1163" s="21" t="s">
        <v>51</v>
      </c>
      <c r="T1163" s="22" t="s">
        <v>52</v>
      </c>
      <c r="U1163" s="21" t="s">
        <v>51</v>
      </c>
      <c r="V1163" s="22" t="s">
        <v>52</v>
      </c>
      <c r="W1163" s="21" t="s">
        <v>51</v>
      </c>
      <c r="X1163" s="22" t="s">
        <v>52</v>
      </c>
      <c r="Y1163" s="21" t="s">
        <v>51</v>
      </c>
      <c r="Z1163" s="22" t="s">
        <v>52</v>
      </c>
      <c r="AA1163" s="158"/>
      <c r="AB1163" s="21" t="s">
        <v>51</v>
      </c>
      <c r="AC1163" s="22" t="s">
        <v>52</v>
      </c>
      <c r="AD1163" s="154"/>
      <c r="AE1163" s="23" t="s">
        <v>53</v>
      </c>
      <c r="AF1163" s="24">
        <v>30000</v>
      </c>
      <c r="AG1163" s="25" t="s">
        <v>51</v>
      </c>
      <c r="AH1163" s="26" t="s">
        <v>52</v>
      </c>
      <c r="AI1163" s="25" t="s">
        <v>51</v>
      </c>
      <c r="AJ1163" s="26" t="s">
        <v>52</v>
      </c>
      <c r="AK1163" s="154"/>
    </row>
    <row r="1164" spans="1:38" ht="18" customHeight="1" thickBot="1" x14ac:dyDescent="0.25">
      <c r="A1164" s="144"/>
      <c r="B1164" s="27"/>
      <c r="C1164" s="28"/>
      <c r="D1164" s="28"/>
      <c r="E1164" s="28"/>
      <c r="F1164" s="28"/>
      <c r="G1164" s="28"/>
      <c r="H1164" s="28"/>
      <c r="I1164" s="28"/>
      <c r="J1164" s="28"/>
      <c r="K1164" s="28"/>
      <c r="L1164" s="28"/>
      <c r="M1164" s="28"/>
      <c r="N1164" s="28"/>
      <c r="O1164" s="29"/>
      <c r="P1164" s="28"/>
      <c r="Q1164" s="28"/>
      <c r="R1164" s="28"/>
      <c r="S1164" s="28"/>
      <c r="T1164" s="28"/>
      <c r="U1164" s="28"/>
      <c r="V1164" s="28"/>
      <c r="W1164" s="28"/>
      <c r="X1164" s="28"/>
      <c r="Y1164" s="28"/>
      <c r="Z1164" s="28"/>
      <c r="AA1164" s="28"/>
      <c r="AB1164" s="28"/>
      <c r="AC1164" s="28"/>
      <c r="AD1164" s="30"/>
      <c r="AE1164" s="31"/>
      <c r="AF1164" s="32"/>
      <c r="AG1164" s="33"/>
      <c r="AH1164" s="34"/>
      <c r="AI1164" s="33"/>
      <c r="AJ1164" s="34"/>
      <c r="AK1164" s="35"/>
    </row>
    <row r="1165" spans="1:38" ht="36" customHeight="1" x14ac:dyDescent="0.25">
      <c r="A1165" s="144"/>
      <c r="B1165" s="37">
        <v>11</v>
      </c>
      <c r="C1165" s="145" t="s">
        <v>106</v>
      </c>
      <c r="D1165" s="39">
        <v>1</v>
      </c>
      <c r="E1165" s="47">
        <v>36282975231</v>
      </c>
      <c r="F1165" s="47">
        <v>62248326833</v>
      </c>
      <c r="G1165" s="47">
        <v>11123087333</v>
      </c>
      <c r="H1165" s="47">
        <v>27496759833</v>
      </c>
      <c r="I1165" s="47">
        <v>25159887898</v>
      </c>
      <c r="J1165" s="47">
        <v>34751567000</v>
      </c>
      <c r="K1165" s="47">
        <v>34751567000</v>
      </c>
      <c r="L1165" s="47">
        <v>1573190000.0009999</v>
      </c>
      <c r="M1165" s="47">
        <v>239117000.00099999</v>
      </c>
      <c r="N1165" s="41">
        <v>3</v>
      </c>
      <c r="O1165" s="42">
        <v>9</v>
      </c>
      <c r="P1165" s="43"/>
      <c r="Q1165" s="41">
        <v>0</v>
      </c>
      <c r="R1165" s="44">
        <v>13200000000</v>
      </c>
      <c r="S1165" s="45">
        <v>25159887898</v>
      </c>
      <c r="T1165" s="46" t="s">
        <v>107</v>
      </c>
      <c r="U1165" s="47">
        <v>34751567000</v>
      </c>
      <c r="V1165" s="46" t="s">
        <v>107</v>
      </c>
      <c r="W1165" s="47">
        <v>3.2619518434738519</v>
      </c>
      <c r="X1165" s="46" t="s">
        <v>107</v>
      </c>
      <c r="Y1165" s="49">
        <v>0.44172689021454969</v>
      </c>
      <c r="Z1165" s="46" t="s">
        <v>107</v>
      </c>
      <c r="AA1165" s="41">
        <v>0</v>
      </c>
      <c r="AB1165" s="49">
        <v>6.5791641748366736</v>
      </c>
      <c r="AC1165" s="46" t="s">
        <v>107</v>
      </c>
      <c r="AD1165" s="46" t="s">
        <v>107</v>
      </c>
      <c r="AE1165" s="50"/>
      <c r="AF1165" s="51"/>
      <c r="AG1165" s="49">
        <v>4.5269613309840098E-2</v>
      </c>
      <c r="AH1165" s="46" t="s">
        <v>107</v>
      </c>
      <c r="AI1165" s="49">
        <v>2.5272807801269243E-2</v>
      </c>
      <c r="AJ1165" s="46" t="s">
        <v>107</v>
      </c>
      <c r="AK1165" s="52" t="s">
        <v>107</v>
      </c>
    </row>
    <row r="1166" spans="1:38" ht="16.5" x14ac:dyDescent="0.25">
      <c r="A1166" s="144"/>
      <c r="B1166" s="54">
        <v>11.1</v>
      </c>
      <c r="C1166" s="86" t="s">
        <v>108</v>
      </c>
      <c r="D1166" s="56">
        <v>0.5</v>
      </c>
      <c r="E1166" s="57">
        <v>30084885000</v>
      </c>
      <c r="F1166" s="57">
        <v>51291434000</v>
      </c>
      <c r="G1166" s="57">
        <v>10480085000</v>
      </c>
      <c r="H1166" s="57">
        <v>26114963000</v>
      </c>
      <c r="I1166" s="57">
        <v>19604800000</v>
      </c>
      <c r="J1166" s="57">
        <v>25176471000</v>
      </c>
      <c r="K1166" s="57">
        <v>25176471000</v>
      </c>
      <c r="L1166" s="57">
        <v>1426471000</v>
      </c>
      <c r="M1166" s="57">
        <v>209503000</v>
      </c>
      <c r="N1166" s="59"/>
      <c r="O1166" s="60" t="s">
        <v>109</v>
      </c>
      <c r="P1166" s="61"/>
      <c r="Q1166" s="61" t="s">
        <v>109</v>
      </c>
      <c r="R1166" s="62" t="s">
        <v>109</v>
      </c>
      <c r="S1166" s="63"/>
      <c r="T1166" s="64" t="s">
        <v>109</v>
      </c>
      <c r="U1166" s="63"/>
      <c r="V1166" s="64" t="s">
        <v>109</v>
      </c>
      <c r="W1166" s="63"/>
      <c r="X1166" s="64" t="s">
        <v>109</v>
      </c>
      <c r="Y1166" s="65"/>
      <c r="Z1166" s="64" t="s">
        <v>109</v>
      </c>
      <c r="AA1166" s="61" t="s">
        <v>109</v>
      </c>
      <c r="AB1166" s="61"/>
      <c r="AC1166" s="64" t="s">
        <v>109</v>
      </c>
      <c r="AD1166" s="64" t="s">
        <v>109</v>
      </c>
      <c r="AE1166" s="66">
        <v>90508.971236986064</v>
      </c>
      <c r="AF1166" s="67" t="s">
        <v>110</v>
      </c>
      <c r="AG1166" s="68"/>
      <c r="AH1166" s="64" t="s">
        <v>109</v>
      </c>
      <c r="AI1166" s="68"/>
      <c r="AJ1166" s="64" t="s">
        <v>109</v>
      </c>
      <c r="AK1166" s="69" t="s">
        <v>109</v>
      </c>
    </row>
    <row r="1167" spans="1:38" ht="16.5" x14ac:dyDescent="0.25">
      <c r="A1167" s="144"/>
      <c r="B1167" s="54">
        <v>11.2</v>
      </c>
      <c r="C1167" s="56" t="s">
        <v>111</v>
      </c>
      <c r="D1167" s="56">
        <v>0.01</v>
      </c>
      <c r="E1167" s="57">
        <v>8249231</v>
      </c>
      <c r="F1167" s="57">
        <v>24567833</v>
      </c>
      <c r="G1167" s="57">
        <v>4567833</v>
      </c>
      <c r="H1167" s="57">
        <v>4567833</v>
      </c>
      <c r="I1167" s="57">
        <v>3681398</v>
      </c>
      <c r="J1167" s="57">
        <v>20000000</v>
      </c>
      <c r="K1167" s="57">
        <v>20000000</v>
      </c>
      <c r="L1167" s="57">
        <v>1E-3</v>
      </c>
      <c r="M1167" s="57">
        <v>1E-3</v>
      </c>
      <c r="N1167" s="70"/>
      <c r="O1167" s="70" t="s">
        <v>109</v>
      </c>
      <c r="P1167" s="61"/>
      <c r="Q1167" s="61" t="s">
        <v>109</v>
      </c>
      <c r="R1167" s="62" t="s">
        <v>109</v>
      </c>
      <c r="S1167" s="63"/>
      <c r="T1167" s="64" t="s">
        <v>109</v>
      </c>
      <c r="U1167" s="63"/>
      <c r="V1167" s="64" t="s">
        <v>109</v>
      </c>
      <c r="W1167" s="63"/>
      <c r="X1167" s="64" t="s">
        <v>109</v>
      </c>
      <c r="Y1167" s="65"/>
      <c r="Z1167" s="64" t="s">
        <v>109</v>
      </c>
      <c r="AA1167" s="61" t="s">
        <v>109</v>
      </c>
      <c r="AB1167" s="61"/>
      <c r="AC1167" s="64" t="s">
        <v>109</v>
      </c>
      <c r="AD1167" s="64" t="s">
        <v>109</v>
      </c>
      <c r="AE1167" s="66">
        <v>43.352449267690133</v>
      </c>
      <c r="AF1167" s="67" t="s">
        <v>112</v>
      </c>
      <c r="AG1167" s="68"/>
      <c r="AH1167" s="64" t="s">
        <v>109</v>
      </c>
      <c r="AI1167" s="68"/>
      <c r="AJ1167" s="64" t="s">
        <v>109</v>
      </c>
      <c r="AK1167" s="71" t="s">
        <v>109</v>
      </c>
    </row>
    <row r="1168" spans="1:38" ht="33" x14ac:dyDescent="0.25">
      <c r="A1168" s="144"/>
      <c r="B1168" s="54">
        <v>11.299999999999999</v>
      </c>
      <c r="C1168" s="56" t="s">
        <v>78</v>
      </c>
      <c r="D1168" s="56">
        <v>0.49</v>
      </c>
      <c r="E1168" s="57">
        <v>6189841000</v>
      </c>
      <c r="F1168" s="57">
        <v>10932325000</v>
      </c>
      <c r="G1168" s="57">
        <v>638434500</v>
      </c>
      <c r="H1168" s="57">
        <v>1377229000</v>
      </c>
      <c r="I1168" s="57">
        <v>5551406500</v>
      </c>
      <c r="J1168" s="57">
        <v>9555096000</v>
      </c>
      <c r="K1168" s="57">
        <v>9555096000</v>
      </c>
      <c r="L1168" s="57">
        <v>146719000</v>
      </c>
      <c r="M1168" s="57">
        <v>29614000</v>
      </c>
      <c r="N1168" s="70"/>
      <c r="O1168" s="70" t="s">
        <v>109</v>
      </c>
      <c r="P1168" s="61"/>
      <c r="Q1168" s="61" t="s">
        <v>109</v>
      </c>
      <c r="R1168" s="62" t="s">
        <v>109</v>
      </c>
      <c r="S1168" s="63"/>
      <c r="T1168" s="64" t="s">
        <v>109</v>
      </c>
      <c r="U1168" s="63"/>
      <c r="V1168" s="64" t="s">
        <v>109</v>
      </c>
      <c r="W1168" s="63"/>
      <c r="X1168" s="64" t="s">
        <v>109</v>
      </c>
      <c r="Y1168" s="65"/>
      <c r="Z1168" s="64" t="s">
        <v>109</v>
      </c>
      <c r="AA1168" s="61">
        <v>0</v>
      </c>
      <c r="AB1168" s="61"/>
      <c r="AC1168" s="64" t="s">
        <v>109</v>
      </c>
      <c r="AD1168" s="64" t="s">
        <v>109</v>
      </c>
      <c r="AE1168" s="66">
        <v>19291.203458620083</v>
      </c>
      <c r="AF1168" s="67" t="s">
        <v>112</v>
      </c>
      <c r="AG1168" s="68"/>
      <c r="AH1168" s="64" t="s">
        <v>109</v>
      </c>
      <c r="AI1168" s="68"/>
      <c r="AJ1168" s="64" t="s">
        <v>109</v>
      </c>
      <c r="AK1168" s="71" t="s">
        <v>109</v>
      </c>
    </row>
    <row r="1169" spans="1:37" ht="18" customHeight="1" x14ac:dyDescent="0.25">
      <c r="A1169" s="144"/>
      <c r="B1169" s="54" t="s">
        <v>109</v>
      </c>
      <c r="C1169" s="56"/>
      <c r="D1169" s="56"/>
      <c r="E1169" s="57">
        <v>0</v>
      </c>
      <c r="F1169" s="57">
        <v>0</v>
      </c>
      <c r="G1169" s="57">
        <v>0</v>
      </c>
      <c r="H1169" s="57">
        <v>0</v>
      </c>
      <c r="I1169" s="57">
        <v>0</v>
      </c>
      <c r="J1169" s="57">
        <v>0</v>
      </c>
      <c r="K1169" s="57">
        <v>0</v>
      </c>
      <c r="L1169" s="57">
        <v>0</v>
      </c>
      <c r="M1169" s="57">
        <v>0</v>
      </c>
      <c r="N1169" s="70"/>
      <c r="O1169" s="70" t="s">
        <v>109</v>
      </c>
      <c r="P1169" s="61"/>
      <c r="Q1169" s="61" t="s">
        <v>109</v>
      </c>
      <c r="R1169" s="62" t="s">
        <v>109</v>
      </c>
      <c r="S1169" s="63"/>
      <c r="T1169" s="64" t="s">
        <v>109</v>
      </c>
      <c r="U1169" s="63"/>
      <c r="V1169" s="64" t="s">
        <v>109</v>
      </c>
      <c r="W1169" s="63"/>
      <c r="X1169" s="64" t="s">
        <v>109</v>
      </c>
      <c r="Y1169" s="65"/>
      <c r="Z1169" s="64" t="s">
        <v>109</v>
      </c>
      <c r="AA1169" s="61">
        <v>0</v>
      </c>
      <c r="AB1169" s="61"/>
      <c r="AC1169" s="64" t="s">
        <v>109</v>
      </c>
      <c r="AD1169" s="64" t="s">
        <v>109</v>
      </c>
      <c r="AE1169" s="66">
        <v>0</v>
      </c>
      <c r="AF1169" s="67" t="s">
        <v>112</v>
      </c>
      <c r="AG1169" s="68"/>
      <c r="AH1169" s="64" t="s">
        <v>109</v>
      </c>
      <c r="AI1169" s="68"/>
      <c r="AJ1169" s="64" t="s">
        <v>109</v>
      </c>
      <c r="AK1169" s="71" t="s">
        <v>109</v>
      </c>
    </row>
    <row r="1170" spans="1:37" ht="16.5" x14ac:dyDescent="0.25">
      <c r="A1170" s="144"/>
      <c r="B1170" s="54" t="s">
        <v>109</v>
      </c>
      <c r="C1170" s="56"/>
      <c r="D1170" s="56"/>
      <c r="E1170" s="57">
        <v>0</v>
      </c>
      <c r="F1170" s="57">
        <v>0</v>
      </c>
      <c r="G1170" s="57">
        <v>0</v>
      </c>
      <c r="H1170" s="57">
        <v>0</v>
      </c>
      <c r="I1170" s="57">
        <v>0</v>
      </c>
      <c r="J1170" s="57">
        <v>0</v>
      </c>
      <c r="K1170" s="57">
        <v>0</v>
      </c>
      <c r="L1170" s="57">
        <v>0</v>
      </c>
      <c r="M1170" s="57">
        <v>0</v>
      </c>
      <c r="N1170" s="70"/>
      <c r="O1170" s="70" t="s">
        <v>109</v>
      </c>
      <c r="P1170" s="61"/>
      <c r="Q1170" s="61" t="s">
        <v>109</v>
      </c>
      <c r="R1170" s="62" t="s">
        <v>109</v>
      </c>
      <c r="S1170" s="63"/>
      <c r="T1170" s="64" t="s">
        <v>109</v>
      </c>
      <c r="U1170" s="63"/>
      <c r="V1170" s="64" t="s">
        <v>109</v>
      </c>
      <c r="W1170" s="63"/>
      <c r="X1170" s="64" t="s">
        <v>109</v>
      </c>
      <c r="Y1170" s="65"/>
      <c r="Z1170" s="64" t="s">
        <v>109</v>
      </c>
      <c r="AA1170" s="61">
        <v>0</v>
      </c>
      <c r="AB1170" s="61"/>
      <c r="AC1170" s="64" t="s">
        <v>109</v>
      </c>
      <c r="AD1170" s="64" t="s">
        <v>109</v>
      </c>
      <c r="AE1170" s="66">
        <v>0</v>
      </c>
      <c r="AF1170" s="67" t="s">
        <v>112</v>
      </c>
      <c r="AG1170" s="68"/>
      <c r="AH1170" s="64" t="s">
        <v>109</v>
      </c>
      <c r="AI1170" s="68"/>
      <c r="AJ1170" s="64" t="s">
        <v>109</v>
      </c>
      <c r="AK1170" s="72" t="s">
        <v>109</v>
      </c>
    </row>
    <row r="1171" spans="1:37" ht="18" customHeight="1" x14ac:dyDescent="0.25">
      <c r="A1171" s="144"/>
      <c r="B1171" s="54" t="s">
        <v>109</v>
      </c>
      <c r="C1171" s="56"/>
      <c r="D1171" s="56"/>
      <c r="E1171" s="57">
        <v>0</v>
      </c>
      <c r="F1171" s="57">
        <v>0</v>
      </c>
      <c r="G1171" s="57">
        <v>0</v>
      </c>
      <c r="H1171" s="57">
        <v>0</v>
      </c>
      <c r="I1171" s="57">
        <v>0</v>
      </c>
      <c r="J1171" s="57">
        <v>0</v>
      </c>
      <c r="K1171" s="57">
        <v>0</v>
      </c>
      <c r="L1171" s="57">
        <v>0</v>
      </c>
      <c r="M1171" s="57">
        <v>0</v>
      </c>
      <c r="N1171" s="70"/>
      <c r="O1171" s="70" t="s">
        <v>109</v>
      </c>
      <c r="P1171" s="61"/>
      <c r="Q1171" s="61" t="s">
        <v>109</v>
      </c>
      <c r="R1171" s="62" t="s">
        <v>109</v>
      </c>
      <c r="S1171" s="63"/>
      <c r="T1171" s="64" t="s">
        <v>109</v>
      </c>
      <c r="U1171" s="63"/>
      <c r="V1171" s="64" t="s">
        <v>109</v>
      </c>
      <c r="W1171" s="63"/>
      <c r="X1171" s="64" t="s">
        <v>109</v>
      </c>
      <c r="Y1171" s="65"/>
      <c r="Z1171" s="64" t="s">
        <v>109</v>
      </c>
      <c r="AA1171" s="61">
        <v>0</v>
      </c>
      <c r="AB1171" s="61"/>
      <c r="AC1171" s="64" t="s">
        <v>109</v>
      </c>
      <c r="AD1171" s="64" t="s">
        <v>109</v>
      </c>
      <c r="AE1171" s="66">
        <v>0</v>
      </c>
      <c r="AF1171" s="67" t="s">
        <v>112</v>
      </c>
      <c r="AG1171" s="68"/>
      <c r="AH1171" s="64" t="s">
        <v>109</v>
      </c>
      <c r="AI1171" s="68"/>
      <c r="AJ1171" s="64" t="s">
        <v>109</v>
      </c>
      <c r="AK1171" s="71" t="s">
        <v>109</v>
      </c>
    </row>
    <row r="1172" spans="1:37" ht="18" customHeight="1" x14ac:dyDescent="0.25">
      <c r="A1172" s="144"/>
      <c r="B1172" s="54" t="s">
        <v>109</v>
      </c>
      <c r="C1172" s="56"/>
      <c r="D1172" s="56"/>
      <c r="E1172" s="57">
        <v>0</v>
      </c>
      <c r="F1172" s="57">
        <v>0</v>
      </c>
      <c r="G1172" s="57">
        <v>0</v>
      </c>
      <c r="H1172" s="57">
        <v>0</v>
      </c>
      <c r="I1172" s="57">
        <v>0</v>
      </c>
      <c r="J1172" s="57">
        <v>0</v>
      </c>
      <c r="K1172" s="57">
        <v>0</v>
      </c>
      <c r="L1172" s="57">
        <v>0</v>
      </c>
      <c r="M1172" s="57">
        <v>0</v>
      </c>
      <c r="N1172" s="70"/>
      <c r="O1172" s="70" t="s">
        <v>109</v>
      </c>
      <c r="P1172" s="61"/>
      <c r="Q1172" s="61" t="s">
        <v>109</v>
      </c>
      <c r="R1172" s="62" t="s">
        <v>109</v>
      </c>
      <c r="S1172" s="63"/>
      <c r="T1172" s="64" t="s">
        <v>109</v>
      </c>
      <c r="U1172" s="63"/>
      <c r="V1172" s="64" t="s">
        <v>109</v>
      </c>
      <c r="W1172" s="63"/>
      <c r="X1172" s="64" t="s">
        <v>109</v>
      </c>
      <c r="Y1172" s="65"/>
      <c r="Z1172" s="64" t="s">
        <v>109</v>
      </c>
      <c r="AA1172" s="61">
        <v>0</v>
      </c>
      <c r="AB1172" s="61"/>
      <c r="AC1172" s="64" t="s">
        <v>109</v>
      </c>
      <c r="AD1172" s="64" t="s">
        <v>109</v>
      </c>
      <c r="AE1172" s="66">
        <v>0</v>
      </c>
      <c r="AF1172" s="67" t="s">
        <v>112</v>
      </c>
      <c r="AG1172" s="68"/>
      <c r="AH1172" s="64" t="s">
        <v>109</v>
      </c>
      <c r="AI1172" s="68"/>
      <c r="AJ1172" s="64" t="s">
        <v>109</v>
      </c>
      <c r="AK1172" s="71" t="s">
        <v>109</v>
      </c>
    </row>
    <row r="1173" spans="1:37" ht="18" customHeight="1" x14ac:dyDescent="0.25">
      <c r="A1173" s="144"/>
      <c r="B1173" s="54" t="s">
        <v>109</v>
      </c>
      <c r="C1173" s="56"/>
      <c r="D1173" s="56"/>
      <c r="E1173" s="57">
        <v>0</v>
      </c>
      <c r="F1173" s="57">
        <v>0</v>
      </c>
      <c r="G1173" s="57">
        <v>0</v>
      </c>
      <c r="H1173" s="57">
        <v>0</v>
      </c>
      <c r="I1173" s="57">
        <v>0</v>
      </c>
      <c r="J1173" s="57">
        <v>0</v>
      </c>
      <c r="K1173" s="57">
        <v>0</v>
      </c>
      <c r="L1173" s="57">
        <v>0</v>
      </c>
      <c r="M1173" s="57">
        <v>0</v>
      </c>
      <c r="N1173" s="70"/>
      <c r="O1173" s="70" t="s">
        <v>109</v>
      </c>
      <c r="P1173" s="61"/>
      <c r="Q1173" s="61" t="s">
        <v>109</v>
      </c>
      <c r="R1173" s="62" t="s">
        <v>109</v>
      </c>
      <c r="S1173" s="63"/>
      <c r="T1173" s="64" t="s">
        <v>109</v>
      </c>
      <c r="U1173" s="63"/>
      <c r="V1173" s="64" t="s">
        <v>109</v>
      </c>
      <c r="W1173" s="63"/>
      <c r="X1173" s="64" t="s">
        <v>109</v>
      </c>
      <c r="Y1173" s="65"/>
      <c r="Z1173" s="64" t="s">
        <v>109</v>
      </c>
      <c r="AA1173" s="61">
        <v>0</v>
      </c>
      <c r="AB1173" s="61"/>
      <c r="AC1173" s="64" t="s">
        <v>109</v>
      </c>
      <c r="AD1173" s="64" t="s">
        <v>109</v>
      </c>
      <c r="AE1173" s="66">
        <v>0</v>
      </c>
      <c r="AF1173" s="67" t="s">
        <v>112</v>
      </c>
      <c r="AG1173" s="68"/>
      <c r="AH1173" s="64" t="s">
        <v>109</v>
      </c>
      <c r="AI1173" s="68"/>
      <c r="AJ1173" s="64" t="s">
        <v>109</v>
      </c>
      <c r="AK1173" s="72" t="s">
        <v>109</v>
      </c>
    </row>
    <row r="1174" spans="1:37" ht="18" customHeight="1" x14ac:dyDescent="0.25">
      <c r="A1174" s="144"/>
      <c r="B1174" s="54" t="s">
        <v>109</v>
      </c>
      <c r="C1174" s="56"/>
      <c r="D1174" s="56"/>
      <c r="E1174" s="57">
        <v>0</v>
      </c>
      <c r="F1174" s="57">
        <v>0</v>
      </c>
      <c r="G1174" s="57">
        <v>0</v>
      </c>
      <c r="H1174" s="57">
        <v>0</v>
      </c>
      <c r="I1174" s="57">
        <v>0</v>
      </c>
      <c r="J1174" s="57">
        <v>0</v>
      </c>
      <c r="K1174" s="57">
        <v>0</v>
      </c>
      <c r="L1174" s="57">
        <v>0</v>
      </c>
      <c r="M1174" s="57">
        <v>0</v>
      </c>
      <c r="N1174" s="70"/>
      <c r="O1174" s="70" t="s">
        <v>109</v>
      </c>
      <c r="P1174" s="61"/>
      <c r="Q1174" s="61" t="s">
        <v>109</v>
      </c>
      <c r="R1174" s="62" t="s">
        <v>109</v>
      </c>
      <c r="S1174" s="63"/>
      <c r="T1174" s="64" t="s">
        <v>109</v>
      </c>
      <c r="U1174" s="63"/>
      <c r="V1174" s="64" t="s">
        <v>109</v>
      </c>
      <c r="W1174" s="63"/>
      <c r="X1174" s="64" t="s">
        <v>109</v>
      </c>
      <c r="Y1174" s="65"/>
      <c r="Z1174" s="64" t="s">
        <v>109</v>
      </c>
      <c r="AA1174" s="61">
        <v>0</v>
      </c>
      <c r="AB1174" s="61"/>
      <c r="AC1174" s="64" t="s">
        <v>109</v>
      </c>
      <c r="AD1174" s="64" t="s">
        <v>109</v>
      </c>
      <c r="AE1174" s="66">
        <v>0</v>
      </c>
      <c r="AF1174" s="67" t="s">
        <v>112</v>
      </c>
      <c r="AG1174" s="68"/>
      <c r="AH1174" s="64" t="s">
        <v>109</v>
      </c>
      <c r="AI1174" s="68"/>
      <c r="AJ1174" s="64" t="s">
        <v>109</v>
      </c>
      <c r="AK1174" s="72" t="s">
        <v>109</v>
      </c>
    </row>
    <row r="1175" spans="1:37" ht="18" customHeight="1" thickBot="1" x14ac:dyDescent="0.3">
      <c r="A1175" s="144"/>
      <c r="B1175" s="73" t="s">
        <v>109</v>
      </c>
      <c r="C1175" s="74"/>
      <c r="D1175" s="74"/>
      <c r="E1175" s="75">
        <v>0</v>
      </c>
      <c r="F1175" s="75">
        <v>0</v>
      </c>
      <c r="G1175" s="75">
        <v>0</v>
      </c>
      <c r="H1175" s="75">
        <v>0</v>
      </c>
      <c r="I1175" s="75">
        <v>0</v>
      </c>
      <c r="J1175" s="75">
        <v>0</v>
      </c>
      <c r="K1175" s="75">
        <v>0</v>
      </c>
      <c r="L1175" s="75">
        <v>0</v>
      </c>
      <c r="M1175" s="75">
        <v>0</v>
      </c>
      <c r="N1175" s="76"/>
      <c r="O1175" s="76" t="s">
        <v>109</v>
      </c>
      <c r="P1175" s="77"/>
      <c r="Q1175" s="77" t="s">
        <v>109</v>
      </c>
      <c r="R1175" s="78" t="s">
        <v>109</v>
      </c>
      <c r="S1175" s="79"/>
      <c r="T1175" s="80" t="s">
        <v>109</v>
      </c>
      <c r="U1175" s="79"/>
      <c r="V1175" s="80" t="s">
        <v>109</v>
      </c>
      <c r="W1175" s="79"/>
      <c r="X1175" s="80" t="s">
        <v>109</v>
      </c>
      <c r="Y1175" s="81"/>
      <c r="Z1175" s="80" t="s">
        <v>109</v>
      </c>
      <c r="AA1175" s="77">
        <v>0</v>
      </c>
      <c r="AB1175" s="77"/>
      <c r="AC1175" s="80" t="s">
        <v>109</v>
      </c>
      <c r="AD1175" s="80" t="s">
        <v>109</v>
      </c>
      <c r="AE1175" s="82">
        <v>0</v>
      </c>
      <c r="AF1175" s="83" t="s">
        <v>112</v>
      </c>
      <c r="AG1175" s="84"/>
      <c r="AH1175" s="80" t="s">
        <v>109</v>
      </c>
      <c r="AI1175" s="84"/>
      <c r="AJ1175" s="80" t="s">
        <v>109</v>
      </c>
      <c r="AK1175" s="85" t="s">
        <v>109</v>
      </c>
    </row>
    <row r="1176" spans="1:37" ht="18" customHeight="1" x14ac:dyDescent="0.25">
      <c r="A1176" s="144"/>
      <c r="B1176" s="37">
        <v>12</v>
      </c>
      <c r="C1176" s="145" t="s">
        <v>113</v>
      </c>
      <c r="D1176" s="39">
        <v>1</v>
      </c>
      <c r="E1176" s="47">
        <v>22243381902</v>
      </c>
      <c r="F1176" s="47">
        <v>35336046665</v>
      </c>
      <c r="G1176" s="47">
        <v>6697450588</v>
      </c>
      <c r="H1176" s="47">
        <v>20122815916</v>
      </c>
      <c r="I1176" s="47">
        <v>15545931314</v>
      </c>
      <c r="J1176" s="47">
        <v>15213230749</v>
      </c>
      <c r="K1176" s="47">
        <v>15213230749</v>
      </c>
      <c r="L1176" s="47">
        <v>5606427201</v>
      </c>
      <c r="M1176" s="47">
        <v>590352083</v>
      </c>
      <c r="N1176" s="41">
        <v>3</v>
      </c>
      <c r="O1176" s="42">
        <v>9</v>
      </c>
      <c r="P1176" s="43"/>
      <c r="Q1176" s="41">
        <v>0</v>
      </c>
      <c r="R1176" s="44">
        <v>13200000000</v>
      </c>
      <c r="S1176" s="45">
        <v>15545931314</v>
      </c>
      <c r="T1176" s="46" t="s">
        <v>107</v>
      </c>
      <c r="U1176" s="47">
        <v>15213230749</v>
      </c>
      <c r="V1176" s="46" t="s">
        <v>107</v>
      </c>
      <c r="W1176" s="47">
        <v>3.3211714830496932</v>
      </c>
      <c r="X1176" s="46" t="s">
        <v>107</v>
      </c>
      <c r="Y1176" s="49">
        <v>0.56946992703435184</v>
      </c>
      <c r="Z1176" s="46" t="s">
        <v>107</v>
      </c>
      <c r="AA1176" s="41">
        <v>0</v>
      </c>
      <c r="AB1176" s="49">
        <v>9.4967517900669449</v>
      </c>
      <c r="AC1176" s="46" t="s">
        <v>107</v>
      </c>
      <c r="AD1176" s="46" t="s">
        <v>107</v>
      </c>
      <c r="AE1176" s="50"/>
      <c r="AF1176" s="51"/>
      <c r="AG1176" s="49">
        <v>0.36852311606254462</v>
      </c>
      <c r="AH1176" s="46" t="s">
        <v>107</v>
      </c>
      <c r="AI1176" s="49">
        <v>0.15866028404793539</v>
      </c>
      <c r="AJ1176" s="46" t="s">
        <v>107</v>
      </c>
      <c r="AK1176" s="52" t="s">
        <v>107</v>
      </c>
    </row>
    <row r="1177" spans="1:37" ht="18" customHeight="1" x14ac:dyDescent="0.25">
      <c r="A1177" s="144"/>
      <c r="B1177" s="54">
        <v>12.1</v>
      </c>
      <c r="C1177" s="86" t="s">
        <v>114</v>
      </c>
      <c r="D1177" s="56">
        <v>0.9</v>
      </c>
      <c r="E1177" s="57">
        <v>11379056902</v>
      </c>
      <c r="F1177" s="57">
        <v>19005886665</v>
      </c>
      <c r="G1177" s="57">
        <v>3183228588</v>
      </c>
      <c r="H1177" s="57">
        <v>13172599916</v>
      </c>
      <c r="I1177" s="57">
        <v>8195828314</v>
      </c>
      <c r="J1177" s="57">
        <v>5833286749</v>
      </c>
      <c r="K1177" s="57">
        <v>5833286749</v>
      </c>
      <c r="L1177" s="57">
        <v>2746632201</v>
      </c>
      <c r="M1177" s="57">
        <v>383393083</v>
      </c>
      <c r="N1177" s="59"/>
      <c r="O1177" s="60" t="s">
        <v>109</v>
      </c>
      <c r="P1177" s="61"/>
      <c r="Q1177" s="61" t="s">
        <v>109</v>
      </c>
      <c r="R1177" s="62" t="s">
        <v>109</v>
      </c>
      <c r="S1177" s="63"/>
      <c r="T1177" s="64" t="s">
        <v>109</v>
      </c>
      <c r="U1177" s="63"/>
      <c r="V1177" s="64" t="s">
        <v>109</v>
      </c>
      <c r="W1177" s="63"/>
      <c r="X1177" s="64" t="s">
        <v>109</v>
      </c>
      <c r="Y1177" s="65"/>
      <c r="Z1177" s="64" t="s">
        <v>109</v>
      </c>
      <c r="AA1177" s="61" t="s">
        <v>109</v>
      </c>
      <c r="AB1177" s="61"/>
      <c r="AC1177" s="64" t="s">
        <v>109</v>
      </c>
      <c r="AD1177" s="64" t="s">
        <v>109</v>
      </c>
      <c r="AE1177" s="66">
        <v>33537.827183695073</v>
      </c>
      <c r="AF1177" s="67" t="s">
        <v>110</v>
      </c>
      <c r="AG1177" s="68"/>
      <c r="AH1177" s="64" t="s">
        <v>109</v>
      </c>
      <c r="AI1177" s="68"/>
      <c r="AJ1177" s="64" t="s">
        <v>109</v>
      </c>
      <c r="AK1177" s="69" t="s">
        <v>109</v>
      </c>
    </row>
    <row r="1178" spans="1:37" ht="18" customHeight="1" x14ac:dyDescent="0.25">
      <c r="A1178" s="144"/>
      <c r="B1178" s="54">
        <v>12.2</v>
      </c>
      <c r="C1178" s="56" t="s">
        <v>115</v>
      </c>
      <c r="D1178" s="56">
        <v>0.1</v>
      </c>
      <c r="E1178" s="57">
        <v>10864325000</v>
      </c>
      <c r="F1178" s="57">
        <v>16330160000</v>
      </c>
      <c r="G1178" s="57">
        <v>3514222000</v>
      </c>
      <c r="H1178" s="57">
        <v>6950216000</v>
      </c>
      <c r="I1178" s="57">
        <v>7350103000</v>
      </c>
      <c r="J1178" s="57">
        <v>9379944000</v>
      </c>
      <c r="K1178" s="57">
        <v>9379944000</v>
      </c>
      <c r="L1178" s="57">
        <v>2859795000</v>
      </c>
      <c r="M1178" s="57">
        <v>206959000</v>
      </c>
      <c r="N1178" s="70"/>
      <c r="O1178" s="70" t="s">
        <v>109</v>
      </c>
      <c r="P1178" s="61"/>
      <c r="Q1178" s="61" t="s">
        <v>109</v>
      </c>
      <c r="R1178" s="62" t="s">
        <v>109</v>
      </c>
      <c r="S1178" s="63"/>
      <c r="T1178" s="64" t="s">
        <v>109</v>
      </c>
      <c r="U1178" s="63"/>
      <c r="V1178" s="64" t="s">
        <v>109</v>
      </c>
      <c r="W1178" s="63"/>
      <c r="X1178" s="64" t="s">
        <v>109</v>
      </c>
      <c r="Y1178" s="65"/>
      <c r="Z1178" s="64" t="s">
        <v>109</v>
      </c>
      <c r="AA1178" s="61" t="s">
        <v>109</v>
      </c>
      <c r="AB1178" s="61"/>
      <c r="AC1178" s="64" t="s">
        <v>109</v>
      </c>
      <c r="AD1178" s="64" t="s">
        <v>109</v>
      </c>
      <c r="AE1178" s="66">
        <v>28816.234339156519</v>
      </c>
      <c r="AF1178" s="67" t="s">
        <v>112</v>
      </c>
      <c r="AG1178" s="68"/>
      <c r="AH1178" s="64" t="s">
        <v>109</v>
      </c>
      <c r="AI1178" s="68"/>
      <c r="AJ1178" s="64" t="s">
        <v>109</v>
      </c>
      <c r="AK1178" s="71" t="s">
        <v>109</v>
      </c>
    </row>
    <row r="1179" spans="1:37" ht="18" customHeight="1" x14ac:dyDescent="0.25">
      <c r="A1179" s="144"/>
      <c r="B1179" s="54" t="s">
        <v>109</v>
      </c>
      <c r="C1179" s="56"/>
      <c r="D1179" s="56"/>
      <c r="E1179" s="57">
        <v>0</v>
      </c>
      <c r="F1179" s="57">
        <v>0</v>
      </c>
      <c r="G1179" s="57">
        <v>0</v>
      </c>
      <c r="H1179" s="57">
        <v>0</v>
      </c>
      <c r="I1179" s="57">
        <v>0</v>
      </c>
      <c r="J1179" s="57">
        <v>0</v>
      </c>
      <c r="K1179" s="57">
        <v>0</v>
      </c>
      <c r="L1179" s="57">
        <v>0</v>
      </c>
      <c r="M1179" s="57">
        <v>0</v>
      </c>
      <c r="N1179" s="70"/>
      <c r="O1179" s="70" t="s">
        <v>109</v>
      </c>
      <c r="P1179" s="61"/>
      <c r="Q1179" s="61" t="s">
        <v>109</v>
      </c>
      <c r="R1179" s="62" t="s">
        <v>109</v>
      </c>
      <c r="S1179" s="63"/>
      <c r="T1179" s="64" t="s">
        <v>109</v>
      </c>
      <c r="U1179" s="63"/>
      <c r="V1179" s="64" t="s">
        <v>109</v>
      </c>
      <c r="W1179" s="63"/>
      <c r="X1179" s="64" t="s">
        <v>109</v>
      </c>
      <c r="Y1179" s="65"/>
      <c r="Z1179" s="64" t="s">
        <v>109</v>
      </c>
      <c r="AA1179" s="61">
        <v>0</v>
      </c>
      <c r="AB1179" s="61"/>
      <c r="AC1179" s="64" t="s">
        <v>109</v>
      </c>
      <c r="AD1179" s="64" t="s">
        <v>109</v>
      </c>
      <c r="AE1179" s="66">
        <v>0</v>
      </c>
      <c r="AF1179" s="67" t="s">
        <v>112</v>
      </c>
      <c r="AG1179" s="68"/>
      <c r="AH1179" s="64" t="s">
        <v>109</v>
      </c>
      <c r="AI1179" s="68"/>
      <c r="AJ1179" s="64" t="s">
        <v>109</v>
      </c>
      <c r="AK1179" s="71" t="s">
        <v>109</v>
      </c>
    </row>
    <row r="1180" spans="1:37" ht="18" customHeight="1" x14ac:dyDescent="0.25">
      <c r="A1180" s="144"/>
      <c r="B1180" s="54" t="s">
        <v>109</v>
      </c>
      <c r="C1180" s="56"/>
      <c r="D1180" s="56"/>
      <c r="E1180" s="57">
        <v>0</v>
      </c>
      <c r="F1180" s="57">
        <v>0</v>
      </c>
      <c r="G1180" s="57">
        <v>0</v>
      </c>
      <c r="H1180" s="57">
        <v>0</v>
      </c>
      <c r="I1180" s="57">
        <v>0</v>
      </c>
      <c r="J1180" s="57">
        <v>0</v>
      </c>
      <c r="K1180" s="57">
        <v>0</v>
      </c>
      <c r="L1180" s="57">
        <v>0</v>
      </c>
      <c r="M1180" s="57">
        <v>0</v>
      </c>
      <c r="N1180" s="70"/>
      <c r="O1180" s="70" t="s">
        <v>109</v>
      </c>
      <c r="P1180" s="61"/>
      <c r="Q1180" s="61" t="s">
        <v>109</v>
      </c>
      <c r="R1180" s="62" t="s">
        <v>109</v>
      </c>
      <c r="S1180" s="63"/>
      <c r="T1180" s="64" t="s">
        <v>109</v>
      </c>
      <c r="U1180" s="63"/>
      <c r="V1180" s="64" t="s">
        <v>109</v>
      </c>
      <c r="W1180" s="63"/>
      <c r="X1180" s="64" t="s">
        <v>109</v>
      </c>
      <c r="Y1180" s="65"/>
      <c r="Z1180" s="64" t="s">
        <v>109</v>
      </c>
      <c r="AA1180" s="61">
        <v>0</v>
      </c>
      <c r="AB1180" s="61"/>
      <c r="AC1180" s="64" t="s">
        <v>109</v>
      </c>
      <c r="AD1180" s="64" t="s">
        <v>109</v>
      </c>
      <c r="AE1180" s="66">
        <v>0</v>
      </c>
      <c r="AF1180" s="67" t="s">
        <v>112</v>
      </c>
      <c r="AG1180" s="68"/>
      <c r="AH1180" s="64" t="s">
        <v>109</v>
      </c>
      <c r="AI1180" s="68"/>
      <c r="AJ1180" s="64" t="s">
        <v>109</v>
      </c>
      <c r="AK1180" s="71" t="s">
        <v>109</v>
      </c>
    </row>
    <row r="1181" spans="1:37" ht="18" customHeight="1" x14ac:dyDescent="0.25">
      <c r="A1181" s="144"/>
      <c r="B1181" s="54" t="s">
        <v>109</v>
      </c>
      <c r="C1181" s="56"/>
      <c r="D1181" s="56"/>
      <c r="E1181" s="57">
        <v>0</v>
      </c>
      <c r="F1181" s="57">
        <v>0</v>
      </c>
      <c r="G1181" s="57">
        <v>0</v>
      </c>
      <c r="H1181" s="57">
        <v>0</v>
      </c>
      <c r="I1181" s="57">
        <v>0</v>
      </c>
      <c r="J1181" s="57">
        <v>0</v>
      </c>
      <c r="K1181" s="57">
        <v>0</v>
      </c>
      <c r="L1181" s="57">
        <v>0</v>
      </c>
      <c r="M1181" s="57">
        <v>0</v>
      </c>
      <c r="N1181" s="70"/>
      <c r="O1181" s="70" t="s">
        <v>109</v>
      </c>
      <c r="P1181" s="61"/>
      <c r="Q1181" s="61" t="s">
        <v>109</v>
      </c>
      <c r="R1181" s="62" t="s">
        <v>109</v>
      </c>
      <c r="S1181" s="63"/>
      <c r="T1181" s="64" t="s">
        <v>109</v>
      </c>
      <c r="U1181" s="63"/>
      <c r="V1181" s="64" t="s">
        <v>109</v>
      </c>
      <c r="W1181" s="63"/>
      <c r="X1181" s="64" t="s">
        <v>109</v>
      </c>
      <c r="Y1181" s="65"/>
      <c r="Z1181" s="64" t="s">
        <v>109</v>
      </c>
      <c r="AA1181" s="61">
        <v>0</v>
      </c>
      <c r="AB1181" s="61"/>
      <c r="AC1181" s="64" t="s">
        <v>109</v>
      </c>
      <c r="AD1181" s="64" t="s">
        <v>109</v>
      </c>
      <c r="AE1181" s="66">
        <v>0</v>
      </c>
      <c r="AF1181" s="67" t="s">
        <v>112</v>
      </c>
      <c r="AG1181" s="68"/>
      <c r="AH1181" s="64" t="s">
        <v>109</v>
      </c>
      <c r="AI1181" s="68"/>
      <c r="AJ1181" s="64" t="s">
        <v>109</v>
      </c>
      <c r="AK1181" s="72" t="s">
        <v>109</v>
      </c>
    </row>
    <row r="1182" spans="1:37" ht="18" customHeight="1" x14ac:dyDescent="0.25">
      <c r="A1182" s="144"/>
      <c r="B1182" s="54" t="s">
        <v>109</v>
      </c>
      <c r="C1182" s="56"/>
      <c r="D1182" s="56"/>
      <c r="E1182" s="57">
        <v>0</v>
      </c>
      <c r="F1182" s="57">
        <v>0</v>
      </c>
      <c r="G1182" s="57">
        <v>0</v>
      </c>
      <c r="H1182" s="57">
        <v>0</v>
      </c>
      <c r="I1182" s="57">
        <v>0</v>
      </c>
      <c r="J1182" s="57">
        <v>0</v>
      </c>
      <c r="K1182" s="57">
        <v>0</v>
      </c>
      <c r="L1182" s="57">
        <v>0</v>
      </c>
      <c r="M1182" s="57">
        <v>0</v>
      </c>
      <c r="N1182" s="70"/>
      <c r="O1182" s="70" t="s">
        <v>109</v>
      </c>
      <c r="P1182" s="61"/>
      <c r="Q1182" s="61" t="s">
        <v>109</v>
      </c>
      <c r="R1182" s="62" t="s">
        <v>109</v>
      </c>
      <c r="S1182" s="63"/>
      <c r="T1182" s="64" t="s">
        <v>109</v>
      </c>
      <c r="U1182" s="63"/>
      <c r="V1182" s="64" t="s">
        <v>109</v>
      </c>
      <c r="W1182" s="63"/>
      <c r="X1182" s="64" t="s">
        <v>109</v>
      </c>
      <c r="Y1182" s="65"/>
      <c r="Z1182" s="64" t="s">
        <v>109</v>
      </c>
      <c r="AA1182" s="61">
        <v>0</v>
      </c>
      <c r="AB1182" s="61"/>
      <c r="AC1182" s="64" t="s">
        <v>109</v>
      </c>
      <c r="AD1182" s="64" t="s">
        <v>109</v>
      </c>
      <c r="AE1182" s="66">
        <v>0</v>
      </c>
      <c r="AF1182" s="67" t="s">
        <v>112</v>
      </c>
      <c r="AG1182" s="68"/>
      <c r="AH1182" s="64" t="s">
        <v>109</v>
      </c>
      <c r="AI1182" s="68"/>
      <c r="AJ1182" s="64" t="s">
        <v>109</v>
      </c>
      <c r="AK1182" s="71" t="s">
        <v>109</v>
      </c>
    </row>
    <row r="1183" spans="1:37" ht="18" customHeight="1" x14ac:dyDescent="0.25">
      <c r="A1183" s="144"/>
      <c r="B1183" s="54" t="s">
        <v>109</v>
      </c>
      <c r="C1183" s="56"/>
      <c r="D1183" s="56"/>
      <c r="E1183" s="57">
        <v>0</v>
      </c>
      <c r="F1183" s="57">
        <v>0</v>
      </c>
      <c r="G1183" s="57">
        <v>0</v>
      </c>
      <c r="H1183" s="57">
        <v>0</v>
      </c>
      <c r="I1183" s="57">
        <v>0</v>
      </c>
      <c r="J1183" s="57">
        <v>0</v>
      </c>
      <c r="K1183" s="57">
        <v>0</v>
      </c>
      <c r="L1183" s="57">
        <v>0</v>
      </c>
      <c r="M1183" s="57">
        <v>0</v>
      </c>
      <c r="N1183" s="70"/>
      <c r="O1183" s="70" t="s">
        <v>109</v>
      </c>
      <c r="P1183" s="61"/>
      <c r="Q1183" s="61" t="s">
        <v>109</v>
      </c>
      <c r="R1183" s="62" t="s">
        <v>109</v>
      </c>
      <c r="S1183" s="63"/>
      <c r="T1183" s="64" t="s">
        <v>109</v>
      </c>
      <c r="U1183" s="63"/>
      <c r="V1183" s="64" t="s">
        <v>109</v>
      </c>
      <c r="W1183" s="63"/>
      <c r="X1183" s="64" t="s">
        <v>109</v>
      </c>
      <c r="Y1183" s="65"/>
      <c r="Z1183" s="64" t="s">
        <v>109</v>
      </c>
      <c r="AA1183" s="61">
        <v>0</v>
      </c>
      <c r="AB1183" s="61"/>
      <c r="AC1183" s="64" t="s">
        <v>109</v>
      </c>
      <c r="AD1183" s="64" t="s">
        <v>109</v>
      </c>
      <c r="AE1183" s="66">
        <v>0</v>
      </c>
      <c r="AF1183" s="67" t="s">
        <v>112</v>
      </c>
      <c r="AG1183" s="68"/>
      <c r="AH1183" s="64" t="s">
        <v>109</v>
      </c>
      <c r="AI1183" s="68"/>
      <c r="AJ1183" s="64" t="s">
        <v>109</v>
      </c>
      <c r="AK1183" s="71" t="s">
        <v>109</v>
      </c>
    </row>
    <row r="1184" spans="1:37" ht="18" customHeight="1" x14ac:dyDescent="0.25">
      <c r="A1184" s="144"/>
      <c r="B1184" s="54" t="s">
        <v>109</v>
      </c>
      <c r="C1184" s="56"/>
      <c r="D1184" s="56"/>
      <c r="E1184" s="57">
        <v>0</v>
      </c>
      <c r="F1184" s="57">
        <v>0</v>
      </c>
      <c r="G1184" s="57">
        <v>0</v>
      </c>
      <c r="H1184" s="57">
        <v>0</v>
      </c>
      <c r="I1184" s="57">
        <v>0</v>
      </c>
      <c r="J1184" s="57">
        <v>0</v>
      </c>
      <c r="K1184" s="57">
        <v>0</v>
      </c>
      <c r="L1184" s="57">
        <v>0</v>
      </c>
      <c r="M1184" s="57">
        <v>0</v>
      </c>
      <c r="N1184" s="70"/>
      <c r="O1184" s="70" t="s">
        <v>109</v>
      </c>
      <c r="P1184" s="61"/>
      <c r="Q1184" s="61" t="s">
        <v>109</v>
      </c>
      <c r="R1184" s="62" t="s">
        <v>109</v>
      </c>
      <c r="S1184" s="63"/>
      <c r="T1184" s="64" t="s">
        <v>109</v>
      </c>
      <c r="U1184" s="63"/>
      <c r="V1184" s="64" t="s">
        <v>109</v>
      </c>
      <c r="W1184" s="63"/>
      <c r="X1184" s="64" t="s">
        <v>109</v>
      </c>
      <c r="Y1184" s="65"/>
      <c r="Z1184" s="64" t="s">
        <v>109</v>
      </c>
      <c r="AA1184" s="61">
        <v>0</v>
      </c>
      <c r="AB1184" s="61"/>
      <c r="AC1184" s="64" t="s">
        <v>109</v>
      </c>
      <c r="AD1184" s="64" t="s">
        <v>109</v>
      </c>
      <c r="AE1184" s="66">
        <v>0</v>
      </c>
      <c r="AF1184" s="67" t="s">
        <v>112</v>
      </c>
      <c r="AG1184" s="68"/>
      <c r="AH1184" s="64" t="s">
        <v>109</v>
      </c>
      <c r="AI1184" s="68"/>
      <c r="AJ1184" s="64" t="s">
        <v>109</v>
      </c>
      <c r="AK1184" s="72" t="s">
        <v>109</v>
      </c>
    </row>
    <row r="1185" spans="1:37" ht="18" customHeight="1" x14ac:dyDescent="0.25">
      <c r="A1185" s="144"/>
      <c r="B1185" s="54" t="s">
        <v>109</v>
      </c>
      <c r="C1185" s="56"/>
      <c r="D1185" s="56"/>
      <c r="E1185" s="57">
        <v>0</v>
      </c>
      <c r="F1185" s="57">
        <v>0</v>
      </c>
      <c r="G1185" s="57">
        <v>0</v>
      </c>
      <c r="H1185" s="57">
        <v>0</v>
      </c>
      <c r="I1185" s="57">
        <v>0</v>
      </c>
      <c r="J1185" s="57">
        <v>0</v>
      </c>
      <c r="K1185" s="57">
        <v>0</v>
      </c>
      <c r="L1185" s="57">
        <v>0</v>
      </c>
      <c r="M1185" s="57">
        <v>0</v>
      </c>
      <c r="N1185" s="70"/>
      <c r="O1185" s="70" t="s">
        <v>109</v>
      </c>
      <c r="P1185" s="61"/>
      <c r="Q1185" s="61" t="s">
        <v>109</v>
      </c>
      <c r="R1185" s="62" t="s">
        <v>109</v>
      </c>
      <c r="S1185" s="63"/>
      <c r="T1185" s="64" t="s">
        <v>109</v>
      </c>
      <c r="U1185" s="63"/>
      <c r="V1185" s="64" t="s">
        <v>109</v>
      </c>
      <c r="W1185" s="63"/>
      <c r="X1185" s="64" t="s">
        <v>109</v>
      </c>
      <c r="Y1185" s="65"/>
      <c r="Z1185" s="64" t="s">
        <v>109</v>
      </c>
      <c r="AA1185" s="61">
        <v>0</v>
      </c>
      <c r="AB1185" s="61"/>
      <c r="AC1185" s="64" t="s">
        <v>109</v>
      </c>
      <c r="AD1185" s="64" t="s">
        <v>109</v>
      </c>
      <c r="AE1185" s="66">
        <v>0</v>
      </c>
      <c r="AF1185" s="67" t="s">
        <v>112</v>
      </c>
      <c r="AG1185" s="68"/>
      <c r="AH1185" s="64" t="s">
        <v>109</v>
      </c>
      <c r="AI1185" s="68"/>
      <c r="AJ1185" s="64" t="s">
        <v>109</v>
      </c>
      <c r="AK1185" s="72" t="s">
        <v>109</v>
      </c>
    </row>
    <row r="1186" spans="1:37" ht="18" customHeight="1" thickBot="1" x14ac:dyDescent="0.3">
      <c r="A1186" s="144"/>
      <c r="B1186" s="73" t="s">
        <v>109</v>
      </c>
      <c r="C1186" s="74"/>
      <c r="D1186" s="74"/>
      <c r="E1186" s="75">
        <v>0</v>
      </c>
      <c r="F1186" s="75">
        <v>0</v>
      </c>
      <c r="G1186" s="75">
        <v>0</v>
      </c>
      <c r="H1186" s="75">
        <v>0</v>
      </c>
      <c r="I1186" s="75">
        <v>0</v>
      </c>
      <c r="J1186" s="75">
        <v>0</v>
      </c>
      <c r="K1186" s="75">
        <v>0</v>
      </c>
      <c r="L1186" s="75">
        <v>0</v>
      </c>
      <c r="M1186" s="75">
        <v>0</v>
      </c>
      <c r="N1186" s="76"/>
      <c r="O1186" s="76" t="s">
        <v>109</v>
      </c>
      <c r="P1186" s="77"/>
      <c r="Q1186" s="77" t="s">
        <v>109</v>
      </c>
      <c r="R1186" s="78" t="s">
        <v>109</v>
      </c>
      <c r="S1186" s="79"/>
      <c r="T1186" s="80" t="s">
        <v>109</v>
      </c>
      <c r="U1186" s="79"/>
      <c r="V1186" s="80" t="s">
        <v>109</v>
      </c>
      <c r="W1186" s="79"/>
      <c r="X1186" s="80" t="s">
        <v>109</v>
      </c>
      <c r="Y1186" s="81"/>
      <c r="Z1186" s="80" t="s">
        <v>109</v>
      </c>
      <c r="AA1186" s="77">
        <v>0</v>
      </c>
      <c r="AB1186" s="77"/>
      <c r="AC1186" s="80" t="s">
        <v>109</v>
      </c>
      <c r="AD1186" s="80" t="s">
        <v>109</v>
      </c>
      <c r="AE1186" s="82">
        <v>0</v>
      </c>
      <c r="AF1186" s="83" t="s">
        <v>112</v>
      </c>
      <c r="AG1186" s="84"/>
      <c r="AH1186" s="80" t="s">
        <v>109</v>
      </c>
      <c r="AI1186" s="84"/>
      <c r="AJ1186" s="80" t="s">
        <v>109</v>
      </c>
      <c r="AK1186" s="85" t="s">
        <v>109</v>
      </c>
    </row>
    <row r="1187" spans="1:37" ht="18" customHeight="1" x14ac:dyDescent="0.25">
      <c r="A1187" s="144"/>
      <c r="B1187" s="37">
        <v>13</v>
      </c>
      <c r="C1187" s="145" t="s">
        <v>116</v>
      </c>
      <c r="D1187" s="39">
        <v>1</v>
      </c>
      <c r="E1187" s="47">
        <v>122868812142</v>
      </c>
      <c r="F1187" s="47">
        <v>200770699356</v>
      </c>
      <c r="G1187" s="47">
        <v>72622645048</v>
      </c>
      <c r="H1187" s="47">
        <v>140121341925</v>
      </c>
      <c r="I1187" s="47">
        <v>50246167094</v>
      </c>
      <c r="J1187" s="47">
        <v>60649357431</v>
      </c>
      <c r="K1187" s="47">
        <v>60649357431</v>
      </c>
      <c r="L1187" s="47">
        <v>9280856055</v>
      </c>
      <c r="M1187" s="47">
        <v>5230625098</v>
      </c>
      <c r="N1187" s="41">
        <v>2</v>
      </c>
      <c r="O1187" s="42">
        <v>18</v>
      </c>
      <c r="P1187" s="43"/>
      <c r="Q1187" s="41">
        <v>0</v>
      </c>
      <c r="R1187" s="44">
        <v>122685000000</v>
      </c>
      <c r="S1187" s="45">
        <v>50246167094</v>
      </c>
      <c r="T1187" s="46" t="s">
        <v>107</v>
      </c>
      <c r="U1187" s="47">
        <v>60649357431</v>
      </c>
      <c r="V1187" s="46" t="s">
        <v>100</v>
      </c>
      <c r="W1187" s="47">
        <v>1.691880157501696</v>
      </c>
      <c r="X1187" s="46" t="s">
        <v>107</v>
      </c>
      <c r="Y1187" s="49">
        <v>0.69791728760450966</v>
      </c>
      <c r="Z1187" s="46" t="s">
        <v>107</v>
      </c>
      <c r="AA1187" s="41">
        <v>0</v>
      </c>
      <c r="AB1187" s="49">
        <v>1.7743301959355986</v>
      </c>
      <c r="AC1187" s="46" t="s">
        <v>107</v>
      </c>
      <c r="AD1187" s="46" t="s">
        <v>107</v>
      </c>
      <c r="AE1187" s="50"/>
      <c r="AF1187" s="51"/>
      <c r="AG1187" s="49">
        <v>0.15302480435277013</v>
      </c>
      <c r="AH1187" s="46" t="s">
        <v>107</v>
      </c>
      <c r="AI1187" s="49">
        <v>4.6226147962674033E-2</v>
      </c>
      <c r="AJ1187" s="46" t="s">
        <v>107</v>
      </c>
      <c r="AK1187" s="52" t="s">
        <v>107</v>
      </c>
    </row>
    <row r="1188" spans="1:37" ht="18" customHeight="1" x14ac:dyDescent="0.25">
      <c r="A1188" s="144"/>
      <c r="B1188" s="54">
        <v>13.1</v>
      </c>
      <c r="C1188" s="86" t="s">
        <v>116</v>
      </c>
      <c r="D1188" s="56">
        <v>1</v>
      </c>
      <c r="E1188" s="57">
        <v>122868812142</v>
      </c>
      <c r="F1188" s="57">
        <v>200770699356</v>
      </c>
      <c r="G1188" s="57">
        <v>72622645048</v>
      </c>
      <c r="H1188" s="57">
        <v>140121341925</v>
      </c>
      <c r="I1188" s="57">
        <v>50246167094</v>
      </c>
      <c r="J1188" s="57">
        <v>60649357431</v>
      </c>
      <c r="K1188" s="57">
        <v>60649357431</v>
      </c>
      <c r="L1188" s="57">
        <v>9280856055</v>
      </c>
      <c r="M1188" s="57">
        <v>5230625098</v>
      </c>
      <c r="N1188" s="59"/>
      <c r="O1188" s="60" t="s">
        <v>109</v>
      </c>
      <c r="P1188" s="61"/>
      <c r="Q1188" s="61" t="s">
        <v>109</v>
      </c>
      <c r="R1188" s="62" t="s">
        <v>109</v>
      </c>
      <c r="S1188" s="63"/>
      <c r="T1188" s="64" t="s">
        <v>109</v>
      </c>
      <c r="U1188" s="63"/>
      <c r="V1188" s="64" t="s">
        <v>109</v>
      </c>
      <c r="W1188" s="63"/>
      <c r="X1188" s="64" t="s">
        <v>109</v>
      </c>
      <c r="Y1188" s="65"/>
      <c r="Z1188" s="64" t="s">
        <v>109</v>
      </c>
      <c r="AA1188" s="61" t="s">
        <v>109</v>
      </c>
      <c r="AB1188" s="61"/>
      <c r="AC1188" s="64" t="s">
        <v>109</v>
      </c>
      <c r="AD1188" s="64" t="s">
        <v>109</v>
      </c>
      <c r="AE1188" s="66">
        <v>354280.39413446269</v>
      </c>
      <c r="AF1188" s="67" t="s">
        <v>110</v>
      </c>
      <c r="AG1188" s="68"/>
      <c r="AH1188" s="64" t="s">
        <v>109</v>
      </c>
      <c r="AI1188" s="68"/>
      <c r="AJ1188" s="64" t="s">
        <v>109</v>
      </c>
      <c r="AK1188" s="69" t="s">
        <v>109</v>
      </c>
    </row>
    <row r="1189" spans="1:37" ht="18" customHeight="1" x14ac:dyDescent="0.25">
      <c r="A1189" s="144"/>
      <c r="B1189" s="54" t="s">
        <v>109</v>
      </c>
      <c r="C1189" s="56"/>
      <c r="D1189" s="56"/>
      <c r="E1189" s="57"/>
      <c r="F1189" s="57"/>
      <c r="G1189" s="57"/>
      <c r="H1189" s="57"/>
      <c r="I1189" s="57">
        <v>0</v>
      </c>
      <c r="J1189" s="57">
        <v>0</v>
      </c>
      <c r="K1189" s="57">
        <v>0</v>
      </c>
      <c r="L1189" s="57"/>
      <c r="M1189" s="57"/>
      <c r="N1189" s="70"/>
      <c r="O1189" s="70" t="s">
        <v>109</v>
      </c>
      <c r="P1189" s="61"/>
      <c r="Q1189" s="61" t="s">
        <v>109</v>
      </c>
      <c r="R1189" s="62" t="s">
        <v>109</v>
      </c>
      <c r="S1189" s="63"/>
      <c r="T1189" s="64" t="s">
        <v>109</v>
      </c>
      <c r="U1189" s="63"/>
      <c r="V1189" s="64" t="s">
        <v>109</v>
      </c>
      <c r="W1189" s="63"/>
      <c r="X1189" s="64" t="s">
        <v>109</v>
      </c>
      <c r="Y1189" s="65"/>
      <c r="Z1189" s="64" t="s">
        <v>109</v>
      </c>
      <c r="AA1189" s="61" t="s">
        <v>109</v>
      </c>
      <c r="AB1189" s="61"/>
      <c r="AC1189" s="64" t="s">
        <v>109</v>
      </c>
      <c r="AD1189" s="64" t="s">
        <v>109</v>
      </c>
      <c r="AE1189" s="66">
        <v>0</v>
      </c>
      <c r="AF1189" s="67" t="s">
        <v>112</v>
      </c>
      <c r="AG1189" s="68"/>
      <c r="AH1189" s="64" t="s">
        <v>109</v>
      </c>
      <c r="AI1189" s="68"/>
      <c r="AJ1189" s="64" t="s">
        <v>109</v>
      </c>
      <c r="AK1189" s="71" t="s">
        <v>109</v>
      </c>
    </row>
    <row r="1190" spans="1:37" ht="18" customHeight="1" x14ac:dyDescent="0.25">
      <c r="A1190" s="144"/>
      <c r="B1190" s="54" t="s">
        <v>109</v>
      </c>
      <c r="C1190" s="56"/>
      <c r="D1190" s="56"/>
      <c r="E1190" s="57">
        <v>0</v>
      </c>
      <c r="F1190" s="57">
        <v>0</v>
      </c>
      <c r="G1190" s="57">
        <v>0</v>
      </c>
      <c r="H1190" s="57">
        <v>0</v>
      </c>
      <c r="I1190" s="57">
        <v>0</v>
      </c>
      <c r="J1190" s="57">
        <v>0</v>
      </c>
      <c r="K1190" s="57">
        <v>0</v>
      </c>
      <c r="L1190" s="57">
        <v>0</v>
      </c>
      <c r="M1190" s="57">
        <v>0</v>
      </c>
      <c r="N1190" s="70"/>
      <c r="O1190" s="70" t="s">
        <v>109</v>
      </c>
      <c r="P1190" s="61"/>
      <c r="Q1190" s="61" t="s">
        <v>109</v>
      </c>
      <c r="R1190" s="62" t="s">
        <v>109</v>
      </c>
      <c r="S1190" s="63"/>
      <c r="T1190" s="64" t="s">
        <v>109</v>
      </c>
      <c r="U1190" s="63"/>
      <c r="V1190" s="64" t="s">
        <v>109</v>
      </c>
      <c r="W1190" s="63"/>
      <c r="X1190" s="64" t="s">
        <v>109</v>
      </c>
      <c r="Y1190" s="65"/>
      <c r="Z1190" s="64" t="s">
        <v>109</v>
      </c>
      <c r="AA1190" s="61">
        <v>0</v>
      </c>
      <c r="AB1190" s="61"/>
      <c r="AC1190" s="64" t="s">
        <v>109</v>
      </c>
      <c r="AD1190" s="64" t="s">
        <v>109</v>
      </c>
      <c r="AE1190" s="66">
        <v>0</v>
      </c>
      <c r="AF1190" s="67" t="s">
        <v>112</v>
      </c>
      <c r="AG1190" s="68"/>
      <c r="AH1190" s="64" t="s">
        <v>109</v>
      </c>
      <c r="AI1190" s="68"/>
      <c r="AJ1190" s="64" t="s">
        <v>109</v>
      </c>
      <c r="AK1190" s="71" t="s">
        <v>109</v>
      </c>
    </row>
    <row r="1191" spans="1:37" ht="18" customHeight="1" x14ac:dyDescent="0.25">
      <c r="A1191" s="144"/>
      <c r="B1191" s="54" t="s">
        <v>109</v>
      </c>
      <c r="C1191" s="56"/>
      <c r="D1191" s="56"/>
      <c r="E1191" s="57">
        <v>0</v>
      </c>
      <c r="F1191" s="57">
        <v>0</v>
      </c>
      <c r="G1191" s="57">
        <v>0</v>
      </c>
      <c r="H1191" s="57">
        <v>0</v>
      </c>
      <c r="I1191" s="57">
        <v>0</v>
      </c>
      <c r="J1191" s="57">
        <v>0</v>
      </c>
      <c r="K1191" s="57">
        <v>0</v>
      </c>
      <c r="L1191" s="57">
        <v>0</v>
      </c>
      <c r="M1191" s="57">
        <v>0</v>
      </c>
      <c r="N1191" s="70"/>
      <c r="O1191" s="70" t="s">
        <v>109</v>
      </c>
      <c r="P1191" s="61"/>
      <c r="Q1191" s="61" t="s">
        <v>109</v>
      </c>
      <c r="R1191" s="62" t="s">
        <v>109</v>
      </c>
      <c r="S1191" s="63"/>
      <c r="T1191" s="64" t="s">
        <v>109</v>
      </c>
      <c r="U1191" s="63"/>
      <c r="V1191" s="64" t="s">
        <v>109</v>
      </c>
      <c r="W1191" s="63"/>
      <c r="X1191" s="64" t="s">
        <v>109</v>
      </c>
      <c r="Y1191" s="65"/>
      <c r="Z1191" s="64" t="s">
        <v>109</v>
      </c>
      <c r="AA1191" s="61">
        <v>0</v>
      </c>
      <c r="AB1191" s="61"/>
      <c r="AC1191" s="64" t="s">
        <v>109</v>
      </c>
      <c r="AD1191" s="64" t="s">
        <v>109</v>
      </c>
      <c r="AE1191" s="66">
        <v>0</v>
      </c>
      <c r="AF1191" s="67" t="s">
        <v>112</v>
      </c>
      <c r="AG1191" s="68"/>
      <c r="AH1191" s="64" t="s">
        <v>109</v>
      </c>
      <c r="AI1191" s="68"/>
      <c r="AJ1191" s="64" t="s">
        <v>109</v>
      </c>
      <c r="AK1191" s="71" t="s">
        <v>109</v>
      </c>
    </row>
    <row r="1192" spans="1:37" ht="18" customHeight="1" x14ac:dyDescent="0.25">
      <c r="A1192" s="144"/>
      <c r="B1192" s="54" t="s">
        <v>109</v>
      </c>
      <c r="C1192" s="56"/>
      <c r="D1192" s="56"/>
      <c r="E1192" s="57">
        <v>0</v>
      </c>
      <c r="F1192" s="57">
        <v>0</v>
      </c>
      <c r="G1192" s="57">
        <v>0</v>
      </c>
      <c r="H1192" s="57">
        <v>0</v>
      </c>
      <c r="I1192" s="57">
        <v>0</v>
      </c>
      <c r="J1192" s="57">
        <v>0</v>
      </c>
      <c r="K1192" s="57">
        <v>0</v>
      </c>
      <c r="L1192" s="57">
        <v>0</v>
      </c>
      <c r="M1192" s="57">
        <v>0</v>
      </c>
      <c r="N1192" s="70"/>
      <c r="O1192" s="70" t="s">
        <v>109</v>
      </c>
      <c r="P1192" s="61"/>
      <c r="Q1192" s="61" t="s">
        <v>109</v>
      </c>
      <c r="R1192" s="62" t="s">
        <v>109</v>
      </c>
      <c r="S1192" s="63"/>
      <c r="T1192" s="64" t="s">
        <v>109</v>
      </c>
      <c r="U1192" s="63"/>
      <c r="V1192" s="64" t="s">
        <v>109</v>
      </c>
      <c r="W1192" s="63"/>
      <c r="X1192" s="64" t="s">
        <v>109</v>
      </c>
      <c r="Y1192" s="65"/>
      <c r="Z1192" s="64" t="s">
        <v>109</v>
      </c>
      <c r="AA1192" s="61">
        <v>0</v>
      </c>
      <c r="AB1192" s="61"/>
      <c r="AC1192" s="64" t="s">
        <v>109</v>
      </c>
      <c r="AD1192" s="64" t="s">
        <v>109</v>
      </c>
      <c r="AE1192" s="66">
        <v>0</v>
      </c>
      <c r="AF1192" s="67" t="s">
        <v>112</v>
      </c>
      <c r="AG1192" s="68"/>
      <c r="AH1192" s="64" t="s">
        <v>109</v>
      </c>
      <c r="AI1192" s="68"/>
      <c r="AJ1192" s="64" t="s">
        <v>109</v>
      </c>
      <c r="AK1192" s="72" t="s">
        <v>109</v>
      </c>
    </row>
    <row r="1193" spans="1:37" ht="18" customHeight="1" x14ac:dyDescent="0.25">
      <c r="A1193" s="144"/>
      <c r="B1193" s="54" t="s">
        <v>109</v>
      </c>
      <c r="C1193" s="56"/>
      <c r="D1193" s="56"/>
      <c r="E1193" s="57">
        <v>0</v>
      </c>
      <c r="F1193" s="57">
        <v>0</v>
      </c>
      <c r="G1193" s="57">
        <v>0</v>
      </c>
      <c r="H1193" s="57">
        <v>0</v>
      </c>
      <c r="I1193" s="57">
        <v>0</v>
      </c>
      <c r="J1193" s="57">
        <v>0</v>
      </c>
      <c r="K1193" s="57">
        <v>0</v>
      </c>
      <c r="L1193" s="57">
        <v>0</v>
      </c>
      <c r="M1193" s="57">
        <v>0</v>
      </c>
      <c r="N1193" s="70"/>
      <c r="O1193" s="70" t="s">
        <v>109</v>
      </c>
      <c r="P1193" s="61"/>
      <c r="Q1193" s="61" t="s">
        <v>109</v>
      </c>
      <c r="R1193" s="62" t="s">
        <v>109</v>
      </c>
      <c r="S1193" s="63"/>
      <c r="T1193" s="64" t="s">
        <v>109</v>
      </c>
      <c r="U1193" s="63"/>
      <c r="V1193" s="64" t="s">
        <v>109</v>
      </c>
      <c r="W1193" s="63"/>
      <c r="X1193" s="64" t="s">
        <v>109</v>
      </c>
      <c r="Y1193" s="65"/>
      <c r="Z1193" s="64" t="s">
        <v>109</v>
      </c>
      <c r="AA1193" s="61">
        <v>0</v>
      </c>
      <c r="AB1193" s="61"/>
      <c r="AC1193" s="64" t="s">
        <v>109</v>
      </c>
      <c r="AD1193" s="64" t="s">
        <v>109</v>
      </c>
      <c r="AE1193" s="66">
        <v>0</v>
      </c>
      <c r="AF1193" s="67" t="s">
        <v>112</v>
      </c>
      <c r="AG1193" s="68"/>
      <c r="AH1193" s="64" t="s">
        <v>109</v>
      </c>
      <c r="AI1193" s="68"/>
      <c r="AJ1193" s="64" t="s">
        <v>109</v>
      </c>
      <c r="AK1193" s="71" t="s">
        <v>109</v>
      </c>
    </row>
    <row r="1194" spans="1:37" ht="18" customHeight="1" x14ac:dyDescent="0.25">
      <c r="A1194" s="144"/>
      <c r="B1194" s="54" t="s">
        <v>109</v>
      </c>
      <c r="C1194" s="56"/>
      <c r="D1194" s="56"/>
      <c r="E1194" s="57">
        <v>0</v>
      </c>
      <c r="F1194" s="57">
        <v>0</v>
      </c>
      <c r="G1194" s="57">
        <v>0</v>
      </c>
      <c r="H1194" s="57">
        <v>0</v>
      </c>
      <c r="I1194" s="57">
        <v>0</v>
      </c>
      <c r="J1194" s="57">
        <v>0</v>
      </c>
      <c r="K1194" s="57">
        <v>0</v>
      </c>
      <c r="L1194" s="57">
        <v>0</v>
      </c>
      <c r="M1194" s="57">
        <v>0</v>
      </c>
      <c r="N1194" s="70"/>
      <c r="O1194" s="70" t="s">
        <v>109</v>
      </c>
      <c r="P1194" s="61"/>
      <c r="Q1194" s="61" t="s">
        <v>109</v>
      </c>
      <c r="R1194" s="62" t="s">
        <v>109</v>
      </c>
      <c r="S1194" s="63"/>
      <c r="T1194" s="64" t="s">
        <v>109</v>
      </c>
      <c r="U1194" s="63"/>
      <c r="V1194" s="64" t="s">
        <v>109</v>
      </c>
      <c r="W1194" s="63"/>
      <c r="X1194" s="64" t="s">
        <v>109</v>
      </c>
      <c r="Y1194" s="65"/>
      <c r="Z1194" s="64" t="s">
        <v>109</v>
      </c>
      <c r="AA1194" s="61">
        <v>0</v>
      </c>
      <c r="AB1194" s="61"/>
      <c r="AC1194" s="64" t="s">
        <v>109</v>
      </c>
      <c r="AD1194" s="64" t="s">
        <v>109</v>
      </c>
      <c r="AE1194" s="66">
        <v>0</v>
      </c>
      <c r="AF1194" s="67" t="s">
        <v>112</v>
      </c>
      <c r="AG1194" s="68"/>
      <c r="AH1194" s="64" t="s">
        <v>109</v>
      </c>
      <c r="AI1194" s="68"/>
      <c r="AJ1194" s="64" t="s">
        <v>109</v>
      </c>
      <c r="AK1194" s="71" t="s">
        <v>109</v>
      </c>
    </row>
    <row r="1195" spans="1:37" ht="18" customHeight="1" x14ac:dyDescent="0.25">
      <c r="A1195" s="144"/>
      <c r="B1195" s="54" t="s">
        <v>109</v>
      </c>
      <c r="C1195" s="56"/>
      <c r="D1195" s="56"/>
      <c r="E1195" s="57">
        <v>0</v>
      </c>
      <c r="F1195" s="57">
        <v>0</v>
      </c>
      <c r="G1195" s="57">
        <v>0</v>
      </c>
      <c r="H1195" s="57">
        <v>0</v>
      </c>
      <c r="I1195" s="57">
        <v>0</v>
      </c>
      <c r="J1195" s="57">
        <v>0</v>
      </c>
      <c r="K1195" s="57">
        <v>0</v>
      </c>
      <c r="L1195" s="57">
        <v>0</v>
      </c>
      <c r="M1195" s="57">
        <v>0</v>
      </c>
      <c r="N1195" s="70"/>
      <c r="O1195" s="70" t="s">
        <v>109</v>
      </c>
      <c r="P1195" s="61"/>
      <c r="Q1195" s="61" t="s">
        <v>109</v>
      </c>
      <c r="R1195" s="62" t="s">
        <v>109</v>
      </c>
      <c r="S1195" s="63"/>
      <c r="T1195" s="64" t="s">
        <v>109</v>
      </c>
      <c r="U1195" s="63"/>
      <c r="V1195" s="64" t="s">
        <v>109</v>
      </c>
      <c r="W1195" s="63"/>
      <c r="X1195" s="64" t="s">
        <v>109</v>
      </c>
      <c r="Y1195" s="65"/>
      <c r="Z1195" s="64" t="s">
        <v>109</v>
      </c>
      <c r="AA1195" s="61">
        <v>0</v>
      </c>
      <c r="AB1195" s="61"/>
      <c r="AC1195" s="64" t="s">
        <v>109</v>
      </c>
      <c r="AD1195" s="64" t="s">
        <v>109</v>
      </c>
      <c r="AE1195" s="66">
        <v>0</v>
      </c>
      <c r="AF1195" s="67" t="s">
        <v>112</v>
      </c>
      <c r="AG1195" s="68"/>
      <c r="AH1195" s="64" t="s">
        <v>109</v>
      </c>
      <c r="AI1195" s="68"/>
      <c r="AJ1195" s="64" t="s">
        <v>109</v>
      </c>
      <c r="AK1195" s="72" t="s">
        <v>109</v>
      </c>
    </row>
    <row r="1196" spans="1:37" ht="18" customHeight="1" x14ac:dyDescent="0.25">
      <c r="A1196" s="144"/>
      <c r="B1196" s="54" t="s">
        <v>109</v>
      </c>
      <c r="C1196" s="56"/>
      <c r="D1196" s="56"/>
      <c r="E1196" s="57">
        <v>0</v>
      </c>
      <c r="F1196" s="57">
        <v>0</v>
      </c>
      <c r="G1196" s="57">
        <v>0</v>
      </c>
      <c r="H1196" s="57">
        <v>0</v>
      </c>
      <c r="I1196" s="57">
        <v>0</v>
      </c>
      <c r="J1196" s="57">
        <v>0</v>
      </c>
      <c r="K1196" s="57">
        <v>0</v>
      </c>
      <c r="L1196" s="57">
        <v>0</v>
      </c>
      <c r="M1196" s="57">
        <v>0</v>
      </c>
      <c r="N1196" s="70"/>
      <c r="O1196" s="70" t="s">
        <v>109</v>
      </c>
      <c r="P1196" s="61"/>
      <c r="Q1196" s="61" t="s">
        <v>109</v>
      </c>
      <c r="R1196" s="62" t="s">
        <v>109</v>
      </c>
      <c r="S1196" s="63"/>
      <c r="T1196" s="64" t="s">
        <v>109</v>
      </c>
      <c r="U1196" s="63"/>
      <c r="V1196" s="64" t="s">
        <v>109</v>
      </c>
      <c r="W1196" s="63"/>
      <c r="X1196" s="64" t="s">
        <v>109</v>
      </c>
      <c r="Y1196" s="65"/>
      <c r="Z1196" s="64" t="s">
        <v>109</v>
      </c>
      <c r="AA1196" s="61">
        <v>0</v>
      </c>
      <c r="AB1196" s="61"/>
      <c r="AC1196" s="64" t="s">
        <v>109</v>
      </c>
      <c r="AD1196" s="64" t="s">
        <v>109</v>
      </c>
      <c r="AE1196" s="66">
        <v>0</v>
      </c>
      <c r="AF1196" s="67" t="s">
        <v>112</v>
      </c>
      <c r="AG1196" s="68"/>
      <c r="AH1196" s="64" t="s">
        <v>109</v>
      </c>
      <c r="AI1196" s="68"/>
      <c r="AJ1196" s="64" t="s">
        <v>109</v>
      </c>
      <c r="AK1196" s="72" t="s">
        <v>109</v>
      </c>
    </row>
    <row r="1197" spans="1:37" ht="18" customHeight="1" thickBot="1" x14ac:dyDescent="0.3">
      <c r="A1197" s="144"/>
      <c r="B1197" s="73" t="s">
        <v>109</v>
      </c>
      <c r="C1197" s="74"/>
      <c r="D1197" s="74"/>
      <c r="E1197" s="75">
        <v>0</v>
      </c>
      <c r="F1197" s="75">
        <v>0</v>
      </c>
      <c r="G1197" s="75">
        <v>0</v>
      </c>
      <c r="H1197" s="75">
        <v>0</v>
      </c>
      <c r="I1197" s="75">
        <v>0</v>
      </c>
      <c r="J1197" s="75">
        <v>0</v>
      </c>
      <c r="K1197" s="75">
        <v>0</v>
      </c>
      <c r="L1197" s="75">
        <v>0</v>
      </c>
      <c r="M1197" s="75">
        <v>0</v>
      </c>
      <c r="N1197" s="76"/>
      <c r="O1197" s="76" t="s">
        <v>109</v>
      </c>
      <c r="P1197" s="77"/>
      <c r="Q1197" s="77" t="s">
        <v>109</v>
      </c>
      <c r="R1197" s="78" t="s">
        <v>109</v>
      </c>
      <c r="S1197" s="79"/>
      <c r="T1197" s="80" t="s">
        <v>109</v>
      </c>
      <c r="U1197" s="79"/>
      <c r="V1197" s="80" t="s">
        <v>109</v>
      </c>
      <c r="W1197" s="79"/>
      <c r="X1197" s="80" t="s">
        <v>109</v>
      </c>
      <c r="Y1197" s="81"/>
      <c r="Z1197" s="80" t="s">
        <v>109</v>
      </c>
      <c r="AA1197" s="77">
        <v>0</v>
      </c>
      <c r="AB1197" s="77"/>
      <c r="AC1197" s="80" t="s">
        <v>109</v>
      </c>
      <c r="AD1197" s="80" t="s">
        <v>109</v>
      </c>
      <c r="AE1197" s="82">
        <v>0</v>
      </c>
      <c r="AF1197" s="83" t="s">
        <v>112</v>
      </c>
      <c r="AG1197" s="84"/>
      <c r="AH1197" s="80" t="s">
        <v>109</v>
      </c>
      <c r="AI1197" s="84"/>
      <c r="AJ1197" s="80" t="s">
        <v>109</v>
      </c>
      <c r="AK1197" s="85" t="s">
        <v>109</v>
      </c>
    </row>
    <row r="1198" spans="1:37" ht="33" x14ac:dyDescent="0.25">
      <c r="A1198" s="144"/>
      <c r="B1198" s="37">
        <v>14</v>
      </c>
      <c r="C1198" s="145" t="s">
        <v>117</v>
      </c>
      <c r="D1198" s="39">
        <v>1</v>
      </c>
      <c r="E1198" s="47">
        <v>279342960350</v>
      </c>
      <c r="F1198" s="47">
        <v>344121253362</v>
      </c>
      <c r="G1198" s="47">
        <v>105481179032</v>
      </c>
      <c r="H1198" s="47">
        <v>121817752947</v>
      </c>
      <c r="I1198" s="47">
        <v>173861781318</v>
      </c>
      <c r="J1198" s="47">
        <v>222303500415</v>
      </c>
      <c r="K1198" s="47">
        <v>222303500415</v>
      </c>
      <c r="L1198" s="47">
        <v>18845542601</v>
      </c>
      <c r="M1198" s="47">
        <v>2217978692</v>
      </c>
      <c r="N1198" s="41">
        <v>2</v>
      </c>
      <c r="O1198" s="42">
        <v>18</v>
      </c>
      <c r="P1198" s="43"/>
      <c r="Q1198" s="41">
        <v>0</v>
      </c>
      <c r="R1198" s="44">
        <v>122685000000</v>
      </c>
      <c r="S1198" s="45">
        <v>173861781318</v>
      </c>
      <c r="T1198" s="46" t="s">
        <v>107</v>
      </c>
      <c r="U1198" s="47">
        <v>222303500415</v>
      </c>
      <c r="V1198" s="46" t="s">
        <v>107</v>
      </c>
      <c r="W1198" s="47">
        <v>2.6482730181206571</v>
      </c>
      <c r="X1198" s="46" t="s">
        <v>107</v>
      </c>
      <c r="Y1198" s="49">
        <v>0.3539965978760784</v>
      </c>
      <c r="Z1198" s="46" t="s">
        <v>107</v>
      </c>
      <c r="AA1198" s="41">
        <v>0</v>
      </c>
      <c r="AB1198" s="49">
        <v>8.4967194089707689</v>
      </c>
      <c r="AC1198" s="46" t="s">
        <v>107</v>
      </c>
      <c r="AD1198" s="46" t="s">
        <v>107</v>
      </c>
      <c r="AE1198" s="50"/>
      <c r="AF1198" s="51"/>
      <c r="AG1198" s="49">
        <v>8.4773935479283122E-2</v>
      </c>
      <c r="AH1198" s="46" t="s">
        <v>107</v>
      </c>
      <c r="AI1198" s="49">
        <v>5.4764250731050727E-2</v>
      </c>
      <c r="AJ1198" s="46" t="s">
        <v>107</v>
      </c>
      <c r="AK1198" s="52" t="s">
        <v>107</v>
      </c>
    </row>
    <row r="1199" spans="1:37" ht="18" customHeight="1" x14ac:dyDescent="0.25">
      <c r="A1199" s="144"/>
      <c r="B1199" s="146">
        <v>14.1</v>
      </c>
      <c r="C1199" s="86" t="s">
        <v>118</v>
      </c>
      <c r="D1199" s="56">
        <v>0.7</v>
      </c>
      <c r="E1199" s="57">
        <v>219981516706</v>
      </c>
      <c r="F1199" s="57">
        <v>279927516291</v>
      </c>
      <c r="G1199" s="57">
        <v>81165305104</v>
      </c>
      <c r="H1199" s="57">
        <v>97043383019</v>
      </c>
      <c r="I1199" s="57">
        <v>138816211602</v>
      </c>
      <c r="J1199" s="57">
        <v>182884133272</v>
      </c>
      <c r="K1199" s="57">
        <v>182884133272</v>
      </c>
      <c r="L1199" s="57">
        <v>12847016554</v>
      </c>
      <c r="M1199" s="57">
        <v>2043600260</v>
      </c>
      <c r="N1199" s="59"/>
      <c r="O1199" s="60" t="s">
        <v>109</v>
      </c>
      <c r="P1199" s="61"/>
      <c r="Q1199" s="61" t="s">
        <v>109</v>
      </c>
      <c r="R1199" s="62" t="s">
        <v>109</v>
      </c>
      <c r="S1199" s="63"/>
      <c r="T1199" s="64" t="s">
        <v>109</v>
      </c>
      <c r="U1199" s="63"/>
      <c r="V1199" s="64" t="s">
        <v>109</v>
      </c>
      <c r="W1199" s="63"/>
      <c r="X1199" s="64" t="s">
        <v>109</v>
      </c>
      <c r="Y1199" s="65"/>
      <c r="Z1199" s="64" t="s">
        <v>109</v>
      </c>
      <c r="AA1199" s="61" t="s">
        <v>109</v>
      </c>
      <c r="AB1199" s="61"/>
      <c r="AC1199" s="64" t="s">
        <v>109</v>
      </c>
      <c r="AD1199" s="64" t="s">
        <v>109</v>
      </c>
      <c r="AE1199" s="66">
        <v>493960.67812069878</v>
      </c>
      <c r="AF1199" s="67" t="s">
        <v>110</v>
      </c>
      <c r="AG1199" s="68"/>
      <c r="AH1199" s="64" t="s">
        <v>109</v>
      </c>
      <c r="AI1199" s="68"/>
      <c r="AJ1199" s="64" t="s">
        <v>109</v>
      </c>
      <c r="AK1199" s="69" t="s">
        <v>109</v>
      </c>
    </row>
    <row r="1200" spans="1:37" ht="18" customHeight="1" x14ac:dyDescent="0.25">
      <c r="A1200" s="144"/>
      <c r="B1200" s="146">
        <v>14.2</v>
      </c>
      <c r="C1200" s="56" t="s">
        <v>119</v>
      </c>
      <c r="D1200" s="56">
        <v>0.3</v>
      </c>
      <c r="E1200" s="57">
        <v>59361443644</v>
      </c>
      <c r="F1200" s="57">
        <v>64193737071</v>
      </c>
      <c r="G1200" s="57">
        <v>24315873928</v>
      </c>
      <c r="H1200" s="57">
        <v>24774369928</v>
      </c>
      <c r="I1200" s="57">
        <v>35045569716</v>
      </c>
      <c r="J1200" s="57">
        <v>39419367143</v>
      </c>
      <c r="K1200" s="57">
        <v>39419367143</v>
      </c>
      <c r="L1200" s="57">
        <v>5998526047</v>
      </c>
      <c r="M1200" s="57">
        <v>174378432</v>
      </c>
      <c r="N1200" s="70"/>
      <c r="O1200" s="70" t="s">
        <v>109</v>
      </c>
      <c r="P1200" s="61"/>
      <c r="Q1200" s="61" t="s">
        <v>109</v>
      </c>
      <c r="R1200" s="62" t="s">
        <v>109</v>
      </c>
      <c r="S1200" s="63"/>
      <c r="T1200" s="64" t="s">
        <v>109</v>
      </c>
      <c r="U1200" s="63"/>
      <c r="V1200" s="64" t="s">
        <v>109</v>
      </c>
      <c r="W1200" s="63"/>
      <c r="X1200" s="64" t="s">
        <v>109</v>
      </c>
      <c r="Y1200" s="65"/>
      <c r="Z1200" s="64" t="s">
        <v>109</v>
      </c>
      <c r="AA1200" s="61" t="s">
        <v>109</v>
      </c>
      <c r="AB1200" s="61"/>
      <c r="AC1200" s="64" t="s">
        <v>109</v>
      </c>
      <c r="AD1200" s="64" t="s">
        <v>109</v>
      </c>
      <c r="AE1200" s="66">
        <v>113276.40210164108</v>
      </c>
      <c r="AF1200" s="67" t="s">
        <v>110</v>
      </c>
      <c r="AG1200" s="68"/>
      <c r="AH1200" s="64" t="s">
        <v>109</v>
      </c>
      <c r="AI1200" s="68"/>
      <c r="AJ1200" s="64" t="s">
        <v>109</v>
      </c>
      <c r="AK1200" s="71" t="s">
        <v>109</v>
      </c>
    </row>
    <row r="1201" spans="1:37" ht="18" customHeight="1" x14ac:dyDescent="0.25">
      <c r="A1201" s="144"/>
      <c r="B1201" s="54" t="s">
        <v>109</v>
      </c>
      <c r="C1201" s="56"/>
      <c r="D1201" s="56"/>
      <c r="E1201" s="57">
        <v>0</v>
      </c>
      <c r="F1201" s="57">
        <v>0</v>
      </c>
      <c r="G1201" s="57">
        <v>0</v>
      </c>
      <c r="H1201" s="57">
        <v>0</v>
      </c>
      <c r="I1201" s="57">
        <v>0</v>
      </c>
      <c r="J1201" s="57">
        <v>0</v>
      </c>
      <c r="K1201" s="57">
        <v>0</v>
      </c>
      <c r="L1201" s="57">
        <v>0</v>
      </c>
      <c r="M1201" s="57">
        <v>0</v>
      </c>
      <c r="N1201" s="70"/>
      <c r="O1201" s="70" t="s">
        <v>109</v>
      </c>
      <c r="P1201" s="61"/>
      <c r="Q1201" s="61" t="s">
        <v>109</v>
      </c>
      <c r="R1201" s="62" t="s">
        <v>109</v>
      </c>
      <c r="S1201" s="63"/>
      <c r="T1201" s="64" t="s">
        <v>109</v>
      </c>
      <c r="U1201" s="63"/>
      <c r="V1201" s="64" t="s">
        <v>109</v>
      </c>
      <c r="W1201" s="63"/>
      <c r="X1201" s="64" t="s">
        <v>109</v>
      </c>
      <c r="Y1201" s="65"/>
      <c r="Z1201" s="64" t="s">
        <v>109</v>
      </c>
      <c r="AA1201" s="61">
        <v>0</v>
      </c>
      <c r="AB1201" s="61"/>
      <c r="AC1201" s="64" t="s">
        <v>109</v>
      </c>
      <c r="AD1201" s="64" t="s">
        <v>109</v>
      </c>
      <c r="AE1201" s="66">
        <v>0</v>
      </c>
      <c r="AF1201" s="67" t="s">
        <v>112</v>
      </c>
      <c r="AG1201" s="68"/>
      <c r="AH1201" s="64" t="s">
        <v>109</v>
      </c>
      <c r="AI1201" s="68"/>
      <c r="AJ1201" s="64" t="s">
        <v>109</v>
      </c>
      <c r="AK1201" s="71" t="s">
        <v>109</v>
      </c>
    </row>
    <row r="1202" spans="1:37" ht="18" customHeight="1" x14ac:dyDescent="0.25">
      <c r="A1202" s="144"/>
      <c r="B1202" s="54" t="s">
        <v>109</v>
      </c>
      <c r="C1202" s="56"/>
      <c r="D1202" s="56"/>
      <c r="E1202" s="57">
        <v>0</v>
      </c>
      <c r="F1202" s="57">
        <v>0</v>
      </c>
      <c r="G1202" s="57">
        <v>0</v>
      </c>
      <c r="H1202" s="57">
        <v>0</v>
      </c>
      <c r="I1202" s="57">
        <v>0</v>
      </c>
      <c r="J1202" s="57">
        <v>0</v>
      </c>
      <c r="K1202" s="57">
        <v>0</v>
      </c>
      <c r="L1202" s="57">
        <v>0</v>
      </c>
      <c r="M1202" s="57">
        <v>0</v>
      </c>
      <c r="N1202" s="70"/>
      <c r="O1202" s="70" t="s">
        <v>109</v>
      </c>
      <c r="P1202" s="61"/>
      <c r="Q1202" s="61" t="s">
        <v>109</v>
      </c>
      <c r="R1202" s="62" t="s">
        <v>109</v>
      </c>
      <c r="S1202" s="63"/>
      <c r="T1202" s="64" t="s">
        <v>109</v>
      </c>
      <c r="U1202" s="63"/>
      <c r="V1202" s="64" t="s">
        <v>109</v>
      </c>
      <c r="W1202" s="63"/>
      <c r="X1202" s="64" t="s">
        <v>109</v>
      </c>
      <c r="Y1202" s="65"/>
      <c r="Z1202" s="64" t="s">
        <v>109</v>
      </c>
      <c r="AA1202" s="61">
        <v>0</v>
      </c>
      <c r="AB1202" s="61"/>
      <c r="AC1202" s="64" t="s">
        <v>109</v>
      </c>
      <c r="AD1202" s="64" t="s">
        <v>109</v>
      </c>
      <c r="AE1202" s="66">
        <v>0</v>
      </c>
      <c r="AF1202" s="67" t="s">
        <v>112</v>
      </c>
      <c r="AG1202" s="68"/>
      <c r="AH1202" s="64" t="s">
        <v>109</v>
      </c>
      <c r="AI1202" s="68"/>
      <c r="AJ1202" s="64" t="s">
        <v>109</v>
      </c>
      <c r="AK1202" s="71" t="s">
        <v>109</v>
      </c>
    </row>
    <row r="1203" spans="1:37" ht="18" customHeight="1" x14ac:dyDescent="0.25">
      <c r="A1203" s="144"/>
      <c r="B1203" s="54" t="s">
        <v>109</v>
      </c>
      <c r="C1203" s="56"/>
      <c r="D1203" s="56"/>
      <c r="E1203" s="57">
        <v>0</v>
      </c>
      <c r="F1203" s="57">
        <v>0</v>
      </c>
      <c r="G1203" s="57">
        <v>0</v>
      </c>
      <c r="H1203" s="57">
        <v>0</v>
      </c>
      <c r="I1203" s="57">
        <v>0</v>
      </c>
      <c r="J1203" s="57">
        <v>0</v>
      </c>
      <c r="K1203" s="57">
        <v>0</v>
      </c>
      <c r="L1203" s="57">
        <v>0</v>
      </c>
      <c r="M1203" s="57">
        <v>0</v>
      </c>
      <c r="N1203" s="70"/>
      <c r="O1203" s="70" t="s">
        <v>109</v>
      </c>
      <c r="P1203" s="61"/>
      <c r="Q1203" s="61" t="s">
        <v>109</v>
      </c>
      <c r="R1203" s="62" t="s">
        <v>109</v>
      </c>
      <c r="S1203" s="63"/>
      <c r="T1203" s="64" t="s">
        <v>109</v>
      </c>
      <c r="U1203" s="63"/>
      <c r="V1203" s="64" t="s">
        <v>109</v>
      </c>
      <c r="W1203" s="63"/>
      <c r="X1203" s="64" t="s">
        <v>109</v>
      </c>
      <c r="Y1203" s="65"/>
      <c r="Z1203" s="64" t="s">
        <v>109</v>
      </c>
      <c r="AA1203" s="61">
        <v>0</v>
      </c>
      <c r="AB1203" s="61"/>
      <c r="AC1203" s="64" t="s">
        <v>109</v>
      </c>
      <c r="AD1203" s="64" t="s">
        <v>109</v>
      </c>
      <c r="AE1203" s="66">
        <v>0</v>
      </c>
      <c r="AF1203" s="67" t="s">
        <v>112</v>
      </c>
      <c r="AG1203" s="68"/>
      <c r="AH1203" s="64" t="s">
        <v>109</v>
      </c>
      <c r="AI1203" s="68"/>
      <c r="AJ1203" s="64" t="s">
        <v>109</v>
      </c>
      <c r="AK1203" s="72" t="s">
        <v>109</v>
      </c>
    </row>
    <row r="1204" spans="1:37" ht="18" customHeight="1" x14ac:dyDescent="0.25">
      <c r="A1204" s="144"/>
      <c r="B1204" s="54" t="s">
        <v>109</v>
      </c>
      <c r="C1204" s="56"/>
      <c r="D1204" s="56"/>
      <c r="E1204" s="57">
        <v>0</v>
      </c>
      <c r="F1204" s="57">
        <v>0</v>
      </c>
      <c r="G1204" s="57">
        <v>0</v>
      </c>
      <c r="H1204" s="57">
        <v>0</v>
      </c>
      <c r="I1204" s="57">
        <v>0</v>
      </c>
      <c r="J1204" s="57">
        <v>0</v>
      </c>
      <c r="K1204" s="57">
        <v>0</v>
      </c>
      <c r="L1204" s="57">
        <v>0</v>
      </c>
      <c r="M1204" s="57">
        <v>0</v>
      </c>
      <c r="N1204" s="70"/>
      <c r="O1204" s="70" t="s">
        <v>109</v>
      </c>
      <c r="P1204" s="61"/>
      <c r="Q1204" s="61" t="s">
        <v>109</v>
      </c>
      <c r="R1204" s="62" t="s">
        <v>109</v>
      </c>
      <c r="S1204" s="63"/>
      <c r="T1204" s="64" t="s">
        <v>109</v>
      </c>
      <c r="U1204" s="63"/>
      <c r="V1204" s="64" t="s">
        <v>109</v>
      </c>
      <c r="W1204" s="63"/>
      <c r="X1204" s="64" t="s">
        <v>109</v>
      </c>
      <c r="Y1204" s="65"/>
      <c r="Z1204" s="64" t="s">
        <v>109</v>
      </c>
      <c r="AA1204" s="61">
        <v>0</v>
      </c>
      <c r="AB1204" s="61"/>
      <c r="AC1204" s="64" t="s">
        <v>109</v>
      </c>
      <c r="AD1204" s="64" t="s">
        <v>109</v>
      </c>
      <c r="AE1204" s="66">
        <v>0</v>
      </c>
      <c r="AF1204" s="67" t="s">
        <v>112</v>
      </c>
      <c r="AG1204" s="68"/>
      <c r="AH1204" s="64" t="s">
        <v>109</v>
      </c>
      <c r="AI1204" s="68"/>
      <c r="AJ1204" s="64" t="s">
        <v>109</v>
      </c>
      <c r="AK1204" s="71" t="s">
        <v>109</v>
      </c>
    </row>
    <row r="1205" spans="1:37" ht="18" customHeight="1" x14ac:dyDescent="0.25">
      <c r="A1205" s="144"/>
      <c r="B1205" s="54" t="s">
        <v>109</v>
      </c>
      <c r="C1205" s="56"/>
      <c r="D1205" s="56"/>
      <c r="E1205" s="57">
        <v>0</v>
      </c>
      <c r="F1205" s="57">
        <v>0</v>
      </c>
      <c r="G1205" s="57">
        <v>0</v>
      </c>
      <c r="H1205" s="57">
        <v>0</v>
      </c>
      <c r="I1205" s="57">
        <v>0</v>
      </c>
      <c r="J1205" s="57">
        <v>0</v>
      </c>
      <c r="K1205" s="57">
        <v>0</v>
      </c>
      <c r="L1205" s="57">
        <v>0</v>
      </c>
      <c r="M1205" s="57">
        <v>0</v>
      </c>
      <c r="N1205" s="70"/>
      <c r="O1205" s="70" t="s">
        <v>109</v>
      </c>
      <c r="P1205" s="61"/>
      <c r="Q1205" s="61" t="s">
        <v>109</v>
      </c>
      <c r="R1205" s="62" t="s">
        <v>109</v>
      </c>
      <c r="S1205" s="63"/>
      <c r="T1205" s="64" t="s">
        <v>109</v>
      </c>
      <c r="U1205" s="63"/>
      <c r="V1205" s="64" t="s">
        <v>109</v>
      </c>
      <c r="W1205" s="63"/>
      <c r="X1205" s="64" t="s">
        <v>109</v>
      </c>
      <c r="Y1205" s="65"/>
      <c r="Z1205" s="64" t="s">
        <v>109</v>
      </c>
      <c r="AA1205" s="61">
        <v>0</v>
      </c>
      <c r="AB1205" s="61"/>
      <c r="AC1205" s="64" t="s">
        <v>109</v>
      </c>
      <c r="AD1205" s="64" t="s">
        <v>109</v>
      </c>
      <c r="AE1205" s="66">
        <v>0</v>
      </c>
      <c r="AF1205" s="67" t="s">
        <v>112</v>
      </c>
      <c r="AG1205" s="68"/>
      <c r="AH1205" s="64" t="s">
        <v>109</v>
      </c>
      <c r="AI1205" s="68"/>
      <c r="AJ1205" s="64" t="s">
        <v>109</v>
      </c>
      <c r="AK1205" s="71" t="s">
        <v>109</v>
      </c>
    </row>
    <row r="1206" spans="1:37" ht="18" customHeight="1" x14ac:dyDescent="0.25">
      <c r="A1206" s="144"/>
      <c r="B1206" s="54" t="s">
        <v>109</v>
      </c>
      <c r="C1206" s="56"/>
      <c r="D1206" s="56"/>
      <c r="E1206" s="57">
        <v>0</v>
      </c>
      <c r="F1206" s="57">
        <v>0</v>
      </c>
      <c r="G1206" s="57">
        <v>0</v>
      </c>
      <c r="H1206" s="57">
        <v>0</v>
      </c>
      <c r="I1206" s="57">
        <v>0</v>
      </c>
      <c r="J1206" s="57">
        <v>0</v>
      </c>
      <c r="K1206" s="57">
        <v>0</v>
      </c>
      <c r="L1206" s="57">
        <v>0</v>
      </c>
      <c r="M1206" s="57">
        <v>0</v>
      </c>
      <c r="N1206" s="70"/>
      <c r="O1206" s="70" t="s">
        <v>109</v>
      </c>
      <c r="P1206" s="61"/>
      <c r="Q1206" s="61" t="s">
        <v>109</v>
      </c>
      <c r="R1206" s="62" t="s">
        <v>109</v>
      </c>
      <c r="S1206" s="63"/>
      <c r="T1206" s="64" t="s">
        <v>109</v>
      </c>
      <c r="U1206" s="63"/>
      <c r="V1206" s="64" t="s">
        <v>109</v>
      </c>
      <c r="W1206" s="63"/>
      <c r="X1206" s="64" t="s">
        <v>109</v>
      </c>
      <c r="Y1206" s="65"/>
      <c r="Z1206" s="64" t="s">
        <v>109</v>
      </c>
      <c r="AA1206" s="61">
        <v>0</v>
      </c>
      <c r="AB1206" s="61"/>
      <c r="AC1206" s="64" t="s">
        <v>109</v>
      </c>
      <c r="AD1206" s="64" t="s">
        <v>109</v>
      </c>
      <c r="AE1206" s="66">
        <v>0</v>
      </c>
      <c r="AF1206" s="67" t="s">
        <v>112</v>
      </c>
      <c r="AG1206" s="68"/>
      <c r="AH1206" s="64" t="s">
        <v>109</v>
      </c>
      <c r="AI1206" s="68"/>
      <c r="AJ1206" s="64" t="s">
        <v>109</v>
      </c>
      <c r="AK1206" s="72" t="s">
        <v>109</v>
      </c>
    </row>
    <row r="1207" spans="1:37" ht="18" customHeight="1" x14ac:dyDescent="0.25">
      <c r="A1207" s="144"/>
      <c r="B1207" s="54" t="s">
        <v>109</v>
      </c>
      <c r="C1207" s="56"/>
      <c r="D1207" s="56"/>
      <c r="E1207" s="57">
        <v>0</v>
      </c>
      <c r="F1207" s="57">
        <v>0</v>
      </c>
      <c r="G1207" s="57">
        <v>0</v>
      </c>
      <c r="H1207" s="57">
        <v>0</v>
      </c>
      <c r="I1207" s="57">
        <v>0</v>
      </c>
      <c r="J1207" s="57">
        <v>0</v>
      </c>
      <c r="K1207" s="57">
        <v>0</v>
      </c>
      <c r="L1207" s="57">
        <v>0</v>
      </c>
      <c r="M1207" s="57">
        <v>0</v>
      </c>
      <c r="N1207" s="70"/>
      <c r="O1207" s="70" t="s">
        <v>109</v>
      </c>
      <c r="P1207" s="61"/>
      <c r="Q1207" s="61" t="s">
        <v>109</v>
      </c>
      <c r="R1207" s="62" t="s">
        <v>109</v>
      </c>
      <c r="S1207" s="63"/>
      <c r="T1207" s="64" t="s">
        <v>109</v>
      </c>
      <c r="U1207" s="63"/>
      <c r="V1207" s="64" t="s">
        <v>109</v>
      </c>
      <c r="W1207" s="63"/>
      <c r="X1207" s="64" t="s">
        <v>109</v>
      </c>
      <c r="Y1207" s="65"/>
      <c r="Z1207" s="64" t="s">
        <v>109</v>
      </c>
      <c r="AA1207" s="61">
        <v>0</v>
      </c>
      <c r="AB1207" s="61"/>
      <c r="AC1207" s="64" t="s">
        <v>109</v>
      </c>
      <c r="AD1207" s="64" t="s">
        <v>109</v>
      </c>
      <c r="AE1207" s="66">
        <v>0</v>
      </c>
      <c r="AF1207" s="67" t="s">
        <v>112</v>
      </c>
      <c r="AG1207" s="68"/>
      <c r="AH1207" s="64" t="s">
        <v>109</v>
      </c>
      <c r="AI1207" s="68"/>
      <c r="AJ1207" s="64" t="s">
        <v>109</v>
      </c>
      <c r="AK1207" s="72" t="s">
        <v>109</v>
      </c>
    </row>
    <row r="1208" spans="1:37" ht="18" customHeight="1" thickBot="1" x14ac:dyDescent="0.3">
      <c r="A1208" s="144"/>
      <c r="B1208" s="73" t="s">
        <v>109</v>
      </c>
      <c r="C1208" s="74"/>
      <c r="D1208" s="74"/>
      <c r="E1208" s="75">
        <v>0</v>
      </c>
      <c r="F1208" s="75">
        <v>0</v>
      </c>
      <c r="G1208" s="75">
        <v>0</v>
      </c>
      <c r="H1208" s="75">
        <v>0</v>
      </c>
      <c r="I1208" s="75">
        <v>0</v>
      </c>
      <c r="J1208" s="75">
        <v>0</v>
      </c>
      <c r="K1208" s="75">
        <v>0</v>
      </c>
      <c r="L1208" s="75">
        <v>0</v>
      </c>
      <c r="M1208" s="75">
        <v>0</v>
      </c>
      <c r="N1208" s="76"/>
      <c r="O1208" s="76" t="s">
        <v>109</v>
      </c>
      <c r="P1208" s="77"/>
      <c r="Q1208" s="77" t="s">
        <v>109</v>
      </c>
      <c r="R1208" s="78" t="s">
        <v>109</v>
      </c>
      <c r="S1208" s="79"/>
      <c r="T1208" s="80" t="s">
        <v>109</v>
      </c>
      <c r="U1208" s="79"/>
      <c r="V1208" s="80" t="s">
        <v>109</v>
      </c>
      <c r="W1208" s="79"/>
      <c r="X1208" s="80" t="s">
        <v>109</v>
      </c>
      <c r="Y1208" s="81"/>
      <c r="Z1208" s="80" t="s">
        <v>109</v>
      </c>
      <c r="AA1208" s="77">
        <v>0</v>
      </c>
      <c r="AB1208" s="77"/>
      <c r="AC1208" s="80" t="s">
        <v>109</v>
      </c>
      <c r="AD1208" s="80" t="s">
        <v>109</v>
      </c>
      <c r="AE1208" s="82">
        <v>0</v>
      </c>
      <c r="AF1208" s="83" t="s">
        <v>112</v>
      </c>
      <c r="AG1208" s="84"/>
      <c r="AH1208" s="80" t="s">
        <v>109</v>
      </c>
      <c r="AI1208" s="84"/>
      <c r="AJ1208" s="80" t="s">
        <v>109</v>
      </c>
      <c r="AK1208" s="85" t="s">
        <v>109</v>
      </c>
    </row>
    <row r="1209" spans="1:37" ht="18" customHeight="1" x14ac:dyDescent="0.25">
      <c r="A1209" s="144"/>
      <c r="B1209" s="37">
        <v>15</v>
      </c>
      <c r="C1209" s="145" t="s">
        <v>120</v>
      </c>
      <c r="D1209" s="39">
        <v>1</v>
      </c>
      <c r="E1209" s="47">
        <v>3325506572.4400001</v>
      </c>
      <c r="F1209" s="47">
        <v>9369914697.6299992</v>
      </c>
      <c r="G1209" s="47">
        <v>277547111</v>
      </c>
      <c r="H1209" s="47">
        <v>2936494873</v>
      </c>
      <c r="I1209" s="47">
        <v>3047959461.4400001</v>
      </c>
      <c r="J1209" s="47">
        <v>6433419824.6299992</v>
      </c>
      <c r="K1209" s="47">
        <v>6433419824.6299992</v>
      </c>
      <c r="L1209" s="47">
        <v>402396467</v>
      </c>
      <c r="M1209" s="47">
        <v>89951519</v>
      </c>
      <c r="N1209" s="41">
        <v>3</v>
      </c>
      <c r="O1209" s="42">
        <v>9</v>
      </c>
      <c r="P1209" s="43"/>
      <c r="Q1209" s="41">
        <v>0</v>
      </c>
      <c r="R1209" s="44">
        <v>13200000000</v>
      </c>
      <c r="S1209" s="45">
        <v>3047959461.4400001</v>
      </c>
      <c r="T1209" s="46" t="s">
        <v>107</v>
      </c>
      <c r="U1209" s="47">
        <v>6433419824.6299992</v>
      </c>
      <c r="V1209" s="46" t="s">
        <v>100</v>
      </c>
      <c r="W1209" s="47">
        <v>11.981773330150066</v>
      </c>
      <c r="X1209" s="46" t="s">
        <v>107</v>
      </c>
      <c r="Y1209" s="49">
        <v>0.31339611594785904</v>
      </c>
      <c r="Z1209" s="46" t="s">
        <v>107</v>
      </c>
      <c r="AA1209" s="41">
        <v>0</v>
      </c>
      <c r="AB1209" s="49">
        <v>4.4734816206939207</v>
      </c>
      <c r="AC1209" s="46" t="s">
        <v>107</v>
      </c>
      <c r="AD1209" s="46" t="s">
        <v>107</v>
      </c>
      <c r="AE1209" s="50"/>
      <c r="AF1209" s="51"/>
      <c r="AG1209" s="49">
        <v>6.2547832718680502E-2</v>
      </c>
      <c r="AH1209" s="46" t="s">
        <v>107</v>
      </c>
      <c r="AI1209" s="49">
        <v>4.294558488368961E-2</v>
      </c>
      <c r="AJ1209" s="46" t="s">
        <v>107</v>
      </c>
      <c r="AK1209" s="52" t="s">
        <v>107</v>
      </c>
    </row>
    <row r="1210" spans="1:37" ht="18" customHeight="1" x14ac:dyDescent="0.25">
      <c r="A1210" s="144"/>
      <c r="B1210" s="146">
        <v>15.1</v>
      </c>
      <c r="C1210" s="86" t="s">
        <v>120</v>
      </c>
      <c r="D1210" s="56">
        <v>1</v>
      </c>
      <c r="E1210" s="57">
        <v>3325506572.4400001</v>
      </c>
      <c r="F1210" s="57">
        <v>9369914697.6299992</v>
      </c>
      <c r="G1210" s="57">
        <v>277547111</v>
      </c>
      <c r="H1210" s="57">
        <v>2936494873</v>
      </c>
      <c r="I1210" s="57">
        <v>3047959461.4400001</v>
      </c>
      <c r="J1210" s="57">
        <v>6433419824.6299992</v>
      </c>
      <c r="K1210" s="57">
        <v>6433419824.6299992</v>
      </c>
      <c r="L1210" s="57">
        <v>402396467</v>
      </c>
      <c r="M1210" s="57">
        <v>89951519</v>
      </c>
      <c r="N1210" s="59"/>
      <c r="O1210" s="60" t="s">
        <v>109</v>
      </c>
      <c r="P1210" s="61"/>
      <c r="Q1210" s="61" t="s">
        <v>109</v>
      </c>
      <c r="R1210" s="62" t="s">
        <v>109</v>
      </c>
      <c r="S1210" s="63"/>
      <c r="T1210" s="64" t="s">
        <v>109</v>
      </c>
      <c r="U1210" s="63"/>
      <c r="V1210" s="64" t="s">
        <v>109</v>
      </c>
      <c r="W1210" s="63"/>
      <c r="X1210" s="64" t="s">
        <v>109</v>
      </c>
      <c r="Y1210" s="65"/>
      <c r="Z1210" s="64" t="s">
        <v>109</v>
      </c>
      <c r="AA1210" s="61" t="s">
        <v>109</v>
      </c>
      <c r="AB1210" s="61"/>
      <c r="AC1210" s="64" t="s">
        <v>109</v>
      </c>
      <c r="AD1210" s="64" t="s">
        <v>109</v>
      </c>
      <c r="AE1210" s="66">
        <v>16534.170985759658</v>
      </c>
      <c r="AF1210" s="67" t="s">
        <v>112</v>
      </c>
      <c r="AG1210" s="68"/>
      <c r="AH1210" s="64" t="s">
        <v>109</v>
      </c>
      <c r="AI1210" s="68"/>
      <c r="AJ1210" s="64" t="s">
        <v>109</v>
      </c>
      <c r="AK1210" s="69" t="s">
        <v>109</v>
      </c>
    </row>
    <row r="1211" spans="1:37" ht="18" customHeight="1" x14ac:dyDescent="0.25">
      <c r="A1211" s="144"/>
      <c r="B1211" s="54" t="s">
        <v>109</v>
      </c>
      <c r="C1211" s="56"/>
      <c r="D1211" s="56"/>
      <c r="E1211" s="57"/>
      <c r="F1211" s="57"/>
      <c r="G1211" s="57"/>
      <c r="H1211" s="57"/>
      <c r="I1211" s="57">
        <v>0</v>
      </c>
      <c r="J1211" s="57">
        <v>0</v>
      </c>
      <c r="K1211" s="57">
        <v>0</v>
      </c>
      <c r="L1211" s="57"/>
      <c r="M1211" s="57"/>
      <c r="N1211" s="70"/>
      <c r="O1211" s="70" t="s">
        <v>109</v>
      </c>
      <c r="P1211" s="61"/>
      <c r="Q1211" s="61" t="s">
        <v>109</v>
      </c>
      <c r="R1211" s="62" t="s">
        <v>109</v>
      </c>
      <c r="S1211" s="63"/>
      <c r="T1211" s="64" t="s">
        <v>109</v>
      </c>
      <c r="U1211" s="63"/>
      <c r="V1211" s="64" t="s">
        <v>109</v>
      </c>
      <c r="W1211" s="63"/>
      <c r="X1211" s="64" t="s">
        <v>109</v>
      </c>
      <c r="Y1211" s="65"/>
      <c r="Z1211" s="64" t="s">
        <v>109</v>
      </c>
      <c r="AA1211" s="61" t="s">
        <v>109</v>
      </c>
      <c r="AB1211" s="61"/>
      <c r="AC1211" s="64" t="s">
        <v>109</v>
      </c>
      <c r="AD1211" s="64" t="s">
        <v>109</v>
      </c>
      <c r="AE1211" s="66">
        <v>0</v>
      </c>
      <c r="AF1211" s="67" t="s">
        <v>112</v>
      </c>
      <c r="AG1211" s="68"/>
      <c r="AH1211" s="64" t="s">
        <v>109</v>
      </c>
      <c r="AI1211" s="68"/>
      <c r="AJ1211" s="64" t="s">
        <v>109</v>
      </c>
      <c r="AK1211" s="71" t="s">
        <v>109</v>
      </c>
    </row>
    <row r="1212" spans="1:37" ht="18" customHeight="1" x14ac:dyDescent="0.25">
      <c r="A1212" s="144"/>
      <c r="B1212" s="54" t="s">
        <v>109</v>
      </c>
      <c r="C1212" s="56"/>
      <c r="D1212" s="56"/>
      <c r="E1212" s="57">
        <v>0</v>
      </c>
      <c r="F1212" s="57">
        <v>0</v>
      </c>
      <c r="G1212" s="57">
        <v>0</v>
      </c>
      <c r="H1212" s="57">
        <v>0</v>
      </c>
      <c r="I1212" s="57">
        <v>0</v>
      </c>
      <c r="J1212" s="57">
        <v>0</v>
      </c>
      <c r="K1212" s="57">
        <v>0</v>
      </c>
      <c r="L1212" s="57">
        <v>0</v>
      </c>
      <c r="M1212" s="57">
        <v>0</v>
      </c>
      <c r="N1212" s="70"/>
      <c r="O1212" s="70" t="s">
        <v>109</v>
      </c>
      <c r="P1212" s="61"/>
      <c r="Q1212" s="61" t="s">
        <v>109</v>
      </c>
      <c r="R1212" s="62" t="s">
        <v>109</v>
      </c>
      <c r="S1212" s="63"/>
      <c r="T1212" s="64" t="s">
        <v>109</v>
      </c>
      <c r="U1212" s="63"/>
      <c r="V1212" s="64" t="s">
        <v>109</v>
      </c>
      <c r="W1212" s="63"/>
      <c r="X1212" s="64" t="s">
        <v>109</v>
      </c>
      <c r="Y1212" s="65"/>
      <c r="Z1212" s="64" t="s">
        <v>109</v>
      </c>
      <c r="AA1212" s="61">
        <v>0</v>
      </c>
      <c r="AB1212" s="61"/>
      <c r="AC1212" s="64" t="s">
        <v>109</v>
      </c>
      <c r="AD1212" s="64" t="s">
        <v>109</v>
      </c>
      <c r="AE1212" s="66">
        <v>0</v>
      </c>
      <c r="AF1212" s="67" t="s">
        <v>112</v>
      </c>
      <c r="AG1212" s="68"/>
      <c r="AH1212" s="64" t="s">
        <v>109</v>
      </c>
      <c r="AI1212" s="68"/>
      <c r="AJ1212" s="64" t="s">
        <v>109</v>
      </c>
      <c r="AK1212" s="71" t="s">
        <v>109</v>
      </c>
    </row>
    <row r="1213" spans="1:37" ht="18" customHeight="1" x14ac:dyDescent="0.25">
      <c r="A1213" s="144"/>
      <c r="B1213" s="54" t="s">
        <v>109</v>
      </c>
      <c r="C1213" s="56"/>
      <c r="D1213" s="56"/>
      <c r="E1213" s="57">
        <v>0</v>
      </c>
      <c r="F1213" s="57">
        <v>0</v>
      </c>
      <c r="G1213" s="57">
        <v>0</v>
      </c>
      <c r="H1213" s="57">
        <v>0</v>
      </c>
      <c r="I1213" s="57">
        <v>0</v>
      </c>
      <c r="J1213" s="57">
        <v>0</v>
      </c>
      <c r="K1213" s="57">
        <v>0</v>
      </c>
      <c r="L1213" s="57">
        <v>0</v>
      </c>
      <c r="M1213" s="57">
        <v>0</v>
      </c>
      <c r="N1213" s="70"/>
      <c r="O1213" s="70" t="s">
        <v>109</v>
      </c>
      <c r="P1213" s="61"/>
      <c r="Q1213" s="61" t="s">
        <v>109</v>
      </c>
      <c r="R1213" s="62" t="s">
        <v>109</v>
      </c>
      <c r="S1213" s="63"/>
      <c r="T1213" s="64" t="s">
        <v>109</v>
      </c>
      <c r="U1213" s="63"/>
      <c r="V1213" s="64" t="s">
        <v>109</v>
      </c>
      <c r="W1213" s="63"/>
      <c r="X1213" s="64" t="s">
        <v>109</v>
      </c>
      <c r="Y1213" s="65"/>
      <c r="Z1213" s="64" t="s">
        <v>109</v>
      </c>
      <c r="AA1213" s="61">
        <v>0</v>
      </c>
      <c r="AB1213" s="61"/>
      <c r="AC1213" s="64" t="s">
        <v>109</v>
      </c>
      <c r="AD1213" s="64" t="s">
        <v>109</v>
      </c>
      <c r="AE1213" s="66">
        <v>0</v>
      </c>
      <c r="AF1213" s="67" t="s">
        <v>112</v>
      </c>
      <c r="AG1213" s="68"/>
      <c r="AH1213" s="64" t="s">
        <v>109</v>
      </c>
      <c r="AI1213" s="68"/>
      <c r="AJ1213" s="64" t="s">
        <v>109</v>
      </c>
      <c r="AK1213" s="71" t="s">
        <v>109</v>
      </c>
    </row>
    <row r="1214" spans="1:37" ht="18" customHeight="1" x14ac:dyDescent="0.25">
      <c r="A1214" s="144"/>
      <c r="B1214" s="54" t="s">
        <v>109</v>
      </c>
      <c r="C1214" s="56"/>
      <c r="D1214" s="56"/>
      <c r="E1214" s="57">
        <v>0</v>
      </c>
      <c r="F1214" s="57">
        <v>0</v>
      </c>
      <c r="G1214" s="57">
        <v>0</v>
      </c>
      <c r="H1214" s="57">
        <v>0</v>
      </c>
      <c r="I1214" s="57">
        <v>0</v>
      </c>
      <c r="J1214" s="57">
        <v>0</v>
      </c>
      <c r="K1214" s="57">
        <v>0</v>
      </c>
      <c r="L1214" s="57">
        <v>0</v>
      </c>
      <c r="M1214" s="57">
        <v>0</v>
      </c>
      <c r="N1214" s="70"/>
      <c r="O1214" s="70" t="s">
        <v>109</v>
      </c>
      <c r="P1214" s="61"/>
      <c r="Q1214" s="61" t="s">
        <v>109</v>
      </c>
      <c r="R1214" s="62" t="s">
        <v>109</v>
      </c>
      <c r="S1214" s="63"/>
      <c r="T1214" s="64" t="s">
        <v>109</v>
      </c>
      <c r="U1214" s="63"/>
      <c r="V1214" s="64" t="s">
        <v>109</v>
      </c>
      <c r="W1214" s="63"/>
      <c r="X1214" s="64" t="s">
        <v>109</v>
      </c>
      <c r="Y1214" s="65"/>
      <c r="Z1214" s="64" t="s">
        <v>109</v>
      </c>
      <c r="AA1214" s="61">
        <v>0</v>
      </c>
      <c r="AB1214" s="61"/>
      <c r="AC1214" s="64" t="s">
        <v>109</v>
      </c>
      <c r="AD1214" s="64" t="s">
        <v>109</v>
      </c>
      <c r="AE1214" s="66">
        <v>0</v>
      </c>
      <c r="AF1214" s="67" t="s">
        <v>112</v>
      </c>
      <c r="AG1214" s="68"/>
      <c r="AH1214" s="64" t="s">
        <v>109</v>
      </c>
      <c r="AI1214" s="68"/>
      <c r="AJ1214" s="64" t="s">
        <v>109</v>
      </c>
      <c r="AK1214" s="72" t="s">
        <v>109</v>
      </c>
    </row>
    <row r="1215" spans="1:37" ht="18" customHeight="1" x14ac:dyDescent="0.25">
      <c r="A1215" s="144"/>
      <c r="B1215" s="54" t="s">
        <v>109</v>
      </c>
      <c r="C1215" s="56"/>
      <c r="D1215" s="56"/>
      <c r="E1215" s="57">
        <v>0</v>
      </c>
      <c r="F1215" s="57">
        <v>0</v>
      </c>
      <c r="G1215" s="57">
        <v>0</v>
      </c>
      <c r="H1215" s="57">
        <v>0</v>
      </c>
      <c r="I1215" s="57">
        <v>0</v>
      </c>
      <c r="J1215" s="57">
        <v>0</v>
      </c>
      <c r="K1215" s="57">
        <v>0</v>
      </c>
      <c r="L1215" s="57">
        <v>0</v>
      </c>
      <c r="M1215" s="57">
        <v>0</v>
      </c>
      <c r="N1215" s="70"/>
      <c r="O1215" s="70" t="s">
        <v>109</v>
      </c>
      <c r="P1215" s="61"/>
      <c r="Q1215" s="61" t="s">
        <v>109</v>
      </c>
      <c r="R1215" s="62" t="s">
        <v>109</v>
      </c>
      <c r="S1215" s="63"/>
      <c r="T1215" s="64" t="s">
        <v>109</v>
      </c>
      <c r="U1215" s="63"/>
      <c r="V1215" s="64" t="s">
        <v>109</v>
      </c>
      <c r="W1215" s="63"/>
      <c r="X1215" s="64" t="s">
        <v>109</v>
      </c>
      <c r="Y1215" s="65"/>
      <c r="Z1215" s="64" t="s">
        <v>109</v>
      </c>
      <c r="AA1215" s="61">
        <v>0</v>
      </c>
      <c r="AB1215" s="61"/>
      <c r="AC1215" s="64" t="s">
        <v>109</v>
      </c>
      <c r="AD1215" s="64" t="s">
        <v>109</v>
      </c>
      <c r="AE1215" s="66">
        <v>0</v>
      </c>
      <c r="AF1215" s="67" t="s">
        <v>112</v>
      </c>
      <c r="AG1215" s="68"/>
      <c r="AH1215" s="64" t="s">
        <v>109</v>
      </c>
      <c r="AI1215" s="68"/>
      <c r="AJ1215" s="64" t="s">
        <v>109</v>
      </c>
      <c r="AK1215" s="71" t="s">
        <v>109</v>
      </c>
    </row>
    <row r="1216" spans="1:37" ht="18" customHeight="1" x14ac:dyDescent="0.25">
      <c r="A1216" s="144"/>
      <c r="B1216" s="54" t="s">
        <v>109</v>
      </c>
      <c r="C1216" s="56"/>
      <c r="D1216" s="56"/>
      <c r="E1216" s="57">
        <v>0</v>
      </c>
      <c r="F1216" s="57">
        <v>0</v>
      </c>
      <c r="G1216" s="57">
        <v>0</v>
      </c>
      <c r="H1216" s="57">
        <v>0</v>
      </c>
      <c r="I1216" s="57">
        <v>0</v>
      </c>
      <c r="J1216" s="57">
        <v>0</v>
      </c>
      <c r="K1216" s="57">
        <v>0</v>
      </c>
      <c r="L1216" s="57">
        <v>0</v>
      </c>
      <c r="M1216" s="57">
        <v>0</v>
      </c>
      <c r="N1216" s="70"/>
      <c r="O1216" s="70" t="s">
        <v>109</v>
      </c>
      <c r="P1216" s="61"/>
      <c r="Q1216" s="61" t="s">
        <v>109</v>
      </c>
      <c r="R1216" s="62" t="s">
        <v>109</v>
      </c>
      <c r="S1216" s="63"/>
      <c r="T1216" s="64" t="s">
        <v>109</v>
      </c>
      <c r="U1216" s="63"/>
      <c r="V1216" s="64" t="s">
        <v>109</v>
      </c>
      <c r="W1216" s="63"/>
      <c r="X1216" s="64" t="s">
        <v>109</v>
      </c>
      <c r="Y1216" s="65"/>
      <c r="Z1216" s="64" t="s">
        <v>109</v>
      </c>
      <c r="AA1216" s="61">
        <v>0</v>
      </c>
      <c r="AB1216" s="61"/>
      <c r="AC1216" s="64" t="s">
        <v>109</v>
      </c>
      <c r="AD1216" s="64" t="s">
        <v>109</v>
      </c>
      <c r="AE1216" s="66">
        <v>0</v>
      </c>
      <c r="AF1216" s="67" t="s">
        <v>112</v>
      </c>
      <c r="AG1216" s="68"/>
      <c r="AH1216" s="64" t="s">
        <v>109</v>
      </c>
      <c r="AI1216" s="68"/>
      <c r="AJ1216" s="64" t="s">
        <v>109</v>
      </c>
      <c r="AK1216" s="71" t="s">
        <v>109</v>
      </c>
    </row>
    <row r="1217" spans="1:37" ht="18" customHeight="1" x14ac:dyDescent="0.25">
      <c r="A1217" s="144"/>
      <c r="B1217" s="54" t="s">
        <v>109</v>
      </c>
      <c r="C1217" s="56"/>
      <c r="D1217" s="56"/>
      <c r="E1217" s="57">
        <v>0</v>
      </c>
      <c r="F1217" s="57">
        <v>0</v>
      </c>
      <c r="G1217" s="57">
        <v>0</v>
      </c>
      <c r="H1217" s="57">
        <v>0</v>
      </c>
      <c r="I1217" s="57">
        <v>0</v>
      </c>
      <c r="J1217" s="57">
        <v>0</v>
      </c>
      <c r="K1217" s="57">
        <v>0</v>
      </c>
      <c r="L1217" s="57">
        <v>0</v>
      </c>
      <c r="M1217" s="57">
        <v>0</v>
      </c>
      <c r="N1217" s="70"/>
      <c r="O1217" s="70" t="s">
        <v>109</v>
      </c>
      <c r="P1217" s="61"/>
      <c r="Q1217" s="61" t="s">
        <v>109</v>
      </c>
      <c r="R1217" s="62" t="s">
        <v>109</v>
      </c>
      <c r="S1217" s="63"/>
      <c r="T1217" s="64" t="s">
        <v>109</v>
      </c>
      <c r="U1217" s="63"/>
      <c r="V1217" s="64" t="s">
        <v>109</v>
      </c>
      <c r="W1217" s="63"/>
      <c r="X1217" s="64" t="s">
        <v>109</v>
      </c>
      <c r="Y1217" s="65"/>
      <c r="Z1217" s="64" t="s">
        <v>109</v>
      </c>
      <c r="AA1217" s="61">
        <v>0</v>
      </c>
      <c r="AB1217" s="61"/>
      <c r="AC1217" s="64" t="s">
        <v>109</v>
      </c>
      <c r="AD1217" s="64" t="s">
        <v>109</v>
      </c>
      <c r="AE1217" s="66">
        <v>0</v>
      </c>
      <c r="AF1217" s="67" t="s">
        <v>112</v>
      </c>
      <c r="AG1217" s="68"/>
      <c r="AH1217" s="64" t="s">
        <v>109</v>
      </c>
      <c r="AI1217" s="68"/>
      <c r="AJ1217" s="64" t="s">
        <v>109</v>
      </c>
      <c r="AK1217" s="72" t="s">
        <v>109</v>
      </c>
    </row>
    <row r="1218" spans="1:37" ht="18" customHeight="1" x14ac:dyDescent="0.25">
      <c r="A1218" s="144"/>
      <c r="B1218" s="54" t="s">
        <v>109</v>
      </c>
      <c r="C1218" s="56"/>
      <c r="D1218" s="56"/>
      <c r="E1218" s="57">
        <v>0</v>
      </c>
      <c r="F1218" s="57">
        <v>0</v>
      </c>
      <c r="G1218" s="57">
        <v>0</v>
      </c>
      <c r="H1218" s="57">
        <v>0</v>
      </c>
      <c r="I1218" s="57">
        <v>0</v>
      </c>
      <c r="J1218" s="57">
        <v>0</v>
      </c>
      <c r="K1218" s="57">
        <v>0</v>
      </c>
      <c r="L1218" s="57">
        <v>0</v>
      </c>
      <c r="M1218" s="57">
        <v>0</v>
      </c>
      <c r="N1218" s="70"/>
      <c r="O1218" s="70" t="s">
        <v>109</v>
      </c>
      <c r="P1218" s="61"/>
      <c r="Q1218" s="61" t="s">
        <v>109</v>
      </c>
      <c r="R1218" s="62" t="s">
        <v>109</v>
      </c>
      <c r="S1218" s="63"/>
      <c r="T1218" s="64" t="s">
        <v>109</v>
      </c>
      <c r="U1218" s="63"/>
      <c r="V1218" s="64" t="s">
        <v>109</v>
      </c>
      <c r="W1218" s="63"/>
      <c r="X1218" s="64" t="s">
        <v>109</v>
      </c>
      <c r="Y1218" s="65"/>
      <c r="Z1218" s="64" t="s">
        <v>109</v>
      </c>
      <c r="AA1218" s="61">
        <v>0</v>
      </c>
      <c r="AB1218" s="61"/>
      <c r="AC1218" s="64" t="s">
        <v>109</v>
      </c>
      <c r="AD1218" s="64" t="s">
        <v>109</v>
      </c>
      <c r="AE1218" s="66">
        <v>0</v>
      </c>
      <c r="AF1218" s="67" t="s">
        <v>112</v>
      </c>
      <c r="AG1218" s="68"/>
      <c r="AH1218" s="64" t="s">
        <v>109</v>
      </c>
      <c r="AI1218" s="68"/>
      <c r="AJ1218" s="64" t="s">
        <v>109</v>
      </c>
      <c r="AK1218" s="72" t="s">
        <v>109</v>
      </c>
    </row>
    <row r="1219" spans="1:37" ht="18" customHeight="1" thickBot="1" x14ac:dyDescent="0.3">
      <c r="A1219" s="144"/>
      <c r="B1219" s="73" t="s">
        <v>109</v>
      </c>
      <c r="C1219" s="74"/>
      <c r="D1219" s="74"/>
      <c r="E1219" s="75">
        <v>0</v>
      </c>
      <c r="F1219" s="75">
        <v>0</v>
      </c>
      <c r="G1219" s="75">
        <v>0</v>
      </c>
      <c r="H1219" s="75">
        <v>0</v>
      </c>
      <c r="I1219" s="75">
        <v>0</v>
      </c>
      <c r="J1219" s="75">
        <v>0</v>
      </c>
      <c r="K1219" s="75">
        <v>0</v>
      </c>
      <c r="L1219" s="75">
        <v>0</v>
      </c>
      <c r="M1219" s="75">
        <v>0</v>
      </c>
      <c r="N1219" s="76"/>
      <c r="O1219" s="76" t="s">
        <v>109</v>
      </c>
      <c r="P1219" s="77"/>
      <c r="Q1219" s="77" t="s">
        <v>109</v>
      </c>
      <c r="R1219" s="78" t="s">
        <v>109</v>
      </c>
      <c r="S1219" s="79"/>
      <c r="T1219" s="80" t="s">
        <v>109</v>
      </c>
      <c r="U1219" s="79"/>
      <c r="V1219" s="80" t="s">
        <v>109</v>
      </c>
      <c r="W1219" s="79"/>
      <c r="X1219" s="80" t="s">
        <v>109</v>
      </c>
      <c r="Y1219" s="81"/>
      <c r="Z1219" s="80" t="s">
        <v>109</v>
      </c>
      <c r="AA1219" s="77">
        <v>0</v>
      </c>
      <c r="AB1219" s="77"/>
      <c r="AC1219" s="80" t="s">
        <v>109</v>
      </c>
      <c r="AD1219" s="80" t="s">
        <v>109</v>
      </c>
      <c r="AE1219" s="82">
        <v>0</v>
      </c>
      <c r="AF1219" s="83" t="s">
        <v>112</v>
      </c>
      <c r="AG1219" s="84"/>
      <c r="AH1219" s="80" t="s">
        <v>109</v>
      </c>
      <c r="AI1219" s="84"/>
      <c r="AJ1219" s="80" t="s">
        <v>109</v>
      </c>
      <c r="AK1219" s="85" t="s">
        <v>109</v>
      </c>
    </row>
    <row r="1220" spans="1:37" ht="18" customHeight="1" x14ac:dyDescent="0.25">
      <c r="A1220" s="144"/>
      <c r="B1220" s="37">
        <v>16</v>
      </c>
      <c r="C1220" s="145" t="s">
        <v>121</v>
      </c>
      <c r="D1220" s="39">
        <v>1</v>
      </c>
      <c r="E1220" s="47">
        <v>0</v>
      </c>
      <c r="F1220" s="47">
        <v>0</v>
      </c>
      <c r="G1220" s="47">
        <v>0</v>
      </c>
      <c r="H1220" s="47">
        <v>0</v>
      </c>
      <c r="I1220" s="47">
        <v>0</v>
      </c>
      <c r="J1220" s="47">
        <v>0</v>
      </c>
      <c r="K1220" s="47">
        <v>0</v>
      </c>
      <c r="L1220" s="47">
        <v>0</v>
      </c>
      <c r="M1220" s="47">
        <v>0</v>
      </c>
      <c r="N1220" s="41">
        <v>2</v>
      </c>
      <c r="O1220" s="42">
        <v>18</v>
      </c>
      <c r="P1220" s="43"/>
      <c r="Q1220" s="41">
        <v>0</v>
      </c>
      <c r="R1220" s="44">
        <v>122685000000</v>
      </c>
      <c r="S1220" s="45">
        <v>0</v>
      </c>
      <c r="T1220" s="46" t="s">
        <v>109</v>
      </c>
      <c r="U1220" s="47">
        <v>0</v>
      </c>
      <c r="V1220" s="46" t="s">
        <v>109</v>
      </c>
      <c r="W1220" s="47">
        <v>0</v>
      </c>
      <c r="X1220" s="46" t="s">
        <v>109</v>
      </c>
      <c r="Y1220" s="49">
        <v>0</v>
      </c>
      <c r="Z1220" s="46" t="s">
        <v>109</v>
      </c>
      <c r="AA1220" s="41">
        <v>0</v>
      </c>
      <c r="AB1220" s="49">
        <v>0</v>
      </c>
      <c r="AC1220" s="46" t="s">
        <v>109</v>
      </c>
      <c r="AD1220" s="46" t="s">
        <v>122</v>
      </c>
      <c r="AE1220" s="50"/>
      <c r="AF1220" s="51"/>
      <c r="AG1220" s="49">
        <v>0</v>
      </c>
      <c r="AH1220" s="46" t="s">
        <v>109</v>
      </c>
      <c r="AI1220" s="49">
        <v>0</v>
      </c>
      <c r="AJ1220" s="46" t="s">
        <v>109</v>
      </c>
      <c r="AK1220" s="52" t="s">
        <v>100</v>
      </c>
    </row>
    <row r="1221" spans="1:37" ht="33" x14ac:dyDescent="0.25">
      <c r="A1221" s="144"/>
      <c r="B1221" s="146">
        <v>16.100000000000001</v>
      </c>
      <c r="C1221" s="86" t="s">
        <v>123</v>
      </c>
      <c r="D1221" s="56">
        <v>0.1</v>
      </c>
      <c r="E1221" s="57"/>
      <c r="F1221" s="57"/>
      <c r="G1221" s="57"/>
      <c r="H1221" s="57"/>
      <c r="I1221" s="57">
        <v>0</v>
      </c>
      <c r="J1221" s="57">
        <v>0</v>
      </c>
      <c r="K1221" s="57">
        <v>0</v>
      </c>
      <c r="L1221" s="57"/>
      <c r="M1221" s="57"/>
      <c r="N1221" s="59">
        <v>3</v>
      </c>
      <c r="O1221" s="60">
        <v>9</v>
      </c>
      <c r="P1221" s="61"/>
      <c r="Q1221" s="61" t="s">
        <v>109</v>
      </c>
      <c r="R1221" s="62">
        <v>13200000000</v>
      </c>
      <c r="S1221" s="63"/>
      <c r="T1221" s="64" t="s">
        <v>109</v>
      </c>
      <c r="U1221" s="63"/>
      <c r="V1221" s="64" t="s">
        <v>109</v>
      </c>
      <c r="W1221" s="63"/>
      <c r="X1221" s="64" t="s">
        <v>109</v>
      </c>
      <c r="Y1221" s="65"/>
      <c r="Z1221" s="64" t="s">
        <v>109</v>
      </c>
      <c r="AA1221" s="61" t="s">
        <v>109</v>
      </c>
      <c r="AB1221" s="61"/>
      <c r="AC1221" s="64" t="s">
        <v>109</v>
      </c>
      <c r="AD1221" s="64" t="s">
        <v>122</v>
      </c>
      <c r="AE1221" s="66">
        <v>0</v>
      </c>
      <c r="AF1221" s="67" t="s">
        <v>112</v>
      </c>
      <c r="AG1221" s="68"/>
      <c r="AH1221" s="64" t="s">
        <v>109</v>
      </c>
      <c r="AI1221" s="68"/>
      <c r="AJ1221" s="64" t="s">
        <v>109</v>
      </c>
      <c r="AK1221" s="69" t="s">
        <v>100</v>
      </c>
    </row>
    <row r="1222" spans="1:37" ht="18" customHeight="1" x14ac:dyDescent="0.25">
      <c r="A1222" s="144"/>
      <c r="B1222" s="54">
        <v>16.200000000000003</v>
      </c>
      <c r="C1222" s="56" t="s">
        <v>124</v>
      </c>
      <c r="D1222" s="56">
        <v>0.5</v>
      </c>
      <c r="E1222" s="57"/>
      <c r="F1222" s="57"/>
      <c r="G1222" s="57"/>
      <c r="H1222" s="57"/>
      <c r="I1222" s="57">
        <v>0</v>
      </c>
      <c r="J1222" s="57">
        <v>0</v>
      </c>
      <c r="K1222" s="57">
        <v>0</v>
      </c>
      <c r="L1222" s="57"/>
      <c r="M1222" s="57"/>
      <c r="N1222" s="70"/>
      <c r="O1222" s="70" t="s">
        <v>109</v>
      </c>
      <c r="P1222" s="61"/>
      <c r="Q1222" s="61" t="s">
        <v>109</v>
      </c>
      <c r="R1222" s="62" t="s">
        <v>109</v>
      </c>
      <c r="S1222" s="63"/>
      <c r="T1222" s="64" t="s">
        <v>109</v>
      </c>
      <c r="U1222" s="63"/>
      <c r="V1222" s="64" t="s">
        <v>109</v>
      </c>
      <c r="W1222" s="63"/>
      <c r="X1222" s="64" t="s">
        <v>109</v>
      </c>
      <c r="Y1222" s="65"/>
      <c r="Z1222" s="64" t="s">
        <v>109</v>
      </c>
      <c r="AA1222" s="61" t="s">
        <v>109</v>
      </c>
      <c r="AB1222" s="61"/>
      <c r="AC1222" s="64" t="s">
        <v>109</v>
      </c>
      <c r="AD1222" s="64" t="s">
        <v>109</v>
      </c>
      <c r="AE1222" s="66">
        <v>0</v>
      </c>
      <c r="AF1222" s="67" t="s">
        <v>112</v>
      </c>
      <c r="AG1222" s="68"/>
      <c r="AH1222" s="64" t="s">
        <v>109</v>
      </c>
      <c r="AI1222" s="68"/>
      <c r="AJ1222" s="64" t="s">
        <v>109</v>
      </c>
      <c r="AK1222" s="71" t="s">
        <v>109</v>
      </c>
    </row>
    <row r="1223" spans="1:37" ht="18" customHeight="1" x14ac:dyDescent="0.25">
      <c r="A1223" s="144"/>
      <c r="B1223" s="54">
        <v>16.300000000000004</v>
      </c>
      <c r="C1223" s="56" t="s">
        <v>125</v>
      </c>
      <c r="D1223" s="56">
        <v>0.03</v>
      </c>
      <c r="E1223" s="57"/>
      <c r="F1223" s="57"/>
      <c r="G1223" s="57"/>
      <c r="H1223" s="57"/>
      <c r="I1223" s="57">
        <v>0</v>
      </c>
      <c r="J1223" s="57">
        <v>0</v>
      </c>
      <c r="K1223" s="57">
        <v>0</v>
      </c>
      <c r="L1223" s="57"/>
      <c r="M1223" s="57"/>
      <c r="N1223" s="70"/>
      <c r="O1223" s="70" t="s">
        <v>109</v>
      </c>
      <c r="P1223" s="61"/>
      <c r="Q1223" s="61" t="s">
        <v>109</v>
      </c>
      <c r="R1223" s="62" t="s">
        <v>109</v>
      </c>
      <c r="S1223" s="63"/>
      <c r="T1223" s="64" t="s">
        <v>109</v>
      </c>
      <c r="U1223" s="63"/>
      <c r="V1223" s="64" t="s">
        <v>109</v>
      </c>
      <c r="W1223" s="63"/>
      <c r="X1223" s="64" t="s">
        <v>109</v>
      </c>
      <c r="Y1223" s="65"/>
      <c r="Z1223" s="64" t="s">
        <v>109</v>
      </c>
      <c r="AA1223" s="61">
        <v>0</v>
      </c>
      <c r="AB1223" s="61"/>
      <c r="AC1223" s="64" t="s">
        <v>109</v>
      </c>
      <c r="AD1223" s="64" t="s">
        <v>109</v>
      </c>
      <c r="AE1223" s="66">
        <v>0</v>
      </c>
      <c r="AF1223" s="67" t="s">
        <v>112</v>
      </c>
      <c r="AG1223" s="68"/>
      <c r="AH1223" s="64" t="s">
        <v>109</v>
      </c>
      <c r="AI1223" s="68"/>
      <c r="AJ1223" s="64" t="s">
        <v>109</v>
      </c>
      <c r="AK1223" s="71" t="s">
        <v>109</v>
      </c>
    </row>
    <row r="1224" spans="1:37" ht="18" customHeight="1" x14ac:dyDescent="0.25">
      <c r="A1224" s="144"/>
      <c r="B1224" s="54">
        <v>16.400000000000006</v>
      </c>
      <c r="C1224" s="56" t="s">
        <v>126</v>
      </c>
      <c r="D1224" s="56">
        <v>0.37</v>
      </c>
      <c r="E1224" s="57"/>
      <c r="F1224" s="57"/>
      <c r="G1224" s="57"/>
      <c r="H1224" s="57"/>
      <c r="I1224" s="57">
        <v>0</v>
      </c>
      <c r="J1224" s="57">
        <v>0</v>
      </c>
      <c r="K1224" s="57">
        <v>0</v>
      </c>
      <c r="L1224" s="57"/>
      <c r="M1224" s="57"/>
      <c r="N1224" s="70"/>
      <c r="O1224" s="70" t="s">
        <v>109</v>
      </c>
      <c r="P1224" s="61"/>
      <c r="Q1224" s="61" t="s">
        <v>109</v>
      </c>
      <c r="R1224" s="62" t="s">
        <v>109</v>
      </c>
      <c r="S1224" s="63"/>
      <c r="T1224" s="64" t="s">
        <v>109</v>
      </c>
      <c r="U1224" s="63"/>
      <c r="V1224" s="64" t="s">
        <v>109</v>
      </c>
      <c r="W1224" s="63"/>
      <c r="X1224" s="64" t="s">
        <v>109</v>
      </c>
      <c r="Y1224" s="65"/>
      <c r="Z1224" s="64" t="s">
        <v>109</v>
      </c>
      <c r="AA1224" s="61">
        <v>0</v>
      </c>
      <c r="AB1224" s="61"/>
      <c r="AC1224" s="64" t="s">
        <v>109</v>
      </c>
      <c r="AD1224" s="64" t="s">
        <v>109</v>
      </c>
      <c r="AE1224" s="66">
        <v>0</v>
      </c>
      <c r="AF1224" s="67" t="s">
        <v>112</v>
      </c>
      <c r="AG1224" s="68"/>
      <c r="AH1224" s="64" t="s">
        <v>109</v>
      </c>
      <c r="AI1224" s="68"/>
      <c r="AJ1224" s="64" t="s">
        <v>109</v>
      </c>
      <c r="AK1224" s="71" t="s">
        <v>109</v>
      </c>
    </row>
    <row r="1225" spans="1:37" ht="18" customHeight="1" x14ac:dyDescent="0.25">
      <c r="A1225" s="144"/>
      <c r="B1225" s="54" t="s">
        <v>109</v>
      </c>
      <c r="C1225" s="56"/>
      <c r="D1225" s="56"/>
      <c r="E1225" s="57">
        <v>0</v>
      </c>
      <c r="F1225" s="57">
        <v>0</v>
      </c>
      <c r="G1225" s="57">
        <v>0</v>
      </c>
      <c r="H1225" s="57">
        <v>0</v>
      </c>
      <c r="I1225" s="57">
        <v>0</v>
      </c>
      <c r="J1225" s="57">
        <v>0</v>
      </c>
      <c r="K1225" s="57">
        <v>0</v>
      </c>
      <c r="L1225" s="57">
        <v>0</v>
      </c>
      <c r="M1225" s="57">
        <v>0</v>
      </c>
      <c r="N1225" s="70"/>
      <c r="O1225" s="70" t="s">
        <v>109</v>
      </c>
      <c r="P1225" s="61"/>
      <c r="Q1225" s="61" t="s">
        <v>109</v>
      </c>
      <c r="R1225" s="62" t="s">
        <v>109</v>
      </c>
      <c r="S1225" s="63"/>
      <c r="T1225" s="64" t="s">
        <v>109</v>
      </c>
      <c r="U1225" s="63"/>
      <c r="V1225" s="64" t="s">
        <v>109</v>
      </c>
      <c r="W1225" s="63"/>
      <c r="X1225" s="64" t="s">
        <v>109</v>
      </c>
      <c r="Y1225" s="65"/>
      <c r="Z1225" s="64" t="s">
        <v>109</v>
      </c>
      <c r="AA1225" s="61">
        <v>0</v>
      </c>
      <c r="AB1225" s="61"/>
      <c r="AC1225" s="64" t="s">
        <v>109</v>
      </c>
      <c r="AD1225" s="64" t="s">
        <v>109</v>
      </c>
      <c r="AE1225" s="66">
        <v>0</v>
      </c>
      <c r="AF1225" s="67" t="s">
        <v>112</v>
      </c>
      <c r="AG1225" s="68"/>
      <c r="AH1225" s="64" t="s">
        <v>109</v>
      </c>
      <c r="AI1225" s="68"/>
      <c r="AJ1225" s="64" t="s">
        <v>109</v>
      </c>
      <c r="AK1225" s="72" t="s">
        <v>109</v>
      </c>
    </row>
    <row r="1226" spans="1:37" ht="18" customHeight="1" x14ac:dyDescent="0.25">
      <c r="A1226" s="144"/>
      <c r="B1226" s="54" t="s">
        <v>109</v>
      </c>
      <c r="C1226" s="56"/>
      <c r="D1226" s="56"/>
      <c r="E1226" s="57">
        <v>0</v>
      </c>
      <c r="F1226" s="57">
        <v>0</v>
      </c>
      <c r="G1226" s="57">
        <v>0</v>
      </c>
      <c r="H1226" s="57">
        <v>0</v>
      </c>
      <c r="I1226" s="57">
        <v>0</v>
      </c>
      <c r="J1226" s="57">
        <v>0</v>
      </c>
      <c r="K1226" s="57">
        <v>0</v>
      </c>
      <c r="L1226" s="57">
        <v>0</v>
      </c>
      <c r="M1226" s="57">
        <v>0</v>
      </c>
      <c r="N1226" s="70"/>
      <c r="O1226" s="70" t="s">
        <v>109</v>
      </c>
      <c r="P1226" s="61"/>
      <c r="Q1226" s="61" t="s">
        <v>109</v>
      </c>
      <c r="R1226" s="62" t="s">
        <v>109</v>
      </c>
      <c r="S1226" s="63"/>
      <c r="T1226" s="64" t="s">
        <v>109</v>
      </c>
      <c r="U1226" s="63"/>
      <c r="V1226" s="64" t="s">
        <v>109</v>
      </c>
      <c r="W1226" s="63"/>
      <c r="X1226" s="64" t="s">
        <v>109</v>
      </c>
      <c r="Y1226" s="65"/>
      <c r="Z1226" s="64" t="s">
        <v>109</v>
      </c>
      <c r="AA1226" s="61">
        <v>0</v>
      </c>
      <c r="AB1226" s="61"/>
      <c r="AC1226" s="64" t="s">
        <v>109</v>
      </c>
      <c r="AD1226" s="64" t="s">
        <v>109</v>
      </c>
      <c r="AE1226" s="66">
        <v>0</v>
      </c>
      <c r="AF1226" s="67" t="s">
        <v>112</v>
      </c>
      <c r="AG1226" s="68"/>
      <c r="AH1226" s="64" t="s">
        <v>109</v>
      </c>
      <c r="AI1226" s="68"/>
      <c r="AJ1226" s="64" t="s">
        <v>109</v>
      </c>
      <c r="AK1226" s="71" t="s">
        <v>109</v>
      </c>
    </row>
    <row r="1227" spans="1:37" ht="18" customHeight="1" x14ac:dyDescent="0.25">
      <c r="A1227" s="144"/>
      <c r="B1227" s="54" t="s">
        <v>109</v>
      </c>
      <c r="C1227" s="56"/>
      <c r="D1227" s="56"/>
      <c r="E1227" s="57">
        <v>0</v>
      </c>
      <c r="F1227" s="57">
        <v>0</v>
      </c>
      <c r="G1227" s="57">
        <v>0</v>
      </c>
      <c r="H1227" s="57">
        <v>0</v>
      </c>
      <c r="I1227" s="57">
        <v>0</v>
      </c>
      <c r="J1227" s="57">
        <v>0</v>
      </c>
      <c r="K1227" s="57">
        <v>0</v>
      </c>
      <c r="L1227" s="57">
        <v>0</v>
      </c>
      <c r="M1227" s="57">
        <v>0</v>
      </c>
      <c r="N1227" s="70"/>
      <c r="O1227" s="70" t="s">
        <v>109</v>
      </c>
      <c r="P1227" s="61"/>
      <c r="Q1227" s="61" t="s">
        <v>109</v>
      </c>
      <c r="R1227" s="62" t="s">
        <v>109</v>
      </c>
      <c r="S1227" s="63"/>
      <c r="T1227" s="64" t="s">
        <v>109</v>
      </c>
      <c r="U1227" s="63"/>
      <c r="V1227" s="64" t="s">
        <v>109</v>
      </c>
      <c r="W1227" s="63"/>
      <c r="X1227" s="64" t="s">
        <v>109</v>
      </c>
      <c r="Y1227" s="65"/>
      <c r="Z1227" s="64" t="s">
        <v>109</v>
      </c>
      <c r="AA1227" s="61">
        <v>0</v>
      </c>
      <c r="AB1227" s="61"/>
      <c r="AC1227" s="64" t="s">
        <v>109</v>
      </c>
      <c r="AD1227" s="64" t="s">
        <v>109</v>
      </c>
      <c r="AE1227" s="66">
        <v>0</v>
      </c>
      <c r="AF1227" s="67" t="s">
        <v>112</v>
      </c>
      <c r="AG1227" s="68"/>
      <c r="AH1227" s="64" t="s">
        <v>109</v>
      </c>
      <c r="AI1227" s="68"/>
      <c r="AJ1227" s="64" t="s">
        <v>109</v>
      </c>
      <c r="AK1227" s="71" t="s">
        <v>109</v>
      </c>
    </row>
    <row r="1228" spans="1:37" ht="18" customHeight="1" x14ac:dyDescent="0.25">
      <c r="A1228" s="144"/>
      <c r="B1228" s="54" t="s">
        <v>109</v>
      </c>
      <c r="C1228" s="56"/>
      <c r="D1228" s="56"/>
      <c r="E1228" s="57">
        <v>0</v>
      </c>
      <c r="F1228" s="57">
        <v>0</v>
      </c>
      <c r="G1228" s="57">
        <v>0</v>
      </c>
      <c r="H1228" s="57">
        <v>0</v>
      </c>
      <c r="I1228" s="57">
        <v>0</v>
      </c>
      <c r="J1228" s="57">
        <v>0</v>
      </c>
      <c r="K1228" s="57">
        <v>0</v>
      </c>
      <c r="L1228" s="57">
        <v>0</v>
      </c>
      <c r="M1228" s="57">
        <v>0</v>
      </c>
      <c r="N1228" s="70"/>
      <c r="O1228" s="70" t="s">
        <v>109</v>
      </c>
      <c r="P1228" s="61"/>
      <c r="Q1228" s="61" t="s">
        <v>109</v>
      </c>
      <c r="R1228" s="62" t="s">
        <v>109</v>
      </c>
      <c r="S1228" s="63"/>
      <c r="T1228" s="64" t="s">
        <v>109</v>
      </c>
      <c r="U1228" s="63"/>
      <c r="V1228" s="64" t="s">
        <v>109</v>
      </c>
      <c r="W1228" s="63"/>
      <c r="X1228" s="64" t="s">
        <v>109</v>
      </c>
      <c r="Y1228" s="65"/>
      <c r="Z1228" s="64" t="s">
        <v>109</v>
      </c>
      <c r="AA1228" s="61">
        <v>0</v>
      </c>
      <c r="AB1228" s="61"/>
      <c r="AC1228" s="64" t="s">
        <v>109</v>
      </c>
      <c r="AD1228" s="64" t="s">
        <v>109</v>
      </c>
      <c r="AE1228" s="66">
        <v>0</v>
      </c>
      <c r="AF1228" s="67" t="s">
        <v>112</v>
      </c>
      <c r="AG1228" s="68"/>
      <c r="AH1228" s="64" t="s">
        <v>109</v>
      </c>
      <c r="AI1228" s="68"/>
      <c r="AJ1228" s="64" t="s">
        <v>109</v>
      </c>
      <c r="AK1228" s="72" t="s">
        <v>109</v>
      </c>
    </row>
    <row r="1229" spans="1:37" ht="18" customHeight="1" x14ac:dyDescent="0.25">
      <c r="A1229" s="144"/>
      <c r="B1229" s="54" t="s">
        <v>109</v>
      </c>
      <c r="C1229" s="56"/>
      <c r="D1229" s="56"/>
      <c r="E1229" s="57">
        <v>0</v>
      </c>
      <c r="F1229" s="57">
        <v>0</v>
      </c>
      <c r="G1229" s="57">
        <v>0</v>
      </c>
      <c r="H1229" s="57">
        <v>0</v>
      </c>
      <c r="I1229" s="57">
        <v>0</v>
      </c>
      <c r="J1229" s="57">
        <v>0</v>
      </c>
      <c r="K1229" s="57">
        <v>0</v>
      </c>
      <c r="L1229" s="57">
        <v>0</v>
      </c>
      <c r="M1229" s="57">
        <v>0</v>
      </c>
      <c r="N1229" s="70"/>
      <c r="O1229" s="70" t="s">
        <v>109</v>
      </c>
      <c r="P1229" s="61"/>
      <c r="Q1229" s="61" t="s">
        <v>109</v>
      </c>
      <c r="R1229" s="62" t="s">
        <v>109</v>
      </c>
      <c r="S1229" s="63"/>
      <c r="T1229" s="64" t="s">
        <v>109</v>
      </c>
      <c r="U1229" s="63"/>
      <c r="V1229" s="64" t="s">
        <v>109</v>
      </c>
      <c r="W1229" s="63"/>
      <c r="X1229" s="64" t="s">
        <v>109</v>
      </c>
      <c r="Y1229" s="65"/>
      <c r="Z1229" s="64" t="s">
        <v>109</v>
      </c>
      <c r="AA1229" s="61">
        <v>0</v>
      </c>
      <c r="AB1229" s="61"/>
      <c r="AC1229" s="64" t="s">
        <v>109</v>
      </c>
      <c r="AD1229" s="64" t="s">
        <v>109</v>
      </c>
      <c r="AE1229" s="66">
        <v>0</v>
      </c>
      <c r="AF1229" s="67" t="s">
        <v>112</v>
      </c>
      <c r="AG1229" s="68"/>
      <c r="AH1229" s="64" t="s">
        <v>109</v>
      </c>
      <c r="AI1229" s="68"/>
      <c r="AJ1229" s="64" t="s">
        <v>109</v>
      </c>
      <c r="AK1229" s="72" t="s">
        <v>109</v>
      </c>
    </row>
    <row r="1230" spans="1:37" ht="18" customHeight="1" thickBot="1" x14ac:dyDescent="0.3">
      <c r="A1230" s="144"/>
      <c r="B1230" s="73" t="s">
        <v>109</v>
      </c>
      <c r="C1230" s="74"/>
      <c r="D1230" s="74"/>
      <c r="E1230" s="75">
        <v>0</v>
      </c>
      <c r="F1230" s="75">
        <v>0</v>
      </c>
      <c r="G1230" s="75">
        <v>0</v>
      </c>
      <c r="H1230" s="75">
        <v>0</v>
      </c>
      <c r="I1230" s="75">
        <v>0</v>
      </c>
      <c r="J1230" s="75">
        <v>0</v>
      </c>
      <c r="K1230" s="75">
        <v>0</v>
      </c>
      <c r="L1230" s="75">
        <v>0</v>
      </c>
      <c r="M1230" s="75">
        <v>0</v>
      </c>
      <c r="N1230" s="76"/>
      <c r="O1230" s="76" t="s">
        <v>109</v>
      </c>
      <c r="P1230" s="77"/>
      <c r="Q1230" s="77" t="s">
        <v>109</v>
      </c>
      <c r="R1230" s="78" t="s">
        <v>109</v>
      </c>
      <c r="S1230" s="79"/>
      <c r="T1230" s="80" t="s">
        <v>109</v>
      </c>
      <c r="U1230" s="79"/>
      <c r="V1230" s="80" t="s">
        <v>109</v>
      </c>
      <c r="W1230" s="79"/>
      <c r="X1230" s="80" t="s">
        <v>109</v>
      </c>
      <c r="Y1230" s="81"/>
      <c r="Z1230" s="80" t="s">
        <v>109</v>
      </c>
      <c r="AA1230" s="77">
        <v>0</v>
      </c>
      <c r="AB1230" s="77"/>
      <c r="AC1230" s="80" t="s">
        <v>109</v>
      </c>
      <c r="AD1230" s="80" t="s">
        <v>109</v>
      </c>
      <c r="AE1230" s="82">
        <v>0</v>
      </c>
      <c r="AF1230" s="83" t="s">
        <v>112</v>
      </c>
      <c r="AG1230" s="84"/>
      <c r="AH1230" s="80" t="s">
        <v>109</v>
      </c>
      <c r="AI1230" s="84"/>
      <c r="AJ1230" s="80" t="s">
        <v>109</v>
      </c>
      <c r="AK1230" s="85" t="s">
        <v>109</v>
      </c>
    </row>
    <row r="1231" spans="1:37" ht="18" customHeight="1" x14ac:dyDescent="0.25">
      <c r="A1231" s="144"/>
      <c r="B1231" s="37">
        <v>17</v>
      </c>
      <c r="C1231" s="145" t="s">
        <v>127</v>
      </c>
      <c r="D1231" s="39">
        <v>1</v>
      </c>
      <c r="E1231" s="47">
        <v>1964369800755</v>
      </c>
      <c r="F1231" s="47">
        <v>3210123312684</v>
      </c>
      <c r="G1231" s="47">
        <v>1444660608320</v>
      </c>
      <c r="H1231" s="47">
        <v>1963245064639</v>
      </c>
      <c r="I1231" s="47">
        <v>519709192435</v>
      </c>
      <c r="J1231" s="47">
        <v>1246878248045</v>
      </c>
      <c r="K1231" s="47">
        <v>1246878248045</v>
      </c>
      <c r="L1231" s="47">
        <v>160828232053</v>
      </c>
      <c r="M1231" s="47">
        <v>50225817655</v>
      </c>
      <c r="N1231" s="41">
        <v>1</v>
      </c>
      <c r="O1231" s="42">
        <v>18</v>
      </c>
      <c r="P1231" s="43"/>
      <c r="Q1231" s="41">
        <v>0</v>
      </c>
      <c r="R1231" s="44">
        <v>151500000000</v>
      </c>
      <c r="S1231" s="45">
        <v>519709192435</v>
      </c>
      <c r="T1231" s="46" t="s">
        <v>107</v>
      </c>
      <c r="U1231" s="47">
        <v>1246878248045</v>
      </c>
      <c r="V1231" s="46" t="s">
        <v>107</v>
      </c>
      <c r="W1231" s="47">
        <v>1.359744835182688</v>
      </c>
      <c r="X1231" s="46" t="s">
        <v>107</v>
      </c>
      <c r="Y1231" s="49">
        <v>0.61157932995337838</v>
      </c>
      <c r="Z1231" s="46" t="s">
        <v>107</v>
      </c>
      <c r="AA1231" s="41">
        <v>0</v>
      </c>
      <c r="AB1231" s="49">
        <v>3.2021028140890699</v>
      </c>
      <c r="AC1231" s="46" t="s">
        <v>107</v>
      </c>
      <c r="AD1231" s="46" t="s">
        <v>107</v>
      </c>
      <c r="AE1231" s="50"/>
      <c r="AF1231" s="51"/>
      <c r="AG1231" s="49">
        <v>0.12898471226454156</v>
      </c>
      <c r="AH1231" s="46" t="s">
        <v>107</v>
      </c>
      <c r="AI1231" s="49">
        <v>5.0100328363563928E-2</v>
      </c>
      <c r="AJ1231" s="46" t="s">
        <v>107</v>
      </c>
      <c r="AK1231" s="52" t="s">
        <v>107</v>
      </c>
    </row>
    <row r="1232" spans="1:37" ht="33" x14ac:dyDescent="0.25">
      <c r="A1232" s="144"/>
      <c r="B1232" s="54">
        <v>17.100000000000001</v>
      </c>
      <c r="C1232" s="86" t="s">
        <v>128</v>
      </c>
      <c r="D1232" s="56">
        <v>0.5</v>
      </c>
      <c r="E1232" s="57">
        <v>1626157652626</v>
      </c>
      <c r="F1232" s="57">
        <v>2826235882928</v>
      </c>
      <c r="G1232" s="57">
        <v>1133357733145</v>
      </c>
      <c r="H1232" s="57">
        <v>1645186686624</v>
      </c>
      <c r="I1232" s="57">
        <v>492799919481</v>
      </c>
      <c r="J1232" s="57">
        <v>1181049196304</v>
      </c>
      <c r="K1232" s="57">
        <v>1181049196304</v>
      </c>
      <c r="L1232" s="57">
        <v>146783100600</v>
      </c>
      <c r="M1232" s="57">
        <v>39804142440</v>
      </c>
      <c r="N1232" s="59">
        <v>2</v>
      </c>
      <c r="O1232" s="60">
        <v>18</v>
      </c>
      <c r="P1232" s="61"/>
      <c r="Q1232" s="61" t="s">
        <v>109</v>
      </c>
      <c r="R1232" s="62">
        <v>122685000000</v>
      </c>
      <c r="S1232" s="63"/>
      <c r="T1232" s="64" t="s">
        <v>107</v>
      </c>
      <c r="U1232" s="63"/>
      <c r="V1232" s="64" t="s">
        <v>107</v>
      </c>
      <c r="W1232" s="63"/>
      <c r="X1232" s="64" t="s">
        <v>107</v>
      </c>
      <c r="Y1232" s="65"/>
      <c r="Z1232" s="64" t="s">
        <v>107</v>
      </c>
      <c r="AA1232" s="61" t="s">
        <v>109</v>
      </c>
      <c r="AB1232" s="61"/>
      <c r="AC1232" s="64" t="s">
        <v>107</v>
      </c>
      <c r="AD1232" s="64" t="s">
        <v>107</v>
      </c>
      <c r="AE1232" s="66">
        <v>4987181.7238891833</v>
      </c>
      <c r="AF1232" s="67" t="s">
        <v>110</v>
      </c>
      <c r="AG1232" s="68"/>
      <c r="AH1232" s="64" t="s">
        <v>107</v>
      </c>
      <c r="AI1232" s="68"/>
      <c r="AJ1232" s="64" t="s">
        <v>107</v>
      </c>
      <c r="AK1232" s="69" t="s">
        <v>107</v>
      </c>
    </row>
    <row r="1233" spans="1:37" ht="18" customHeight="1" x14ac:dyDescent="0.25">
      <c r="A1233" s="144"/>
      <c r="B1233" s="54">
        <v>17.200000000000003</v>
      </c>
      <c r="C1233" s="56" t="s">
        <v>129</v>
      </c>
      <c r="D1233" s="56">
        <v>0.5</v>
      </c>
      <c r="E1233" s="57">
        <v>338212148129</v>
      </c>
      <c r="F1233" s="57">
        <v>383887429756</v>
      </c>
      <c r="G1233" s="57">
        <v>311302875175</v>
      </c>
      <c r="H1233" s="57">
        <v>318058378015</v>
      </c>
      <c r="I1233" s="57">
        <v>26909272954</v>
      </c>
      <c r="J1233" s="57">
        <v>65829051741</v>
      </c>
      <c r="K1233" s="57">
        <v>65829051741</v>
      </c>
      <c r="L1233" s="57">
        <v>14045131453</v>
      </c>
      <c r="M1233" s="57">
        <v>10421675215</v>
      </c>
      <c r="N1233" s="70"/>
      <c r="O1233" s="70" t="s">
        <v>109</v>
      </c>
      <c r="P1233" s="61"/>
      <c r="Q1233" s="61" t="s">
        <v>109</v>
      </c>
      <c r="R1233" s="62" t="s">
        <v>109</v>
      </c>
      <c r="S1233" s="63"/>
      <c r="T1233" s="64" t="s">
        <v>109</v>
      </c>
      <c r="U1233" s="63"/>
      <c r="V1233" s="64" t="s">
        <v>109</v>
      </c>
      <c r="W1233" s="63"/>
      <c r="X1233" s="64" t="s">
        <v>109</v>
      </c>
      <c r="Y1233" s="65"/>
      <c r="Z1233" s="64" t="s">
        <v>109</v>
      </c>
      <c r="AA1233" s="61" t="s">
        <v>109</v>
      </c>
      <c r="AB1233" s="61"/>
      <c r="AC1233" s="64" t="s">
        <v>109</v>
      </c>
      <c r="AD1233" s="64" t="s">
        <v>109</v>
      </c>
      <c r="AE1233" s="66">
        <v>677408.55788953591</v>
      </c>
      <c r="AF1233" s="67" t="s">
        <v>110</v>
      </c>
      <c r="AG1233" s="68"/>
      <c r="AH1233" s="64" t="s">
        <v>109</v>
      </c>
      <c r="AI1233" s="68"/>
      <c r="AJ1233" s="64" t="s">
        <v>109</v>
      </c>
      <c r="AK1233" s="71" t="s">
        <v>109</v>
      </c>
    </row>
    <row r="1234" spans="1:37" ht="18" customHeight="1" x14ac:dyDescent="0.25">
      <c r="A1234" s="144"/>
      <c r="B1234" s="54" t="s">
        <v>109</v>
      </c>
      <c r="C1234" s="56"/>
      <c r="D1234" s="56"/>
      <c r="E1234" s="57">
        <v>0</v>
      </c>
      <c r="F1234" s="57">
        <v>0</v>
      </c>
      <c r="G1234" s="57">
        <v>0</v>
      </c>
      <c r="H1234" s="57">
        <v>0</v>
      </c>
      <c r="I1234" s="57">
        <v>0</v>
      </c>
      <c r="J1234" s="57">
        <v>0</v>
      </c>
      <c r="K1234" s="57">
        <v>0</v>
      </c>
      <c r="L1234" s="57">
        <v>0</v>
      </c>
      <c r="M1234" s="57">
        <v>0</v>
      </c>
      <c r="N1234" s="70"/>
      <c r="O1234" s="70" t="s">
        <v>109</v>
      </c>
      <c r="P1234" s="61"/>
      <c r="Q1234" s="61" t="s">
        <v>109</v>
      </c>
      <c r="R1234" s="62" t="s">
        <v>109</v>
      </c>
      <c r="S1234" s="63"/>
      <c r="T1234" s="64" t="s">
        <v>109</v>
      </c>
      <c r="U1234" s="63"/>
      <c r="V1234" s="64" t="s">
        <v>109</v>
      </c>
      <c r="W1234" s="63"/>
      <c r="X1234" s="64" t="s">
        <v>109</v>
      </c>
      <c r="Y1234" s="65"/>
      <c r="Z1234" s="64" t="s">
        <v>109</v>
      </c>
      <c r="AA1234" s="61">
        <v>0</v>
      </c>
      <c r="AB1234" s="61"/>
      <c r="AC1234" s="64" t="s">
        <v>109</v>
      </c>
      <c r="AD1234" s="64" t="s">
        <v>109</v>
      </c>
      <c r="AE1234" s="66">
        <v>0</v>
      </c>
      <c r="AF1234" s="67" t="s">
        <v>112</v>
      </c>
      <c r="AG1234" s="68"/>
      <c r="AH1234" s="64" t="s">
        <v>109</v>
      </c>
      <c r="AI1234" s="68"/>
      <c r="AJ1234" s="64" t="s">
        <v>109</v>
      </c>
      <c r="AK1234" s="71" t="s">
        <v>109</v>
      </c>
    </row>
    <row r="1235" spans="1:37" ht="18" customHeight="1" x14ac:dyDescent="0.25">
      <c r="A1235" s="144"/>
      <c r="B1235" s="54" t="s">
        <v>109</v>
      </c>
      <c r="C1235" s="56"/>
      <c r="D1235" s="56"/>
      <c r="E1235" s="57">
        <v>0</v>
      </c>
      <c r="F1235" s="57">
        <v>0</v>
      </c>
      <c r="G1235" s="57">
        <v>0</v>
      </c>
      <c r="H1235" s="57">
        <v>0</v>
      </c>
      <c r="I1235" s="57">
        <v>0</v>
      </c>
      <c r="J1235" s="57">
        <v>0</v>
      </c>
      <c r="K1235" s="57">
        <v>0</v>
      </c>
      <c r="L1235" s="57">
        <v>0</v>
      </c>
      <c r="M1235" s="57">
        <v>0</v>
      </c>
      <c r="N1235" s="70"/>
      <c r="O1235" s="70" t="s">
        <v>109</v>
      </c>
      <c r="P1235" s="61"/>
      <c r="Q1235" s="61" t="s">
        <v>109</v>
      </c>
      <c r="R1235" s="62" t="s">
        <v>109</v>
      </c>
      <c r="S1235" s="63"/>
      <c r="T1235" s="64" t="s">
        <v>109</v>
      </c>
      <c r="U1235" s="63"/>
      <c r="V1235" s="64" t="s">
        <v>109</v>
      </c>
      <c r="W1235" s="63"/>
      <c r="X1235" s="64" t="s">
        <v>109</v>
      </c>
      <c r="Y1235" s="65"/>
      <c r="Z1235" s="64" t="s">
        <v>109</v>
      </c>
      <c r="AA1235" s="61">
        <v>0</v>
      </c>
      <c r="AB1235" s="61"/>
      <c r="AC1235" s="64" t="s">
        <v>109</v>
      </c>
      <c r="AD1235" s="64" t="s">
        <v>109</v>
      </c>
      <c r="AE1235" s="66">
        <v>0</v>
      </c>
      <c r="AF1235" s="67" t="s">
        <v>112</v>
      </c>
      <c r="AG1235" s="68"/>
      <c r="AH1235" s="64" t="s">
        <v>109</v>
      </c>
      <c r="AI1235" s="68"/>
      <c r="AJ1235" s="64" t="s">
        <v>109</v>
      </c>
      <c r="AK1235" s="71" t="s">
        <v>109</v>
      </c>
    </row>
    <row r="1236" spans="1:37" ht="18" customHeight="1" x14ac:dyDescent="0.25">
      <c r="A1236" s="144"/>
      <c r="B1236" s="54" t="s">
        <v>109</v>
      </c>
      <c r="C1236" s="56"/>
      <c r="D1236" s="56"/>
      <c r="E1236" s="57">
        <v>0</v>
      </c>
      <c r="F1236" s="57">
        <v>0</v>
      </c>
      <c r="G1236" s="57">
        <v>0</v>
      </c>
      <c r="H1236" s="57">
        <v>0</v>
      </c>
      <c r="I1236" s="57">
        <v>0</v>
      </c>
      <c r="J1236" s="57">
        <v>0</v>
      </c>
      <c r="K1236" s="57">
        <v>0</v>
      </c>
      <c r="L1236" s="57">
        <v>0</v>
      </c>
      <c r="M1236" s="57">
        <v>0</v>
      </c>
      <c r="N1236" s="70"/>
      <c r="O1236" s="70" t="s">
        <v>109</v>
      </c>
      <c r="P1236" s="61"/>
      <c r="Q1236" s="61" t="s">
        <v>109</v>
      </c>
      <c r="R1236" s="62" t="s">
        <v>109</v>
      </c>
      <c r="S1236" s="63"/>
      <c r="T1236" s="64" t="s">
        <v>109</v>
      </c>
      <c r="U1236" s="63"/>
      <c r="V1236" s="64" t="s">
        <v>109</v>
      </c>
      <c r="W1236" s="63"/>
      <c r="X1236" s="64" t="s">
        <v>109</v>
      </c>
      <c r="Y1236" s="65"/>
      <c r="Z1236" s="64" t="s">
        <v>109</v>
      </c>
      <c r="AA1236" s="61">
        <v>0</v>
      </c>
      <c r="AB1236" s="61"/>
      <c r="AC1236" s="64" t="s">
        <v>109</v>
      </c>
      <c r="AD1236" s="64" t="s">
        <v>109</v>
      </c>
      <c r="AE1236" s="66">
        <v>0</v>
      </c>
      <c r="AF1236" s="67" t="s">
        <v>112</v>
      </c>
      <c r="AG1236" s="68"/>
      <c r="AH1236" s="64" t="s">
        <v>109</v>
      </c>
      <c r="AI1236" s="68"/>
      <c r="AJ1236" s="64" t="s">
        <v>109</v>
      </c>
      <c r="AK1236" s="72" t="s">
        <v>109</v>
      </c>
    </row>
    <row r="1237" spans="1:37" ht="18" customHeight="1" x14ac:dyDescent="0.25">
      <c r="A1237" s="144"/>
      <c r="B1237" s="54" t="s">
        <v>109</v>
      </c>
      <c r="C1237" s="56"/>
      <c r="D1237" s="56"/>
      <c r="E1237" s="57">
        <v>0</v>
      </c>
      <c r="F1237" s="57">
        <v>0</v>
      </c>
      <c r="G1237" s="57">
        <v>0</v>
      </c>
      <c r="H1237" s="57">
        <v>0</v>
      </c>
      <c r="I1237" s="57">
        <v>0</v>
      </c>
      <c r="J1237" s="57">
        <v>0</v>
      </c>
      <c r="K1237" s="57">
        <v>0</v>
      </c>
      <c r="L1237" s="57">
        <v>0</v>
      </c>
      <c r="M1237" s="57">
        <v>0</v>
      </c>
      <c r="N1237" s="70"/>
      <c r="O1237" s="70" t="s">
        <v>109</v>
      </c>
      <c r="P1237" s="61"/>
      <c r="Q1237" s="61" t="s">
        <v>109</v>
      </c>
      <c r="R1237" s="62" t="s">
        <v>109</v>
      </c>
      <c r="S1237" s="63"/>
      <c r="T1237" s="64" t="s">
        <v>109</v>
      </c>
      <c r="U1237" s="63"/>
      <c r="V1237" s="64" t="s">
        <v>109</v>
      </c>
      <c r="W1237" s="63"/>
      <c r="X1237" s="64" t="s">
        <v>109</v>
      </c>
      <c r="Y1237" s="65"/>
      <c r="Z1237" s="64" t="s">
        <v>109</v>
      </c>
      <c r="AA1237" s="61">
        <v>0</v>
      </c>
      <c r="AB1237" s="61"/>
      <c r="AC1237" s="64" t="s">
        <v>109</v>
      </c>
      <c r="AD1237" s="64" t="s">
        <v>109</v>
      </c>
      <c r="AE1237" s="66">
        <v>0</v>
      </c>
      <c r="AF1237" s="67" t="s">
        <v>112</v>
      </c>
      <c r="AG1237" s="68"/>
      <c r="AH1237" s="64" t="s">
        <v>109</v>
      </c>
      <c r="AI1237" s="68"/>
      <c r="AJ1237" s="64" t="s">
        <v>109</v>
      </c>
      <c r="AK1237" s="71" t="s">
        <v>109</v>
      </c>
    </row>
    <row r="1238" spans="1:37" ht="18" customHeight="1" x14ac:dyDescent="0.25">
      <c r="A1238" s="144"/>
      <c r="B1238" s="54" t="s">
        <v>109</v>
      </c>
      <c r="C1238" s="56"/>
      <c r="D1238" s="56"/>
      <c r="E1238" s="57">
        <v>0</v>
      </c>
      <c r="F1238" s="57">
        <v>0</v>
      </c>
      <c r="G1238" s="57">
        <v>0</v>
      </c>
      <c r="H1238" s="57">
        <v>0</v>
      </c>
      <c r="I1238" s="57">
        <v>0</v>
      </c>
      <c r="J1238" s="57">
        <v>0</v>
      </c>
      <c r="K1238" s="57">
        <v>0</v>
      </c>
      <c r="L1238" s="57">
        <v>0</v>
      </c>
      <c r="M1238" s="57">
        <v>0</v>
      </c>
      <c r="N1238" s="70"/>
      <c r="O1238" s="70" t="s">
        <v>109</v>
      </c>
      <c r="P1238" s="61"/>
      <c r="Q1238" s="61" t="s">
        <v>109</v>
      </c>
      <c r="R1238" s="62" t="s">
        <v>109</v>
      </c>
      <c r="S1238" s="63"/>
      <c r="T1238" s="64" t="s">
        <v>109</v>
      </c>
      <c r="U1238" s="63"/>
      <c r="V1238" s="64" t="s">
        <v>109</v>
      </c>
      <c r="W1238" s="63"/>
      <c r="X1238" s="64" t="s">
        <v>109</v>
      </c>
      <c r="Y1238" s="65"/>
      <c r="Z1238" s="64" t="s">
        <v>109</v>
      </c>
      <c r="AA1238" s="61">
        <v>0</v>
      </c>
      <c r="AB1238" s="61"/>
      <c r="AC1238" s="64" t="s">
        <v>109</v>
      </c>
      <c r="AD1238" s="64" t="s">
        <v>109</v>
      </c>
      <c r="AE1238" s="66">
        <v>0</v>
      </c>
      <c r="AF1238" s="67" t="s">
        <v>112</v>
      </c>
      <c r="AG1238" s="68"/>
      <c r="AH1238" s="64" t="s">
        <v>109</v>
      </c>
      <c r="AI1238" s="68"/>
      <c r="AJ1238" s="64" t="s">
        <v>109</v>
      </c>
      <c r="AK1238" s="71" t="s">
        <v>109</v>
      </c>
    </row>
    <row r="1239" spans="1:37" ht="18" customHeight="1" x14ac:dyDescent="0.25">
      <c r="A1239" s="144"/>
      <c r="B1239" s="54" t="s">
        <v>109</v>
      </c>
      <c r="C1239" s="56"/>
      <c r="D1239" s="56"/>
      <c r="E1239" s="57">
        <v>0</v>
      </c>
      <c r="F1239" s="57">
        <v>0</v>
      </c>
      <c r="G1239" s="57">
        <v>0</v>
      </c>
      <c r="H1239" s="57">
        <v>0</v>
      </c>
      <c r="I1239" s="57">
        <v>0</v>
      </c>
      <c r="J1239" s="57">
        <v>0</v>
      </c>
      <c r="K1239" s="57">
        <v>0</v>
      </c>
      <c r="L1239" s="57">
        <v>0</v>
      </c>
      <c r="M1239" s="57">
        <v>0</v>
      </c>
      <c r="N1239" s="70"/>
      <c r="O1239" s="70" t="s">
        <v>109</v>
      </c>
      <c r="P1239" s="61"/>
      <c r="Q1239" s="61" t="s">
        <v>109</v>
      </c>
      <c r="R1239" s="62" t="s">
        <v>109</v>
      </c>
      <c r="S1239" s="63"/>
      <c r="T1239" s="64" t="s">
        <v>109</v>
      </c>
      <c r="U1239" s="63"/>
      <c r="V1239" s="64" t="s">
        <v>109</v>
      </c>
      <c r="W1239" s="63"/>
      <c r="X1239" s="64" t="s">
        <v>109</v>
      </c>
      <c r="Y1239" s="65"/>
      <c r="Z1239" s="64" t="s">
        <v>109</v>
      </c>
      <c r="AA1239" s="61">
        <v>0</v>
      </c>
      <c r="AB1239" s="61"/>
      <c r="AC1239" s="64" t="s">
        <v>109</v>
      </c>
      <c r="AD1239" s="64" t="s">
        <v>109</v>
      </c>
      <c r="AE1239" s="66">
        <v>0</v>
      </c>
      <c r="AF1239" s="67" t="s">
        <v>112</v>
      </c>
      <c r="AG1239" s="68"/>
      <c r="AH1239" s="64" t="s">
        <v>109</v>
      </c>
      <c r="AI1239" s="68"/>
      <c r="AJ1239" s="64" t="s">
        <v>109</v>
      </c>
      <c r="AK1239" s="72" t="s">
        <v>109</v>
      </c>
    </row>
    <row r="1240" spans="1:37" ht="18" customHeight="1" x14ac:dyDescent="0.25">
      <c r="A1240" s="144"/>
      <c r="B1240" s="54" t="s">
        <v>109</v>
      </c>
      <c r="C1240" s="56"/>
      <c r="D1240" s="56"/>
      <c r="E1240" s="57">
        <v>0</v>
      </c>
      <c r="F1240" s="57">
        <v>0</v>
      </c>
      <c r="G1240" s="57">
        <v>0</v>
      </c>
      <c r="H1240" s="57">
        <v>0</v>
      </c>
      <c r="I1240" s="57">
        <v>0</v>
      </c>
      <c r="J1240" s="57">
        <v>0</v>
      </c>
      <c r="K1240" s="57">
        <v>0</v>
      </c>
      <c r="L1240" s="57">
        <v>0</v>
      </c>
      <c r="M1240" s="57">
        <v>0</v>
      </c>
      <c r="N1240" s="70"/>
      <c r="O1240" s="70" t="s">
        <v>109</v>
      </c>
      <c r="P1240" s="61"/>
      <c r="Q1240" s="61" t="s">
        <v>109</v>
      </c>
      <c r="R1240" s="62" t="s">
        <v>109</v>
      </c>
      <c r="S1240" s="63"/>
      <c r="T1240" s="64" t="s">
        <v>109</v>
      </c>
      <c r="U1240" s="63"/>
      <c r="V1240" s="64" t="s">
        <v>109</v>
      </c>
      <c r="W1240" s="63"/>
      <c r="X1240" s="64" t="s">
        <v>109</v>
      </c>
      <c r="Y1240" s="65"/>
      <c r="Z1240" s="64" t="s">
        <v>109</v>
      </c>
      <c r="AA1240" s="61">
        <v>0</v>
      </c>
      <c r="AB1240" s="61"/>
      <c r="AC1240" s="64" t="s">
        <v>109</v>
      </c>
      <c r="AD1240" s="64" t="s">
        <v>109</v>
      </c>
      <c r="AE1240" s="66">
        <v>0</v>
      </c>
      <c r="AF1240" s="67" t="s">
        <v>112</v>
      </c>
      <c r="AG1240" s="68"/>
      <c r="AH1240" s="64" t="s">
        <v>109</v>
      </c>
      <c r="AI1240" s="68"/>
      <c r="AJ1240" s="64" t="s">
        <v>109</v>
      </c>
      <c r="AK1240" s="72" t="s">
        <v>109</v>
      </c>
    </row>
    <row r="1241" spans="1:37" ht="18" customHeight="1" thickBot="1" x14ac:dyDescent="0.3">
      <c r="A1241" s="144"/>
      <c r="B1241" s="73" t="s">
        <v>109</v>
      </c>
      <c r="C1241" s="74"/>
      <c r="D1241" s="74"/>
      <c r="E1241" s="75">
        <v>0</v>
      </c>
      <c r="F1241" s="75">
        <v>0</v>
      </c>
      <c r="G1241" s="75">
        <v>0</v>
      </c>
      <c r="H1241" s="75">
        <v>0</v>
      </c>
      <c r="I1241" s="75">
        <v>0</v>
      </c>
      <c r="J1241" s="75">
        <v>0</v>
      </c>
      <c r="K1241" s="75">
        <v>0</v>
      </c>
      <c r="L1241" s="75">
        <v>0</v>
      </c>
      <c r="M1241" s="75">
        <v>0</v>
      </c>
      <c r="N1241" s="76"/>
      <c r="O1241" s="76" t="s">
        <v>109</v>
      </c>
      <c r="P1241" s="77"/>
      <c r="Q1241" s="77" t="s">
        <v>109</v>
      </c>
      <c r="R1241" s="78" t="s">
        <v>109</v>
      </c>
      <c r="S1241" s="79"/>
      <c r="T1241" s="80" t="s">
        <v>109</v>
      </c>
      <c r="U1241" s="79"/>
      <c r="V1241" s="80" t="s">
        <v>109</v>
      </c>
      <c r="W1241" s="79"/>
      <c r="X1241" s="80" t="s">
        <v>109</v>
      </c>
      <c r="Y1241" s="81"/>
      <c r="Z1241" s="80" t="s">
        <v>109</v>
      </c>
      <c r="AA1241" s="77">
        <v>0</v>
      </c>
      <c r="AB1241" s="77"/>
      <c r="AC1241" s="80" t="s">
        <v>109</v>
      </c>
      <c r="AD1241" s="80" t="s">
        <v>109</v>
      </c>
      <c r="AE1241" s="82">
        <v>0</v>
      </c>
      <c r="AF1241" s="83" t="s">
        <v>112</v>
      </c>
      <c r="AG1241" s="84"/>
      <c r="AH1241" s="80" t="s">
        <v>109</v>
      </c>
      <c r="AI1241" s="84"/>
      <c r="AJ1241" s="80" t="s">
        <v>109</v>
      </c>
      <c r="AK1241" s="85" t="s">
        <v>109</v>
      </c>
    </row>
    <row r="1242" spans="1:37" ht="18" customHeight="1" x14ac:dyDescent="0.25">
      <c r="A1242" s="144"/>
      <c r="B1242" s="37">
        <v>18</v>
      </c>
      <c r="C1242" s="145" t="s">
        <v>130</v>
      </c>
      <c r="D1242" s="39">
        <v>1</v>
      </c>
      <c r="E1242" s="47">
        <v>75037592922</v>
      </c>
      <c r="F1242" s="47">
        <v>127340718124</v>
      </c>
      <c r="G1242" s="47">
        <v>28103130176</v>
      </c>
      <c r="H1242" s="47">
        <v>61819691176</v>
      </c>
      <c r="I1242" s="47">
        <v>46934462746</v>
      </c>
      <c r="J1242" s="47">
        <v>65521026948</v>
      </c>
      <c r="K1242" s="47">
        <v>65521026948</v>
      </c>
      <c r="L1242" s="47">
        <v>9428139020</v>
      </c>
      <c r="M1242" s="47">
        <v>3157607815</v>
      </c>
      <c r="N1242" s="41">
        <v>1</v>
      </c>
      <c r="O1242" s="42">
        <v>18</v>
      </c>
      <c r="P1242" s="43"/>
      <c r="Q1242" s="41">
        <v>0</v>
      </c>
      <c r="R1242" s="44">
        <v>151500000000</v>
      </c>
      <c r="S1242" s="45">
        <v>46934462746</v>
      </c>
      <c r="T1242" s="46" t="s">
        <v>107</v>
      </c>
      <c r="U1242" s="47">
        <v>65521026948</v>
      </c>
      <c r="V1242" s="46" t="s">
        <v>100</v>
      </c>
      <c r="W1242" s="47">
        <v>2.6700795410356783</v>
      </c>
      <c r="X1242" s="46" t="s">
        <v>107</v>
      </c>
      <c r="Y1242" s="49">
        <v>0.48546680187402519</v>
      </c>
      <c r="Z1242" s="46" t="s">
        <v>107</v>
      </c>
      <c r="AA1242" s="41">
        <v>0</v>
      </c>
      <c r="AB1242" s="49">
        <v>2.9858486463113851</v>
      </c>
      <c r="AC1242" s="46" t="s">
        <v>107</v>
      </c>
      <c r="AD1242" s="46" t="s">
        <v>107</v>
      </c>
      <c r="AE1242" s="50"/>
      <c r="AF1242" s="51"/>
      <c r="AG1242" s="49">
        <v>0.14389486030923374</v>
      </c>
      <c r="AH1242" s="46" t="s">
        <v>107</v>
      </c>
      <c r="AI1242" s="49">
        <v>7.4038682668800426E-2</v>
      </c>
      <c r="AJ1242" s="46" t="s">
        <v>107</v>
      </c>
      <c r="AK1242" s="52" t="s">
        <v>107</v>
      </c>
    </row>
    <row r="1243" spans="1:37" ht="18" customHeight="1" x14ac:dyDescent="0.25">
      <c r="A1243" s="144"/>
      <c r="B1243" s="54">
        <v>18.100000000000001</v>
      </c>
      <c r="C1243" s="86" t="s">
        <v>131</v>
      </c>
      <c r="D1243" s="56">
        <v>0.5</v>
      </c>
      <c r="E1243" s="57">
        <v>62394093000</v>
      </c>
      <c r="F1243" s="57">
        <v>112992408000</v>
      </c>
      <c r="G1243" s="57">
        <v>26387964000</v>
      </c>
      <c r="H1243" s="57">
        <v>60104525000</v>
      </c>
      <c r="I1243" s="57">
        <v>36006129000</v>
      </c>
      <c r="J1243" s="57">
        <v>52887883000</v>
      </c>
      <c r="K1243" s="57">
        <v>52887883000</v>
      </c>
      <c r="L1243" s="57">
        <v>5576573000</v>
      </c>
      <c r="M1243" s="57">
        <v>3104971000</v>
      </c>
      <c r="N1243" s="59">
        <v>2</v>
      </c>
      <c r="O1243" s="60">
        <v>18</v>
      </c>
      <c r="P1243" s="61"/>
      <c r="Q1243" s="61" t="s">
        <v>109</v>
      </c>
      <c r="R1243" s="62">
        <v>122685000000</v>
      </c>
      <c r="S1243" s="63"/>
      <c r="T1243" s="64" t="s">
        <v>107</v>
      </c>
      <c r="U1243" s="63"/>
      <c r="V1243" s="64" t="s">
        <v>107</v>
      </c>
      <c r="W1243" s="63"/>
      <c r="X1243" s="64" t="s">
        <v>107</v>
      </c>
      <c r="Y1243" s="65"/>
      <c r="Z1243" s="64" t="s">
        <v>107</v>
      </c>
      <c r="AA1243" s="61" t="s">
        <v>109</v>
      </c>
      <c r="AB1243" s="61"/>
      <c r="AC1243" s="64" t="s">
        <v>107</v>
      </c>
      <c r="AD1243" s="64" t="s">
        <v>107</v>
      </c>
      <c r="AE1243" s="66">
        <v>199386.63843303334</v>
      </c>
      <c r="AF1243" s="67" t="s">
        <v>110</v>
      </c>
      <c r="AG1243" s="68"/>
      <c r="AH1243" s="64" t="s">
        <v>107</v>
      </c>
      <c r="AI1243" s="68"/>
      <c r="AJ1243" s="64" t="s">
        <v>107</v>
      </c>
      <c r="AK1243" s="69" t="s">
        <v>107</v>
      </c>
    </row>
    <row r="1244" spans="1:37" ht="18" customHeight="1" x14ac:dyDescent="0.25">
      <c r="A1244" s="144"/>
      <c r="B1244" s="54">
        <v>18.200000000000003</v>
      </c>
      <c r="C1244" s="56" t="s">
        <v>132</v>
      </c>
      <c r="D1244" s="56">
        <v>0.5</v>
      </c>
      <c r="E1244" s="57">
        <v>12643499922</v>
      </c>
      <c r="F1244" s="57">
        <v>14348310124</v>
      </c>
      <c r="G1244" s="57">
        <v>1715166176</v>
      </c>
      <c r="H1244" s="57">
        <v>1715166176</v>
      </c>
      <c r="I1244" s="57">
        <v>10928333746</v>
      </c>
      <c r="J1244" s="57">
        <v>12633143948</v>
      </c>
      <c r="K1244" s="57">
        <v>12633143948</v>
      </c>
      <c r="L1244" s="57">
        <v>3851566020</v>
      </c>
      <c r="M1244" s="57">
        <v>52636815</v>
      </c>
      <c r="N1244" s="70"/>
      <c r="O1244" s="70" t="s">
        <v>109</v>
      </c>
      <c r="P1244" s="61"/>
      <c r="Q1244" s="61" t="s">
        <v>109</v>
      </c>
      <c r="R1244" s="62" t="s">
        <v>109</v>
      </c>
      <c r="S1244" s="63"/>
      <c r="T1244" s="64" t="s">
        <v>109</v>
      </c>
      <c r="U1244" s="63"/>
      <c r="V1244" s="64" t="s">
        <v>109</v>
      </c>
      <c r="W1244" s="63"/>
      <c r="X1244" s="64" t="s">
        <v>109</v>
      </c>
      <c r="Y1244" s="65"/>
      <c r="Z1244" s="64" t="s">
        <v>109</v>
      </c>
      <c r="AA1244" s="61" t="s">
        <v>109</v>
      </c>
      <c r="AB1244" s="61"/>
      <c r="AC1244" s="64" t="s">
        <v>109</v>
      </c>
      <c r="AD1244" s="64" t="s">
        <v>109</v>
      </c>
      <c r="AE1244" s="66">
        <v>25319.057921298747</v>
      </c>
      <c r="AF1244" s="67" t="s">
        <v>112</v>
      </c>
      <c r="AG1244" s="68"/>
      <c r="AH1244" s="64" t="s">
        <v>109</v>
      </c>
      <c r="AI1244" s="68"/>
      <c r="AJ1244" s="64" t="s">
        <v>109</v>
      </c>
      <c r="AK1244" s="71" t="s">
        <v>109</v>
      </c>
    </row>
    <row r="1245" spans="1:37" ht="18" customHeight="1" x14ac:dyDescent="0.25">
      <c r="A1245" s="144"/>
      <c r="B1245" s="54" t="s">
        <v>109</v>
      </c>
      <c r="C1245" s="56"/>
      <c r="D1245" s="56"/>
      <c r="E1245" s="57">
        <v>0</v>
      </c>
      <c r="F1245" s="57">
        <v>0</v>
      </c>
      <c r="G1245" s="57">
        <v>0</v>
      </c>
      <c r="H1245" s="57">
        <v>0</v>
      </c>
      <c r="I1245" s="57">
        <v>0</v>
      </c>
      <c r="J1245" s="57">
        <v>0</v>
      </c>
      <c r="K1245" s="57">
        <v>0</v>
      </c>
      <c r="L1245" s="57">
        <v>0</v>
      </c>
      <c r="M1245" s="57">
        <v>0</v>
      </c>
      <c r="N1245" s="70"/>
      <c r="O1245" s="70" t="s">
        <v>109</v>
      </c>
      <c r="P1245" s="61"/>
      <c r="Q1245" s="61" t="s">
        <v>109</v>
      </c>
      <c r="R1245" s="62" t="s">
        <v>109</v>
      </c>
      <c r="S1245" s="63"/>
      <c r="T1245" s="64" t="s">
        <v>109</v>
      </c>
      <c r="U1245" s="63"/>
      <c r="V1245" s="64" t="s">
        <v>109</v>
      </c>
      <c r="W1245" s="63"/>
      <c r="X1245" s="64" t="s">
        <v>109</v>
      </c>
      <c r="Y1245" s="65"/>
      <c r="Z1245" s="64" t="s">
        <v>109</v>
      </c>
      <c r="AA1245" s="61">
        <v>0</v>
      </c>
      <c r="AB1245" s="61"/>
      <c r="AC1245" s="64" t="s">
        <v>109</v>
      </c>
      <c r="AD1245" s="64" t="s">
        <v>109</v>
      </c>
      <c r="AE1245" s="66">
        <v>0</v>
      </c>
      <c r="AF1245" s="67" t="s">
        <v>112</v>
      </c>
      <c r="AG1245" s="68"/>
      <c r="AH1245" s="64" t="s">
        <v>109</v>
      </c>
      <c r="AI1245" s="68"/>
      <c r="AJ1245" s="64" t="s">
        <v>109</v>
      </c>
      <c r="AK1245" s="71" t="s">
        <v>109</v>
      </c>
    </row>
    <row r="1246" spans="1:37" ht="18" customHeight="1" x14ac:dyDescent="0.25">
      <c r="A1246" s="144"/>
      <c r="B1246" s="54" t="s">
        <v>109</v>
      </c>
      <c r="C1246" s="56"/>
      <c r="D1246" s="56"/>
      <c r="E1246" s="57">
        <v>0</v>
      </c>
      <c r="F1246" s="57">
        <v>0</v>
      </c>
      <c r="G1246" s="57">
        <v>0</v>
      </c>
      <c r="H1246" s="57">
        <v>0</v>
      </c>
      <c r="I1246" s="57">
        <v>0</v>
      </c>
      <c r="J1246" s="57">
        <v>0</v>
      </c>
      <c r="K1246" s="57">
        <v>0</v>
      </c>
      <c r="L1246" s="57">
        <v>0</v>
      </c>
      <c r="M1246" s="57">
        <v>0</v>
      </c>
      <c r="N1246" s="70"/>
      <c r="O1246" s="70" t="s">
        <v>109</v>
      </c>
      <c r="P1246" s="61"/>
      <c r="Q1246" s="61" t="s">
        <v>109</v>
      </c>
      <c r="R1246" s="62" t="s">
        <v>109</v>
      </c>
      <c r="S1246" s="63"/>
      <c r="T1246" s="64" t="s">
        <v>109</v>
      </c>
      <c r="U1246" s="63"/>
      <c r="V1246" s="64" t="s">
        <v>109</v>
      </c>
      <c r="W1246" s="63"/>
      <c r="X1246" s="64" t="s">
        <v>109</v>
      </c>
      <c r="Y1246" s="65"/>
      <c r="Z1246" s="64" t="s">
        <v>109</v>
      </c>
      <c r="AA1246" s="61">
        <v>0</v>
      </c>
      <c r="AB1246" s="61"/>
      <c r="AC1246" s="64" t="s">
        <v>109</v>
      </c>
      <c r="AD1246" s="64" t="s">
        <v>109</v>
      </c>
      <c r="AE1246" s="66">
        <v>0</v>
      </c>
      <c r="AF1246" s="67" t="s">
        <v>112</v>
      </c>
      <c r="AG1246" s="68"/>
      <c r="AH1246" s="64" t="s">
        <v>109</v>
      </c>
      <c r="AI1246" s="68"/>
      <c r="AJ1246" s="64" t="s">
        <v>109</v>
      </c>
      <c r="AK1246" s="71" t="s">
        <v>109</v>
      </c>
    </row>
    <row r="1247" spans="1:37" ht="18" customHeight="1" x14ac:dyDescent="0.25">
      <c r="A1247" s="144"/>
      <c r="B1247" s="54" t="s">
        <v>109</v>
      </c>
      <c r="C1247" s="56"/>
      <c r="D1247" s="56"/>
      <c r="E1247" s="57">
        <v>0</v>
      </c>
      <c r="F1247" s="57">
        <v>0</v>
      </c>
      <c r="G1247" s="57">
        <v>0</v>
      </c>
      <c r="H1247" s="57">
        <v>0</v>
      </c>
      <c r="I1247" s="57">
        <v>0</v>
      </c>
      <c r="J1247" s="57">
        <v>0</v>
      </c>
      <c r="K1247" s="57">
        <v>0</v>
      </c>
      <c r="L1247" s="57">
        <v>0</v>
      </c>
      <c r="M1247" s="57">
        <v>0</v>
      </c>
      <c r="N1247" s="70"/>
      <c r="O1247" s="70" t="s">
        <v>109</v>
      </c>
      <c r="P1247" s="61"/>
      <c r="Q1247" s="61" t="s">
        <v>109</v>
      </c>
      <c r="R1247" s="62" t="s">
        <v>109</v>
      </c>
      <c r="S1247" s="63"/>
      <c r="T1247" s="64" t="s">
        <v>109</v>
      </c>
      <c r="U1247" s="63"/>
      <c r="V1247" s="64" t="s">
        <v>109</v>
      </c>
      <c r="W1247" s="63"/>
      <c r="X1247" s="64" t="s">
        <v>109</v>
      </c>
      <c r="Y1247" s="65"/>
      <c r="Z1247" s="64" t="s">
        <v>109</v>
      </c>
      <c r="AA1247" s="61">
        <v>0</v>
      </c>
      <c r="AB1247" s="61"/>
      <c r="AC1247" s="64" t="s">
        <v>109</v>
      </c>
      <c r="AD1247" s="64" t="s">
        <v>109</v>
      </c>
      <c r="AE1247" s="66">
        <v>0</v>
      </c>
      <c r="AF1247" s="67" t="s">
        <v>112</v>
      </c>
      <c r="AG1247" s="68"/>
      <c r="AH1247" s="64" t="s">
        <v>109</v>
      </c>
      <c r="AI1247" s="68"/>
      <c r="AJ1247" s="64" t="s">
        <v>109</v>
      </c>
      <c r="AK1247" s="72" t="s">
        <v>109</v>
      </c>
    </row>
    <row r="1248" spans="1:37" ht="18" customHeight="1" x14ac:dyDescent="0.25">
      <c r="A1248" s="144"/>
      <c r="B1248" s="54" t="s">
        <v>109</v>
      </c>
      <c r="C1248" s="56"/>
      <c r="D1248" s="56"/>
      <c r="E1248" s="57">
        <v>0</v>
      </c>
      <c r="F1248" s="57">
        <v>0</v>
      </c>
      <c r="G1248" s="57">
        <v>0</v>
      </c>
      <c r="H1248" s="57">
        <v>0</v>
      </c>
      <c r="I1248" s="57">
        <v>0</v>
      </c>
      <c r="J1248" s="57">
        <v>0</v>
      </c>
      <c r="K1248" s="57">
        <v>0</v>
      </c>
      <c r="L1248" s="57">
        <v>0</v>
      </c>
      <c r="M1248" s="57">
        <v>0</v>
      </c>
      <c r="N1248" s="70"/>
      <c r="O1248" s="70" t="s">
        <v>109</v>
      </c>
      <c r="P1248" s="61"/>
      <c r="Q1248" s="61" t="s">
        <v>109</v>
      </c>
      <c r="R1248" s="62" t="s">
        <v>109</v>
      </c>
      <c r="S1248" s="63"/>
      <c r="T1248" s="64" t="s">
        <v>109</v>
      </c>
      <c r="U1248" s="63"/>
      <c r="V1248" s="64" t="s">
        <v>109</v>
      </c>
      <c r="W1248" s="63"/>
      <c r="X1248" s="64" t="s">
        <v>109</v>
      </c>
      <c r="Y1248" s="65"/>
      <c r="Z1248" s="64" t="s">
        <v>109</v>
      </c>
      <c r="AA1248" s="61">
        <v>0</v>
      </c>
      <c r="AB1248" s="61"/>
      <c r="AC1248" s="64" t="s">
        <v>109</v>
      </c>
      <c r="AD1248" s="64" t="s">
        <v>109</v>
      </c>
      <c r="AE1248" s="66">
        <v>0</v>
      </c>
      <c r="AF1248" s="67" t="s">
        <v>112</v>
      </c>
      <c r="AG1248" s="68"/>
      <c r="AH1248" s="64" t="s">
        <v>109</v>
      </c>
      <c r="AI1248" s="68"/>
      <c r="AJ1248" s="64" t="s">
        <v>109</v>
      </c>
      <c r="AK1248" s="71" t="s">
        <v>109</v>
      </c>
    </row>
    <row r="1249" spans="1:37" ht="18" customHeight="1" x14ac:dyDescent="0.25">
      <c r="A1249" s="144"/>
      <c r="B1249" s="54" t="s">
        <v>109</v>
      </c>
      <c r="C1249" s="56"/>
      <c r="D1249" s="56"/>
      <c r="E1249" s="57">
        <v>0</v>
      </c>
      <c r="F1249" s="57">
        <v>0</v>
      </c>
      <c r="G1249" s="57">
        <v>0</v>
      </c>
      <c r="H1249" s="57">
        <v>0</v>
      </c>
      <c r="I1249" s="57">
        <v>0</v>
      </c>
      <c r="J1249" s="57">
        <v>0</v>
      </c>
      <c r="K1249" s="57">
        <v>0</v>
      </c>
      <c r="L1249" s="57">
        <v>0</v>
      </c>
      <c r="M1249" s="57">
        <v>0</v>
      </c>
      <c r="N1249" s="70"/>
      <c r="O1249" s="70" t="s">
        <v>109</v>
      </c>
      <c r="P1249" s="61"/>
      <c r="Q1249" s="61" t="s">
        <v>109</v>
      </c>
      <c r="R1249" s="62" t="s">
        <v>109</v>
      </c>
      <c r="S1249" s="63"/>
      <c r="T1249" s="64" t="s">
        <v>109</v>
      </c>
      <c r="U1249" s="63"/>
      <c r="V1249" s="64" t="s">
        <v>109</v>
      </c>
      <c r="W1249" s="63"/>
      <c r="X1249" s="64" t="s">
        <v>109</v>
      </c>
      <c r="Y1249" s="65"/>
      <c r="Z1249" s="64" t="s">
        <v>109</v>
      </c>
      <c r="AA1249" s="61">
        <v>0</v>
      </c>
      <c r="AB1249" s="61"/>
      <c r="AC1249" s="64" t="s">
        <v>109</v>
      </c>
      <c r="AD1249" s="64" t="s">
        <v>109</v>
      </c>
      <c r="AE1249" s="66">
        <v>0</v>
      </c>
      <c r="AF1249" s="67" t="s">
        <v>112</v>
      </c>
      <c r="AG1249" s="68"/>
      <c r="AH1249" s="64" t="s">
        <v>109</v>
      </c>
      <c r="AI1249" s="68"/>
      <c r="AJ1249" s="64" t="s">
        <v>109</v>
      </c>
      <c r="AK1249" s="71" t="s">
        <v>109</v>
      </c>
    </row>
    <row r="1250" spans="1:37" ht="18" customHeight="1" x14ac:dyDescent="0.25">
      <c r="A1250" s="144"/>
      <c r="B1250" s="54" t="s">
        <v>109</v>
      </c>
      <c r="C1250" s="56"/>
      <c r="D1250" s="56"/>
      <c r="E1250" s="57">
        <v>0</v>
      </c>
      <c r="F1250" s="57">
        <v>0</v>
      </c>
      <c r="G1250" s="57">
        <v>0</v>
      </c>
      <c r="H1250" s="57">
        <v>0</v>
      </c>
      <c r="I1250" s="57">
        <v>0</v>
      </c>
      <c r="J1250" s="57">
        <v>0</v>
      </c>
      <c r="K1250" s="57">
        <v>0</v>
      </c>
      <c r="L1250" s="57">
        <v>0</v>
      </c>
      <c r="M1250" s="57">
        <v>0</v>
      </c>
      <c r="N1250" s="70"/>
      <c r="O1250" s="70" t="s">
        <v>109</v>
      </c>
      <c r="P1250" s="61"/>
      <c r="Q1250" s="61" t="s">
        <v>109</v>
      </c>
      <c r="R1250" s="62" t="s">
        <v>109</v>
      </c>
      <c r="S1250" s="63"/>
      <c r="T1250" s="64" t="s">
        <v>109</v>
      </c>
      <c r="U1250" s="63"/>
      <c r="V1250" s="64" t="s">
        <v>109</v>
      </c>
      <c r="W1250" s="63"/>
      <c r="X1250" s="64" t="s">
        <v>109</v>
      </c>
      <c r="Y1250" s="65"/>
      <c r="Z1250" s="64" t="s">
        <v>109</v>
      </c>
      <c r="AA1250" s="61">
        <v>0</v>
      </c>
      <c r="AB1250" s="61"/>
      <c r="AC1250" s="64" t="s">
        <v>109</v>
      </c>
      <c r="AD1250" s="64" t="s">
        <v>109</v>
      </c>
      <c r="AE1250" s="66">
        <v>0</v>
      </c>
      <c r="AF1250" s="67" t="s">
        <v>112</v>
      </c>
      <c r="AG1250" s="68"/>
      <c r="AH1250" s="64" t="s">
        <v>109</v>
      </c>
      <c r="AI1250" s="68"/>
      <c r="AJ1250" s="64" t="s">
        <v>109</v>
      </c>
      <c r="AK1250" s="72" t="s">
        <v>109</v>
      </c>
    </row>
    <row r="1251" spans="1:37" ht="18" customHeight="1" x14ac:dyDescent="0.25">
      <c r="A1251" s="144"/>
      <c r="B1251" s="54" t="s">
        <v>109</v>
      </c>
      <c r="C1251" s="56"/>
      <c r="D1251" s="56"/>
      <c r="E1251" s="57">
        <v>0</v>
      </c>
      <c r="F1251" s="57">
        <v>0</v>
      </c>
      <c r="G1251" s="57">
        <v>0</v>
      </c>
      <c r="H1251" s="57">
        <v>0</v>
      </c>
      <c r="I1251" s="57">
        <v>0</v>
      </c>
      <c r="J1251" s="57">
        <v>0</v>
      </c>
      <c r="K1251" s="57">
        <v>0</v>
      </c>
      <c r="L1251" s="57">
        <v>0</v>
      </c>
      <c r="M1251" s="57">
        <v>0</v>
      </c>
      <c r="N1251" s="70"/>
      <c r="O1251" s="70" t="s">
        <v>109</v>
      </c>
      <c r="P1251" s="61"/>
      <c r="Q1251" s="61" t="s">
        <v>109</v>
      </c>
      <c r="R1251" s="62" t="s">
        <v>109</v>
      </c>
      <c r="S1251" s="63"/>
      <c r="T1251" s="64" t="s">
        <v>109</v>
      </c>
      <c r="U1251" s="63"/>
      <c r="V1251" s="64" t="s">
        <v>109</v>
      </c>
      <c r="W1251" s="63"/>
      <c r="X1251" s="64" t="s">
        <v>109</v>
      </c>
      <c r="Y1251" s="65"/>
      <c r="Z1251" s="64" t="s">
        <v>109</v>
      </c>
      <c r="AA1251" s="61">
        <v>0</v>
      </c>
      <c r="AB1251" s="61"/>
      <c r="AC1251" s="64" t="s">
        <v>109</v>
      </c>
      <c r="AD1251" s="64" t="s">
        <v>109</v>
      </c>
      <c r="AE1251" s="66">
        <v>0</v>
      </c>
      <c r="AF1251" s="67" t="s">
        <v>112</v>
      </c>
      <c r="AG1251" s="68"/>
      <c r="AH1251" s="64" t="s">
        <v>109</v>
      </c>
      <c r="AI1251" s="68"/>
      <c r="AJ1251" s="64" t="s">
        <v>109</v>
      </c>
      <c r="AK1251" s="72" t="s">
        <v>109</v>
      </c>
    </row>
    <row r="1252" spans="1:37" ht="18" customHeight="1" thickBot="1" x14ac:dyDescent="0.3">
      <c r="A1252" s="144"/>
      <c r="B1252" s="73" t="s">
        <v>109</v>
      </c>
      <c r="C1252" s="74"/>
      <c r="D1252" s="74"/>
      <c r="E1252" s="75">
        <v>0</v>
      </c>
      <c r="F1252" s="75">
        <v>0</v>
      </c>
      <c r="G1252" s="75">
        <v>0</v>
      </c>
      <c r="H1252" s="75">
        <v>0</v>
      </c>
      <c r="I1252" s="75">
        <v>0</v>
      </c>
      <c r="J1252" s="75">
        <v>0</v>
      </c>
      <c r="K1252" s="75">
        <v>0</v>
      </c>
      <c r="L1252" s="75">
        <v>0</v>
      </c>
      <c r="M1252" s="75">
        <v>0</v>
      </c>
      <c r="N1252" s="76"/>
      <c r="O1252" s="76" t="s">
        <v>109</v>
      </c>
      <c r="P1252" s="77"/>
      <c r="Q1252" s="77" t="s">
        <v>109</v>
      </c>
      <c r="R1252" s="78" t="s">
        <v>109</v>
      </c>
      <c r="S1252" s="79"/>
      <c r="T1252" s="80" t="s">
        <v>109</v>
      </c>
      <c r="U1252" s="79"/>
      <c r="V1252" s="80" t="s">
        <v>109</v>
      </c>
      <c r="W1252" s="79"/>
      <c r="X1252" s="80" t="s">
        <v>109</v>
      </c>
      <c r="Y1252" s="81"/>
      <c r="Z1252" s="80" t="s">
        <v>109</v>
      </c>
      <c r="AA1252" s="77">
        <v>0</v>
      </c>
      <c r="AB1252" s="77"/>
      <c r="AC1252" s="80" t="s">
        <v>109</v>
      </c>
      <c r="AD1252" s="80" t="s">
        <v>109</v>
      </c>
      <c r="AE1252" s="82">
        <v>0</v>
      </c>
      <c r="AF1252" s="83" t="s">
        <v>112</v>
      </c>
      <c r="AG1252" s="84"/>
      <c r="AH1252" s="80" t="s">
        <v>109</v>
      </c>
      <c r="AI1252" s="84"/>
      <c r="AJ1252" s="80" t="s">
        <v>109</v>
      </c>
      <c r="AK1252" s="85" t="s">
        <v>109</v>
      </c>
    </row>
    <row r="1253" spans="1:37" ht="18" customHeight="1" x14ac:dyDescent="0.25">
      <c r="A1253" s="144"/>
      <c r="B1253" s="37">
        <v>19</v>
      </c>
      <c r="C1253" s="145" t="s">
        <v>133</v>
      </c>
      <c r="D1253" s="39">
        <v>1</v>
      </c>
      <c r="E1253" s="47">
        <v>81517386132</v>
      </c>
      <c r="F1253" s="47">
        <v>98955705750</v>
      </c>
      <c r="G1253" s="47">
        <v>29292371089</v>
      </c>
      <c r="H1253" s="47">
        <v>42278088759</v>
      </c>
      <c r="I1253" s="47">
        <v>52225015043</v>
      </c>
      <c r="J1253" s="47">
        <v>56677616991</v>
      </c>
      <c r="K1253" s="47">
        <v>56677616991</v>
      </c>
      <c r="L1253" s="47">
        <v>16737240744</v>
      </c>
      <c r="M1253" s="47">
        <v>1853944905</v>
      </c>
      <c r="N1253" s="41">
        <v>1</v>
      </c>
      <c r="O1253" s="42">
        <v>18</v>
      </c>
      <c r="P1253" s="43"/>
      <c r="Q1253" s="41">
        <v>0</v>
      </c>
      <c r="R1253" s="44">
        <v>151500000000</v>
      </c>
      <c r="S1253" s="45">
        <v>52225015043</v>
      </c>
      <c r="T1253" s="46" t="s">
        <v>107</v>
      </c>
      <c r="U1253" s="47">
        <v>56677616991</v>
      </c>
      <c r="V1253" s="46" t="s">
        <v>100</v>
      </c>
      <c r="W1253" s="47">
        <v>2.7828879363955541</v>
      </c>
      <c r="X1253" s="46" t="s">
        <v>107</v>
      </c>
      <c r="Y1253" s="49">
        <v>0.42724255704679265</v>
      </c>
      <c r="Z1253" s="46" t="s">
        <v>107</v>
      </c>
      <c r="AA1253" s="41">
        <v>0</v>
      </c>
      <c r="AB1253" s="49">
        <v>9.0279062224883102</v>
      </c>
      <c r="AC1253" s="46" t="s">
        <v>107</v>
      </c>
      <c r="AD1253" s="147" t="s">
        <v>107</v>
      </c>
      <c r="AE1253" s="50"/>
      <c r="AF1253" s="51"/>
      <c r="AG1253" s="49">
        <v>0.29530600671968538</v>
      </c>
      <c r="AH1253" s="46" t="s">
        <v>107</v>
      </c>
      <c r="AI1253" s="49">
        <v>0.16913871329748967</v>
      </c>
      <c r="AJ1253" s="46" t="s">
        <v>107</v>
      </c>
      <c r="AK1253" s="52" t="s">
        <v>107</v>
      </c>
    </row>
    <row r="1254" spans="1:37" ht="18" customHeight="1" x14ac:dyDescent="0.25">
      <c r="A1254" s="144"/>
      <c r="B1254" s="54">
        <v>19.100000000000001</v>
      </c>
      <c r="C1254" s="86" t="s">
        <v>134</v>
      </c>
      <c r="D1254" s="56">
        <v>0.04</v>
      </c>
      <c r="E1254" s="57">
        <v>1293036818</v>
      </c>
      <c r="F1254" s="57">
        <v>1738541548</v>
      </c>
      <c r="G1254" s="57">
        <v>28202000</v>
      </c>
      <c r="H1254" s="57">
        <v>60385944</v>
      </c>
      <c r="I1254" s="57">
        <v>1264834818</v>
      </c>
      <c r="J1254" s="57">
        <v>1678155604</v>
      </c>
      <c r="K1254" s="57">
        <v>1678155604</v>
      </c>
      <c r="L1254" s="57">
        <v>1255665518</v>
      </c>
      <c r="M1254" s="57">
        <v>8537560</v>
      </c>
      <c r="N1254" s="59">
        <v>2</v>
      </c>
      <c r="O1254" s="60">
        <v>18</v>
      </c>
      <c r="P1254" s="61"/>
      <c r="Q1254" s="61" t="s">
        <v>109</v>
      </c>
      <c r="R1254" s="62">
        <v>122685000000</v>
      </c>
      <c r="S1254" s="63"/>
      <c r="T1254" s="64" t="s">
        <v>107</v>
      </c>
      <c r="U1254" s="63"/>
      <c r="V1254" s="64" t="s">
        <v>100</v>
      </c>
      <c r="W1254" s="63"/>
      <c r="X1254" s="64" t="s">
        <v>107</v>
      </c>
      <c r="Y1254" s="65"/>
      <c r="Z1254" s="64" t="s">
        <v>107</v>
      </c>
      <c r="AA1254" s="61" t="s">
        <v>109</v>
      </c>
      <c r="AB1254" s="61"/>
      <c r="AC1254" s="64" t="s">
        <v>107</v>
      </c>
      <c r="AD1254" s="64" t="s">
        <v>107</v>
      </c>
      <c r="AE1254" s="66">
        <v>3067.8340356449621</v>
      </c>
      <c r="AF1254" s="67" t="s">
        <v>112</v>
      </c>
      <c r="AG1254" s="68"/>
      <c r="AH1254" s="64" t="s">
        <v>107</v>
      </c>
      <c r="AI1254" s="68"/>
      <c r="AJ1254" s="64" t="s">
        <v>107</v>
      </c>
      <c r="AK1254" s="69" t="s">
        <v>107</v>
      </c>
    </row>
    <row r="1255" spans="1:37" ht="18" customHeight="1" x14ac:dyDescent="0.25">
      <c r="A1255" s="144"/>
      <c r="B1255" s="54">
        <v>19.200000000000003</v>
      </c>
      <c r="C1255" s="56" t="s">
        <v>135</v>
      </c>
      <c r="D1255" s="56">
        <v>0.96</v>
      </c>
      <c r="E1255" s="57">
        <v>80224349314</v>
      </c>
      <c r="F1255" s="57">
        <v>97217164202</v>
      </c>
      <c r="G1255" s="57">
        <v>29264169089</v>
      </c>
      <c r="H1255" s="57">
        <v>42217702815</v>
      </c>
      <c r="I1255" s="57">
        <v>50960180225</v>
      </c>
      <c r="J1255" s="57">
        <v>54999461387</v>
      </c>
      <c r="K1255" s="57">
        <v>54999461387</v>
      </c>
      <c r="L1255" s="57">
        <v>15481575226</v>
      </c>
      <c r="M1255" s="57">
        <v>1845407345</v>
      </c>
      <c r="N1255" s="70"/>
      <c r="O1255" s="70" t="s">
        <v>109</v>
      </c>
      <c r="P1255" s="61"/>
      <c r="Q1255" s="61" t="s">
        <v>109</v>
      </c>
      <c r="R1255" s="62" t="s">
        <v>109</v>
      </c>
      <c r="S1255" s="63"/>
      <c r="T1255" s="64" t="s">
        <v>109</v>
      </c>
      <c r="U1255" s="63"/>
      <c r="V1255" s="64" t="s">
        <v>109</v>
      </c>
      <c r="W1255" s="63"/>
      <c r="X1255" s="64" t="s">
        <v>109</v>
      </c>
      <c r="Y1255" s="65"/>
      <c r="Z1255" s="64" t="s">
        <v>109</v>
      </c>
      <c r="AA1255" s="61" t="s">
        <v>109</v>
      </c>
      <c r="AB1255" s="61"/>
      <c r="AC1255" s="64" t="s">
        <v>109</v>
      </c>
      <c r="AD1255" s="64" t="s">
        <v>109</v>
      </c>
      <c r="AE1255" s="66">
        <v>171549.61037938946</v>
      </c>
      <c r="AF1255" s="67" t="s">
        <v>110</v>
      </c>
      <c r="AG1255" s="68"/>
      <c r="AH1255" s="64" t="s">
        <v>109</v>
      </c>
      <c r="AI1255" s="68"/>
      <c r="AJ1255" s="64" t="s">
        <v>109</v>
      </c>
      <c r="AK1255" s="71" t="s">
        <v>109</v>
      </c>
    </row>
    <row r="1256" spans="1:37" ht="18" customHeight="1" x14ac:dyDescent="0.25">
      <c r="A1256" s="144"/>
      <c r="B1256" s="54" t="s">
        <v>109</v>
      </c>
      <c r="C1256" s="56"/>
      <c r="D1256" s="56"/>
      <c r="E1256" s="57">
        <v>0</v>
      </c>
      <c r="F1256" s="57">
        <v>0</v>
      </c>
      <c r="G1256" s="57">
        <v>0</v>
      </c>
      <c r="H1256" s="57">
        <v>0</v>
      </c>
      <c r="I1256" s="57">
        <v>0</v>
      </c>
      <c r="J1256" s="57">
        <v>0</v>
      </c>
      <c r="K1256" s="57">
        <v>0</v>
      </c>
      <c r="L1256" s="57">
        <v>0</v>
      </c>
      <c r="M1256" s="57">
        <v>0</v>
      </c>
      <c r="N1256" s="70"/>
      <c r="O1256" s="70" t="s">
        <v>109</v>
      </c>
      <c r="P1256" s="61"/>
      <c r="Q1256" s="61" t="s">
        <v>109</v>
      </c>
      <c r="R1256" s="62" t="s">
        <v>109</v>
      </c>
      <c r="S1256" s="63"/>
      <c r="T1256" s="64" t="s">
        <v>109</v>
      </c>
      <c r="U1256" s="63"/>
      <c r="V1256" s="64" t="s">
        <v>109</v>
      </c>
      <c r="W1256" s="63"/>
      <c r="X1256" s="64" t="s">
        <v>109</v>
      </c>
      <c r="Y1256" s="65"/>
      <c r="Z1256" s="64" t="s">
        <v>109</v>
      </c>
      <c r="AA1256" s="61">
        <v>0</v>
      </c>
      <c r="AB1256" s="61"/>
      <c r="AC1256" s="64" t="s">
        <v>109</v>
      </c>
      <c r="AD1256" s="64" t="s">
        <v>109</v>
      </c>
      <c r="AE1256" s="66">
        <v>0</v>
      </c>
      <c r="AF1256" s="67" t="s">
        <v>112</v>
      </c>
      <c r="AG1256" s="68"/>
      <c r="AH1256" s="64" t="s">
        <v>109</v>
      </c>
      <c r="AI1256" s="68"/>
      <c r="AJ1256" s="64" t="s">
        <v>109</v>
      </c>
      <c r="AK1256" s="71" t="s">
        <v>109</v>
      </c>
    </row>
    <row r="1257" spans="1:37" ht="18" customHeight="1" x14ac:dyDescent="0.25">
      <c r="A1257" s="144"/>
      <c r="B1257" s="54" t="s">
        <v>109</v>
      </c>
      <c r="C1257" s="56"/>
      <c r="D1257" s="56"/>
      <c r="E1257" s="57">
        <v>0</v>
      </c>
      <c r="F1257" s="57">
        <v>0</v>
      </c>
      <c r="G1257" s="57">
        <v>0</v>
      </c>
      <c r="H1257" s="57">
        <v>0</v>
      </c>
      <c r="I1257" s="57">
        <v>0</v>
      </c>
      <c r="J1257" s="57">
        <v>0</v>
      </c>
      <c r="K1257" s="57">
        <v>0</v>
      </c>
      <c r="L1257" s="57">
        <v>0</v>
      </c>
      <c r="M1257" s="57">
        <v>0</v>
      </c>
      <c r="N1257" s="70"/>
      <c r="O1257" s="70" t="s">
        <v>109</v>
      </c>
      <c r="P1257" s="61"/>
      <c r="Q1257" s="61" t="s">
        <v>109</v>
      </c>
      <c r="R1257" s="62" t="s">
        <v>109</v>
      </c>
      <c r="S1257" s="63"/>
      <c r="T1257" s="64" t="s">
        <v>109</v>
      </c>
      <c r="U1257" s="63"/>
      <c r="V1257" s="64" t="s">
        <v>109</v>
      </c>
      <c r="W1257" s="63"/>
      <c r="X1257" s="64" t="s">
        <v>109</v>
      </c>
      <c r="Y1257" s="65"/>
      <c r="Z1257" s="64" t="s">
        <v>109</v>
      </c>
      <c r="AA1257" s="61">
        <v>0</v>
      </c>
      <c r="AB1257" s="61"/>
      <c r="AC1257" s="64" t="s">
        <v>109</v>
      </c>
      <c r="AD1257" s="64" t="s">
        <v>109</v>
      </c>
      <c r="AE1257" s="66">
        <v>0</v>
      </c>
      <c r="AF1257" s="67" t="s">
        <v>112</v>
      </c>
      <c r="AG1257" s="68"/>
      <c r="AH1257" s="64" t="s">
        <v>109</v>
      </c>
      <c r="AI1257" s="68"/>
      <c r="AJ1257" s="64" t="s">
        <v>109</v>
      </c>
      <c r="AK1257" s="71" t="s">
        <v>109</v>
      </c>
    </row>
    <row r="1258" spans="1:37" ht="18" customHeight="1" x14ac:dyDescent="0.25">
      <c r="A1258" s="144"/>
      <c r="B1258" s="54" t="s">
        <v>109</v>
      </c>
      <c r="C1258" s="56"/>
      <c r="D1258" s="56"/>
      <c r="E1258" s="57">
        <v>0</v>
      </c>
      <c r="F1258" s="57">
        <v>0</v>
      </c>
      <c r="G1258" s="57">
        <v>0</v>
      </c>
      <c r="H1258" s="57">
        <v>0</v>
      </c>
      <c r="I1258" s="57">
        <v>0</v>
      </c>
      <c r="J1258" s="57">
        <v>0</v>
      </c>
      <c r="K1258" s="57">
        <v>0</v>
      </c>
      <c r="L1258" s="57">
        <v>0</v>
      </c>
      <c r="M1258" s="57">
        <v>0</v>
      </c>
      <c r="N1258" s="70"/>
      <c r="O1258" s="70" t="s">
        <v>109</v>
      </c>
      <c r="P1258" s="61"/>
      <c r="Q1258" s="61" t="s">
        <v>109</v>
      </c>
      <c r="R1258" s="62" t="s">
        <v>109</v>
      </c>
      <c r="S1258" s="63"/>
      <c r="T1258" s="64" t="s">
        <v>109</v>
      </c>
      <c r="U1258" s="63"/>
      <c r="V1258" s="64" t="s">
        <v>109</v>
      </c>
      <c r="W1258" s="63"/>
      <c r="X1258" s="64" t="s">
        <v>109</v>
      </c>
      <c r="Y1258" s="65"/>
      <c r="Z1258" s="64" t="s">
        <v>109</v>
      </c>
      <c r="AA1258" s="61">
        <v>0</v>
      </c>
      <c r="AB1258" s="61"/>
      <c r="AC1258" s="64" t="s">
        <v>109</v>
      </c>
      <c r="AD1258" s="64" t="s">
        <v>109</v>
      </c>
      <c r="AE1258" s="66">
        <v>0</v>
      </c>
      <c r="AF1258" s="67" t="s">
        <v>112</v>
      </c>
      <c r="AG1258" s="68"/>
      <c r="AH1258" s="64" t="s">
        <v>109</v>
      </c>
      <c r="AI1258" s="68"/>
      <c r="AJ1258" s="64" t="s">
        <v>109</v>
      </c>
      <c r="AK1258" s="72" t="s">
        <v>109</v>
      </c>
    </row>
    <row r="1259" spans="1:37" ht="18" customHeight="1" x14ac:dyDescent="0.25">
      <c r="A1259" s="144"/>
      <c r="B1259" s="54" t="s">
        <v>109</v>
      </c>
      <c r="C1259" s="56"/>
      <c r="D1259" s="56"/>
      <c r="E1259" s="57">
        <v>0</v>
      </c>
      <c r="F1259" s="57">
        <v>0</v>
      </c>
      <c r="G1259" s="57">
        <v>0</v>
      </c>
      <c r="H1259" s="57">
        <v>0</v>
      </c>
      <c r="I1259" s="57">
        <v>0</v>
      </c>
      <c r="J1259" s="57">
        <v>0</v>
      </c>
      <c r="K1259" s="57">
        <v>0</v>
      </c>
      <c r="L1259" s="57">
        <v>0</v>
      </c>
      <c r="M1259" s="57">
        <v>0</v>
      </c>
      <c r="N1259" s="70"/>
      <c r="O1259" s="70" t="s">
        <v>109</v>
      </c>
      <c r="P1259" s="61"/>
      <c r="Q1259" s="61" t="s">
        <v>109</v>
      </c>
      <c r="R1259" s="62" t="s">
        <v>109</v>
      </c>
      <c r="S1259" s="63"/>
      <c r="T1259" s="64" t="s">
        <v>109</v>
      </c>
      <c r="U1259" s="63"/>
      <c r="V1259" s="64" t="s">
        <v>109</v>
      </c>
      <c r="W1259" s="63"/>
      <c r="X1259" s="64" t="s">
        <v>109</v>
      </c>
      <c r="Y1259" s="65"/>
      <c r="Z1259" s="64" t="s">
        <v>109</v>
      </c>
      <c r="AA1259" s="61">
        <v>0</v>
      </c>
      <c r="AB1259" s="61"/>
      <c r="AC1259" s="64" t="s">
        <v>109</v>
      </c>
      <c r="AD1259" s="64" t="s">
        <v>109</v>
      </c>
      <c r="AE1259" s="66">
        <v>0</v>
      </c>
      <c r="AF1259" s="67" t="s">
        <v>112</v>
      </c>
      <c r="AG1259" s="68"/>
      <c r="AH1259" s="64" t="s">
        <v>109</v>
      </c>
      <c r="AI1259" s="68"/>
      <c r="AJ1259" s="64" t="s">
        <v>109</v>
      </c>
      <c r="AK1259" s="71" t="s">
        <v>109</v>
      </c>
    </row>
    <row r="1260" spans="1:37" ht="18" customHeight="1" x14ac:dyDescent="0.25">
      <c r="A1260" s="144"/>
      <c r="B1260" s="54" t="s">
        <v>109</v>
      </c>
      <c r="C1260" s="56"/>
      <c r="D1260" s="56"/>
      <c r="E1260" s="57">
        <v>0</v>
      </c>
      <c r="F1260" s="57">
        <v>0</v>
      </c>
      <c r="G1260" s="57">
        <v>0</v>
      </c>
      <c r="H1260" s="57">
        <v>0</v>
      </c>
      <c r="I1260" s="57">
        <v>0</v>
      </c>
      <c r="J1260" s="57">
        <v>0</v>
      </c>
      <c r="K1260" s="57">
        <v>0</v>
      </c>
      <c r="L1260" s="57">
        <v>0</v>
      </c>
      <c r="M1260" s="57">
        <v>0</v>
      </c>
      <c r="N1260" s="70"/>
      <c r="O1260" s="70" t="s">
        <v>109</v>
      </c>
      <c r="P1260" s="61"/>
      <c r="Q1260" s="61" t="s">
        <v>109</v>
      </c>
      <c r="R1260" s="62" t="s">
        <v>109</v>
      </c>
      <c r="S1260" s="63"/>
      <c r="T1260" s="64" t="s">
        <v>109</v>
      </c>
      <c r="U1260" s="63"/>
      <c r="V1260" s="64" t="s">
        <v>109</v>
      </c>
      <c r="W1260" s="63"/>
      <c r="X1260" s="64" t="s">
        <v>109</v>
      </c>
      <c r="Y1260" s="65"/>
      <c r="Z1260" s="64" t="s">
        <v>109</v>
      </c>
      <c r="AA1260" s="61">
        <v>0</v>
      </c>
      <c r="AB1260" s="61"/>
      <c r="AC1260" s="64" t="s">
        <v>109</v>
      </c>
      <c r="AD1260" s="64" t="s">
        <v>109</v>
      </c>
      <c r="AE1260" s="66">
        <v>0</v>
      </c>
      <c r="AF1260" s="67" t="s">
        <v>112</v>
      </c>
      <c r="AG1260" s="68"/>
      <c r="AH1260" s="64" t="s">
        <v>109</v>
      </c>
      <c r="AI1260" s="68"/>
      <c r="AJ1260" s="64" t="s">
        <v>109</v>
      </c>
      <c r="AK1260" s="71" t="s">
        <v>109</v>
      </c>
    </row>
    <row r="1261" spans="1:37" ht="18" customHeight="1" x14ac:dyDescent="0.25">
      <c r="A1261" s="144"/>
      <c r="B1261" s="54" t="s">
        <v>109</v>
      </c>
      <c r="C1261" s="56"/>
      <c r="D1261" s="56"/>
      <c r="E1261" s="57">
        <v>0</v>
      </c>
      <c r="F1261" s="57">
        <v>0</v>
      </c>
      <c r="G1261" s="57">
        <v>0</v>
      </c>
      <c r="H1261" s="57">
        <v>0</v>
      </c>
      <c r="I1261" s="57">
        <v>0</v>
      </c>
      <c r="J1261" s="57">
        <v>0</v>
      </c>
      <c r="K1261" s="57">
        <v>0</v>
      </c>
      <c r="L1261" s="57">
        <v>0</v>
      </c>
      <c r="M1261" s="57">
        <v>0</v>
      </c>
      <c r="N1261" s="70"/>
      <c r="O1261" s="70" t="s">
        <v>109</v>
      </c>
      <c r="P1261" s="61"/>
      <c r="Q1261" s="61" t="s">
        <v>109</v>
      </c>
      <c r="R1261" s="62" t="s">
        <v>109</v>
      </c>
      <c r="S1261" s="63"/>
      <c r="T1261" s="64" t="s">
        <v>109</v>
      </c>
      <c r="U1261" s="63"/>
      <c r="V1261" s="64" t="s">
        <v>109</v>
      </c>
      <c r="W1261" s="63"/>
      <c r="X1261" s="64" t="s">
        <v>109</v>
      </c>
      <c r="Y1261" s="65"/>
      <c r="Z1261" s="64" t="s">
        <v>109</v>
      </c>
      <c r="AA1261" s="61">
        <v>0</v>
      </c>
      <c r="AB1261" s="61"/>
      <c r="AC1261" s="64" t="s">
        <v>109</v>
      </c>
      <c r="AD1261" s="64" t="s">
        <v>109</v>
      </c>
      <c r="AE1261" s="66">
        <v>0</v>
      </c>
      <c r="AF1261" s="67" t="s">
        <v>112</v>
      </c>
      <c r="AG1261" s="68"/>
      <c r="AH1261" s="64" t="s">
        <v>109</v>
      </c>
      <c r="AI1261" s="68"/>
      <c r="AJ1261" s="64" t="s">
        <v>109</v>
      </c>
      <c r="AK1261" s="72" t="s">
        <v>109</v>
      </c>
    </row>
    <row r="1262" spans="1:37" ht="18" customHeight="1" x14ac:dyDescent="0.25">
      <c r="A1262" s="144"/>
      <c r="B1262" s="54" t="s">
        <v>109</v>
      </c>
      <c r="C1262" s="56"/>
      <c r="D1262" s="56"/>
      <c r="E1262" s="57">
        <v>0</v>
      </c>
      <c r="F1262" s="57">
        <v>0</v>
      </c>
      <c r="G1262" s="57">
        <v>0</v>
      </c>
      <c r="H1262" s="57">
        <v>0</v>
      </c>
      <c r="I1262" s="57">
        <v>0</v>
      </c>
      <c r="J1262" s="57">
        <v>0</v>
      </c>
      <c r="K1262" s="57">
        <v>0</v>
      </c>
      <c r="L1262" s="57">
        <v>0</v>
      </c>
      <c r="M1262" s="57">
        <v>0</v>
      </c>
      <c r="N1262" s="70"/>
      <c r="O1262" s="70" t="s">
        <v>109</v>
      </c>
      <c r="P1262" s="61"/>
      <c r="Q1262" s="61" t="s">
        <v>109</v>
      </c>
      <c r="R1262" s="62" t="s">
        <v>109</v>
      </c>
      <c r="S1262" s="63"/>
      <c r="T1262" s="64" t="s">
        <v>109</v>
      </c>
      <c r="U1262" s="63"/>
      <c r="V1262" s="64" t="s">
        <v>109</v>
      </c>
      <c r="W1262" s="63"/>
      <c r="X1262" s="64" t="s">
        <v>109</v>
      </c>
      <c r="Y1262" s="65"/>
      <c r="Z1262" s="64" t="s">
        <v>109</v>
      </c>
      <c r="AA1262" s="61">
        <v>0</v>
      </c>
      <c r="AB1262" s="61"/>
      <c r="AC1262" s="64" t="s">
        <v>109</v>
      </c>
      <c r="AD1262" s="64" t="s">
        <v>109</v>
      </c>
      <c r="AE1262" s="66">
        <v>0</v>
      </c>
      <c r="AF1262" s="67" t="s">
        <v>112</v>
      </c>
      <c r="AG1262" s="68"/>
      <c r="AH1262" s="64" t="s">
        <v>109</v>
      </c>
      <c r="AI1262" s="68"/>
      <c r="AJ1262" s="64" t="s">
        <v>109</v>
      </c>
      <c r="AK1262" s="72" t="s">
        <v>109</v>
      </c>
    </row>
    <row r="1263" spans="1:37" ht="18" customHeight="1" thickBot="1" x14ac:dyDescent="0.3">
      <c r="A1263" s="144"/>
      <c r="B1263" s="73" t="s">
        <v>109</v>
      </c>
      <c r="C1263" s="74"/>
      <c r="D1263" s="74"/>
      <c r="E1263" s="75">
        <v>0</v>
      </c>
      <c r="F1263" s="75">
        <v>0</v>
      </c>
      <c r="G1263" s="75">
        <v>0</v>
      </c>
      <c r="H1263" s="75">
        <v>0</v>
      </c>
      <c r="I1263" s="75">
        <v>0</v>
      </c>
      <c r="J1263" s="75">
        <v>0</v>
      </c>
      <c r="K1263" s="75">
        <v>0</v>
      </c>
      <c r="L1263" s="75">
        <v>0</v>
      </c>
      <c r="M1263" s="75">
        <v>0</v>
      </c>
      <c r="N1263" s="76"/>
      <c r="O1263" s="76" t="s">
        <v>109</v>
      </c>
      <c r="P1263" s="77"/>
      <c r="Q1263" s="77" t="s">
        <v>109</v>
      </c>
      <c r="R1263" s="78" t="s">
        <v>109</v>
      </c>
      <c r="S1263" s="79"/>
      <c r="T1263" s="80" t="s">
        <v>109</v>
      </c>
      <c r="U1263" s="79"/>
      <c r="V1263" s="80" t="s">
        <v>109</v>
      </c>
      <c r="W1263" s="79"/>
      <c r="X1263" s="80" t="s">
        <v>109</v>
      </c>
      <c r="Y1263" s="81"/>
      <c r="Z1263" s="80" t="s">
        <v>109</v>
      </c>
      <c r="AA1263" s="77">
        <v>0</v>
      </c>
      <c r="AB1263" s="77"/>
      <c r="AC1263" s="80" t="s">
        <v>109</v>
      </c>
      <c r="AD1263" s="80" t="s">
        <v>109</v>
      </c>
      <c r="AE1263" s="82">
        <v>0</v>
      </c>
      <c r="AF1263" s="83" t="s">
        <v>112</v>
      </c>
      <c r="AG1263" s="84"/>
      <c r="AH1263" s="80" t="s">
        <v>109</v>
      </c>
      <c r="AI1263" s="84"/>
      <c r="AJ1263" s="80" t="s">
        <v>109</v>
      </c>
      <c r="AK1263" s="85" t="s">
        <v>109</v>
      </c>
    </row>
  </sheetData>
  <mergeCells count="75">
    <mergeCell ref="B7:D7"/>
    <mergeCell ref="E7:J7"/>
    <mergeCell ref="S7:T7"/>
    <mergeCell ref="U7:V7"/>
    <mergeCell ref="X7:Y7"/>
    <mergeCell ref="B1:AE1"/>
    <mergeCell ref="B2:AL2"/>
    <mergeCell ref="B3:AL3"/>
    <mergeCell ref="B4:AL4"/>
    <mergeCell ref="B5:AL5"/>
    <mergeCell ref="B8:B10"/>
    <mergeCell ref="C8:C10"/>
    <mergeCell ref="D8:D10"/>
    <mergeCell ref="E8:E10"/>
    <mergeCell ref="F8:F10"/>
    <mergeCell ref="Z7:AA7"/>
    <mergeCell ref="AC7:AD7"/>
    <mergeCell ref="AF7:AG7"/>
    <mergeCell ref="AH7:AI7"/>
    <mergeCell ref="AJ7:AK7"/>
    <mergeCell ref="U8:V8"/>
    <mergeCell ref="G8:G10"/>
    <mergeCell ref="H8:H10"/>
    <mergeCell ref="I8:I10"/>
    <mergeCell ref="J8:J10"/>
    <mergeCell ref="K8:K10"/>
    <mergeCell ref="N8:N10"/>
    <mergeCell ref="O8:O10"/>
    <mergeCell ref="P8:P10"/>
    <mergeCell ref="Q8:Q10"/>
    <mergeCell ref="R8:R10"/>
    <mergeCell ref="S8:T8"/>
    <mergeCell ref="AJ8:AK8"/>
    <mergeCell ref="AL8:AL10"/>
    <mergeCell ref="B1160:D1160"/>
    <mergeCell ref="E1160:J1160"/>
    <mergeCell ref="S1160:T1160"/>
    <mergeCell ref="U1160:V1160"/>
    <mergeCell ref="W1160:X1160"/>
    <mergeCell ref="Y1160:Z1160"/>
    <mergeCell ref="AB1160:AC1160"/>
    <mergeCell ref="AE1160:AF1160"/>
    <mergeCell ref="X8:Y8"/>
    <mergeCell ref="Z8:AA8"/>
    <mergeCell ref="AB8:AB10"/>
    <mergeCell ref="AC8:AD8"/>
    <mergeCell ref="AE8:AE10"/>
    <mergeCell ref="AH8:AI8"/>
    <mergeCell ref="AG1160:AH1160"/>
    <mergeCell ref="AI1160:AJ1160"/>
    <mergeCell ref="B1161:B1163"/>
    <mergeCell ref="C1161:C1163"/>
    <mergeCell ref="D1161:D1163"/>
    <mergeCell ref="E1161:E1163"/>
    <mergeCell ref="F1161:F1163"/>
    <mergeCell ref="G1161:G1163"/>
    <mergeCell ref="H1161:H1163"/>
    <mergeCell ref="I1161:I1163"/>
    <mergeCell ref="AA1161:AA1163"/>
    <mergeCell ref="J1161:J1163"/>
    <mergeCell ref="K1161:K1163"/>
    <mergeCell ref="N1161:N1163"/>
    <mergeCell ref="O1161:O1163"/>
    <mergeCell ref="P1161:P1163"/>
    <mergeCell ref="Q1161:Q1163"/>
    <mergeCell ref="R1161:R1163"/>
    <mergeCell ref="S1161:T1161"/>
    <mergeCell ref="U1161:V1161"/>
    <mergeCell ref="W1161:X1161"/>
    <mergeCell ref="Y1161:Z1161"/>
    <mergeCell ref="AB1161:AC1161"/>
    <mergeCell ref="AD1161:AD1163"/>
    <mergeCell ref="AG1161:AH1161"/>
    <mergeCell ref="AI1161:AJ1161"/>
    <mergeCell ref="AK1161:AK1163"/>
  </mergeCells>
  <conditionalFormatting sqref="AE7:AE10 AF11 AF7:AF9 AG8:AG9 AF10:AG10 AF12:AG22 AL7:AL11 AH11:AK11 AB12:AD22 AM1:JB11 AF1:AL1 X12:X22 C12 N12:R22 C17:C22">
    <cfRule type="cellIs" dxfId="5602" priority="3826" stopIfTrue="1" operator="equal">
      <formula>"NO ADMISIBLE"</formula>
    </cfRule>
  </conditionalFormatting>
  <conditionalFormatting sqref="AC12 AE13:AE22 Y12:AA22">
    <cfRule type="cellIs" dxfId="5601" priority="3827" stopIfTrue="1" operator="equal">
      <formula>"NO ADMISIBLE"</formula>
    </cfRule>
    <cfRule type="cellIs" dxfId="5600" priority="3828" stopIfTrue="1" operator="equal">
      <formula>"ADMISIBLE"</formula>
    </cfRule>
  </conditionalFormatting>
  <conditionalFormatting sqref="AD12:AD22">
    <cfRule type="cellIs" dxfId="5599" priority="3824" stopIfTrue="1" operator="equal">
      <formula>"NO ADMISIBLE"</formula>
    </cfRule>
    <cfRule type="cellIs" dxfId="5598" priority="3825" stopIfTrue="1" operator="equal">
      <formula>"ADMISIBLE"</formula>
    </cfRule>
  </conditionalFormatting>
  <conditionalFormatting sqref="AH12:AI22">
    <cfRule type="cellIs" dxfId="5597" priority="3823" stopIfTrue="1" operator="equal">
      <formula>"NO ADMISIBLE"</formula>
    </cfRule>
  </conditionalFormatting>
  <conditionalFormatting sqref="AH12">
    <cfRule type="cellIs" dxfId="5596" priority="3821" stopIfTrue="1" operator="equal">
      <formula>"NO ADMISIBLE"</formula>
    </cfRule>
    <cfRule type="cellIs" dxfId="5595" priority="3822" stopIfTrue="1" operator="equal">
      <formula>"ADMISIBLE"</formula>
    </cfRule>
  </conditionalFormatting>
  <conditionalFormatting sqref="AI12:AI22">
    <cfRule type="cellIs" dxfId="5594" priority="3819" stopIfTrue="1" operator="equal">
      <formula>"NO ADMISIBLE"</formula>
    </cfRule>
    <cfRule type="cellIs" dxfId="5593" priority="3820" stopIfTrue="1" operator="equal">
      <formula>"ADMISIBLE"</formula>
    </cfRule>
  </conditionalFormatting>
  <conditionalFormatting sqref="AJ12:AK22">
    <cfRule type="cellIs" dxfId="5592" priority="3818" stopIfTrue="1" operator="equal">
      <formula>"NO ADMISIBLE"</formula>
    </cfRule>
  </conditionalFormatting>
  <conditionalFormatting sqref="AJ12">
    <cfRule type="cellIs" dxfId="5591" priority="3816" stopIfTrue="1" operator="equal">
      <formula>"NO ADMISIBLE"</formula>
    </cfRule>
    <cfRule type="cellIs" dxfId="5590" priority="3817" stopIfTrue="1" operator="equal">
      <formula>"ADMISIBLE"</formula>
    </cfRule>
  </conditionalFormatting>
  <conditionalFormatting sqref="AK12:AK22">
    <cfRule type="cellIs" dxfId="5589" priority="3814" stopIfTrue="1" operator="equal">
      <formula>"NO ADMISIBLE"</formula>
    </cfRule>
    <cfRule type="cellIs" dxfId="5588" priority="3815" stopIfTrue="1" operator="equal">
      <formula>"ADMISIBLE"</formula>
    </cfRule>
  </conditionalFormatting>
  <conditionalFormatting sqref="AL12:AL22">
    <cfRule type="cellIs" dxfId="5587" priority="3812" stopIfTrue="1" operator="equal">
      <formula>"NO ADMISIBLE"</formula>
    </cfRule>
    <cfRule type="cellIs" dxfId="5586" priority="3813" stopIfTrue="1" operator="equal">
      <formula>"ADMISIBLE"</formula>
    </cfRule>
  </conditionalFormatting>
  <conditionalFormatting sqref="S12:S22">
    <cfRule type="cellIs" dxfId="5585" priority="3809" stopIfTrue="1" operator="equal">
      <formula>"NO ADMISIBLE"</formula>
    </cfRule>
  </conditionalFormatting>
  <conditionalFormatting sqref="T13:T22">
    <cfRule type="cellIs" dxfId="5584" priority="3810" stopIfTrue="1" operator="equal">
      <formula>"NO ADMISIBLE"</formula>
    </cfRule>
    <cfRule type="cellIs" dxfId="5583" priority="3811" stopIfTrue="1" operator="equal">
      <formula>"ADMISIBLE"</formula>
    </cfRule>
  </conditionalFormatting>
  <conditionalFormatting sqref="U12:U22">
    <cfRule type="cellIs" dxfId="5582" priority="3806" stopIfTrue="1" operator="equal">
      <formula>"NO ADMISIBLE"</formula>
    </cfRule>
  </conditionalFormatting>
  <conditionalFormatting sqref="V12:W22">
    <cfRule type="cellIs" dxfId="5581" priority="3807" stopIfTrue="1" operator="equal">
      <formula>"NO ADMISIBLE"</formula>
    </cfRule>
    <cfRule type="cellIs" dxfId="5580" priority="3808" stopIfTrue="1" operator="equal">
      <formula>"ADMISIBLE"</formula>
    </cfRule>
  </conditionalFormatting>
  <conditionalFormatting sqref="D13:D22 E12:M12">
    <cfRule type="cellIs" dxfId="5579" priority="3805" stopIfTrue="1" operator="equal">
      <formula>"NO ADMISIBLE"</formula>
    </cfRule>
  </conditionalFormatting>
  <conditionalFormatting sqref="J14:K22">
    <cfRule type="cellIs" dxfId="5578" priority="3803" stopIfTrue="1" operator="equal">
      <formula>"NO ADMISIBLE"</formula>
    </cfRule>
  </conditionalFormatting>
  <conditionalFormatting sqref="J13:K13">
    <cfRule type="cellIs" dxfId="5577" priority="3804" stopIfTrue="1" operator="equal">
      <formula>"NO ADMISIBLE"</formula>
    </cfRule>
  </conditionalFormatting>
  <conditionalFormatting sqref="T12">
    <cfRule type="cellIs" dxfId="5576" priority="3801" stopIfTrue="1" operator="equal">
      <formula>"NO ADMISIBLE"</formula>
    </cfRule>
    <cfRule type="cellIs" dxfId="5575" priority="3802" stopIfTrue="1" operator="equal">
      <formula>"ADMISIBLE"</formula>
    </cfRule>
  </conditionalFormatting>
  <conditionalFormatting sqref="AE12">
    <cfRule type="cellIs" dxfId="5574" priority="3799" stopIfTrue="1" operator="equal">
      <formula>"NO ADMISIBLE"</formula>
    </cfRule>
    <cfRule type="cellIs" dxfId="5573" priority="3800" stopIfTrue="1" operator="equal">
      <formula>"ADMISIBLE"</formula>
    </cfRule>
  </conditionalFormatting>
  <conditionalFormatting sqref="C16">
    <cfRule type="cellIs" dxfId="5572" priority="3798" stopIfTrue="1" operator="equal">
      <formula>"NO ADMISIBLE"</formula>
    </cfRule>
  </conditionalFormatting>
  <conditionalFormatting sqref="D12">
    <cfRule type="cellIs" dxfId="5571" priority="3797" stopIfTrue="1" operator="equal">
      <formula>"NO ADMISIBLE"</formula>
    </cfRule>
  </conditionalFormatting>
  <conditionalFormatting sqref="C14">
    <cfRule type="cellIs" dxfId="5570" priority="3796" stopIfTrue="1" operator="equal">
      <formula>"NO ADMISIBLE"</formula>
    </cfRule>
  </conditionalFormatting>
  <conditionalFormatting sqref="C15">
    <cfRule type="cellIs" dxfId="5569" priority="3795" stopIfTrue="1" operator="equal">
      <formula>"NO ADMISIBLE"</formula>
    </cfRule>
  </conditionalFormatting>
  <conditionalFormatting sqref="AF23:AG33 AB23:AD33 X23:X33 C23 N23:R33 C28:C33">
    <cfRule type="cellIs" dxfId="5568" priority="3792" stopIfTrue="1" operator="equal">
      <formula>"NO ADMISIBLE"</formula>
    </cfRule>
  </conditionalFormatting>
  <conditionalFormatting sqref="AC23 AE24:AE33 Y23:AA33">
    <cfRule type="cellIs" dxfId="5567" priority="3793" stopIfTrue="1" operator="equal">
      <formula>"NO ADMISIBLE"</formula>
    </cfRule>
    <cfRule type="cellIs" dxfId="5566" priority="3794" stopIfTrue="1" operator="equal">
      <formula>"ADMISIBLE"</formula>
    </cfRule>
  </conditionalFormatting>
  <conditionalFormatting sqref="AD23:AD33">
    <cfRule type="cellIs" dxfId="5565" priority="3790" stopIfTrue="1" operator="equal">
      <formula>"NO ADMISIBLE"</formula>
    </cfRule>
    <cfRule type="cellIs" dxfId="5564" priority="3791" stopIfTrue="1" operator="equal">
      <formula>"ADMISIBLE"</formula>
    </cfRule>
  </conditionalFormatting>
  <conditionalFormatting sqref="AH23:AI33">
    <cfRule type="cellIs" dxfId="5563" priority="3789" stopIfTrue="1" operator="equal">
      <formula>"NO ADMISIBLE"</formula>
    </cfRule>
  </conditionalFormatting>
  <conditionalFormatting sqref="AH23">
    <cfRule type="cellIs" dxfId="5562" priority="3787" stopIfTrue="1" operator="equal">
      <formula>"NO ADMISIBLE"</formula>
    </cfRule>
    <cfRule type="cellIs" dxfId="5561" priority="3788" stopIfTrue="1" operator="equal">
      <formula>"ADMISIBLE"</formula>
    </cfRule>
  </conditionalFormatting>
  <conditionalFormatting sqref="AI23:AI33">
    <cfRule type="cellIs" dxfId="5560" priority="3785" stopIfTrue="1" operator="equal">
      <formula>"NO ADMISIBLE"</formula>
    </cfRule>
    <cfRule type="cellIs" dxfId="5559" priority="3786" stopIfTrue="1" operator="equal">
      <formula>"ADMISIBLE"</formula>
    </cfRule>
  </conditionalFormatting>
  <conditionalFormatting sqref="AJ23:AK33">
    <cfRule type="cellIs" dxfId="5558" priority="3784" stopIfTrue="1" operator="equal">
      <formula>"NO ADMISIBLE"</formula>
    </cfRule>
  </conditionalFormatting>
  <conditionalFormatting sqref="AJ23">
    <cfRule type="cellIs" dxfId="5557" priority="3782" stopIfTrue="1" operator="equal">
      <formula>"NO ADMISIBLE"</formula>
    </cfRule>
    <cfRule type="cellIs" dxfId="5556" priority="3783" stopIfTrue="1" operator="equal">
      <formula>"ADMISIBLE"</formula>
    </cfRule>
  </conditionalFormatting>
  <conditionalFormatting sqref="AK23:AK33">
    <cfRule type="cellIs" dxfId="5555" priority="3780" stopIfTrue="1" operator="equal">
      <formula>"NO ADMISIBLE"</formula>
    </cfRule>
    <cfRule type="cellIs" dxfId="5554" priority="3781" stopIfTrue="1" operator="equal">
      <formula>"ADMISIBLE"</formula>
    </cfRule>
  </conditionalFormatting>
  <conditionalFormatting sqref="AL23:AL33">
    <cfRule type="cellIs" dxfId="5553" priority="3778" stopIfTrue="1" operator="equal">
      <formula>"NO ADMISIBLE"</formula>
    </cfRule>
    <cfRule type="cellIs" dxfId="5552" priority="3779" stopIfTrue="1" operator="equal">
      <formula>"ADMISIBLE"</formula>
    </cfRule>
  </conditionalFormatting>
  <conditionalFormatting sqref="S23:S33">
    <cfRule type="cellIs" dxfId="5551" priority="3775" stopIfTrue="1" operator="equal">
      <formula>"NO ADMISIBLE"</formula>
    </cfRule>
  </conditionalFormatting>
  <conditionalFormatting sqref="T24:T33">
    <cfRule type="cellIs" dxfId="5550" priority="3776" stopIfTrue="1" operator="equal">
      <formula>"NO ADMISIBLE"</formula>
    </cfRule>
    <cfRule type="cellIs" dxfId="5549" priority="3777" stopIfTrue="1" operator="equal">
      <formula>"ADMISIBLE"</formula>
    </cfRule>
  </conditionalFormatting>
  <conditionalFormatting sqref="U23:U33">
    <cfRule type="cellIs" dxfId="5548" priority="3772" stopIfTrue="1" operator="equal">
      <formula>"NO ADMISIBLE"</formula>
    </cfRule>
  </conditionalFormatting>
  <conditionalFormatting sqref="V23:W33">
    <cfRule type="cellIs" dxfId="5547" priority="3773" stopIfTrue="1" operator="equal">
      <formula>"NO ADMISIBLE"</formula>
    </cfRule>
    <cfRule type="cellIs" dxfId="5546" priority="3774" stopIfTrue="1" operator="equal">
      <formula>"ADMISIBLE"</formula>
    </cfRule>
  </conditionalFormatting>
  <conditionalFormatting sqref="D24:D33 E23:M23">
    <cfRule type="cellIs" dxfId="5545" priority="3771" stopIfTrue="1" operator="equal">
      <formula>"NO ADMISIBLE"</formula>
    </cfRule>
  </conditionalFormatting>
  <conditionalFormatting sqref="J25:K33">
    <cfRule type="cellIs" dxfId="5544" priority="3769" stopIfTrue="1" operator="equal">
      <formula>"NO ADMISIBLE"</formula>
    </cfRule>
  </conditionalFormatting>
  <conditionalFormatting sqref="J24:K24">
    <cfRule type="cellIs" dxfId="5543" priority="3770" stopIfTrue="1" operator="equal">
      <formula>"NO ADMISIBLE"</formula>
    </cfRule>
  </conditionalFormatting>
  <conditionalFormatting sqref="T23">
    <cfRule type="cellIs" dxfId="5542" priority="3767" stopIfTrue="1" operator="equal">
      <formula>"NO ADMISIBLE"</formula>
    </cfRule>
    <cfRule type="cellIs" dxfId="5541" priority="3768" stopIfTrue="1" operator="equal">
      <formula>"ADMISIBLE"</formula>
    </cfRule>
  </conditionalFormatting>
  <conditionalFormatting sqref="AE23">
    <cfRule type="cellIs" dxfId="5540" priority="3765" stopIfTrue="1" operator="equal">
      <formula>"NO ADMISIBLE"</formula>
    </cfRule>
    <cfRule type="cellIs" dxfId="5539" priority="3766" stopIfTrue="1" operator="equal">
      <formula>"ADMISIBLE"</formula>
    </cfRule>
  </conditionalFormatting>
  <conditionalFormatting sqref="C27">
    <cfRule type="cellIs" dxfId="5538" priority="3764" stopIfTrue="1" operator="equal">
      <formula>"NO ADMISIBLE"</formula>
    </cfRule>
  </conditionalFormatting>
  <conditionalFormatting sqref="D23">
    <cfRule type="cellIs" dxfId="5537" priority="3763" stopIfTrue="1" operator="equal">
      <formula>"NO ADMISIBLE"</formula>
    </cfRule>
  </conditionalFormatting>
  <conditionalFormatting sqref="C25">
    <cfRule type="cellIs" dxfId="5536" priority="3762" stopIfTrue="1" operator="equal">
      <formula>"NO ADMISIBLE"</formula>
    </cfRule>
  </conditionalFormatting>
  <conditionalFormatting sqref="C26">
    <cfRule type="cellIs" dxfId="5535" priority="3761" stopIfTrue="1" operator="equal">
      <formula>"NO ADMISIBLE"</formula>
    </cfRule>
  </conditionalFormatting>
  <conditionalFormatting sqref="AF34:AG44 AB34:AD44 X34:X44 C34 N34:R44 C39:C44">
    <cfRule type="cellIs" dxfId="5534" priority="3758" stopIfTrue="1" operator="equal">
      <formula>"NO ADMISIBLE"</formula>
    </cfRule>
  </conditionalFormatting>
  <conditionalFormatting sqref="AC34 AE35:AE44 Y34:AA44">
    <cfRule type="cellIs" dxfId="5533" priority="3759" stopIfTrue="1" operator="equal">
      <formula>"NO ADMISIBLE"</formula>
    </cfRule>
    <cfRule type="cellIs" dxfId="5532" priority="3760" stopIfTrue="1" operator="equal">
      <formula>"ADMISIBLE"</formula>
    </cfRule>
  </conditionalFormatting>
  <conditionalFormatting sqref="AD34:AD44">
    <cfRule type="cellIs" dxfId="5531" priority="3756" stopIfTrue="1" operator="equal">
      <formula>"NO ADMISIBLE"</formula>
    </cfRule>
    <cfRule type="cellIs" dxfId="5530" priority="3757" stopIfTrue="1" operator="equal">
      <formula>"ADMISIBLE"</formula>
    </cfRule>
  </conditionalFormatting>
  <conditionalFormatting sqref="AH34:AI44">
    <cfRule type="cellIs" dxfId="5529" priority="3755" stopIfTrue="1" operator="equal">
      <formula>"NO ADMISIBLE"</formula>
    </cfRule>
  </conditionalFormatting>
  <conditionalFormatting sqref="AH34">
    <cfRule type="cellIs" dxfId="5528" priority="3753" stopIfTrue="1" operator="equal">
      <formula>"NO ADMISIBLE"</formula>
    </cfRule>
    <cfRule type="cellIs" dxfId="5527" priority="3754" stopIfTrue="1" operator="equal">
      <formula>"ADMISIBLE"</formula>
    </cfRule>
  </conditionalFormatting>
  <conditionalFormatting sqref="AI34:AI44">
    <cfRule type="cellIs" dxfId="5526" priority="3751" stopIfTrue="1" operator="equal">
      <formula>"NO ADMISIBLE"</formula>
    </cfRule>
    <cfRule type="cellIs" dxfId="5525" priority="3752" stopIfTrue="1" operator="equal">
      <formula>"ADMISIBLE"</formula>
    </cfRule>
  </conditionalFormatting>
  <conditionalFormatting sqref="AJ34:AK44">
    <cfRule type="cellIs" dxfId="5524" priority="3750" stopIfTrue="1" operator="equal">
      <formula>"NO ADMISIBLE"</formula>
    </cfRule>
  </conditionalFormatting>
  <conditionalFormatting sqref="AJ34">
    <cfRule type="cellIs" dxfId="5523" priority="3748" stopIfTrue="1" operator="equal">
      <formula>"NO ADMISIBLE"</formula>
    </cfRule>
    <cfRule type="cellIs" dxfId="5522" priority="3749" stopIfTrue="1" operator="equal">
      <formula>"ADMISIBLE"</formula>
    </cfRule>
  </conditionalFormatting>
  <conditionalFormatting sqref="AK34:AK44">
    <cfRule type="cellIs" dxfId="5521" priority="3746" stopIfTrue="1" operator="equal">
      <formula>"NO ADMISIBLE"</formula>
    </cfRule>
    <cfRule type="cellIs" dxfId="5520" priority="3747" stopIfTrue="1" operator="equal">
      <formula>"ADMISIBLE"</formula>
    </cfRule>
  </conditionalFormatting>
  <conditionalFormatting sqref="AL34:AL44">
    <cfRule type="cellIs" dxfId="5519" priority="3744" stopIfTrue="1" operator="equal">
      <formula>"NO ADMISIBLE"</formula>
    </cfRule>
    <cfRule type="cellIs" dxfId="5518" priority="3745" stopIfTrue="1" operator="equal">
      <formula>"ADMISIBLE"</formula>
    </cfRule>
  </conditionalFormatting>
  <conditionalFormatting sqref="S34:S44">
    <cfRule type="cellIs" dxfId="5517" priority="3741" stopIfTrue="1" operator="equal">
      <formula>"NO ADMISIBLE"</formula>
    </cfRule>
  </conditionalFormatting>
  <conditionalFormatting sqref="T35:T44">
    <cfRule type="cellIs" dxfId="5516" priority="3742" stopIfTrue="1" operator="equal">
      <formula>"NO ADMISIBLE"</formula>
    </cfRule>
    <cfRule type="cellIs" dxfId="5515" priority="3743" stopIfTrue="1" operator="equal">
      <formula>"ADMISIBLE"</formula>
    </cfRule>
  </conditionalFormatting>
  <conditionalFormatting sqref="U34:U44">
    <cfRule type="cellIs" dxfId="5514" priority="3738" stopIfTrue="1" operator="equal">
      <formula>"NO ADMISIBLE"</formula>
    </cfRule>
  </conditionalFormatting>
  <conditionalFormatting sqref="V34:W44">
    <cfRule type="cellIs" dxfId="5513" priority="3739" stopIfTrue="1" operator="equal">
      <formula>"NO ADMISIBLE"</formula>
    </cfRule>
    <cfRule type="cellIs" dxfId="5512" priority="3740" stopIfTrue="1" operator="equal">
      <formula>"ADMISIBLE"</formula>
    </cfRule>
  </conditionalFormatting>
  <conditionalFormatting sqref="D35:D44 E34:M34">
    <cfRule type="cellIs" dxfId="5511" priority="3737" stopIfTrue="1" operator="equal">
      <formula>"NO ADMISIBLE"</formula>
    </cfRule>
  </conditionalFormatting>
  <conditionalFormatting sqref="J36:K44">
    <cfRule type="cellIs" dxfId="5510" priority="3735" stopIfTrue="1" operator="equal">
      <formula>"NO ADMISIBLE"</formula>
    </cfRule>
  </conditionalFormatting>
  <conditionalFormatting sqref="J35:K35">
    <cfRule type="cellIs" dxfId="5509" priority="3736" stopIfTrue="1" operator="equal">
      <formula>"NO ADMISIBLE"</formula>
    </cfRule>
  </conditionalFormatting>
  <conditionalFormatting sqref="T34">
    <cfRule type="cellIs" dxfId="5508" priority="3733" stopIfTrue="1" operator="equal">
      <formula>"NO ADMISIBLE"</formula>
    </cfRule>
    <cfRule type="cellIs" dxfId="5507" priority="3734" stopIfTrue="1" operator="equal">
      <formula>"ADMISIBLE"</formula>
    </cfRule>
  </conditionalFormatting>
  <conditionalFormatting sqref="AE34">
    <cfRule type="cellIs" dxfId="5506" priority="3731" stopIfTrue="1" operator="equal">
      <formula>"NO ADMISIBLE"</formula>
    </cfRule>
    <cfRule type="cellIs" dxfId="5505" priority="3732" stopIfTrue="1" operator="equal">
      <formula>"ADMISIBLE"</formula>
    </cfRule>
  </conditionalFormatting>
  <conditionalFormatting sqref="C38">
    <cfRule type="cellIs" dxfId="5504" priority="3730" stopIfTrue="1" operator="equal">
      <formula>"NO ADMISIBLE"</formula>
    </cfRule>
  </conditionalFormatting>
  <conditionalFormatting sqref="D34">
    <cfRule type="cellIs" dxfId="5503" priority="3729" stopIfTrue="1" operator="equal">
      <formula>"NO ADMISIBLE"</formula>
    </cfRule>
  </conditionalFormatting>
  <conditionalFormatting sqref="C36">
    <cfRule type="cellIs" dxfId="5502" priority="3728" stopIfTrue="1" operator="equal">
      <formula>"NO ADMISIBLE"</formula>
    </cfRule>
  </conditionalFormatting>
  <conditionalFormatting sqref="C37">
    <cfRule type="cellIs" dxfId="5501" priority="3727" stopIfTrue="1" operator="equal">
      <formula>"NO ADMISIBLE"</formula>
    </cfRule>
  </conditionalFormatting>
  <conditionalFormatting sqref="AF45:AG55 AB45:AD55 X45:X55 C45 N45:R55 C50:C55">
    <cfRule type="cellIs" dxfId="5500" priority="3724" stopIfTrue="1" operator="equal">
      <formula>"NO ADMISIBLE"</formula>
    </cfRule>
  </conditionalFormatting>
  <conditionalFormatting sqref="AC45 AE46:AE55 Y45:AA55">
    <cfRule type="cellIs" dxfId="5499" priority="3725" stopIfTrue="1" operator="equal">
      <formula>"NO ADMISIBLE"</formula>
    </cfRule>
    <cfRule type="cellIs" dxfId="5498" priority="3726" stopIfTrue="1" operator="equal">
      <formula>"ADMISIBLE"</formula>
    </cfRule>
  </conditionalFormatting>
  <conditionalFormatting sqref="AD45:AD55">
    <cfRule type="cellIs" dxfId="5497" priority="3722" stopIfTrue="1" operator="equal">
      <formula>"NO ADMISIBLE"</formula>
    </cfRule>
    <cfRule type="cellIs" dxfId="5496" priority="3723" stopIfTrue="1" operator="equal">
      <formula>"ADMISIBLE"</formula>
    </cfRule>
  </conditionalFormatting>
  <conditionalFormatting sqref="AH45:AI55">
    <cfRule type="cellIs" dxfId="5495" priority="3721" stopIfTrue="1" operator="equal">
      <formula>"NO ADMISIBLE"</formula>
    </cfRule>
  </conditionalFormatting>
  <conditionalFormatting sqref="AH45">
    <cfRule type="cellIs" dxfId="5494" priority="3719" stopIfTrue="1" operator="equal">
      <formula>"NO ADMISIBLE"</formula>
    </cfRule>
    <cfRule type="cellIs" dxfId="5493" priority="3720" stopIfTrue="1" operator="equal">
      <formula>"ADMISIBLE"</formula>
    </cfRule>
  </conditionalFormatting>
  <conditionalFormatting sqref="AI45:AI55">
    <cfRule type="cellIs" dxfId="5492" priority="3717" stopIfTrue="1" operator="equal">
      <formula>"NO ADMISIBLE"</formula>
    </cfRule>
    <cfRule type="cellIs" dxfId="5491" priority="3718" stopIfTrue="1" operator="equal">
      <formula>"ADMISIBLE"</formula>
    </cfRule>
  </conditionalFormatting>
  <conditionalFormatting sqref="AJ45:AK55">
    <cfRule type="cellIs" dxfId="5490" priority="3716" stopIfTrue="1" operator="equal">
      <formula>"NO ADMISIBLE"</formula>
    </cfRule>
  </conditionalFormatting>
  <conditionalFormatting sqref="AJ45">
    <cfRule type="cellIs" dxfId="5489" priority="3714" stopIfTrue="1" operator="equal">
      <formula>"NO ADMISIBLE"</formula>
    </cfRule>
    <cfRule type="cellIs" dxfId="5488" priority="3715" stopIfTrue="1" operator="equal">
      <formula>"ADMISIBLE"</formula>
    </cfRule>
  </conditionalFormatting>
  <conditionalFormatting sqref="AK45:AK55">
    <cfRule type="cellIs" dxfId="5487" priority="3712" stopIfTrue="1" operator="equal">
      <formula>"NO ADMISIBLE"</formula>
    </cfRule>
    <cfRule type="cellIs" dxfId="5486" priority="3713" stopIfTrue="1" operator="equal">
      <formula>"ADMISIBLE"</formula>
    </cfRule>
  </conditionalFormatting>
  <conditionalFormatting sqref="AL45:AL55">
    <cfRule type="cellIs" dxfId="5485" priority="3710" stopIfTrue="1" operator="equal">
      <formula>"NO ADMISIBLE"</formula>
    </cfRule>
    <cfRule type="cellIs" dxfId="5484" priority="3711" stopIfTrue="1" operator="equal">
      <formula>"ADMISIBLE"</formula>
    </cfRule>
  </conditionalFormatting>
  <conditionalFormatting sqref="S45:S55">
    <cfRule type="cellIs" dxfId="5483" priority="3707" stopIfTrue="1" operator="equal">
      <formula>"NO ADMISIBLE"</formula>
    </cfRule>
  </conditionalFormatting>
  <conditionalFormatting sqref="T46:T55">
    <cfRule type="cellIs" dxfId="5482" priority="3708" stopIfTrue="1" operator="equal">
      <formula>"NO ADMISIBLE"</formula>
    </cfRule>
    <cfRule type="cellIs" dxfId="5481" priority="3709" stopIfTrue="1" operator="equal">
      <formula>"ADMISIBLE"</formula>
    </cfRule>
  </conditionalFormatting>
  <conditionalFormatting sqref="U45:U55">
    <cfRule type="cellIs" dxfId="5480" priority="3704" stopIfTrue="1" operator="equal">
      <formula>"NO ADMISIBLE"</formula>
    </cfRule>
  </conditionalFormatting>
  <conditionalFormatting sqref="V45:W55">
    <cfRule type="cellIs" dxfId="5479" priority="3705" stopIfTrue="1" operator="equal">
      <formula>"NO ADMISIBLE"</formula>
    </cfRule>
    <cfRule type="cellIs" dxfId="5478" priority="3706" stopIfTrue="1" operator="equal">
      <formula>"ADMISIBLE"</formula>
    </cfRule>
  </conditionalFormatting>
  <conditionalFormatting sqref="D46:D55 E45:M45">
    <cfRule type="cellIs" dxfId="5477" priority="3703" stopIfTrue="1" operator="equal">
      <formula>"NO ADMISIBLE"</formula>
    </cfRule>
  </conditionalFormatting>
  <conditionalFormatting sqref="J47:K55">
    <cfRule type="cellIs" dxfId="5476" priority="3701" stopIfTrue="1" operator="equal">
      <formula>"NO ADMISIBLE"</formula>
    </cfRule>
  </conditionalFormatting>
  <conditionalFormatting sqref="J46:K46">
    <cfRule type="cellIs" dxfId="5475" priority="3702" stopIfTrue="1" operator="equal">
      <formula>"NO ADMISIBLE"</formula>
    </cfRule>
  </conditionalFormatting>
  <conditionalFormatting sqref="T45">
    <cfRule type="cellIs" dxfId="5474" priority="3699" stopIfTrue="1" operator="equal">
      <formula>"NO ADMISIBLE"</formula>
    </cfRule>
    <cfRule type="cellIs" dxfId="5473" priority="3700" stopIfTrue="1" operator="equal">
      <formula>"ADMISIBLE"</formula>
    </cfRule>
  </conditionalFormatting>
  <conditionalFormatting sqref="AE45">
    <cfRule type="cellIs" dxfId="5472" priority="3697" stopIfTrue="1" operator="equal">
      <formula>"NO ADMISIBLE"</formula>
    </cfRule>
    <cfRule type="cellIs" dxfId="5471" priority="3698" stopIfTrue="1" operator="equal">
      <formula>"ADMISIBLE"</formula>
    </cfRule>
  </conditionalFormatting>
  <conditionalFormatting sqref="C49">
    <cfRule type="cellIs" dxfId="5470" priority="3696" stopIfTrue="1" operator="equal">
      <formula>"NO ADMISIBLE"</formula>
    </cfRule>
  </conditionalFormatting>
  <conditionalFormatting sqref="D45">
    <cfRule type="cellIs" dxfId="5469" priority="3695" stopIfTrue="1" operator="equal">
      <formula>"NO ADMISIBLE"</formula>
    </cfRule>
  </conditionalFormatting>
  <conditionalFormatting sqref="C47">
    <cfRule type="cellIs" dxfId="5468" priority="3694" stopIfTrue="1" operator="equal">
      <formula>"NO ADMISIBLE"</formula>
    </cfRule>
  </conditionalFormatting>
  <conditionalFormatting sqref="C48">
    <cfRule type="cellIs" dxfId="5467" priority="3693" stopIfTrue="1" operator="equal">
      <formula>"NO ADMISIBLE"</formula>
    </cfRule>
  </conditionalFormatting>
  <conditionalFormatting sqref="AF56:AG66 AB56:AD66 X56:X66 C56 N56:R66 C61:C66">
    <cfRule type="cellIs" dxfId="5466" priority="3690" stopIfTrue="1" operator="equal">
      <formula>"NO ADMISIBLE"</formula>
    </cfRule>
  </conditionalFormatting>
  <conditionalFormatting sqref="AC56 AE57:AE66 Y56:AA66">
    <cfRule type="cellIs" dxfId="5465" priority="3691" stopIfTrue="1" operator="equal">
      <formula>"NO ADMISIBLE"</formula>
    </cfRule>
    <cfRule type="cellIs" dxfId="5464" priority="3692" stopIfTrue="1" operator="equal">
      <formula>"ADMISIBLE"</formula>
    </cfRule>
  </conditionalFormatting>
  <conditionalFormatting sqref="AD56:AD66">
    <cfRule type="cellIs" dxfId="5463" priority="3688" stopIfTrue="1" operator="equal">
      <formula>"NO ADMISIBLE"</formula>
    </cfRule>
    <cfRule type="cellIs" dxfId="5462" priority="3689" stopIfTrue="1" operator="equal">
      <formula>"ADMISIBLE"</formula>
    </cfRule>
  </conditionalFormatting>
  <conditionalFormatting sqref="AH56:AI66">
    <cfRule type="cellIs" dxfId="5461" priority="3687" stopIfTrue="1" operator="equal">
      <formula>"NO ADMISIBLE"</formula>
    </cfRule>
  </conditionalFormatting>
  <conditionalFormatting sqref="AH56">
    <cfRule type="cellIs" dxfId="5460" priority="3685" stopIfTrue="1" operator="equal">
      <formula>"NO ADMISIBLE"</formula>
    </cfRule>
    <cfRule type="cellIs" dxfId="5459" priority="3686" stopIfTrue="1" operator="equal">
      <formula>"ADMISIBLE"</formula>
    </cfRule>
  </conditionalFormatting>
  <conditionalFormatting sqref="AI56:AI66">
    <cfRule type="cellIs" dxfId="5458" priority="3683" stopIfTrue="1" operator="equal">
      <formula>"NO ADMISIBLE"</formula>
    </cfRule>
    <cfRule type="cellIs" dxfId="5457" priority="3684" stopIfTrue="1" operator="equal">
      <formula>"ADMISIBLE"</formula>
    </cfRule>
  </conditionalFormatting>
  <conditionalFormatting sqref="AJ56:AK66">
    <cfRule type="cellIs" dxfId="5456" priority="3682" stopIfTrue="1" operator="equal">
      <formula>"NO ADMISIBLE"</formula>
    </cfRule>
  </conditionalFormatting>
  <conditionalFormatting sqref="AJ56">
    <cfRule type="cellIs" dxfId="5455" priority="3680" stopIfTrue="1" operator="equal">
      <formula>"NO ADMISIBLE"</formula>
    </cfRule>
    <cfRule type="cellIs" dxfId="5454" priority="3681" stopIfTrue="1" operator="equal">
      <formula>"ADMISIBLE"</formula>
    </cfRule>
  </conditionalFormatting>
  <conditionalFormatting sqref="AK56:AK66">
    <cfRule type="cellIs" dxfId="5453" priority="3678" stopIfTrue="1" operator="equal">
      <formula>"NO ADMISIBLE"</formula>
    </cfRule>
    <cfRule type="cellIs" dxfId="5452" priority="3679" stopIfTrue="1" operator="equal">
      <formula>"ADMISIBLE"</formula>
    </cfRule>
  </conditionalFormatting>
  <conditionalFormatting sqref="AL56:AL66">
    <cfRule type="cellIs" dxfId="5451" priority="3676" stopIfTrue="1" operator="equal">
      <formula>"NO ADMISIBLE"</formula>
    </cfRule>
    <cfRule type="cellIs" dxfId="5450" priority="3677" stopIfTrue="1" operator="equal">
      <formula>"ADMISIBLE"</formula>
    </cfRule>
  </conditionalFormatting>
  <conditionalFormatting sqref="S56:S66">
    <cfRule type="cellIs" dxfId="5449" priority="3673" stopIfTrue="1" operator="equal">
      <formula>"NO ADMISIBLE"</formula>
    </cfRule>
  </conditionalFormatting>
  <conditionalFormatting sqref="T57:T66">
    <cfRule type="cellIs" dxfId="5448" priority="3674" stopIfTrue="1" operator="equal">
      <formula>"NO ADMISIBLE"</formula>
    </cfRule>
    <cfRule type="cellIs" dxfId="5447" priority="3675" stopIfTrue="1" operator="equal">
      <formula>"ADMISIBLE"</formula>
    </cfRule>
  </conditionalFormatting>
  <conditionalFormatting sqref="U56:U66">
    <cfRule type="cellIs" dxfId="5446" priority="3670" stopIfTrue="1" operator="equal">
      <formula>"NO ADMISIBLE"</formula>
    </cfRule>
  </conditionalFormatting>
  <conditionalFormatting sqref="V56:W66">
    <cfRule type="cellIs" dxfId="5445" priority="3671" stopIfTrue="1" operator="equal">
      <formula>"NO ADMISIBLE"</formula>
    </cfRule>
    <cfRule type="cellIs" dxfId="5444" priority="3672" stopIfTrue="1" operator="equal">
      <formula>"ADMISIBLE"</formula>
    </cfRule>
  </conditionalFormatting>
  <conditionalFormatting sqref="D57:D66 E56:M56">
    <cfRule type="cellIs" dxfId="5443" priority="3669" stopIfTrue="1" operator="equal">
      <formula>"NO ADMISIBLE"</formula>
    </cfRule>
  </conditionalFormatting>
  <conditionalFormatting sqref="J58:K66">
    <cfRule type="cellIs" dxfId="5442" priority="3667" stopIfTrue="1" operator="equal">
      <formula>"NO ADMISIBLE"</formula>
    </cfRule>
  </conditionalFormatting>
  <conditionalFormatting sqref="J57:K57">
    <cfRule type="cellIs" dxfId="5441" priority="3668" stopIfTrue="1" operator="equal">
      <formula>"NO ADMISIBLE"</formula>
    </cfRule>
  </conditionalFormatting>
  <conditionalFormatting sqref="T56">
    <cfRule type="cellIs" dxfId="5440" priority="3665" stopIfTrue="1" operator="equal">
      <formula>"NO ADMISIBLE"</formula>
    </cfRule>
    <cfRule type="cellIs" dxfId="5439" priority="3666" stopIfTrue="1" operator="equal">
      <formula>"ADMISIBLE"</formula>
    </cfRule>
  </conditionalFormatting>
  <conditionalFormatting sqref="AE56">
    <cfRule type="cellIs" dxfId="5438" priority="3663" stopIfTrue="1" operator="equal">
      <formula>"NO ADMISIBLE"</formula>
    </cfRule>
    <cfRule type="cellIs" dxfId="5437" priority="3664" stopIfTrue="1" operator="equal">
      <formula>"ADMISIBLE"</formula>
    </cfRule>
  </conditionalFormatting>
  <conditionalFormatting sqref="C60">
    <cfRule type="cellIs" dxfId="5436" priority="3662" stopIfTrue="1" operator="equal">
      <formula>"NO ADMISIBLE"</formula>
    </cfRule>
  </conditionalFormatting>
  <conditionalFormatting sqref="D56">
    <cfRule type="cellIs" dxfId="5435" priority="3661" stopIfTrue="1" operator="equal">
      <formula>"NO ADMISIBLE"</formula>
    </cfRule>
  </conditionalFormatting>
  <conditionalFormatting sqref="C58">
    <cfRule type="cellIs" dxfId="5434" priority="3660" stopIfTrue="1" operator="equal">
      <formula>"NO ADMISIBLE"</formula>
    </cfRule>
  </conditionalFormatting>
  <conditionalFormatting sqref="C59">
    <cfRule type="cellIs" dxfId="5433" priority="3659" stopIfTrue="1" operator="equal">
      <formula>"NO ADMISIBLE"</formula>
    </cfRule>
  </conditionalFormatting>
  <conditionalFormatting sqref="AF67:AG77 AB67:AD77 X67:X77 C67 N67:R77 C72:C77">
    <cfRule type="cellIs" dxfId="5432" priority="3656" stopIfTrue="1" operator="equal">
      <formula>"NO ADMISIBLE"</formula>
    </cfRule>
  </conditionalFormatting>
  <conditionalFormatting sqref="AC67 AE68:AE77 Y67:AA77">
    <cfRule type="cellIs" dxfId="5431" priority="3657" stopIfTrue="1" operator="equal">
      <formula>"NO ADMISIBLE"</formula>
    </cfRule>
    <cfRule type="cellIs" dxfId="5430" priority="3658" stopIfTrue="1" operator="equal">
      <formula>"ADMISIBLE"</formula>
    </cfRule>
  </conditionalFormatting>
  <conditionalFormatting sqref="AD67:AD77">
    <cfRule type="cellIs" dxfId="5429" priority="3654" stopIfTrue="1" operator="equal">
      <formula>"NO ADMISIBLE"</formula>
    </cfRule>
    <cfRule type="cellIs" dxfId="5428" priority="3655" stopIfTrue="1" operator="equal">
      <formula>"ADMISIBLE"</formula>
    </cfRule>
  </conditionalFormatting>
  <conditionalFormatting sqref="AH67:AI77">
    <cfRule type="cellIs" dxfId="5427" priority="3653" stopIfTrue="1" operator="equal">
      <formula>"NO ADMISIBLE"</formula>
    </cfRule>
  </conditionalFormatting>
  <conditionalFormatting sqref="AH67">
    <cfRule type="cellIs" dxfId="5426" priority="3651" stopIfTrue="1" operator="equal">
      <formula>"NO ADMISIBLE"</formula>
    </cfRule>
    <cfRule type="cellIs" dxfId="5425" priority="3652" stopIfTrue="1" operator="equal">
      <formula>"ADMISIBLE"</formula>
    </cfRule>
  </conditionalFormatting>
  <conditionalFormatting sqref="AI67:AI77">
    <cfRule type="cellIs" dxfId="5424" priority="3649" stopIfTrue="1" operator="equal">
      <formula>"NO ADMISIBLE"</formula>
    </cfRule>
    <cfRule type="cellIs" dxfId="5423" priority="3650" stopIfTrue="1" operator="equal">
      <formula>"ADMISIBLE"</formula>
    </cfRule>
  </conditionalFormatting>
  <conditionalFormatting sqref="AJ67:AK77">
    <cfRule type="cellIs" dxfId="5422" priority="3648" stopIfTrue="1" operator="equal">
      <formula>"NO ADMISIBLE"</formula>
    </cfRule>
  </conditionalFormatting>
  <conditionalFormatting sqref="AJ67">
    <cfRule type="cellIs" dxfId="5421" priority="3646" stopIfTrue="1" operator="equal">
      <formula>"NO ADMISIBLE"</formula>
    </cfRule>
    <cfRule type="cellIs" dxfId="5420" priority="3647" stopIfTrue="1" operator="equal">
      <formula>"ADMISIBLE"</formula>
    </cfRule>
  </conditionalFormatting>
  <conditionalFormatting sqref="AK67:AK77">
    <cfRule type="cellIs" dxfId="5419" priority="3644" stopIfTrue="1" operator="equal">
      <formula>"NO ADMISIBLE"</formula>
    </cfRule>
    <cfRule type="cellIs" dxfId="5418" priority="3645" stopIfTrue="1" operator="equal">
      <formula>"ADMISIBLE"</formula>
    </cfRule>
  </conditionalFormatting>
  <conditionalFormatting sqref="AL67:AL77">
    <cfRule type="cellIs" dxfId="5417" priority="3642" stopIfTrue="1" operator="equal">
      <formula>"NO ADMISIBLE"</formula>
    </cfRule>
    <cfRule type="cellIs" dxfId="5416" priority="3643" stopIfTrue="1" operator="equal">
      <formula>"ADMISIBLE"</formula>
    </cfRule>
  </conditionalFormatting>
  <conditionalFormatting sqref="S67:S77">
    <cfRule type="cellIs" dxfId="5415" priority="3639" stopIfTrue="1" operator="equal">
      <formula>"NO ADMISIBLE"</formula>
    </cfRule>
  </conditionalFormatting>
  <conditionalFormatting sqref="T68:T77">
    <cfRule type="cellIs" dxfId="5414" priority="3640" stopIfTrue="1" operator="equal">
      <formula>"NO ADMISIBLE"</formula>
    </cfRule>
    <cfRule type="cellIs" dxfId="5413" priority="3641" stopIfTrue="1" operator="equal">
      <formula>"ADMISIBLE"</formula>
    </cfRule>
  </conditionalFormatting>
  <conditionalFormatting sqref="U67:U77">
    <cfRule type="cellIs" dxfId="5412" priority="3636" stopIfTrue="1" operator="equal">
      <formula>"NO ADMISIBLE"</formula>
    </cfRule>
  </conditionalFormatting>
  <conditionalFormatting sqref="V67:W77">
    <cfRule type="cellIs" dxfId="5411" priority="3637" stopIfTrue="1" operator="equal">
      <formula>"NO ADMISIBLE"</formula>
    </cfRule>
    <cfRule type="cellIs" dxfId="5410" priority="3638" stopIfTrue="1" operator="equal">
      <formula>"ADMISIBLE"</formula>
    </cfRule>
  </conditionalFormatting>
  <conditionalFormatting sqref="D68:D77 E67:M67">
    <cfRule type="cellIs" dxfId="5409" priority="3635" stopIfTrue="1" operator="equal">
      <formula>"NO ADMISIBLE"</formula>
    </cfRule>
  </conditionalFormatting>
  <conditionalFormatting sqref="J69:K77">
    <cfRule type="cellIs" dxfId="5408" priority="3633" stopIfTrue="1" operator="equal">
      <formula>"NO ADMISIBLE"</formula>
    </cfRule>
  </conditionalFormatting>
  <conditionalFormatting sqref="J68:K68">
    <cfRule type="cellIs" dxfId="5407" priority="3634" stopIfTrue="1" operator="equal">
      <formula>"NO ADMISIBLE"</formula>
    </cfRule>
  </conditionalFormatting>
  <conditionalFormatting sqref="T67">
    <cfRule type="cellIs" dxfId="5406" priority="3631" stopIfTrue="1" operator="equal">
      <formula>"NO ADMISIBLE"</formula>
    </cfRule>
    <cfRule type="cellIs" dxfId="5405" priority="3632" stopIfTrue="1" operator="equal">
      <formula>"ADMISIBLE"</formula>
    </cfRule>
  </conditionalFormatting>
  <conditionalFormatting sqref="AE67">
    <cfRule type="cellIs" dxfId="5404" priority="3629" stopIfTrue="1" operator="equal">
      <formula>"NO ADMISIBLE"</formula>
    </cfRule>
    <cfRule type="cellIs" dxfId="5403" priority="3630" stopIfTrue="1" operator="equal">
      <formula>"ADMISIBLE"</formula>
    </cfRule>
  </conditionalFormatting>
  <conditionalFormatting sqref="C71">
    <cfRule type="cellIs" dxfId="5402" priority="3628" stopIfTrue="1" operator="equal">
      <formula>"NO ADMISIBLE"</formula>
    </cfRule>
  </conditionalFormatting>
  <conditionalFormatting sqref="D67">
    <cfRule type="cellIs" dxfId="5401" priority="3627" stopIfTrue="1" operator="equal">
      <formula>"NO ADMISIBLE"</formula>
    </cfRule>
  </conditionalFormatting>
  <conditionalFormatting sqref="C69">
    <cfRule type="cellIs" dxfId="5400" priority="3626" stopIfTrue="1" operator="equal">
      <formula>"NO ADMISIBLE"</formula>
    </cfRule>
  </conditionalFormatting>
  <conditionalFormatting sqref="C70">
    <cfRule type="cellIs" dxfId="5399" priority="3625" stopIfTrue="1" operator="equal">
      <formula>"NO ADMISIBLE"</formula>
    </cfRule>
  </conditionalFormatting>
  <conditionalFormatting sqref="AF78:AG88 AB78:AD88 X78:X88 C78 N78:R88 C83:C88">
    <cfRule type="cellIs" dxfId="5398" priority="3622" stopIfTrue="1" operator="equal">
      <formula>"NO ADMISIBLE"</formula>
    </cfRule>
  </conditionalFormatting>
  <conditionalFormatting sqref="AC78 AE79:AE88 Y78:AA88">
    <cfRule type="cellIs" dxfId="5397" priority="3623" stopIfTrue="1" operator="equal">
      <formula>"NO ADMISIBLE"</formula>
    </cfRule>
    <cfRule type="cellIs" dxfId="5396" priority="3624" stopIfTrue="1" operator="equal">
      <formula>"ADMISIBLE"</formula>
    </cfRule>
  </conditionalFormatting>
  <conditionalFormatting sqref="AD78:AD88">
    <cfRule type="cellIs" dxfId="5395" priority="3620" stopIfTrue="1" operator="equal">
      <formula>"NO ADMISIBLE"</formula>
    </cfRule>
    <cfRule type="cellIs" dxfId="5394" priority="3621" stopIfTrue="1" operator="equal">
      <formula>"ADMISIBLE"</formula>
    </cfRule>
  </conditionalFormatting>
  <conditionalFormatting sqref="AH78:AI88">
    <cfRule type="cellIs" dxfId="5393" priority="3619" stopIfTrue="1" operator="equal">
      <formula>"NO ADMISIBLE"</formula>
    </cfRule>
  </conditionalFormatting>
  <conditionalFormatting sqref="AH78">
    <cfRule type="cellIs" dxfId="5392" priority="3617" stopIfTrue="1" operator="equal">
      <formula>"NO ADMISIBLE"</formula>
    </cfRule>
    <cfRule type="cellIs" dxfId="5391" priority="3618" stopIfTrue="1" operator="equal">
      <formula>"ADMISIBLE"</formula>
    </cfRule>
  </conditionalFormatting>
  <conditionalFormatting sqref="AI78:AI88">
    <cfRule type="cellIs" dxfId="5390" priority="3615" stopIfTrue="1" operator="equal">
      <formula>"NO ADMISIBLE"</formula>
    </cfRule>
    <cfRule type="cellIs" dxfId="5389" priority="3616" stopIfTrue="1" operator="equal">
      <formula>"ADMISIBLE"</formula>
    </cfRule>
  </conditionalFormatting>
  <conditionalFormatting sqref="AJ78:AK88">
    <cfRule type="cellIs" dxfId="5388" priority="3614" stopIfTrue="1" operator="equal">
      <formula>"NO ADMISIBLE"</formula>
    </cfRule>
  </conditionalFormatting>
  <conditionalFormatting sqref="AJ78">
    <cfRule type="cellIs" dxfId="5387" priority="3612" stopIfTrue="1" operator="equal">
      <formula>"NO ADMISIBLE"</formula>
    </cfRule>
    <cfRule type="cellIs" dxfId="5386" priority="3613" stopIfTrue="1" operator="equal">
      <formula>"ADMISIBLE"</formula>
    </cfRule>
  </conditionalFormatting>
  <conditionalFormatting sqref="AK78:AK88">
    <cfRule type="cellIs" dxfId="5385" priority="3610" stopIfTrue="1" operator="equal">
      <formula>"NO ADMISIBLE"</formula>
    </cfRule>
    <cfRule type="cellIs" dxfId="5384" priority="3611" stopIfTrue="1" operator="equal">
      <formula>"ADMISIBLE"</formula>
    </cfRule>
  </conditionalFormatting>
  <conditionalFormatting sqref="AL78:AL88">
    <cfRule type="cellIs" dxfId="5383" priority="3608" stopIfTrue="1" operator="equal">
      <formula>"NO ADMISIBLE"</formula>
    </cfRule>
    <cfRule type="cellIs" dxfId="5382" priority="3609" stopIfTrue="1" operator="equal">
      <formula>"ADMISIBLE"</formula>
    </cfRule>
  </conditionalFormatting>
  <conditionalFormatting sqref="S78:S88">
    <cfRule type="cellIs" dxfId="5381" priority="3605" stopIfTrue="1" operator="equal">
      <formula>"NO ADMISIBLE"</formula>
    </cfRule>
  </conditionalFormatting>
  <conditionalFormatting sqref="T79:T88">
    <cfRule type="cellIs" dxfId="5380" priority="3606" stopIfTrue="1" operator="equal">
      <formula>"NO ADMISIBLE"</formula>
    </cfRule>
    <cfRule type="cellIs" dxfId="5379" priority="3607" stopIfTrue="1" operator="equal">
      <formula>"ADMISIBLE"</formula>
    </cfRule>
  </conditionalFormatting>
  <conditionalFormatting sqref="U78:U88">
    <cfRule type="cellIs" dxfId="5378" priority="3602" stopIfTrue="1" operator="equal">
      <formula>"NO ADMISIBLE"</formula>
    </cfRule>
  </conditionalFormatting>
  <conditionalFormatting sqref="V78:W88">
    <cfRule type="cellIs" dxfId="5377" priority="3603" stopIfTrue="1" operator="equal">
      <formula>"NO ADMISIBLE"</formula>
    </cfRule>
    <cfRule type="cellIs" dxfId="5376" priority="3604" stopIfTrue="1" operator="equal">
      <formula>"ADMISIBLE"</formula>
    </cfRule>
  </conditionalFormatting>
  <conditionalFormatting sqref="D79:D88 E78:M78">
    <cfRule type="cellIs" dxfId="5375" priority="3601" stopIfTrue="1" operator="equal">
      <formula>"NO ADMISIBLE"</formula>
    </cfRule>
  </conditionalFormatting>
  <conditionalFormatting sqref="J80:K88">
    <cfRule type="cellIs" dxfId="5374" priority="3599" stopIfTrue="1" operator="equal">
      <formula>"NO ADMISIBLE"</formula>
    </cfRule>
  </conditionalFormatting>
  <conditionalFormatting sqref="J79:K79">
    <cfRule type="cellIs" dxfId="5373" priority="3600" stopIfTrue="1" operator="equal">
      <formula>"NO ADMISIBLE"</formula>
    </cfRule>
  </conditionalFormatting>
  <conditionalFormatting sqref="T78">
    <cfRule type="cellIs" dxfId="5372" priority="3597" stopIfTrue="1" operator="equal">
      <formula>"NO ADMISIBLE"</formula>
    </cfRule>
    <cfRule type="cellIs" dxfId="5371" priority="3598" stopIfTrue="1" operator="equal">
      <formula>"ADMISIBLE"</formula>
    </cfRule>
  </conditionalFormatting>
  <conditionalFormatting sqref="AE78">
    <cfRule type="cellIs" dxfId="5370" priority="3595" stopIfTrue="1" operator="equal">
      <formula>"NO ADMISIBLE"</formula>
    </cfRule>
    <cfRule type="cellIs" dxfId="5369" priority="3596" stopIfTrue="1" operator="equal">
      <formula>"ADMISIBLE"</formula>
    </cfRule>
  </conditionalFormatting>
  <conditionalFormatting sqref="C82">
    <cfRule type="cellIs" dxfId="5368" priority="3594" stopIfTrue="1" operator="equal">
      <formula>"NO ADMISIBLE"</formula>
    </cfRule>
  </conditionalFormatting>
  <conditionalFormatting sqref="D78">
    <cfRule type="cellIs" dxfId="5367" priority="3593" stopIfTrue="1" operator="equal">
      <formula>"NO ADMISIBLE"</formula>
    </cfRule>
  </conditionalFormatting>
  <conditionalFormatting sqref="C80">
    <cfRule type="cellIs" dxfId="5366" priority="3592" stopIfTrue="1" operator="equal">
      <formula>"NO ADMISIBLE"</formula>
    </cfRule>
  </conditionalFormatting>
  <conditionalFormatting sqref="C81">
    <cfRule type="cellIs" dxfId="5365" priority="3591" stopIfTrue="1" operator="equal">
      <formula>"NO ADMISIBLE"</formula>
    </cfRule>
  </conditionalFormatting>
  <conditionalFormatting sqref="AF89:AG99 AB89:AD99 X89:X99 C89 N89:R99 C94:C99">
    <cfRule type="cellIs" dxfId="5364" priority="3588" stopIfTrue="1" operator="equal">
      <formula>"NO ADMISIBLE"</formula>
    </cfRule>
  </conditionalFormatting>
  <conditionalFormatting sqref="AC89 AE90:AE99 Y89:AA99">
    <cfRule type="cellIs" dxfId="5363" priority="3589" stopIfTrue="1" operator="equal">
      <formula>"NO ADMISIBLE"</formula>
    </cfRule>
    <cfRule type="cellIs" dxfId="5362" priority="3590" stopIfTrue="1" operator="equal">
      <formula>"ADMISIBLE"</formula>
    </cfRule>
  </conditionalFormatting>
  <conditionalFormatting sqref="AD89:AD99">
    <cfRule type="cellIs" dxfId="5361" priority="3586" stopIfTrue="1" operator="equal">
      <formula>"NO ADMISIBLE"</formula>
    </cfRule>
    <cfRule type="cellIs" dxfId="5360" priority="3587" stopIfTrue="1" operator="equal">
      <formula>"ADMISIBLE"</formula>
    </cfRule>
  </conditionalFormatting>
  <conditionalFormatting sqref="AH89:AI99">
    <cfRule type="cellIs" dxfId="5359" priority="3585" stopIfTrue="1" operator="equal">
      <formula>"NO ADMISIBLE"</formula>
    </cfRule>
  </conditionalFormatting>
  <conditionalFormatting sqref="AH89">
    <cfRule type="cellIs" dxfId="5358" priority="3583" stopIfTrue="1" operator="equal">
      <formula>"NO ADMISIBLE"</formula>
    </cfRule>
    <cfRule type="cellIs" dxfId="5357" priority="3584" stopIfTrue="1" operator="equal">
      <formula>"ADMISIBLE"</formula>
    </cfRule>
  </conditionalFormatting>
  <conditionalFormatting sqref="AI89:AI99">
    <cfRule type="cellIs" dxfId="5356" priority="3581" stopIfTrue="1" operator="equal">
      <formula>"NO ADMISIBLE"</formula>
    </cfRule>
    <cfRule type="cellIs" dxfId="5355" priority="3582" stopIfTrue="1" operator="equal">
      <formula>"ADMISIBLE"</formula>
    </cfRule>
  </conditionalFormatting>
  <conditionalFormatting sqref="AJ89:AK99">
    <cfRule type="cellIs" dxfId="5354" priority="3580" stopIfTrue="1" operator="equal">
      <formula>"NO ADMISIBLE"</formula>
    </cfRule>
  </conditionalFormatting>
  <conditionalFormatting sqref="AJ89">
    <cfRule type="cellIs" dxfId="5353" priority="3578" stopIfTrue="1" operator="equal">
      <formula>"NO ADMISIBLE"</formula>
    </cfRule>
    <cfRule type="cellIs" dxfId="5352" priority="3579" stopIfTrue="1" operator="equal">
      <formula>"ADMISIBLE"</formula>
    </cfRule>
  </conditionalFormatting>
  <conditionalFormatting sqref="AK89:AK99">
    <cfRule type="cellIs" dxfId="5351" priority="3576" stopIfTrue="1" operator="equal">
      <formula>"NO ADMISIBLE"</formula>
    </cfRule>
    <cfRule type="cellIs" dxfId="5350" priority="3577" stopIfTrue="1" operator="equal">
      <formula>"ADMISIBLE"</formula>
    </cfRule>
  </conditionalFormatting>
  <conditionalFormatting sqref="AL89:AL99">
    <cfRule type="cellIs" dxfId="5349" priority="3574" stopIfTrue="1" operator="equal">
      <formula>"NO ADMISIBLE"</formula>
    </cfRule>
    <cfRule type="cellIs" dxfId="5348" priority="3575" stopIfTrue="1" operator="equal">
      <formula>"ADMISIBLE"</formula>
    </cfRule>
  </conditionalFormatting>
  <conditionalFormatting sqref="S89:S99">
    <cfRule type="cellIs" dxfId="5347" priority="3571" stopIfTrue="1" operator="equal">
      <formula>"NO ADMISIBLE"</formula>
    </cfRule>
  </conditionalFormatting>
  <conditionalFormatting sqref="T90:T99">
    <cfRule type="cellIs" dxfId="5346" priority="3572" stopIfTrue="1" operator="equal">
      <formula>"NO ADMISIBLE"</formula>
    </cfRule>
    <cfRule type="cellIs" dxfId="5345" priority="3573" stopIfTrue="1" operator="equal">
      <formula>"ADMISIBLE"</formula>
    </cfRule>
  </conditionalFormatting>
  <conditionalFormatting sqref="U89:U99">
    <cfRule type="cellIs" dxfId="5344" priority="3568" stopIfTrue="1" operator="equal">
      <formula>"NO ADMISIBLE"</formula>
    </cfRule>
  </conditionalFormatting>
  <conditionalFormatting sqref="V89:W99">
    <cfRule type="cellIs" dxfId="5343" priority="3569" stopIfTrue="1" operator="equal">
      <formula>"NO ADMISIBLE"</formula>
    </cfRule>
    <cfRule type="cellIs" dxfId="5342" priority="3570" stopIfTrue="1" operator="equal">
      <formula>"ADMISIBLE"</formula>
    </cfRule>
  </conditionalFormatting>
  <conditionalFormatting sqref="D90:D99 E89:M89">
    <cfRule type="cellIs" dxfId="5341" priority="3567" stopIfTrue="1" operator="equal">
      <formula>"NO ADMISIBLE"</formula>
    </cfRule>
  </conditionalFormatting>
  <conditionalFormatting sqref="J91:K99">
    <cfRule type="cellIs" dxfId="5340" priority="3565" stopIfTrue="1" operator="equal">
      <formula>"NO ADMISIBLE"</formula>
    </cfRule>
  </conditionalFormatting>
  <conditionalFormatting sqref="J90:K90">
    <cfRule type="cellIs" dxfId="5339" priority="3566" stopIfTrue="1" operator="equal">
      <formula>"NO ADMISIBLE"</formula>
    </cfRule>
  </conditionalFormatting>
  <conditionalFormatting sqref="T89">
    <cfRule type="cellIs" dxfId="5338" priority="3563" stopIfTrue="1" operator="equal">
      <formula>"NO ADMISIBLE"</formula>
    </cfRule>
    <cfRule type="cellIs" dxfId="5337" priority="3564" stopIfTrue="1" operator="equal">
      <formula>"ADMISIBLE"</formula>
    </cfRule>
  </conditionalFormatting>
  <conditionalFormatting sqref="AE89">
    <cfRule type="cellIs" dxfId="5336" priority="3561" stopIfTrue="1" operator="equal">
      <formula>"NO ADMISIBLE"</formula>
    </cfRule>
    <cfRule type="cellIs" dxfId="5335" priority="3562" stopIfTrue="1" operator="equal">
      <formula>"ADMISIBLE"</formula>
    </cfRule>
  </conditionalFormatting>
  <conditionalFormatting sqref="C93">
    <cfRule type="cellIs" dxfId="5334" priority="3560" stopIfTrue="1" operator="equal">
      <formula>"NO ADMISIBLE"</formula>
    </cfRule>
  </conditionalFormatting>
  <conditionalFormatting sqref="D89">
    <cfRule type="cellIs" dxfId="5333" priority="3559" stopIfTrue="1" operator="equal">
      <formula>"NO ADMISIBLE"</formula>
    </cfRule>
  </conditionalFormatting>
  <conditionalFormatting sqref="C91">
    <cfRule type="cellIs" dxfId="5332" priority="3558" stopIfTrue="1" operator="equal">
      <formula>"NO ADMISIBLE"</formula>
    </cfRule>
  </conditionalFormatting>
  <conditionalFormatting sqref="C92">
    <cfRule type="cellIs" dxfId="5331" priority="3557" stopIfTrue="1" operator="equal">
      <formula>"NO ADMISIBLE"</formula>
    </cfRule>
  </conditionalFormatting>
  <conditionalFormatting sqref="AF100:AG110 AB100:AD110 X100:X110 C100 N100:R110 C105:C110">
    <cfRule type="cellIs" dxfId="5330" priority="3554" stopIfTrue="1" operator="equal">
      <formula>"NO ADMISIBLE"</formula>
    </cfRule>
  </conditionalFormatting>
  <conditionalFormatting sqref="AC100 AE101:AE110 Y100:AA110">
    <cfRule type="cellIs" dxfId="5329" priority="3555" stopIfTrue="1" operator="equal">
      <formula>"NO ADMISIBLE"</formula>
    </cfRule>
    <cfRule type="cellIs" dxfId="5328" priority="3556" stopIfTrue="1" operator="equal">
      <formula>"ADMISIBLE"</formula>
    </cfRule>
  </conditionalFormatting>
  <conditionalFormatting sqref="AD100:AD110">
    <cfRule type="cellIs" dxfId="5327" priority="3552" stopIfTrue="1" operator="equal">
      <formula>"NO ADMISIBLE"</formula>
    </cfRule>
    <cfRule type="cellIs" dxfId="5326" priority="3553" stopIfTrue="1" operator="equal">
      <formula>"ADMISIBLE"</formula>
    </cfRule>
  </conditionalFormatting>
  <conditionalFormatting sqref="AH100:AI110">
    <cfRule type="cellIs" dxfId="5325" priority="3551" stopIfTrue="1" operator="equal">
      <formula>"NO ADMISIBLE"</formula>
    </cfRule>
  </conditionalFormatting>
  <conditionalFormatting sqref="AH100">
    <cfRule type="cellIs" dxfId="5324" priority="3549" stopIfTrue="1" operator="equal">
      <formula>"NO ADMISIBLE"</formula>
    </cfRule>
    <cfRule type="cellIs" dxfId="5323" priority="3550" stopIfTrue="1" operator="equal">
      <formula>"ADMISIBLE"</formula>
    </cfRule>
  </conditionalFormatting>
  <conditionalFormatting sqref="AI100:AI110">
    <cfRule type="cellIs" dxfId="5322" priority="3547" stopIfTrue="1" operator="equal">
      <formula>"NO ADMISIBLE"</formula>
    </cfRule>
    <cfRule type="cellIs" dxfId="5321" priority="3548" stopIfTrue="1" operator="equal">
      <formula>"ADMISIBLE"</formula>
    </cfRule>
  </conditionalFormatting>
  <conditionalFormatting sqref="AJ100:AK110">
    <cfRule type="cellIs" dxfId="5320" priority="3546" stopIfTrue="1" operator="equal">
      <formula>"NO ADMISIBLE"</formula>
    </cfRule>
  </conditionalFormatting>
  <conditionalFormatting sqref="AJ100">
    <cfRule type="cellIs" dxfId="5319" priority="3544" stopIfTrue="1" operator="equal">
      <formula>"NO ADMISIBLE"</formula>
    </cfRule>
    <cfRule type="cellIs" dxfId="5318" priority="3545" stopIfTrue="1" operator="equal">
      <formula>"ADMISIBLE"</formula>
    </cfRule>
  </conditionalFormatting>
  <conditionalFormatting sqref="AK100:AK110">
    <cfRule type="cellIs" dxfId="5317" priority="3542" stopIfTrue="1" operator="equal">
      <formula>"NO ADMISIBLE"</formula>
    </cfRule>
    <cfRule type="cellIs" dxfId="5316" priority="3543" stopIfTrue="1" operator="equal">
      <formula>"ADMISIBLE"</formula>
    </cfRule>
  </conditionalFormatting>
  <conditionalFormatting sqref="AL100:AL110">
    <cfRule type="cellIs" dxfId="5315" priority="3540" stopIfTrue="1" operator="equal">
      <formula>"NO ADMISIBLE"</formula>
    </cfRule>
    <cfRule type="cellIs" dxfId="5314" priority="3541" stopIfTrue="1" operator="equal">
      <formula>"ADMISIBLE"</formula>
    </cfRule>
  </conditionalFormatting>
  <conditionalFormatting sqref="S100:S110">
    <cfRule type="cellIs" dxfId="5313" priority="3537" stopIfTrue="1" operator="equal">
      <formula>"NO ADMISIBLE"</formula>
    </cfRule>
  </conditionalFormatting>
  <conditionalFormatting sqref="T101:T110">
    <cfRule type="cellIs" dxfId="5312" priority="3538" stopIfTrue="1" operator="equal">
      <formula>"NO ADMISIBLE"</formula>
    </cfRule>
    <cfRule type="cellIs" dxfId="5311" priority="3539" stopIfTrue="1" operator="equal">
      <formula>"ADMISIBLE"</formula>
    </cfRule>
  </conditionalFormatting>
  <conditionalFormatting sqref="U100:U110">
    <cfRule type="cellIs" dxfId="5310" priority="3534" stopIfTrue="1" operator="equal">
      <formula>"NO ADMISIBLE"</formula>
    </cfRule>
  </conditionalFormatting>
  <conditionalFormatting sqref="V100:W110">
    <cfRule type="cellIs" dxfId="5309" priority="3535" stopIfTrue="1" operator="equal">
      <formula>"NO ADMISIBLE"</formula>
    </cfRule>
    <cfRule type="cellIs" dxfId="5308" priority="3536" stopIfTrue="1" operator="equal">
      <formula>"ADMISIBLE"</formula>
    </cfRule>
  </conditionalFormatting>
  <conditionalFormatting sqref="D101:D110 E100:M100">
    <cfRule type="cellIs" dxfId="5307" priority="3533" stopIfTrue="1" operator="equal">
      <formula>"NO ADMISIBLE"</formula>
    </cfRule>
  </conditionalFormatting>
  <conditionalFormatting sqref="J102:K110">
    <cfRule type="cellIs" dxfId="5306" priority="3531" stopIfTrue="1" operator="equal">
      <formula>"NO ADMISIBLE"</formula>
    </cfRule>
  </conditionalFormatting>
  <conditionalFormatting sqref="J101:K101">
    <cfRule type="cellIs" dxfId="5305" priority="3532" stopIfTrue="1" operator="equal">
      <formula>"NO ADMISIBLE"</formula>
    </cfRule>
  </conditionalFormatting>
  <conditionalFormatting sqref="T100">
    <cfRule type="cellIs" dxfId="5304" priority="3529" stopIfTrue="1" operator="equal">
      <formula>"NO ADMISIBLE"</formula>
    </cfRule>
    <cfRule type="cellIs" dxfId="5303" priority="3530" stopIfTrue="1" operator="equal">
      <formula>"ADMISIBLE"</formula>
    </cfRule>
  </conditionalFormatting>
  <conditionalFormatting sqref="AE100">
    <cfRule type="cellIs" dxfId="5302" priority="3527" stopIfTrue="1" operator="equal">
      <formula>"NO ADMISIBLE"</formula>
    </cfRule>
    <cfRule type="cellIs" dxfId="5301" priority="3528" stopIfTrue="1" operator="equal">
      <formula>"ADMISIBLE"</formula>
    </cfRule>
  </conditionalFormatting>
  <conditionalFormatting sqref="C104">
    <cfRule type="cellIs" dxfId="5300" priority="3526" stopIfTrue="1" operator="equal">
      <formula>"NO ADMISIBLE"</formula>
    </cfRule>
  </conditionalFormatting>
  <conditionalFormatting sqref="D100">
    <cfRule type="cellIs" dxfId="5299" priority="3525" stopIfTrue="1" operator="equal">
      <formula>"NO ADMISIBLE"</formula>
    </cfRule>
  </conditionalFormatting>
  <conditionalFormatting sqref="C102">
    <cfRule type="cellIs" dxfId="5298" priority="3524" stopIfTrue="1" operator="equal">
      <formula>"NO ADMISIBLE"</formula>
    </cfRule>
  </conditionalFormatting>
  <conditionalFormatting sqref="C103">
    <cfRule type="cellIs" dxfId="5297" priority="3523" stopIfTrue="1" operator="equal">
      <formula>"NO ADMISIBLE"</formula>
    </cfRule>
  </conditionalFormatting>
  <conditionalFormatting sqref="AF111:AG121 AB111:AD121 X111:X121 C111 N111:R121 C116:C121">
    <cfRule type="cellIs" dxfId="5296" priority="3520" stopIfTrue="1" operator="equal">
      <formula>"NO ADMISIBLE"</formula>
    </cfRule>
  </conditionalFormatting>
  <conditionalFormatting sqref="AC111 AE112:AE121 Y111:AA121">
    <cfRule type="cellIs" dxfId="5295" priority="3521" stopIfTrue="1" operator="equal">
      <formula>"NO ADMISIBLE"</formula>
    </cfRule>
    <cfRule type="cellIs" dxfId="5294" priority="3522" stopIfTrue="1" operator="equal">
      <formula>"ADMISIBLE"</formula>
    </cfRule>
  </conditionalFormatting>
  <conditionalFormatting sqref="AD111:AD121">
    <cfRule type="cellIs" dxfId="5293" priority="3518" stopIfTrue="1" operator="equal">
      <formula>"NO ADMISIBLE"</formula>
    </cfRule>
    <cfRule type="cellIs" dxfId="5292" priority="3519" stopIfTrue="1" operator="equal">
      <formula>"ADMISIBLE"</formula>
    </cfRule>
  </conditionalFormatting>
  <conditionalFormatting sqref="AH111:AI121">
    <cfRule type="cellIs" dxfId="5291" priority="3517" stopIfTrue="1" operator="equal">
      <formula>"NO ADMISIBLE"</formula>
    </cfRule>
  </conditionalFormatting>
  <conditionalFormatting sqref="AH111">
    <cfRule type="cellIs" dxfId="5290" priority="3515" stopIfTrue="1" operator="equal">
      <formula>"NO ADMISIBLE"</formula>
    </cfRule>
    <cfRule type="cellIs" dxfId="5289" priority="3516" stopIfTrue="1" operator="equal">
      <formula>"ADMISIBLE"</formula>
    </cfRule>
  </conditionalFormatting>
  <conditionalFormatting sqref="AI111:AI121">
    <cfRule type="cellIs" dxfId="5288" priority="3513" stopIfTrue="1" operator="equal">
      <formula>"NO ADMISIBLE"</formula>
    </cfRule>
    <cfRule type="cellIs" dxfId="5287" priority="3514" stopIfTrue="1" operator="equal">
      <formula>"ADMISIBLE"</formula>
    </cfRule>
  </conditionalFormatting>
  <conditionalFormatting sqref="AJ111:AK121">
    <cfRule type="cellIs" dxfId="5286" priority="3512" stopIfTrue="1" operator="equal">
      <formula>"NO ADMISIBLE"</formula>
    </cfRule>
  </conditionalFormatting>
  <conditionalFormatting sqref="AJ111">
    <cfRule type="cellIs" dxfId="5285" priority="3510" stopIfTrue="1" operator="equal">
      <formula>"NO ADMISIBLE"</formula>
    </cfRule>
    <cfRule type="cellIs" dxfId="5284" priority="3511" stopIfTrue="1" operator="equal">
      <formula>"ADMISIBLE"</formula>
    </cfRule>
  </conditionalFormatting>
  <conditionalFormatting sqref="AK111:AK121">
    <cfRule type="cellIs" dxfId="5283" priority="3508" stopIfTrue="1" operator="equal">
      <formula>"NO ADMISIBLE"</formula>
    </cfRule>
    <cfRule type="cellIs" dxfId="5282" priority="3509" stopIfTrue="1" operator="equal">
      <formula>"ADMISIBLE"</formula>
    </cfRule>
  </conditionalFormatting>
  <conditionalFormatting sqref="AL111:AL121">
    <cfRule type="cellIs" dxfId="5281" priority="3506" stopIfTrue="1" operator="equal">
      <formula>"NO ADMISIBLE"</formula>
    </cfRule>
    <cfRule type="cellIs" dxfId="5280" priority="3507" stopIfTrue="1" operator="equal">
      <formula>"ADMISIBLE"</formula>
    </cfRule>
  </conditionalFormatting>
  <conditionalFormatting sqref="S111:S121">
    <cfRule type="cellIs" dxfId="5279" priority="3503" stopIfTrue="1" operator="equal">
      <formula>"NO ADMISIBLE"</formula>
    </cfRule>
  </conditionalFormatting>
  <conditionalFormatting sqref="T112:T121">
    <cfRule type="cellIs" dxfId="5278" priority="3504" stopIfTrue="1" operator="equal">
      <formula>"NO ADMISIBLE"</formula>
    </cfRule>
    <cfRule type="cellIs" dxfId="5277" priority="3505" stopIfTrue="1" operator="equal">
      <formula>"ADMISIBLE"</formula>
    </cfRule>
  </conditionalFormatting>
  <conditionalFormatting sqref="U111:U121">
    <cfRule type="cellIs" dxfId="5276" priority="3500" stopIfTrue="1" operator="equal">
      <formula>"NO ADMISIBLE"</formula>
    </cfRule>
  </conditionalFormatting>
  <conditionalFormatting sqref="V111:W121">
    <cfRule type="cellIs" dxfId="5275" priority="3501" stopIfTrue="1" operator="equal">
      <formula>"NO ADMISIBLE"</formula>
    </cfRule>
    <cfRule type="cellIs" dxfId="5274" priority="3502" stopIfTrue="1" operator="equal">
      <formula>"ADMISIBLE"</formula>
    </cfRule>
  </conditionalFormatting>
  <conditionalFormatting sqref="D112:D121 E111:M111">
    <cfRule type="cellIs" dxfId="5273" priority="3499" stopIfTrue="1" operator="equal">
      <formula>"NO ADMISIBLE"</formula>
    </cfRule>
  </conditionalFormatting>
  <conditionalFormatting sqref="J113:K121">
    <cfRule type="cellIs" dxfId="5272" priority="3497" stopIfTrue="1" operator="equal">
      <formula>"NO ADMISIBLE"</formula>
    </cfRule>
  </conditionalFormatting>
  <conditionalFormatting sqref="J112:K112">
    <cfRule type="cellIs" dxfId="5271" priority="3498" stopIfTrue="1" operator="equal">
      <formula>"NO ADMISIBLE"</formula>
    </cfRule>
  </conditionalFormatting>
  <conditionalFormatting sqref="T111">
    <cfRule type="cellIs" dxfId="5270" priority="3495" stopIfTrue="1" operator="equal">
      <formula>"NO ADMISIBLE"</formula>
    </cfRule>
    <cfRule type="cellIs" dxfId="5269" priority="3496" stopIfTrue="1" operator="equal">
      <formula>"ADMISIBLE"</formula>
    </cfRule>
  </conditionalFormatting>
  <conditionalFormatting sqref="AE111">
    <cfRule type="cellIs" dxfId="5268" priority="3493" stopIfTrue="1" operator="equal">
      <formula>"NO ADMISIBLE"</formula>
    </cfRule>
    <cfRule type="cellIs" dxfId="5267" priority="3494" stopIfTrue="1" operator="equal">
      <formula>"ADMISIBLE"</formula>
    </cfRule>
  </conditionalFormatting>
  <conditionalFormatting sqref="C115">
    <cfRule type="cellIs" dxfId="5266" priority="3492" stopIfTrue="1" operator="equal">
      <formula>"NO ADMISIBLE"</formula>
    </cfRule>
  </conditionalFormatting>
  <conditionalFormatting sqref="D111">
    <cfRule type="cellIs" dxfId="5265" priority="3491" stopIfTrue="1" operator="equal">
      <formula>"NO ADMISIBLE"</formula>
    </cfRule>
  </conditionalFormatting>
  <conditionalFormatting sqref="C113">
    <cfRule type="cellIs" dxfId="5264" priority="3490" stopIfTrue="1" operator="equal">
      <formula>"NO ADMISIBLE"</formula>
    </cfRule>
  </conditionalFormatting>
  <conditionalFormatting sqref="C114">
    <cfRule type="cellIs" dxfId="5263" priority="3489" stopIfTrue="1" operator="equal">
      <formula>"NO ADMISIBLE"</formula>
    </cfRule>
  </conditionalFormatting>
  <conditionalFormatting sqref="AF122:AG132 AB122:AD132 X122:X132 C122 N122:R132 C127:C132">
    <cfRule type="cellIs" dxfId="5262" priority="3486" stopIfTrue="1" operator="equal">
      <formula>"NO ADMISIBLE"</formula>
    </cfRule>
  </conditionalFormatting>
  <conditionalFormatting sqref="AC122 AE123:AE132 Y122:AA132">
    <cfRule type="cellIs" dxfId="5261" priority="3487" stopIfTrue="1" operator="equal">
      <formula>"NO ADMISIBLE"</formula>
    </cfRule>
    <cfRule type="cellIs" dxfId="5260" priority="3488" stopIfTrue="1" operator="equal">
      <formula>"ADMISIBLE"</formula>
    </cfRule>
  </conditionalFormatting>
  <conditionalFormatting sqref="AD122:AD132">
    <cfRule type="cellIs" dxfId="5259" priority="3484" stopIfTrue="1" operator="equal">
      <formula>"NO ADMISIBLE"</formula>
    </cfRule>
    <cfRule type="cellIs" dxfId="5258" priority="3485" stopIfTrue="1" operator="equal">
      <formula>"ADMISIBLE"</formula>
    </cfRule>
  </conditionalFormatting>
  <conditionalFormatting sqref="AH122:AI132">
    <cfRule type="cellIs" dxfId="5257" priority="3483" stopIfTrue="1" operator="equal">
      <formula>"NO ADMISIBLE"</formula>
    </cfRule>
  </conditionalFormatting>
  <conditionalFormatting sqref="AH122">
    <cfRule type="cellIs" dxfId="5256" priority="3481" stopIfTrue="1" operator="equal">
      <formula>"NO ADMISIBLE"</formula>
    </cfRule>
    <cfRule type="cellIs" dxfId="5255" priority="3482" stopIfTrue="1" operator="equal">
      <formula>"ADMISIBLE"</formula>
    </cfRule>
  </conditionalFormatting>
  <conditionalFormatting sqref="AI122:AI132">
    <cfRule type="cellIs" dxfId="5254" priority="3479" stopIfTrue="1" operator="equal">
      <formula>"NO ADMISIBLE"</formula>
    </cfRule>
    <cfRule type="cellIs" dxfId="5253" priority="3480" stopIfTrue="1" operator="equal">
      <formula>"ADMISIBLE"</formula>
    </cfRule>
  </conditionalFormatting>
  <conditionalFormatting sqref="AJ122:AK132">
    <cfRule type="cellIs" dxfId="5252" priority="3478" stopIfTrue="1" operator="equal">
      <formula>"NO ADMISIBLE"</formula>
    </cfRule>
  </conditionalFormatting>
  <conditionalFormatting sqref="AJ122">
    <cfRule type="cellIs" dxfId="5251" priority="3476" stopIfTrue="1" operator="equal">
      <formula>"NO ADMISIBLE"</formula>
    </cfRule>
    <cfRule type="cellIs" dxfId="5250" priority="3477" stopIfTrue="1" operator="equal">
      <formula>"ADMISIBLE"</formula>
    </cfRule>
  </conditionalFormatting>
  <conditionalFormatting sqref="AK122:AK132">
    <cfRule type="cellIs" dxfId="5249" priority="3474" stopIfTrue="1" operator="equal">
      <formula>"NO ADMISIBLE"</formula>
    </cfRule>
    <cfRule type="cellIs" dxfId="5248" priority="3475" stopIfTrue="1" operator="equal">
      <formula>"ADMISIBLE"</formula>
    </cfRule>
  </conditionalFormatting>
  <conditionalFormatting sqref="AL122:AL132">
    <cfRule type="cellIs" dxfId="5247" priority="3472" stopIfTrue="1" operator="equal">
      <formula>"NO ADMISIBLE"</formula>
    </cfRule>
    <cfRule type="cellIs" dxfId="5246" priority="3473" stopIfTrue="1" operator="equal">
      <formula>"ADMISIBLE"</formula>
    </cfRule>
  </conditionalFormatting>
  <conditionalFormatting sqref="S122:S132">
    <cfRule type="cellIs" dxfId="5245" priority="3469" stopIfTrue="1" operator="equal">
      <formula>"NO ADMISIBLE"</formula>
    </cfRule>
  </conditionalFormatting>
  <conditionalFormatting sqref="T123:T132">
    <cfRule type="cellIs" dxfId="5244" priority="3470" stopIfTrue="1" operator="equal">
      <formula>"NO ADMISIBLE"</formula>
    </cfRule>
    <cfRule type="cellIs" dxfId="5243" priority="3471" stopIfTrue="1" operator="equal">
      <formula>"ADMISIBLE"</formula>
    </cfRule>
  </conditionalFormatting>
  <conditionalFormatting sqref="U122:U132">
    <cfRule type="cellIs" dxfId="5242" priority="3466" stopIfTrue="1" operator="equal">
      <formula>"NO ADMISIBLE"</formula>
    </cfRule>
  </conditionalFormatting>
  <conditionalFormatting sqref="V122:W132">
    <cfRule type="cellIs" dxfId="5241" priority="3467" stopIfTrue="1" operator="equal">
      <formula>"NO ADMISIBLE"</formula>
    </cfRule>
    <cfRule type="cellIs" dxfId="5240" priority="3468" stopIfTrue="1" operator="equal">
      <formula>"ADMISIBLE"</formula>
    </cfRule>
  </conditionalFormatting>
  <conditionalFormatting sqref="D123:D132 E122:M122">
    <cfRule type="cellIs" dxfId="5239" priority="3465" stopIfTrue="1" operator="equal">
      <formula>"NO ADMISIBLE"</formula>
    </cfRule>
  </conditionalFormatting>
  <conditionalFormatting sqref="J124:K132">
    <cfRule type="cellIs" dxfId="5238" priority="3463" stopIfTrue="1" operator="equal">
      <formula>"NO ADMISIBLE"</formula>
    </cfRule>
  </conditionalFormatting>
  <conditionalFormatting sqref="J123:K123">
    <cfRule type="cellIs" dxfId="5237" priority="3464" stopIfTrue="1" operator="equal">
      <formula>"NO ADMISIBLE"</formula>
    </cfRule>
  </conditionalFormatting>
  <conditionalFormatting sqref="T122">
    <cfRule type="cellIs" dxfId="5236" priority="3461" stopIfTrue="1" operator="equal">
      <formula>"NO ADMISIBLE"</formula>
    </cfRule>
    <cfRule type="cellIs" dxfId="5235" priority="3462" stopIfTrue="1" operator="equal">
      <formula>"ADMISIBLE"</formula>
    </cfRule>
  </conditionalFormatting>
  <conditionalFormatting sqref="AE122">
    <cfRule type="cellIs" dxfId="5234" priority="3459" stopIfTrue="1" operator="equal">
      <formula>"NO ADMISIBLE"</formula>
    </cfRule>
    <cfRule type="cellIs" dxfId="5233" priority="3460" stopIfTrue="1" operator="equal">
      <formula>"ADMISIBLE"</formula>
    </cfRule>
  </conditionalFormatting>
  <conditionalFormatting sqref="C126">
    <cfRule type="cellIs" dxfId="5232" priority="3458" stopIfTrue="1" operator="equal">
      <formula>"NO ADMISIBLE"</formula>
    </cfRule>
  </conditionalFormatting>
  <conditionalFormatting sqref="D122">
    <cfRule type="cellIs" dxfId="5231" priority="3457" stopIfTrue="1" operator="equal">
      <formula>"NO ADMISIBLE"</formula>
    </cfRule>
  </conditionalFormatting>
  <conditionalFormatting sqref="C124">
    <cfRule type="cellIs" dxfId="5230" priority="3456" stopIfTrue="1" operator="equal">
      <formula>"NO ADMISIBLE"</formula>
    </cfRule>
  </conditionalFormatting>
  <conditionalFormatting sqref="C125">
    <cfRule type="cellIs" dxfId="5229" priority="3455" stopIfTrue="1" operator="equal">
      <formula>"NO ADMISIBLE"</formula>
    </cfRule>
  </conditionalFormatting>
  <conditionalFormatting sqref="AF133:AG143 AB133:AD143 X133:X143 C133 N133:R143 C138:C143">
    <cfRule type="cellIs" dxfId="5228" priority="3452" stopIfTrue="1" operator="equal">
      <formula>"NO ADMISIBLE"</formula>
    </cfRule>
  </conditionalFormatting>
  <conditionalFormatting sqref="AC133 AE134:AE143 Y133:AA143">
    <cfRule type="cellIs" dxfId="5227" priority="3453" stopIfTrue="1" operator="equal">
      <formula>"NO ADMISIBLE"</formula>
    </cfRule>
    <cfRule type="cellIs" dxfId="5226" priority="3454" stopIfTrue="1" operator="equal">
      <formula>"ADMISIBLE"</formula>
    </cfRule>
  </conditionalFormatting>
  <conditionalFormatting sqref="AD133:AD143">
    <cfRule type="cellIs" dxfId="5225" priority="3450" stopIfTrue="1" operator="equal">
      <formula>"NO ADMISIBLE"</formula>
    </cfRule>
    <cfRule type="cellIs" dxfId="5224" priority="3451" stopIfTrue="1" operator="equal">
      <formula>"ADMISIBLE"</formula>
    </cfRule>
  </conditionalFormatting>
  <conditionalFormatting sqref="AH133:AI143">
    <cfRule type="cellIs" dxfId="5223" priority="3449" stopIfTrue="1" operator="equal">
      <formula>"NO ADMISIBLE"</formula>
    </cfRule>
  </conditionalFormatting>
  <conditionalFormatting sqref="AH133">
    <cfRule type="cellIs" dxfId="5222" priority="3447" stopIfTrue="1" operator="equal">
      <formula>"NO ADMISIBLE"</formula>
    </cfRule>
    <cfRule type="cellIs" dxfId="5221" priority="3448" stopIfTrue="1" operator="equal">
      <formula>"ADMISIBLE"</formula>
    </cfRule>
  </conditionalFormatting>
  <conditionalFormatting sqref="AI133:AI143">
    <cfRule type="cellIs" dxfId="5220" priority="3445" stopIfTrue="1" operator="equal">
      <formula>"NO ADMISIBLE"</formula>
    </cfRule>
    <cfRule type="cellIs" dxfId="5219" priority="3446" stopIfTrue="1" operator="equal">
      <formula>"ADMISIBLE"</formula>
    </cfRule>
  </conditionalFormatting>
  <conditionalFormatting sqref="AJ133:AK143">
    <cfRule type="cellIs" dxfId="5218" priority="3444" stopIfTrue="1" operator="equal">
      <formula>"NO ADMISIBLE"</formula>
    </cfRule>
  </conditionalFormatting>
  <conditionalFormatting sqref="AJ133">
    <cfRule type="cellIs" dxfId="5217" priority="3442" stopIfTrue="1" operator="equal">
      <formula>"NO ADMISIBLE"</formula>
    </cfRule>
    <cfRule type="cellIs" dxfId="5216" priority="3443" stopIfTrue="1" operator="equal">
      <formula>"ADMISIBLE"</formula>
    </cfRule>
  </conditionalFormatting>
  <conditionalFormatting sqref="AK133:AK143">
    <cfRule type="cellIs" dxfId="5215" priority="3440" stopIfTrue="1" operator="equal">
      <formula>"NO ADMISIBLE"</formula>
    </cfRule>
    <cfRule type="cellIs" dxfId="5214" priority="3441" stopIfTrue="1" operator="equal">
      <formula>"ADMISIBLE"</formula>
    </cfRule>
  </conditionalFormatting>
  <conditionalFormatting sqref="AL133:AL143">
    <cfRule type="cellIs" dxfId="5213" priority="3438" stopIfTrue="1" operator="equal">
      <formula>"NO ADMISIBLE"</formula>
    </cfRule>
    <cfRule type="cellIs" dxfId="5212" priority="3439" stopIfTrue="1" operator="equal">
      <formula>"ADMISIBLE"</formula>
    </cfRule>
  </conditionalFormatting>
  <conditionalFormatting sqref="S133:S143">
    <cfRule type="cellIs" dxfId="5211" priority="3435" stopIfTrue="1" operator="equal">
      <formula>"NO ADMISIBLE"</formula>
    </cfRule>
  </conditionalFormatting>
  <conditionalFormatting sqref="T134:T143">
    <cfRule type="cellIs" dxfId="5210" priority="3436" stopIfTrue="1" operator="equal">
      <formula>"NO ADMISIBLE"</formula>
    </cfRule>
    <cfRule type="cellIs" dxfId="5209" priority="3437" stopIfTrue="1" operator="equal">
      <formula>"ADMISIBLE"</formula>
    </cfRule>
  </conditionalFormatting>
  <conditionalFormatting sqref="U133:U143">
    <cfRule type="cellIs" dxfId="5208" priority="3432" stopIfTrue="1" operator="equal">
      <formula>"NO ADMISIBLE"</formula>
    </cfRule>
  </conditionalFormatting>
  <conditionalFormatting sqref="V133:W143">
    <cfRule type="cellIs" dxfId="5207" priority="3433" stopIfTrue="1" operator="equal">
      <formula>"NO ADMISIBLE"</formula>
    </cfRule>
    <cfRule type="cellIs" dxfId="5206" priority="3434" stopIfTrue="1" operator="equal">
      <formula>"ADMISIBLE"</formula>
    </cfRule>
  </conditionalFormatting>
  <conditionalFormatting sqref="D134:D143 E133:M133">
    <cfRule type="cellIs" dxfId="5205" priority="3431" stopIfTrue="1" operator="equal">
      <formula>"NO ADMISIBLE"</formula>
    </cfRule>
  </conditionalFormatting>
  <conditionalFormatting sqref="J135:K143">
    <cfRule type="cellIs" dxfId="5204" priority="3429" stopIfTrue="1" operator="equal">
      <formula>"NO ADMISIBLE"</formula>
    </cfRule>
  </conditionalFormatting>
  <conditionalFormatting sqref="J134:K134">
    <cfRule type="cellIs" dxfId="5203" priority="3430" stopIfTrue="1" operator="equal">
      <formula>"NO ADMISIBLE"</formula>
    </cfRule>
  </conditionalFormatting>
  <conditionalFormatting sqref="T133">
    <cfRule type="cellIs" dxfId="5202" priority="3427" stopIfTrue="1" operator="equal">
      <formula>"NO ADMISIBLE"</formula>
    </cfRule>
    <cfRule type="cellIs" dxfId="5201" priority="3428" stopIfTrue="1" operator="equal">
      <formula>"ADMISIBLE"</formula>
    </cfRule>
  </conditionalFormatting>
  <conditionalFormatting sqref="AE133">
    <cfRule type="cellIs" dxfId="5200" priority="3425" stopIfTrue="1" operator="equal">
      <formula>"NO ADMISIBLE"</formula>
    </cfRule>
    <cfRule type="cellIs" dxfId="5199" priority="3426" stopIfTrue="1" operator="equal">
      <formula>"ADMISIBLE"</formula>
    </cfRule>
  </conditionalFormatting>
  <conditionalFormatting sqref="C137">
    <cfRule type="cellIs" dxfId="5198" priority="3424" stopIfTrue="1" operator="equal">
      <formula>"NO ADMISIBLE"</formula>
    </cfRule>
  </conditionalFormatting>
  <conditionalFormatting sqref="D133">
    <cfRule type="cellIs" dxfId="5197" priority="3423" stopIfTrue="1" operator="equal">
      <formula>"NO ADMISIBLE"</formula>
    </cfRule>
  </conditionalFormatting>
  <conditionalFormatting sqref="C135">
    <cfRule type="cellIs" dxfId="5196" priority="3422" stopIfTrue="1" operator="equal">
      <formula>"NO ADMISIBLE"</formula>
    </cfRule>
  </conditionalFormatting>
  <conditionalFormatting sqref="C136">
    <cfRule type="cellIs" dxfId="5195" priority="3421" stopIfTrue="1" operator="equal">
      <formula>"NO ADMISIBLE"</formula>
    </cfRule>
  </conditionalFormatting>
  <conditionalFormatting sqref="AF144:AG154 AB144:AD154 X144:X154 C144 N144:R154 C149:C154">
    <cfRule type="cellIs" dxfId="5194" priority="3418" stopIfTrue="1" operator="equal">
      <formula>"NO ADMISIBLE"</formula>
    </cfRule>
  </conditionalFormatting>
  <conditionalFormatting sqref="AC144 AE145:AE154 Y144:AA154">
    <cfRule type="cellIs" dxfId="5193" priority="3419" stopIfTrue="1" operator="equal">
      <formula>"NO ADMISIBLE"</formula>
    </cfRule>
    <cfRule type="cellIs" dxfId="5192" priority="3420" stopIfTrue="1" operator="equal">
      <formula>"ADMISIBLE"</formula>
    </cfRule>
  </conditionalFormatting>
  <conditionalFormatting sqref="AD144:AD154">
    <cfRule type="cellIs" dxfId="5191" priority="3416" stopIfTrue="1" operator="equal">
      <formula>"NO ADMISIBLE"</formula>
    </cfRule>
    <cfRule type="cellIs" dxfId="5190" priority="3417" stopIfTrue="1" operator="equal">
      <formula>"ADMISIBLE"</formula>
    </cfRule>
  </conditionalFormatting>
  <conditionalFormatting sqref="AH144:AI154">
    <cfRule type="cellIs" dxfId="5189" priority="3415" stopIfTrue="1" operator="equal">
      <formula>"NO ADMISIBLE"</formula>
    </cfRule>
  </conditionalFormatting>
  <conditionalFormatting sqref="AH144">
    <cfRule type="cellIs" dxfId="5188" priority="3413" stopIfTrue="1" operator="equal">
      <formula>"NO ADMISIBLE"</formula>
    </cfRule>
    <cfRule type="cellIs" dxfId="5187" priority="3414" stopIfTrue="1" operator="equal">
      <formula>"ADMISIBLE"</formula>
    </cfRule>
  </conditionalFormatting>
  <conditionalFormatting sqref="AI144:AI154">
    <cfRule type="cellIs" dxfId="5186" priority="3411" stopIfTrue="1" operator="equal">
      <formula>"NO ADMISIBLE"</formula>
    </cfRule>
    <cfRule type="cellIs" dxfId="5185" priority="3412" stopIfTrue="1" operator="equal">
      <formula>"ADMISIBLE"</formula>
    </cfRule>
  </conditionalFormatting>
  <conditionalFormatting sqref="AJ144:AK154">
    <cfRule type="cellIs" dxfId="5184" priority="3410" stopIfTrue="1" operator="equal">
      <formula>"NO ADMISIBLE"</formula>
    </cfRule>
  </conditionalFormatting>
  <conditionalFormatting sqref="AJ144">
    <cfRule type="cellIs" dxfId="5183" priority="3408" stopIfTrue="1" operator="equal">
      <formula>"NO ADMISIBLE"</formula>
    </cfRule>
    <cfRule type="cellIs" dxfId="5182" priority="3409" stopIfTrue="1" operator="equal">
      <formula>"ADMISIBLE"</formula>
    </cfRule>
  </conditionalFormatting>
  <conditionalFormatting sqref="AK144:AK154">
    <cfRule type="cellIs" dxfId="5181" priority="3406" stopIfTrue="1" operator="equal">
      <formula>"NO ADMISIBLE"</formula>
    </cfRule>
    <cfRule type="cellIs" dxfId="5180" priority="3407" stopIfTrue="1" operator="equal">
      <formula>"ADMISIBLE"</formula>
    </cfRule>
  </conditionalFormatting>
  <conditionalFormatting sqref="AL144:AL154">
    <cfRule type="cellIs" dxfId="5179" priority="3404" stopIfTrue="1" operator="equal">
      <formula>"NO ADMISIBLE"</formula>
    </cfRule>
    <cfRule type="cellIs" dxfId="5178" priority="3405" stopIfTrue="1" operator="equal">
      <formula>"ADMISIBLE"</formula>
    </cfRule>
  </conditionalFormatting>
  <conditionalFormatting sqref="S144:S154">
    <cfRule type="cellIs" dxfId="5177" priority="3401" stopIfTrue="1" operator="equal">
      <formula>"NO ADMISIBLE"</formula>
    </cfRule>
  </conditionalFormatting>
  <conditionalFormatting sqref="T145:T154">
    <cfRule type="cellIs" dxfId="5176" priority="3402" stopIfTrue="1" operator="equal">
      <formula>"NO ADMISIBLE"</formula>
    </cfRule>
    <cfRule type="cellIs" dxfId="5175" priority="3403" stopIfTrue="1" operator="equal">
      <formula>"ADMISIBLE"</formula>
    </cfRule>
  </conditionalFormatting>
  <conditionalFormatting sqref="U144:U154">
    <cfRule type="cellIs" dxfId="5174" priority="3398" stopIfTrue="1" operator="equal">
      <formula>"NO ADMISIBLE"</formula>
    </cfRule>
  </conditionalFormatting>
  <conditionalFormatting sqref="V144:W154">
    <cfRule type="cellIs" dxfId="5173" priority="3399" stopIfTrue="1" operator="equal">
      <formula>"NO ADMISIBLE"</formula>
    </cfRule>
    <cfRule type="cellIs" dxfId="5172" priority="3400" stopIfTrue="1" operator="equal">
      <formula>"ADMISIBLE"</formula>
    </cfRule>
  </conditionalFormatting>
  <conditionalFormatting sqref="D145:D154 E144:M144">
    <cfRule type="cellIs" dxfId="5171" priority="3397" stopIfTrue="1" operator="equal">
      <formula>"NO ADMISIBLE"</formula>
    </cfRule>
  </conditionalFormatting>
  <conditionalFormatting sqref="J146:K154">
    <cfRule type="cellIs" dxfId="5170" priority="3395" stopIfTrue="1" operator="equal">
      <formula>"NO ADMISIBLE"</formula>
    </cfRule>
  </conditionalFormatting>
  <conditionalFormatting sqref="J145:K145">
    <cfRule type="cellIs" dxfId="5169" priority="3396" stopIfTrue="1" operator="equal">
      <formula>"NO ADMISIBLE"</formula>
    </cfRule>
  </conditionalFormatting>
  <conditionalFormatting sqref="T144">
    <cfRule type="cellIs" dxfId="5168" priority="3393" stopIfTrue="1" operator="equal">
      <formula>"NO ADMISIBLE"</formula>
    </cfRule>
    <cfRule type="cellIs" dxfId="5167" priority="3394" stopIfTrue="1" operator="equal">
      <formula>"ADMISIBLE"</formula>
    </cfRule>
  </conditionalFormatting>
  <conditionalFormatting sqref="AE144">
    <cfRule type="cellIs" dxfId="5166" priority="3391" stopIfTrue="1" operator="equal">
      <formula>"NO ADMISIBLE"</formula>
    </cfRule>
    <cfRule type="cellIs" dxfId="5165" priority="3392" stopIfTrue="1" operator="equal">
      <formula>"ADMISIBLE"</formula>
    </cfRule>
  </conditionalFormatting>
  <conditionalFormatting sqref="C148">
    <cfRule type="cellIs" dxfId="5164" priority="3390" stopIfTrue="1" operator="equal">
      <formula>"NO ADMISIBLE"</formula>
    </cfRule>
  </conditionalFormatting>
  <conditionalFormatting sqref="D144">
    <cfRule type="cellIs" dxfId="5163" priority="3389" stopIfTrue="1" operator="equal">
      <formula>"NO ADMISIBLE"</formula>
    </cfRule>
  </conditionalFormatting>
  <conditionalFormatting sqref="C146">
    <cfRule type="cellIs" dxfId="5162" priority="3388" stopIfTrue="1" operator="equal">
      <formula>"NO ADMISIBLE"</formula>
    </cfRule>
  </conditionalFormatting>
  <conditionalFormatting sqref="C147">
    <cfRule type="cellIs" dxfId="5161" priority="3387" stopIfTrue="1" operator="equal">
      <formula>"NO ADMISIBLE"</formula>
    </cfRule>
  </conditionalFormatting>
  <conditionalFormatting sqref="AF155:AG165 AB155:AD165 X155:X165 C155 N155:R165 C160:C165">
    <cfRule type="cellIs" dxfId="5160" priority="3384" stopIfTrue="1" operator="equal">
      <formula>"NO ADMISIBLE"</formula>
    </cfRule>
  </conditionalFormatting>
  <conditionalFormatting sqref="AC155 AE156:AE165 Y155:AA165">
    <cfRule type="cellIs" dxfId="5159" priority="3385" stopIfTrue="1" operator="equal">
      <formula>"NO ADMISIBLE"</formula>
    </cfRule>
    <cfRule type="cellIs" dxfId="5158" priority="3386" stopIfTrue="1" operator="equal">
      <formula>"ADMISIBLE"</formula>
    </cfRule>
  </conditionalFormatting>
  <conditionalFormatting sqref="AD155:AD165">
    <cfRule type="cellIs" dxfId="5157" priority="3382" stopIfTrue="1" operator="equal">
      <formula>"NO ADMISIBLE"</formula>
    </cfRule>
    <cfRule type="cellIs" dxfId="5156" priority="3383" stopIfTrue="1" operator="equal">
      <formula>"ADMISIBLE"</formula>
    </cfRule>
  </conditionalFormatting>
  <conditionalFormatting sqref="AH155:AI165">
    <cfRule type="cellIs" dxfId="5155" priority="3381" stopIfTrue="1" operator="equal">
      <formula>"NO ADMISIBLE"</formula>
    </cfRule>
  </conditionalFormatting>
  <conditionalFormatting sqref="AH155">
    <cfRule type="cellIs" dxfId="5154" priority="3379" stopIfTrue="1" operator="equal">
      <formula>"NO ADMISIBLE"</formula>
    </cfRule>
    <cfRule type="cellIs" dxfId="5153" priority="3380" stopIfTrue="1" operator="equal">
      <formula>"ADMISIBLE"</formula>
    </cfRule>
  </conditionalFormatting>
  <conditionalFormatting sqref="AI155:AI165">
    <cfRule type="cellIs" dxfId="5152" priority="3377" stopIfTrue="1" operator="equal">
      <formula>"NO ADMISIBLE"</formula>
    </cfRule>
    <cfRule type="cellIs" dxfId="5151" priority="3378" stopIfTrue="1" operator="equal">
      <formula>"ADMISIBLE"</formula>
    </cfRule>
  </conditionalFormatting>
  <conditionalFormatting sqref="AJ155:AK165">
    <cfRule type="cellIs" dxfId="5150" priority="3376" stopIfTrue="1" operator="equal">
      <formula>"NO ADMISIBLE"</formula>
    </cfRule>
  </conditionalFormatting>
  <conditionalFormatting sqref="AJ155">
    <cfRule type="cellIs" dxfId="5149" priority="3374" stopIfTrue="1" operator="equal">
      <formula>"NO ADMISIBLE"</formula>
    </cfRule>
    <cfRule type="cellIs" dxfId="5148" priority="3375" stopIfTrue="1" operator="equal">
      <formula>"ADMISIBLE"</formula>
    </cfRule>
  </conditionalFormatting>
  <conditionalFormatting sqref="AK155:AK165">
    <cfRule type="cellIs" dxfId="5147" priority="3372" stopIfTrue="1" operator="equal">
      <formula>"NO ADMISIBLE"</formula>
    </cfRule>
    <cfRule type="cellIs" dxfId="5146" priority="3373" stopIfTrue="1" operator="equal">
      <formula>"ADMISIBLE"</formula>
    </cfRule>
  </conditionalFormatting>
  <conditionalFormatting sqref="AL155:AL165">
    <cfRule type="cellIs" dxfId="5145" priority="3370" stopIfTrue="1" operator="equal">
      <formula>"NO ADMISIBLE"</formula>
    </cfRule>
    <cfRule type="cellIs" dxfId="5144" priority="3371" stopIfTrue="1" operator="equal">
      <formula>"ADMISIBLE"</formula>
    </cfRule>
  </conditionalFormatting>
  <conditionalFormatting sqref="S155:S165">
    <cfRule type="cellIs" dxfId="5143" priority="3367" stopIfTrue="1" operator="equal">
      <formula>"NO ADMISIBLE"</formula>
    </cfRule>
  </conditionalFormatting>
  <conditionalFormatting sqref="T156:T165">
    <cfRule type="cellIs" dxfId="5142" priority="3368" stopIfTrue="1" operator="equal">
      <formula>"NO ADMISIBLE"</formula>
    </cfRule>
    <cfRule type="cellIs" dxfId="5141" priority="3369" stopIfTrue="1" operator="equal">
      <formula>"ADMISIBLE"</formula>
    </cfRule>
  </conditionalFormatting>
  <conditionalFormatting sqref="U155:U165">
    <cfRule type="cellIs" dxfId="5140" priority="3364" stopIfTrue="1" operator="equal">
      <formula>"NO ADMISIBLE"</formula>
    </cfRule>
  </conditionalFormatting>
  <conditionalFormatting sqref="V155:W165">
    <cfRule type="cellIs" dxfId="5139" priority="3365" stopIfTrue="1" operator="equal">
      <formula>"NO ADMISIBLE"</formula>
    </cfRule>
    <cfRule type="cellIs" dxfId="5138" priority="3366" stopIfTrue="1" operator="equal">
      <formula>"ADMISIBLE"</formula>
    </cfRule>
  </conditionalFormatting>
  <conditionalFormatting sqref="D156:D165 E155:M155">
    <cfRule type="cellIs" dxfId="5137" priority="3363" stopIfTrue="1" operator="equal">
      <formula>"NO ADMISIBLE"</formula>
    </cfRule>
  </conditionalFormatting>
  <conditionalFormatting sqref="J157:K165">
    <cfRule type="cellIs" dxfId="5136" priority="3361" stopIfTrue="1" operator="equal">
      <formula>"NO ADMISIBLE"</formula>
    </cfRule>
  </conditionalFormatting>
  <conditionalFormatting sqref="J156:K156">
    <cfRule type="cellIs" dxfId="5135" priority="3362" stopIfTrue="1" operator="equal">
      <formula>"NO ADMISIBLE"</formula>
    </cfRule>
  </conditionalFormatting>
  <conditionalFormatting sqref="T155">
    <cfRule type="cellIs" dxfId="5134" priority="3359" stopIfTrue="1" operator="equal">
      <formula>"NO ADMISIBLE"</formula>
    </cfRule>
    <cfRule type="cellIs" dxfId="5133" priority="3360" stopIfTrue="1" operator="equal">
      <formula>"ADMISIBLE"</formula>
    </cfRule>
  </conditionalFormatting>
  <conditionalFormatting sqref="AE155">
    <cfRule type="cellIs" dxfId="5132" priority="3357" stopIfTrue="1" operator="equal">
      <formula>"NO ADMISIBLE"</formula>
    </cfRule>
    <cfRule type="cellIs" dxfId="5131" priority="3358" stopIfTrue="1" operator="equal">
      <formula>"ADMISIBLE"</formula>
    </cfRule>
  </conditionalFormatting>
  <conditionalFormatting sqref="C159">
    <cfRule type="cellIs" dxfId="5130" priority="3356" stopIfTrue="1" operator="equal">
      <formula>"NO ADMISIBLE"</formula>
    </cfRule>
  </conditionalFormatting>
  <conditionalFormatting sqref="D155">
    <cfRule type="cellIs" dxfId="5129" priority="3355" stopIfTrue="1" operator="equal">
      <formula>"NO ADMISIBLE"</formula>
    </cfRule>
  </conditionalFormatting>
  <conditionalFormatting sqref="C157">
    <cfRule type="cellIs" dxfId="5128" priority="3354" stopIfTrue="1" operator="equal">
      <formula>"NO ADMISIBLE"</formula>
    </cfRule>
  </conditionalFormatting>
  <conditionalFormatting sqref="C158">
    <cfRule type="cellIs" dxfId="5127" priority="3353" stopIfTrue="1" operator="equal">
      <formula>"NO ADMISIBLE"</formula>
    </cfRule>
  </conditionalFormatting>
  <conditionalFormatting sqref="AF166:AG176 AB166:AD176 X166:X176 C166 N166:R176 C171:C176">
    <cfRule type="cellIs" dxfId="5126" priority="3350" stopIfTrue="1" operator="equal">
      <formula>"NO ADMISIBLE"</formula>
    </cfRule>
  </conditionalFormatting>
  <conditionalFormatting sqref="AC166 AE167:AE176 Y166:AA176">
    <cfRule type="cellIs" dxfId="5125" priority="3351" stopIfTrue="1" operator="equal">
      <formula>"NO ADMISIBLE"</formula>
    </cfRule>
    <cfRule type="cellIs" dxfId="5124" priority="3352" stopIfTrue="1" operator="equal">
      <formula>"ADMISIBLE"</formula>
    </cfRule>
  </conditionalFormatting>
  <conditionalFormatting sqref="AD166:AD176">
    <cfRule type="cellIs" dxfId="5123" priority="3348" stopIfTrue="1" operator="equal">
      <formula>"NO ADMISIBLE"</formula>
    </cfRule>
    <cfRule type="cellIs" dxfId="5122" priority="3349" stopIfTrue="1" operator="equal">
      <formula>"ADMISIBLE"</formula>
    </cfRule>
  </conditionalFormatting>
  <conditionalFormatting sqref="AH166:AI176">
    <cfRule type="cellIs" dxfId="5121" priority="3347" stopIfTrue="1" operator="equal">
      <formula>"NO ADMISIBLE"</formula>
    </cfRule>
  </conditionalFormatting>
  <conditionalFormatting sqref="AH166">
    <cfRule type="cellIs" dxfId="5120" priority="3345" stopIfTrue="1" operator="equal">
      <formula>"NO ADMISIBLE"</formula>
    </cfRule>
    <cfRule type="cellIs" dxfId="5119" priority="3346" stopIfTrue="1" operator="equal">
      <formula>"ADMISIBLE"</formula>
    </cfRule>
  </conditionalFormatting>
  <conditionalFormatting sqref="AI166:AI176">
    <cfRule type="cellIs" dxfId="5118" priority="3343" stopIfTrue="1" operator="equal">
      <formula>"NO ADMISIBLE"</formula>
    </cfRule>
    <cfRule type="cellIs" dxfId="5117" priority="3344" stopIfTrue="1" operator="equal">
      <formula>"ADMISIBLE"</formula>
    </cfRule>
  </conditionalFormatting>
  <conditionalFormatting sqref="AJ166:AK176">
    <cfRule type="cellIs" dxfId="5116" priority="3342" stopIfTrue="1" operator="equal">
      <formula>"NO ADMISIBLE"</formula>
    </cfRule>
  </conditionalFormatting>
  <conditionalFormatting sqref="AJ166">
    <cfRule type="cellIs" dxfId="5115" priority="3340" stopIfTrue="1" operator="equal">
      <formula>"NO ADMISIBLE"</formula>
    </cfRule>
    <cfRule type="cellIs" dxfId="5114" priority="3341" stopIfTrue="1" operator="equal">
      <formula>"ADMISIBLE"</formula>
    </cfRule>
  </conditionalFormatting>
  <conditionalFormatting sqref="AK166:AK176">
    <cfRule type="cellIs" dxfId="5113" priority="3338" stopIfTrue="1" operator="equal">
      <formula>"NO ADMISIBLE"</formula>
    </cfRule>
    <cfRule type="cellIs" dxfId="5112" priority="3339" stopIfTrue="1" operator="equal">
      <formula>"ADMISIBLE"</formula>
    </cfRule>
  </conditionalFormatting>
  <conditionalFormatting sqref="AL166:AL176">
    <cfRule type="cellIs" dxfId="5111" priority="3336" stopIfTrue="1" operator="equal">
      <formula>"NO ADMISIBLE"</formula>
    </cfRule>
    <cfRule type="cellIs" dxfId="5110" priority="3337" stopIfTrue="1" operator="equal">
      <formula>"ADMISIBLE"</formula>
    </cfRule>
  </conditionalFormatting>
  <conditionalFormatting sqref="S166:S176">
    <cfRule type="cellIs" dxfId="5109" priority="3333" stopIfTrue="1" operator="equal">
      <formula>"NO ADMISIBLE"</formula>
    </cfRule>
  </conditionalFormatting>
  <conditionalFormatting sqref="T167:T176">
    <cfRule type="cellIs" dxfId="5108" priority="3334" stopIfTrue="1" operator="equal">
      <formula>"NO ADMISIBLE"</formula>
    </cfRule>
    <cfRule type="cellIs" dxfId="5107" priority="3335" stopIfTrue="1" operator="equal">
      <formula>"ADMISIBLE"</formula>
    </cfRule>
  </conditionalFormatting>
  <conditionalFormatting sqref="U166:U176">
    <cfRule type="cellIs" dxfId="5106" priority="3330" stopIfTrue="1" operator="equal">
      <formula>"NO ADMISIBLE"</formula>
    </cfRule>
  </conditionalFormatting>
  <conditionalFormatting sqref="V166:W176">
    <cfRule type="cellIs" dxfId="5105" priority="3331" stopIfTrue="1" operator="equal">
      <formula>"NO ADMISIBLE"</formula>
    </cfRule>
    <cfRule type="cellIs" dxfId="5104" priority="3332" stopIfTrue="1" operator="equal">
      <formula>"ADMISIBLE"</formula>
    </cfRule>
  </conditionalFormatting>
  <conditionalFormatting sqref="D167:D176 E166:M166">
    <cfRule type="cellIs" dxfId="5103" priority="3329" stopIfTrue="1" operator="equal">
      <formula>"NO ADMISIBLE"</formula>
    </cfRule>
  </conditionalFormatting>
  <conditionalFormatting sqref="J168:K176">
    <cfRule type="cellIs" dxfId="5102" priority="3327" stopIfTrue="1" operator="equal">
      <formula>"NO ADMISIBLE"</formula>
    </cfRule>
  </conditionalFormatting>
  <conditionalFormatting sqref="J167:K167">
    <cfRule type="cellIs" dxfId="5101" priority="3328" stopIfTrue="1" operator="equal">
      <formula>"NO ADMISIBLE"</formula>
    </cfRule>
  </conditionalFormatting>
  <conditionalFormatting sqref="T166">
    <cfRule type="cellIs" dxfId="5100" priority="3325" stopIfTrue="1" operator="equal">
      <formula>"NO ADMISIBLE"</formula>
    </cfRule>
    <cfRule type="cellIs" dxfId="5099" priority="3326" stopIfTrue="1" operator="equal">
      <formula>"ADMISIBLE"</formula>
    </cfRule>
  </conditionalFormatting>
  <conditionalFormatting sqref="AE166">
    <cfRule type="cellIs" dxfId="5098" priority="3323" stopIfTrue="1" operator="equal">
      <formula>"NO ADMISIBLE"</formula>
    </cfRule>
    <cfRule type="cellIs" dxfId="5097" priority="3324" stopIfTrue="1" operator="equal">
      <formula>"ADMISIBLE"</formula>
    </cfRule>
  </conditionalFormatting>
  <conditionalFormatting sqref="C170">
    <cfRule type="cellIs" dxfId="5096" priority="3322" stopIfTrue="1" operator="equal">
      <formula>"NO ADMISIBLE"</formula>
    </cfRule>
  </conditionalFormatting>
  <conditionalFormatting sqref="D166">
    <cfRule type="cellIs" dxfId="5095" priority="3321" stopIfTrue="1" operator="equal">
      <formula>"NO ADMISIBLE"</formula>
    </cfRule>
  </conditionalFormatting>
  <conditionalFormatting sqref="C168">
    <cfRule type="cellIs" dxfId="5094" priority="3320" stopIfTrue="1" operator="equal">
      <formula>"NO ADMISIBLE"</formula>
    </cfRule>
  </conditionalFormatting>
  <conditionalFormatting sqref="C169">
    <cfRule type="cellIs" dxfId="5093" priority="3319" stopIfTrue="1" operator="equal">
      <formula>"NO ADMISIBLE"</formula>
    </cfRule>
  </conditionalFormatting>
  <conditionalFormatting sqref="AF177:AG187 AB177:AD187 X177:X187 C177 N177:R187 C182:C187">
    <cfRule type="cellIs" dxfId="5092" priority="3316" stopIfTrue="1" operator="equal">
      <formula>"NO ADMISIBLE"</formula>
    </cfRule>
  </conditionalFormatting>
  <conditionalFormatting sqref="AC177 AE178:AE187 Y177:AA187">
    <cfRule type="cellIs" dxfId="5091" priority="3317" stopIfTrue="1" operator="equal">
      <formula>"NO ADMISIBLE"</formula>
    </cfRule>
    <cfRule type="cellIs" dxfId="5090" priority="3318" stopIfTrue="1" operator="equal">
      <formula>"ADMISIBLE"</formula>
    </cfRule>
  </conditionalFormatting>
  <conditionalFormatting sqref="AD177:AD187">
    <cfRule type="cellIs" dxfId="5089" priority="3314" stopIfTrue="1" operator="equal">
      <formula>"NO ADMISIBLE"</formula>
    </cfRule>
    <cfRule type="cellIs" dxfId="5088" priority="3315" stopIfTrue="1" operator="equal">
      <formula>"ADMISIBLE"</formula>
    </cfRule>
  </conditionalFormatting>
  <conditionalFormatting sqref="AH177:AI187">
    <cfRule type="cellIs" dxfId="5087" priority="3313" stopIfTrue="1" operator="equal">
      <formula>"NO ADMISIBLE"</formula>
    </cfRule>
  </conditionalFormatting>
  <conditionalFormatting sqref="AH177">
    <cfRule type="cellIs" dxfId="5086" priority="3311" stopIfTrue="1" operator="equal">
      <formula>"NO ADMISIBLE"</formula>
    </cfRule>
    <cfRule type="cellIs" dxfId="5085" priority="3312" stopIfTrue="1" operator="equal">
      <formula>"ADMISIBLE"</formula>
    </cfRule>
  </conditionalFormatting>
  <conditionalFormatting sqref="AI177:AI187">
    <cfRule type="cellIs" dxfId="5084" priority="3309" stopIfTrue="1" operator="equal">
      <formula>"NO ADMISIBLE"</formula>
    </cfRule>
    <cfRule type="cellIs" dxfId="5083" priority="3310" stopIfTrue="1" operator="equal">
      <formula>"ADMISIBLE"</formula>
    </cfRule>
  </conditionalFormatting>
  <conditionalFormatting sqref="AJ177:AK187">
    <cfRule type="cellIs" dxfId="5082" priority="3308" stopIfTrue="1" operator="equal">
      <formula>"NO ADMISIBLE"</formula>
    </cfRule>
  </conditionalFormatting>
  <conditionalFormatting sqref="AJ177">
    <cfRule type="cellIs" dxfId="5081" priority="3306" stopIfTrue="1" operator="equal">
      <formula>"NO ADMISIBLE"</formula>
    </cfRule>
    <cfRule type="cellIs" dxfId="5080" priority="3307" stopIfTrue="1" operator="equal">
      <formula>"ADMISIBLE"</formula>
    </cfRule>
  </conditionalFormatting>
  <conditionalFormatting sqref="AK177:AK187">
    <cfRule type="cellIs" dxfId="5079" priority="3304" stopIfTrue="1" operator="equal">
      <formula>"NO ADMISIBLE"</formula>
    </cfRule>
    <cfRule type="cellIs" dxfId="5078" priority="3305" stopIfTrue="1" operator="equal">
      <formula>"ADMISIBLE"</formula>
    </cfRule>
  </conditionalFormatting>
  <conditionalFormatting sqref="AL177:AL187">
    <cfRule type="cellIs" dxfId="5077" priority="3302" stopIfTrue="1" operator="equal">
      <formula>"NO ADMISIBLE"</formula>
    </cfRule>
    <cfRule type="cellIs" dxfId="5076" priority="3303" stopIfTrue="1" operator="equal">
      <formula>"ADMISIBLE"</formula>
    </cfRule>
  </conditionalFormatting>
  <conditionalFormatting sqref="S177:S187">
    <cfRule type="cellIs" dxfId="5075" priority="3299" stopIfTrue="1" operator="equal">
      <formula>"NO ADMISIBLE"</formula>
    </cfRule>
  </conditionalFormatting>
  <conditionalFormatting sqref="T178:T187">
    <cfRule type="cellIs" dxfId="5074" priority="3300" stopIfTrue="1" operator="equal">
      <formula>"NO ADMISIBLE"</formula>
    </cfRule>
    <cfRule type="cellIs" dxfId="5073" priority="3301" stopIfTrue="1" operator="equal">
      <formula>"ADMISIBLE"</formula>
    </cfRule>
  </conditionalFormatting>
  <conditionalFormatting sqref="U177:U187">
    <cfRule type="cellIs" dxfId="5072" priority="3296" stopIfTrue="1" operator="equal">
      <formula>"NO ADMISIBLE"</formula>
    </cfRule>
  </conditionalFormatting>
  <conditionalFormatting sqref="V177:W187">
    <cfRule type="cellIs" dxfId="5071" priority="3297" stopIfTrue="1" operator="equal">
      <formula>"NO ADMISIBLE"</formula>
    </cfRule>
    <cfRule type="cellIs" dxfId="5070" priority="3298" stopIfTrue="1" operator="equal">
      <formula>"ADMISIBLE"</formula>
    </cfRule>
  </conditionalFormatting>
  <conditionalFormatting sqref="D178:D187 E177:M177">
    <cfRule type="cellIs" dxfId="5069" priority="3295" stopIfTrue="1" operator="equal">
      <formula>"NO ADMISIBLE"</formula>
    </cfRule>
  </conditionalFormatting>
  <conditionalFormatting sqref="J179:K187">
    <cfRule type="cellIs" dxfId="5068" priority="3293" stopIfTrue="1" operator="equal">
      <formula>"NO ADMISIBLE"</formula>
    </cfRule>
  </conditionalFormatting>
  <conditionalFormatting sqref="J178:K178">
    <cfRule type="cellIs" dxfId="5067" priority="3294" stopIfTrue="1" operator="equal">
      <formula>"NO ADMISIBLE"</formula>
    </cfRule>
  </conditionalFormatting>
  <conditionalFormatting sqref="T177">
    <cfRule type="cellIs" dxfId="5066" priority="3291" stopIfTrue="1" operator="equal">
      <formula>"NO ADMISIBLE"</formula>
    </cfRule>
    <cfRule type="cellIs" dxfId="5065" priority="3292" stopIfTrue="1" operator="equal">
      <formula>"ADMISIBLE"</formula>
    </cfRule>
  </conditionalFormatting>
  <conditionalFormatting sqref="AE177">
    <cfRule type="cellIs" dxfId="5064" priority="3289" stopIfTrue="1" operator="equal">
      <formula>"NO ADMISIBLE"</formula>
    </cfRule>
    <cfRule type="cellIs" dxfId="5063" priority="3290" stopIfTrue="1" operator="equal">
      <formula>"ADMISIBLE"</formula>
    </cfRule>
  </conditionalFormatting>
  <conditionalFormatting sqref="C181">
    <cfRule type="cellIs" dxfId="5062" priority="3288" stopIfTrue="1" operator="equal">
      <formula>"NO ADMISIBLE"</formula>
    </cfRule>
  </conditionalFormatting>
  <conditionalFormatting sqref="D177">
    <cfRule type="cellIs" dxfId="5061" priority="3287" stopIfTrue="1" operator="equal">
      <formula>"NO ADMISIBLE"</formula>
    </cfRule>
  </conditionalFormatting>
  <conditionalFormatting sqref="C179">
    <cfRule type="cellIs" dxfId="5060" priority="3286" stopIfTrue="1" operator="equal">
      <formula>"NO ADMISIBLE"</formula>
    </cfRule>
  </conditionalFormatting>
  <conditionalFormatting sqref="C180">
    <cfRule type="cellIs" dxfId="5059" priority="3285" stopIfTrue="1" operator="equal">
      <formula>"NO ADMISIBLE"</formula>
    </cfRule>
  </conditionalFormatting>
  <conditionalFormatting sqref="AF188:AG198 AB188:AD198 X188:X198 C188 N188:R198 C193:C198">
    <cfRule type="cellIs" dxfId="5058" priority="3282" stopIfTrue="1" operator="equal">
      <formula>"NO ADMISIBLE"</formula>
    </cfRule>
  </conditionalFormatting>
  <conditionalFormatting sqref="AC188 AE189:AE198 Y188:AA198">
    <cfRule type="cellIs" dxfId="5057" priority="3283" stopIfTrue="1" operator="equal">
      <formula>"NO ADMISIBLE"</formula>
    </cfRule>
    <cfRule type="cellIs" dxfId="5056" priority="3284" stopIfTrue="1" operator="equal">
      <formula>"ADMISIBLE"</formula>
    </cfRule>
  </conditionalFormatting>
  <conditionalFormatting sqref="AD188:AD198">
    <cfRule type="cellIs" dxfId="5055" priority="3280" stopIfTrue="1" operator="equal">
      <formula>"NO ADMISIBLE"</formula>
    </cfRule>
    <cfRule type="cellIs" dxfId="5054" priority="3281" stopIfTrue="1" operator="equal">
      <formula>"ADMISIBLE"</formula>
    </cfRule>
  </conditionalFormatting>
  <conditionalFormatting sqref="AH188:AI198">
    <cfRule type="cellIs" dxfId="5053" priority="3279" stopIfTrue="1" operator="equal">
      <formula>"NO ADMISIBLE"</formula>
    </cfRule>
  </conditionalFormatting>
  <conditionalFormatting sqref="AH188">
    <cfRule type="cellIs" dxfId="5052" priority="3277" stopIfTrue="1" operator="equal">
      <formula>"NO ADMISIBLE"</formula>
    </cfRule>
    <cfRule type="cellIs" dxfId="5051" priority="3278" stopIfTrue="1" operator="equal">
      <formula>"ADMISIBLE"</formula>
    </cfRule>
  </conditionalFormatting>
  <conditionalFormatting sqref="AI188:AI198">
    <cfRule type="cellIs" dxfId="5050" priority="3275" stopIfTrue="1" operator="equal">
      <formula>"NO ADMISIBLE"</formula>
    </cfRule>
    <cfRule type="cellIs" dxfId="5049" priority="3276" stopIfTrue="1" operator="equal">
      <formula>"ADMISIBLE"</formula>
    </cfRule>
  </conditionalFormatting>
  <conditionalFormatting sqref="AJ188:AK198">
    <cfRule type="cellIs" dxfId="5048" priority="3274" stopIfTrue="1" operator="equal">
      <formula>"NO ADMISIBLE"</formula>
    </cfRule>
  </conditionalFormatting>
  <conditionalFormatting sqref="AJ188">
    <cfRule type="cellIs" dxfId="5047" priority="3272" stopIfTrue="1" operator="equal">
      <formula>"NO ADMISIBLE"</formula>
    </cfRule>
    <cfRule type="cellIs" dxfId="5046" priority="3273" stopIfTrue="1" operator="equal">
      <formula>"ADMISIBLE"</formula>
    </cfRule>
  </conditionalFormatting>
  <conditionalFormatting sqref="AK188:AK198">
    <cfRule type="cellIs" dxfId="5045" priority="3270" stopIfTrue="1" operator="equal">
      <formula>"NO ADMISIBLE"</formula>
    </cfRule>
    <cfRule type="cellIs" dxfId="5044" priority="3271" stopIfTrue="1" operator="equal">
      <formula>"ADMISIBLE"</formula>
    </cfRule>
  </conditionalFormatting>
  <conditionalFormatting sqref="AL188:AL198">
    <cfRule type="cellIs" dxfId="5043" priority="3268" stopIfTrue="1" operator="equal">
      <formula>"NO ADMISIBLE"</formula>
    </cfRule>
    <cfRule type="cellIs" dxfId="5042" priority="3269" stopIfTrue="1" operator="equal">
      <formula>"ADMISIBLE"</formula>
    </cfRule>
  </conditionalFormatting>
  <conditionalFormatting sqref="S188:S198">
    <cfRule type="cellIs" dxfId="5041" priority="3265" stopIfTrue="1" operator="equal">
      <formula>"NO ADMISIBLE"</formula>
    </cfRule>
  </conditionalFormatting>
  <conditionalFormatting sqref="T189:T198">
    <cfRule type="cellIs" dxfId="5040" priority="3266" stopIfTrue="1" operator="equal">
      <formula>"NO ADMISIBLE"</formula>
    </cfRule>
    <cfRule type="cellIs" dxfId="5039" priority="3267" stopIfTrue="1" operator="equal">
      <formula>"ADMISIBLE"</formula>
    </cfRule>
  </conditionalFormatting>
  <conditionalFormatting sqref="U188:U198">
    <cfRule type="cellIs" dxfId="5038" priority="3262" stopIfTrue="1" operator="equal">
      <formula>"NO ADMISIBLE"</formula>
    </cfRule>
  </conditionalFormatting>
  <conditionalFormatting sqref="V188:W198">
    <cfRule type="cellIs" dxfId="5037" priority="3263" stopIfTrue="1" operator="equal">
      <formula>"NO ADMISIBLE"</formula>
    </cfRule>
    <cfRule type="cellIs" dxfId="5036" priority="3264" stopIfTrue="1" operator="equal">
      <formula>"ADMISIBLE"</formula>
    </cfRule>
  </conditionalFormatting>
  <conditionalFormatting sqref="D189:D198 E188:M188">
    <cfRule type="cellIs" dxfId="5035" priority="3261" stopIfTrue="1" operator="equal">
      <formula>"NO ADMISIBLE"</formula>
    </cfRule>
  </conditionalFormatting>
  <conditionalFormatting sqref="J190:K198">
    <cfRule type="cellIs" dxfId="5034" priority="3259" stopIfTrue="1" operator="equal">
      <formula>"NO ADMISIBLE"</formula>
    </cfRule>
  </conditionalFormatting>
  <conditionalFormatting sqref="J189:K189">
    <cfRule type="cellIs" dxfId="5033" priority="3260" stopIfTrue="1" operator="equal">
      <formula>"NO ADMISIBLE"</formula>
    </cfRule>
  </conditionalFormatting>
  <conditionalFormatting sqref="T188">
    <cfRule type="cellIs" dxfId="5032" priority="3257" stopIfTrue="1" operator="equal">
      <formula>"NO ADMISIBLE"</formula>
    </cfRule>
    <cfRule type="cellIs" dxfId="5031" priority="3258" stopIfTrue="1" operator="equal">
      <formula>"ADMISIBLE"</formula>
    </cfRule>
  </conditionalFormatting>
  <conditionalFormatting sqref="AE188">
    <cfRule type="cellIs" dxfId="5030" priority="3255" stopIfTrue="1" operator="equal">
      <formula>"NO ADMISIBLE"</formula>
    </cfRule>
    <cfRule type="cellIs" dxfId="5029" priority="3256" stopIfTrue="1" operator="equal">
      <formula>"ADMISIBLE"</formula>
    </cfRule>
  </conditionalFormatting>
  <conditionalFormatting sqref="C192">
    <cfRule type="cellIs" dxfId="5028" priority="3254" stopIfTrue="1" operator="equal">
      <formula>"NO ADMISIBLE"</formula>
    </cfRule>
  </conditionalFormatting>
  <conditionalFormatting sqref="D188">
    <cfRule type="cellIs" dxfId="5027" priority="3253" stopIfTrue="1" operator="equal">
      <formula>"NO ADMISIBLE"</formula>
    </cfRule>
  </conditionalFormatting>
  <conditionalFormatting sqref="C190">
    <cfRule type="cellIs" dxfId="5026" priority="3252" stopIfTrue="1" operator="equal">
      <formula>"NO ADMISIBLE"</formula>
    </cfRule>
  </conditionalFormatting>
  <conditionalFormatting sqref="C191">
    <cfRule type="cellIs" dxfId="5025" priority="3251" stopIfTrue="1" operator="equal">
      <formula>"NO ADMISIBLE"</formula>
    </cfRule>
  </conditionalFormatting>
  <conditionalFormatting sqref="AF199:AG209 AB199:AD209 X199:X209 C199 N199:R209 C204:C209">
    <cfRule type="cellIs" dxfId="5024" priority="3248" stopIfTrue="1" operator="equal">
      <formula>"NO ADMISIBLE"</formula>
    </cfRule>
  </conditionalFormatting>
  <conditionalFormatting sqref="AC199 AE200:AE209 Y199:AA209">
    <cfRule type="cellIs" dxfId="5023" priority="3249" stopIfTrue="1" operator="equal">
      <formula>"NO ADMISIBLE"</formula>
    </cfRule>
    <cfRule type="cellIs" dxfId="5022" priority="3250" stopIfTrue="1" operator="equal">
      <formula>"ADMISIBLE"</formula>
    </cfRule>
  </conditionalFormatting>
  <conditionalFormatting sqref="AD199:AD209">
    <cfRule type="cellIs" dxfId="5021" priority="3246" stopIfTrue="1" operator="equal">
      <formula>"NO ADMISIBLE"</formula>
    </cfRule>
    <cfRule type="cellIs" dxfId="5020" priority="3247" stopIfTrue="1" operator="equal">
      <formula>"ADMISIBLE"</formula>
    </cfRule>
  </conditionalFormatting>
  <conditionalFormatting sqref="AH199:AI209">
    <cfRule type="cellIs" dxfId="5019" priority="3245" stopIfTrue="1" operator="equal">
      <formula>"NO ADMISIBLE"</formula>
    </cfRule>
  </conditionalFormatting>
  <conditionalFormatting sqref="AH199">
    <cfRule type="cellIs" dxfId="5018" priority="3243" stopIfTrue="1" operator="equal">
      <formula>"NO ADMISIBLE"</formula>
    </cfRule>
    <cfRule type="cellIs" dxfId="5017" priority="3244" stopIfTrue="1" operator="equal">
      <formula>"ADMISIBLE"</formula>
    </cfRule>
  </conditionalFormatting>
  <conditionalFormatting sqref="AI199:AI209">
    <cfRule type="cellIs" dxfId="5016" priority="3241" stopIfTrue="1" operator="equal">
      <formula>"NO ADMISIBLE"</formula>
    </cfRule>
    <cfRule type="cellIs" dxfId="5015" priority="3242" stopIfTrue="1" operator="equal">
      <formula>"ADMISIBLE"</formula>
    </cfRule>
  </conditionalFormatting>
  <conditionalFormatting sqref="AJ199:AK209">
    <cfRule type="cellIs" dxfId="5014" priority="3240" stopIfTrue="1" operator="equal">
      <formula>"NO ADMISIBLE"</formula>
    </cfRule>
  </conditionalFormatting>
  <conditionalFormatting sqref="AJ199">
    <cfRule type="cellIs" dxfId="5013" priority="3238" stopIfTrue="1" operator="equal">
      <formula>"NO ADMISIBLE"</formula>
    </cfRule>
    <cfRule type="cellIs" dxfId="5012" priority="3239" stopIfTrue="1" operator="equal">
      <formula>"ADMISIBLE"</formula>
    </cfRule>
  </conditionalFormatting>
  <conditionalFormatting sqref="AK199:AK209">
    <cfRule type="cellIs" dxfId="5011" priority="3236" stopIfTrue="1" operator="equal">
      <formula>"NO ADMISIBLE"</formula>
    </cfRule>
    <cfRule type="cellIs" dxfId="5010" priority="3237" stopIfTrue="1" operator="equal">
      <formula>"ADMISIBLE"</formula>
    </cfRule>
  </conditionalFormatting>
  <conditionalFormatting sqref="AL199:AL209">
    <cfRule type="cellIs" dxfId="5009" priority="3234" stopIfTrue="1" operator="equal">
      <formula>"NO ADMISIBLE"</formula>
    </cfRule>
    <cfRule type="cellIs" dxfId="5008" priority="3235" stopIfTrue="1" operator="equal">
      <formula>"ADMISIBLE"</formula>
    </cfRule>
  </conditionalFormatting>
  <conditionalFormatting sqref="S199:S209">
    <cfRule type="cellIs" dxfId="5007" priority="3231" stopIfTrue="1" operator="equal">
      <formula>"NO ADMISIBLE"</formula>
    </cfRule>
  </conditionalFormatting>
  <conditionalFormatting sqref="T200:T209">
    <cfRule type="cellIs" dxfId="5006" priority="3232" stopIfTrue="1" operator="equal">
      <formula>"NO ADMISIBLE"</formula>
    </cfRule>
    <cfRule type="cellIs" dxfId="5005" priority="3233" stopIfTrue="1" operator="equal">
      <formula>"ADMISIBLE"</formula>
    </cfRule>
  </conditionalFormatting>
  <conditionalFormatting sqref="U199:U209">
    <cfRule type="cellIs" dxfId="5004" priority="3228" stopIfTrue="1" operator="equal">
      <formula>"NO ADMISIBLE"</formula>
    </cfRule>
  </conditionalFormatting>
  <conditionalFormatting sqref="V199:W209">
    <cfRule type="cellIs" dxfId="5003" priority="3229" stopIfTrue="1" operator="equal">
      <formula>"NO ADMISIBLE"</formula>
    </cfRule>
    <cfRule type="cellIs" dxfId="5002" priority="3230" stopIfTrue="1" operator="equal">
      <formula>"ADMISIBLE"</formula>
    </cfRule>
  </conditionalFormatting>
  <conditionalFormatting sqref="D200:D209 E199:M199">
    <cfRule type="cellIs" dxfId="5001" priority="3227" stopIfTrue="1" operator="equal">
      <formula>"NO ADMISIBLE"</formula>
    </cfRule>
  </conditionalFormatting>
  <conditionalFormatting sqref="J201:K209">
    <cfRule type="cellIs" dxfId="5000" priority="3225" stopIfTrue="1" operator="equal">
      <formula>"NO ADMISIBLE"</formula>
    </cfRule>
  </conditionalFormatting>
  <conditionalFormatting sqref="J200:K200">
    <cfRule type="cellIs" dxfId="4999" priority="3226" stopIfTrue="1" operator="equal">
      <formula>"NO ADMISIBLE"</formula>
    </cfRule>
  </conditionalFormatting>
  <conditionalFormatting sqref="T199">
    <cfRule type="cellIs" dxfId="4998" priority="3223" stopIfTrue="1" operator="equal">
      <formula>"NO ADMISIBLE"</formula>
    </cfRule>
    <cfRule type="cellIs" dxfId="4997" priority="3224" stopIfTrue="1" operator="equal">
      <formula>"ADMISIBLE"</formula>
    </cfRule>
  </conditionalFormatting>
  <conditionalFormatting sqref="AE199">
    <cfRule type="cellIs" dxfId="4996" priority="3221" stopIfTrue="1" operator="equal">
      <formula>"NO ADMISIBLE"</formula>
    </cfRule>
    <cfRule type="cellIs" dxfId="4995" priority="3222" stopIfTrue="1" operator="equal">
      <formula>"ADMISIBLE"</formula>
    </cfRule>
  </conditionalFormatting>
  <conditionalFormatting sqref="C203">
    <cfRule type="cellIs" dxfId="4994" priority="3220" stopIfTrue="1" operator="equal">
      <formula>"NO ADMISIBLE"</formula>
    </cfRule>
  </conditionalFormatting>
  <conditionalFormatting sqref="D199">
    <cfRule type="cellIs" dxfId="4993" priority="3219" stopIfTrue="1" operator="equal">
      <formula>"NO ADMISIBLE"</formula>
    </cfRule>
  </conditionalFormatting>
  <conditionalFormatting sqref="C201">
    <cfRule type="cellIs" dxfId="4992" priority="3218" stopIfTrue="1" operator="equal">
      <formula>"NO ADMISIBLE"</formula>
    </cfRule>
  </conditionalFormatting>
  <conditionalFormatting sqref="C202">
    <cfRule type="cellIs" dxfId="4991" priority="3217" stopIfTrue="1" operator="equal">
      <formula>"NO ADMISIBLE"</formula>
    </cfRule>
  </conditionalFormatting>
  <conditionalFormatting sqref="AF210:AG220 AB210:AD220 X210:X220 C210 N210:R220 C215:C220">
    <cfRule type="cellIs" dxfId="4990" priority="3214" stopIfTrue="1" operator="equal">
      <formula>"NO ADMISIBLE"</formula>
    </cfRule>
  </conditionalFormatting>
  <conditionalFormatting sqref="AC210 AE211:AE220 Y210:AA220">
    <cfRule type="cellIs" dxfId="4989" priority="3215" stopIfTrue="1" operator="equal">
      <formula>"NO ADMISIBLE"</formula>
    </cfRule>
    <cfRule type="cellIs" dxfId="4988" priority="3216" stopIfTrue="1" operator="equal">
      <formula>"ADMISIBLE"</formula>
    </cfRule>
  </conditionalFormatting>
  <conditionalFormatting sqref="AD210:AD220">
    <cfRule type="cellIs" dxfId="4987" priority="3212" stopIfTrue="1" operator="equal">
      <formula>"NO ADMISIBLE"</formula>
    </cfRule>
    <cfRule type="cellIs" dxfId="4986" priority="3213" stopIfTrue="1" operator="equal">
      <formula>"ADMISIBLE"</formula>
    </cfRule>
  </conditionalFormatting>
  <conditionalFormatting sqref="AH210:AI220">
    <cfRule type="cellIs" dxfId="4985" priority="3211" stopIfTrue="1" operator="equal">
      <formula>"NO ADMISIBLE"</formula>
    </cfRule>
  </conditionalFormatting>
  <conditionalFormatting sqref="AH210">
    <cfRule type="cellIs" dxfId="4984" priority="3209" stopIfTrue="1" operator="equal">
      <formula>"NO ADMISIBLE"</formula>
    </cfRule>
    <cfRule type="cellIs" dxfId="4983" priority="3210" stopIfTrue="1" operator="equal">
      <formula>"ADMISIBLE"</formula>
    </cfRule>
  </conditionalFormatting>
  <conditionalFormatting sqref="AI210:AI220">
    <cfRule type="cellIs" dxfId="4982" priority="3207" stopIfTrue="1" operator="equal">
      <formula>"NO ADMISIBLE"</formula>
    </cfRule>
    <cfRule type="cellIs" dxfId="4981" priority="3208" stopIfTrue="1" operator="equal">
      <formula>"ADMISIBLE"</formula>
    </cfRule>
  </conditionalFormatting>
  <conditionalFormatting sqref="AJ210:AK220">
    <cfRule type="cellIs" dxfId="4980" priority="3206" stopIfTrue="1" operator="equal">
      <formula>"NO ADMISIBLE"</formula>
    </cfRule>
  </conditionalFormatting>
  <conditionalFormatting sqref="AJ210">
    <cfRule type="cellIs" dxfId="4979" priority="3204" stopIfTrue="1" operator="equal">
      <formula>"NO ADMISIBLE"</formula>
    </cfRule>
    <cfRule type="cellIs" dxfId="4978" priority="3205" stopIfTrue="1" operator="equal">
      <formula>"ADMISIBLE"</formula>
    </cfRule>
  </conditionalFormatting>
  <conditionalFormatting sqref="AK210:AK220">
    <cfRule type="cellIs" dxfId="4977" priority="3202" stopIfTrue="1" operator="equal">
      <formula>"NO ADMISIBLE"</formula>
    </cfRule>
    <cfRule type="cellIs" dxfId="4976" priority="3203" stopIfTrue="1" operator="equal">
      <formula>"ADMISIBLE"</formula>
    </cfRule>
  </conditionalFormatting>
  <conditionalFormatting sqref="AL210:AL220">
    <cfRule type="cellIs" dxfId="4975" priority="3200" stopIfTrue="1" operator="equal">
      <formula>"NO ADMISIBLE"</formula>
    </cfRule>
    <cfRule type="cellIs" dxfId="4974" priority="3201" stopIfTrue="1" operator="equal">
      <formula>"ADMISIBLE"</formula>
    </cfRule>
  </conditionalFormatting>
  <conditionalFormatting sqref="S210:S220">
    <cfRule type="cellIs" dxfId="4973" priority="3197" stopIfTrue="1" operator="equal">
      <formula>"NO ADMISIBLE"</formula>
    </cfRule>
  </conditionalFormatting>
  <conditionalFormatting sqref="T211:T220">
    <cfRule type="cellIs" dxfId="4972" priority="3198" stopIfTrue="1" operator="equal">
      <formula>"NO ADMISIBLE"</formula>
    </cfRule>
    <cfRule type="cellIs" dxfId="4971" priority="3199" stopIfTrue="1" operator="equal">
      <formula>"ADMISIBLE"</formula>
    </cfRule>
  </conditionalFormatting>
  <conditionalFormatting sqref="U210:U220">
    <cfRule type="cellIs" dxfId="4970" priority="3194" stopIfTrue="1" operator="equal">
      <formula>"NO ADMISIBLE"</formula>
    </cfRule>
  </conditionalFormatting>
  <conditionalFormatting sqref="V210:W220">
    <cfRule type="cellIs" dxfId="4969" priority="3195" stopIfTrue="1" operator="equal">
      <formula>"NO ADMISIBLE"</formula>
    </cfRule>
    <cfRule type="cellIs" dxfId="4968" priority="3196" stopIfTrue="1" operator="equal">
      <formula>"ADMISIBLE"</formula>
    </cfRule>
  </conditionalFormatting>
  <conditionalFormatting sqref="D211:D220 E210:M210">
    <cfRule type="cellIs" dxfId="4967" priority="3193" stopIfTrue="1" operator="equal">
      <formula>"NO ADMISIBLE"</formula>
    </cfRule>
  </conditionalFormatting>
  <conditionalFormatting sqref="J212:K220">
    <cfRule type="cellIs" dxfId="4966" priority="3191" stopIfTrue="1" operator="equal">
      <formula>"NO ADMISIBLE"</formula>
    </cfRule>
  </conditionalFormatting>
  <conditionalFormatting sqref="J211:K211">
    <cfRule type="cellIs" dxfId="4965" priority="3192" stopIfTrue="1" operator="equal">
      <formula>"NO ADMISIBLE"</formula>
    </cfRule>
  </conditionalFormatting>
  <conditionalFormatting sqref="T210">
    <cfRule type="cellIs" dxfId="4964" priority="3189" stopIfTrue="1" operator="equal">
      <formula>"NO ADMISIBLE"</formula>
    </cfRule>
    <cfRule type="cellIs" dxfId="4963" priority="3190" stopIfTrue="1" operator="equal">
      <formula>"ADMISIBLE"</formula>
    </cfRule>
  </conditionalFormatting>
  <conditionalFormatting sqref="AE210">
    <cfRule type="cellIs" dxfId="4962" priority="3187" stopIfTrue="1" operator="equal">
      <formula>"NO ADMISIBLE"</formula>
    </cfRule>
    <cfRule type="cellIs" dxfId="4961" priority="3188" stopIfTrue="1" operator="equal">
      <formula>"ADMISIBLE"</formula>
    </cfRule>
  </conditionalFormatting>
  <conditionalFormatting sqref="C214">
    <cfRule type="cellIs" dxfId="4960" priority="3186" stopIfTrue="1" operator="equal">
      <formula>"NO ADMISIBLE"</formula>
    </cfRule>
  </conditionalFormatting>
  <conditionalFormatting sqref="D210">
    <cfRule type="cellIs" dxfId="4959" priority="3185" stopIfTrue="1" operator="equal">
      <formula>"NO ADMISIBLE"</formula>
    </cfRule>
  </conditionalFormatting>
  <conditionalFormatting sqref="C212">
    <cfRule type="cellIs" dxfId="4958" priority="3184" stopIfTrue="1" operator="equal">
      <formula>"NO ADMISIBLE"</formula>
    </cfRule>
  </conditionalFormatting>
  <conditionalFormatting sqref="C213">
    <cfRule type="cellIs" dxfId="4957" priority="3183" stopIfTrue="1" operator="equal">
      <formula>"NO ADMISIBLE"</formula>
    </cfRule>
  </conditionalFormatting>
  <conditionalFormatting sqref="AF221:AG231 AB221:AD231 X221:X231 C221 N221:R231 C226:C231">
    <cfRule type="cellIs" dxfId="4956" priority="3180" stopIfTrue="1" operator="equal">
      <formula>"NO ADMISIBLE"</formula>
    </cfRule>
  </conditionalFormatting>
  <conditionalFormatting sqref="AC221 AE222:AE231 Y221:AA231">
    <cfRule type="cellIs" dxfId="4955" priority="3181" stopIfTrue="1" operator="equal">
      <formula>"NO ADMISIBLE"</formula>
    </cfRule>
    <cfRule type="cellIs" dxfId="4954" priority="3182" stopIfTrue="1" operator="equal">
      <formula>"ADMISIBLE"</formula>
    </cfRule>
  </conditionalFormatting>
  <conditionalFormatting sqref="AD221:AD231">
    <cfRule type="cellIs" dxfId="4953" priority="3178" stopIfTrue="1" operator="equal">
      <formula>"NO ADMISIBLE"</formula>
    </cfRule>
    <cfRule type="cellIs" dxfId="4952" priority="3179" stopIfTrue="1" operator="equal">
      <formula>"ADMISIBLE"</formula>
    </cfRule>
  </conditionalFormatting>
  <conditionalFormatting sqref="AH221:AI231">
    <cfRule type="cellIs" dxfId="4951" priority="3177" stopIfTrue="1" operator="equal">
      <formula>"NO ADMISIBLE"</formula>
    </cfRule>
  </conditionalFormatting>
  <conditionalFormatting sqref="AH221">
    <cfRule type="cellIs" dxfId="4950" priority="3175" stopIfTrue="1" operator="equal">
      <formula>"NO ADMISIBLE"</formula>
    </cfRule>
    <cfRule type="cellIs" dxfId="4949" priority="3176" stopIfTrue="1" operator="equal">
      <formula>"ADMISIBLE"</formula>
    </cfRule>
  </conditionalFormatting>
  <conditionalFormatting sqref="AI221:AI231">
    <cfRule type="cellIs" dxfId="4948" priority="3173" stopIfTrue="1" operator="equal">
      <formula>"NO ADMISIBLE"</formula>
    </cfRule>
    <cfRule type="cellIs" dxfId="4947" priority="3174" stopIfTrue="1" operator="equal">
      <formula>"ADMISIBLE"</formula>
    </cfRule>
  </conditionalFormatting>
  <conditionalFormatting sqref="AJ221:AK231">
    <cfRule type="cellIs" dxfId="4946" priority="3172" stopIfTrue="1" operator="equal">
      <formula>"NO ADMISIBLE"</formula>
    </cfRule>
  </conditionalFormatting>
  <conditionalFormatting sqref="AJ221">
    <cfRule type="cellIs" dxfId="4945" priority="3170" stopIfTrue="1" operator="equal">
      <formula>"NO ADMISIBLE"</formula>
    </cfRule>
    <cfRule type="cellIs" dxfId="4944" priority="3171" stopIfTrue="1" operator="equal">
      <formula>"ADMISIBLE"</formula>
    </cfRule>
  </conditionalFormatting>
  <conditionalFormatting sqref="AK221:AK231">
    <cfRule type="cellIs" dxfId="4943" priority="3168" stopIfTrue="1" operator="equal">
      <formula>"NO ADMISIBLE"</formula>
    </cfRule>
    <cfRule type="cellIs" dxfId="4942" priority="3169" stopIfTrue="1" operator="equal">
      <formula>"ADMISIBLE"</formula>
    </cfRule>
  </conditionalFormatting>
  <conditionalFormatting sqref="AL221:AL231">
    <cfRule type="cellIs" dxfId="4941" priority="3166" stopIfTrue="1" operator="equal">
      <formula>"NO ADMISIBLE"</formula>
    </cfRule>
    <cfRule type="cellIs" dxfId="4940" priority="3167" stopIfTrue="1" operator="equal">
      <formula>"ADMISIBLE"</formula>
    </cfRule>
  </conditionalFormatting>
  <conditionalFormatting sqref="S221:S231">
    <cfRule type="cellIs" dxfId="4939" priority="3163" stopIfTrue="1" operator="equal">
      <formula>"NO ADMISIBLE"</formula>
    </cfRule>
  </conditionalFormatting>
  <conditionalFormatting sqref="T222:T231">
    <cfRule type="cellIs" dxfId="4938" priority="3164" stopIfTrue="1" operator="equal">
      <formula>"NO ADMISIBLE"</formula>
    </cfRule>
    <cfRule type="cellIs" dxfId="4937" priority="3165" stopIfTrue="1" operator="equal">
      <formula>"ADMISIBLE"</formula>
    </cfRule>
  </conditionalFormatting>
  <conditionalFormatting sqref="U221:U231">
    <cfRule type="cellIs" dxfId="4936" priority="3160" stopIfTrue="1" operator="equal">
      <formula>"NO ADMISIBLE"</formula>
    </cfRule>
  </conditionalFormatting>
  <conditionalFormatting sqref="V221:W231">
    <cfRule type="cellIs" dxfId="4935" priority="3161" stopIfTrue="1" operator="equal">
      <formula>"NO ADMISIBLE"</formula>
    </cfRule>
    <cfRule type="cellIs" dxfId="4934" priority="3162" stopIfTrue="1" operator="equal">
      <formula>"ADMISIBLE"</formula>
    </cfRule>
  </conditionalFormatting>
  <conditionalFormatting sqref="D222:D231 E221:M221">
    <cfRule type="cellIs" dxfId="4933" priority="3159" stopIfTrue="1" operator="equal">
      <formula>"NO ADMISIBLE"</formula>
    </cfRule>
  </conditionalFormatting>
  <conditionalFormatting sqref="J223:K231">
    <cfRule type="cellIs" dxfId="4932" priority="3157" stopIfTrue="1" operator="equal">
      <formula>"NO ADMISIBLE"</formula>
    </cfRule>
  </conditionalFormatting>
  <conditionalFormatting sqref="J222:K222">
    <cfRule type="cellIs" dxfId="4931" priority="3158" stopIfTrue="1" operator="equal">
      <formula>"NO ADMISIBLE"</formula>
    </cfRule>
  </conditionalFormatting>
  <conditionalFormatting sqref="T221">
    <cfRule type="cellIs" dxfId="4930" priority="3155" stopIfTrue="1" operator="equal">
      <formula>"NO ADMISIBLE"</formula>
    </cfRule>
    <cfRule type="cellIs" dxfId="4929" priority="3156" stopIfTrue="1" operator="equal">
      <formula>"ADMISIBLE"</formula>
    </cfRule>
  </conditionalFormatting>
  <conditionalFormatting sqref="AE221">
    <cfRule type="cellIs" dxfId="4928" priority="3153" stopIfTrue="1" operator="equal">
      <formula>"NO ADMISIBLE"</formula>
    </cfRule>
    <cfRule type="cellIs" dxfId="4927" priority="3154" stopIfTrue="1" operator="equal">
      <formula>"ADMISIBLE"</formula>
    </cfRule>
  </conditionalFormatting>
  <conditionalFormatting sqref="C225">
    <cfRule type="cellIs" dxfId="4926" priority="3152" stopIfTrue="1" operator="equal">
      <formula>"NO ADMISIBLE"</formula>
    </cfRule>
  </conditionalFormatting>
  <conditionalFormatting sqref="D221">
    <cfRule type="cellIs" dxfId="4925" priority="3151" stopIfTrue="1" operator="equal">
      <formula>"NO ADMISIBLE"</formula>
    </cfRule>
  </conditionalFormatting>
  <conditionalFormatting sqref="C223">
    <cfRule type="cellIs" dxfId="4924" priority="3150" stopIfTrue="1" operator="equal">
      <formula>"NO ADMISIBLE"</formula>
    </cfRule>
  </conditionalFormatting>
  <conditionalFormatting sqref="C224">
    <cfRule type="cellIs" dxfId="4923" priority="3149" stopIfTrue="1" operator="equal">
      <formula>"NO ADMISIBLE"</formula>
    </cfRule>
  </conditionalFormatting>
  <conditionalFormatting sqref="AF232:AG242 AB232:AD242 X232:X242 C232 N232:R242 C237:C242">
    <cfRule type="cellIs" dxfId="4922" priority="3146" stopIfTrue="1" operator="equal">
      <formula>"NO ADMISIBLE"</formula>
    </cfRule>
  </conditionalFormatting>
  <conditionalFormatting sqref="AC232 AE233:AE242 Y232:AA242">
    <cfRule type="cellIs" dxfId="4921" priority="3147" stopIfTrue="1" operator="equal">
      <formula>"NO ADMISIBLE"</formula>
    </cfRule>
    <cfRule type="cellIs" dxfId="4920" priority="3148" stopIfTrue="1" operator="equal">
      <formula>"ADMISIBLE"</formula>
    </cfRule>
  </conditionalFormatting>
  <conditionalFormatting sqref="AD232:AD242">
    <cfRule type="cellIs" dxfId="4919" priority="3144" stopIfTrue="1" operator="equal">
      <formula>"NO ADMISIBLE"</formula>
    </cfRule>
    <cfRule type="cellIs" dxfId="4918" priority="3145" stopIfTrue="1" operator="equal">
      <formula>"ADMISIBLE"</formula>
    </cfRule>
  </conditionalFormatting>
  <conditionalFormatting sqref="AH232:AI242">
    <cfRule type="cellIs" dxfId="4917" priority="3143" stopIfTrue="1" operator="equal">
      <formula>"NO ADMISIBLE"</formula>
    </cfRule>
  </conditionalFormatting>
  <conditionalFormatting sqref="AH232">
    <cfRule type="cellIs" dxfId="4916" priority="3141" stopIfTrue="1" operator="equal">
      <formula>"NO ADMISIBLE"</formula>
    </cfRule>
    <cfRule type="cellIs" dxfId="4915" priority="3142" stopIfTrue="1" operator="equal">
      <formula>"ADMISIBLE"</formula>
    </cfRule>
  </conditionalFormatting>
  <conditionalFormatting sqref="AI232:AI242">
    <cfRule type="cellIs" dxfId="4914" priority="3139" stopIfTrue="1" operator="equal">
      <formula>"NO ADMISIBLE"</formula>
    </cfRule>
    <cfRule type="cellIs" dxfId="4913" priority="3140" stopIfTrue="1" operator="equal">
      <formula>"ADMISIBLE"</formula>
    </cfRule>
  </conditionalFormatting>
  <conditionalFormatting sqref="AJ232:AK242">
    <cfRule type="cellIs" dxfId="4912" priority="3138" stopIfTrue="1" operator="equal">
      <formula>"NO ADMISIBLE"</formula>
    </cfRule>
  </conditionalFormatting>
  <conditionalFormatting sqref="AJ232">
    <cfRule type="cellIs" dxfId="4911" priority="3136" stopIfTrue="1" operator="equal">
      <formula>"NO ADMISIBLE"</formula>
    </cfRule>
    <cfRule type="cellIs" dxfId="4910" priority="3137" stopIfTrue="1" operator="equal">
      <formula>"ADMISIBLE"</formula>
    </cfRule>
  </conditionalFormatting>
  <conditionalFormatting sqref="AK232:AK242">
    <cfRule type="cellIs" dxfId="4909" priority="3134" stopIfTrue="1" operator="equal">
      <formula>"NO ADMISIBLE"</formula>
    </cfRule>
    <cfRule type="cellIs" dxfId="4908" priority="3135" stopIfTrue="1" operator="equal">
      <formula>"ADMISIBLE"</formula>
    </cfRule>
  </conditionalFormatting>
  <conditionalFormatting sqref="AL232:AL242">
    <cfRule type="cellIs" dxfId="4907" priority="3132" stopIfTrue="1" operator="equal">
      <formula>"NO ADMISIBLE"</formula>
    </cfRule>
    <cfRule type="cellIs" dxfId="4906" priority="3133" stopIfTrue="1" operator="equal">
      <formula>"ADMISIBLE"</formula>
    </cfRule>
  </conditionalFormatting>
  <conditionalFormatting sqref="S232:S242">
    <cfRule type="cellIs" dxfId="4905" priority="3129" stopIfTrue="1" operator="equal">
      <formula>"NO ADMISIBLE"</formula>
    </cfRule>
  </conditionalFormatting>
  <conditionalFormatting sqref="T233:T242">
    <cfRule type="cellIs" dxfId="4904" priority="3130" stopIfTrue="1" operator="equal">
      <formula>"NO ADMISIBLE"</formula>
    </cfRule>
    <cfRule type="cellIs" dxfId="4903" priority="3131" stopIfTrue="1" operator="equal">
      <formula>"ADMISIBLE"</formula>
    </cfRule>
  </conditionalFormatting>
  <conditionalFormatting sqref="U232:U242">
    <cfRule type="cellIs" dxfId="4902" priority="3126" stopIfTrue="1" operator="equal">
      <formula>"NO ADMISIBLE"</formula>
    </cfRule>
  </conditionalFormatting>
  <conditionalFormatting sqref="V232:W242">
    <cfRule type="cellIs" dxfId="4901" priority="3127" stopIfTrue="1" operator="equal">
      <formula>"NO ADMISIBLE"</formula>
    </cfRule>
    <cfRule type="cellIs" dxfId="4900" priority="3128" stopIfTrue="1" operator="equal">
      <formula>"ADMISIBLE"</formula>
    </cfRule>
  </conditionalFormatting>
  <conditionalFormatting sqref="D233:D242 E232:M232">
    <cfRule type="cellIs" dxfId="4899" priority="3125" stopIfTrue="1" operator="equal">
      <formula>"NO ADMISIBLE"</formula>
    </cfRule>
  </conditionalFormatting>
  <conditionalFormatting sqref="J234:K242">
    <cfRule type="cellIs" dxfId="4898" priority="3123" stopIfTrue="1" operator="equal">
      <formula>"NO ADMISIBLE"</formula>
    </cfRule>
  </conditionalFormatting>
  <conditionalFormatting sqref="J233:K233">
    <cfRule type="cellIs" dxfId="4897" priority="3124" stopIfTrue="1" operator="equal">
      <formula>"NO ADMISIBLE"</formula>
    </cfRule>
  </conditionalFormatting>
  <conditionalFormatting sqref="T232">
    <cfRule type="cellIs" dxfId="4896" priority="3121" stopIfTrue="1" operator="equal">
      <formula>"NO ADMISIBLE"</formula>
    </cfRule>
    <cfRule type="cellIs" dxfId="4895" priority="3122" stopIfTrue="1" operator="equal">
      <formula>"ADMISIBLE"</formula>
    </cfRule>
  </conditionalFormatting>
  <conditionalFormatting sqref="AE232">
    <cfRule type="cellIs" dxfId="4894" priority="3119" stopIfTrue="1" operator="equal">
      <formula>"NO ADMISIBLE"</formula>
    </cfRule>
    <cfRule type="cellIs" dxfId="4893" priority="3120" stopIfTrue="1" operator="equal">
      <formula>"ADMISIBLE"</formula>
    </cfRule>
  </conditionalFormatting>
  <conditionalFormatting sqref="C236">
    <cfRule type="cellIs" dxfId="4892" priority="3118" stopIfTrue="1" operator="equal">
      <formula>"NO ADMISIBLE"</formula>
    </cfRule>
  </conditionalFormatting>
  <conditionalFormatting sqref="D232">
    <cfRule type="cellIs" dxfId="4891" priority="3117" stopIfTrue="1" operator="equal">
      <formula>"NO ADMISIBLE"</formula>
    </cfRule>
  </conditionalFormatting>
  <conditionalFormatting sqref="C234">
    <cfRule type="cellIs" dxfId="4890" priority="3116" stopIfTrue="1" operator="equal">
      <formula>"NO ADMISIBLE"</formula>
    </cfRule>
  </conditionalFormatting>
  <conditionalFormatting sqref="C235">
    <cfRule type="cellIs" dxfId="4889" priority="3115" stopIfTrue="1" operator="equal">
      <formula>"NO ADMISIBLE"</formula>
    </cfRule>
  </conditionalFormatting>
  <conditionalFormatting sqref="AF243:AG253 AB243:AD253 X243:X253 C243 N243:R253 C248:C253">
    <cfRule type="cellIs" dxfId="4888" priority="3112" stopIfTrue="1" operator="equal">
      <formula>"NO ADMISIBLE"</formula>
    </cfRule>
  </conditionalFormatting>
  <conditionalFormatting sqref="AC243 AE244:AE253 Y243:AA253">
    <cfRule type="cellIs" dxfId="4887" priority="3113" stopIfTrue="1" operator="equal">
      <formula>"NO ADMISIBLE"</formula>
    </cfRule>
    <cfRule type="cellIs" dxfId="4886" priority="3114" stopIfTrue="1" operator="equal">
      <formula>"ADMISIBLE"</formula>
    </cfRule>
  </conditionalFormatting>
  <conditionalFormatting sqref="AD243:AD253">
    <cfRule type="cellIs" dxfId="4885" priority="3110" stopIfTrue="1" operator="equal">
      <formula>"NO ADMISIBLE"</formula>
    </cfRule>
    <cfRule type="cellIs" dxfId="4884" priority="3111" stopIfTrue="1" operator="equal">
      <formula>"ADMISIBLE"</formula>
    </cfRule>
  </conditionalFormatting>
  <conditionalFormatting sqref="AH243:AI253">
    <cfRule type="cellIs" dxfId="4883" priority="3109" stopIfTrue="1" operator="equal">
      <formula>"NO ADMISIBLE"</formula>
    </cfRule>
  </conditionalFormatting>
  <conditionalFormatting sqref="AH243">
    <cfRule type="cellIs" dxfId="4882" priority="3107" stopIfTrue="1" operator="equal">
      <formula>"NO ADMISIBLE"</formula>
    </cfRule>
    <cfRule type="cellIs" dxfId="4881" priority="3108" stopIfTrue="1" operator="equal">
      <formula>"ADMISIBLE"</formula>
    </cfRule>
  </conditionalFormatting>
  <conditionalFormatting sqref="AI243:AI253">
    <cfRule type="cellIs" dxfId="4880" priority="3105" stopIfTrue="1" operator="equal">
      <formula>"NO ADMISIBLE"</formula>
    </cfRule>
    <cfRule type="cellIs" dxfId="4879" priority="3106" stopIfTrue="1" operator="equal">
      <formula>"ADMISIBLE"</formula>
    </cfRule>
  </conditionalFormatting>
  <conditionalFormatting sqref="AJ243:AK253">
    <cfRule type="cellIs" dxfId="4878" priority="3104" stopIfTrue="1" operator="equal">
      <formula>"NO ADMISIBLE"</formula>
    </cfRule>
  </conditionalFormatting>
  <conditionalFormatting sqref="AJ243">
    <cfRule type="cellIs" dxfId="4877" priority="3102" stopIfTrue="1" operator="equal">
      <formula>"NO ADMISIBLE"</formula>
    </cfRule>
    <cfRule type="cellIs" dxfId="4876" priority="3103" stopIfTrue="1" operator="equal">
      <formula>"ADMISIBLE"</formula>
    </cfRule>
  </conditionalFormatting>
  <conditionalFormatting sqref="AK243:AK253">
    <cfRule type="cellIs" dxfId="4875" priority="3100" stopIfTrue="1" operator="equal">
      <formula>"NO ADMISIBLE"</formula>
    </cfRule>
    <cfRule type="cellIs" dxfId="4874" priority="3101" stopIfTrue="1" operator="equal">
      <formula>"ADMISIBLE"</formula>
    </cfRule>
  </conditionalFormatting>
  <conditionalFormatting sqref="AL243:AL253">
    <cfRule type="cellIs" dxfId="4873" priority="3098" stopIfTrue="1" operator="equal">
      <formula>"NO ADMISIBLE"</formula>
    </cfRule>
    <cfRule type="cellIs" dxfId="4872" priority="3099" stopIfTrue="1" operator="equal">
      <formula>"ADMISIBLE"</formula>
    </cfRule>
  </conditionalFormatting>
  <conditionalFormatting sqref="S243:S253">
    <cfRule type="cellIs" dxfId="4871" priority="3095" stopIfTrue="1" operator="equal">
      <formula>"NO ADMISIBLE"</formula>
    </cfRule>
  </conditionalFormatting>
  <conditionalFormatting sqref="T244:T253">
    <cfRule type="cellIs" dxfId="4870" priority="3096" stopIfTrue="1" operator="equal">
      <formula>"NO ADMISIBLE"</formula>
    </cfRule>
    <cfRule type="cellIs" dxfId="4869" priority="3097" stopIfTrue="1" operator="equal">
      <formula>"ADMISIBLE"</formula>
    </cfRule>
  </conditionalFormatting>
  <conditionalFormatting sqref="U243:U253">
    <cfRule type="cellIs" dxfId="4868" priority="3092" stopIfTrue="1" operator="equal">
      <formula>"NO ADMISIBLE"</formula>
    </cfRule>
  </conditionalFormatting>
  <conditionalFormatting sqref="V243:W253">
    <cfRule type="cellIs" dxfId="4867" priority="3093" stopIfTrue="1" operator="equal">
      <formula>"NO ADMISIBLE"</formula>
    </cfRule>
    <cfRule type="cellIs" dxfId="4866" priority="3094" stopIfTrue="1" operator="equal">
      <formula>"ADMISIBLE"</formula>
    </cfRule>
  </conditionalFormatting>
  <conditionalFormatting sqref="D244:D253 E243:M243">
    <cfRule type="cellIs" dxfId="4865" priority="3091" stopIfTrue="1" operator="equal">
      <formula>"NO ADMISIBLE"</formula>
    </cfRule>
  </conditionalFormatting>
  <conditionalFormatting sqref="J245:K253">
    <cfRule type="cellIs" dxfId="4864" priority="3089" stopIfTrue="1" operator="equal">
      <formula>"NO ADMISIBLE"</formula>
    </cfRule>
  </conditionalFormatting>
  <conditionalFormatting sqref="J244:K244">
    <cfRule type="cellIs" dxfId="4863" priority="3090" stopIfTrue="1" operator="equal">
      <formula>"NO ADMISIBLE"</formula>
    </cfRule>
  </conditionalFormatting>
  <conditionalFormatting sqref="T243">
    <cfRule type="cellIs" dxfId="4862" priority="3087" stopIfTrue="1" operator="equal">
      <formula>"NO ADMISIBLE"</formula>
    </cfRule>
    <cfRule type="cellIs" dxfId="4861" priority="3088" stopIfTrue="1" operator="equal">
      <formula>"ADMISIBLE"</formula>
    </cfRule>
  </conditionalFormatting>
  <conditionalFormatting sqref="AE243">
    <cfRule type="cellIs" dxfId="4860" priority="3085" stopIfTrue="1" operator="equal">
      <formula>"NO ADMISIBLE"</formula>
    </cfRule>
    <cfRule type="cellIs" dxfId="4859" priority="3086" stopIfTrue="1" operator="equal">
      <formula>"ADMISIBLE"</formula>
    </cfRule>
  </conditionalFormatting>
  <conditionalFormatting sqref="C247">
    <cfRule type="cellIs" dxfId="4858" priority="3084" stopIfTrue="1" operator="equal">
      <formula>"NO ADMISIBLE"</formula>
    </cfRule>
  </conditionalFormatting>
  <conditionalFormatting sqref="D243">
    <cfRule type="cellIs" dxfId="4857" priority="3083" stopIfTrue="1" operator="equal">
      <formula>"NO ADMISIBLE"</formula>
    </cfRule>
  </conditionalFormatting>
  <conditionalFormatting sqref="C245">
    <cfRule type="cellIs" dxfId="4856" priority="3082" stopIfTrue="1" operator="equal">
      <formula>"NO ADMISIBLE"</formula>
    </cfRule>
  </conditionalFormatting>
  <conditionalFormatting sqref="C246">
    <cfRule type="cellIs" dxfId="4855" priority="3081" stopIfTrue="1" operator="equal">
      <formula>"NO ADMISIBLE"</formula>
    </cfRule>
  </conditionalFormatting>
  <conditionalFormatting sqref="AF254:AG264 AB254:AD264 X254:X264 C254 N254:R264 C259:C264">
    <cfRule type="cellIs" dxfId="4854" priority="3078" stopIfTrue="1" operator="equal">
      <formula>"NO ADMISIBLE"</formula>
    </cfRule>
  </conditionalFormatting>
  <conditionalFormatting sqref="AC254 AE255:AE264 Y254:AA264">
    <cfRule type="cellIs" dxfId="4853" priority="3079" stopIfTrue="1" operator="equal">
      <formula>"NO ADMISIBLE"</formula>
    </cfRule>
    <cfRule type="cellIs" dxfId="4852" priority="3080" stopIfTrue="1" operator="equal">
      <formula>"ADMISIBLE"</formula>
    </cfRule>
  </conditionalFormatting>
  <conditionalFormatting sqref="AD254:AD264">
    <cfRule type="cellIs" dxfId="4851" priority="3076" stopIfTrue="1" operator="equal">
      <formula>"NO ADMISIBLE"</formula>
    </cfRule>
    <cfRule type="cellIs" dxfId="4850" priority="3077" stopIfTrue="1" operator="equal">
      <formula>"ADMISIBLE"</formula>
    </cfRule>
  </conditionalFormatting>
  <conditionalFormatting sqref="AH254:AI264">
    <cfRule type="cellIs" dxfId="4849" priority="3075" stopIfTrue="1" operator="equal">
      <formula>"NO ADMISIBLE"</formula>
    </cfRule>
  </conditionalFormatting>
  <conditionalFormatting sqref="AH254">
    <cfRule type="cellIs" dxfId="4848" priority="3073" stopIfTrue="1" operator="equal">
      <formula>"NO ADMISIBLE"</formula>
    </cfRule>
    <cfRule type="cellIs" dxfId="4847" priority="3074" stopIfTrue="1" operator="equal">
      <formula>"ADMISIBLE"</formula>
    </cfRule>
  </conditionalFormatting>
  <conditionalFormatting sqref="AI254:AI264">
    <cfRule type="cellIs" dxfId="4846" priority="3071" stopIfTrue="1" operator="equal">
      <formula>"NO ADMISIBLE"</formula>
    </cfRule>
    <cfRule type="cellIs" dxfId="4845" priority="3072" stopIfTrue="1" operator="equal">
      <formula>"ADMISIBLE"</formula>
    </cfRule>
  </conditionalFormatting>
  <conditionalFormatting sqref="AJ254:AK264">
    <cfRule type="cellIs" dxfId="4844" priority="3070" stopIfTrue="1" operator="equal">
      <formula>"NO ADMISIBLE"</formula>
    </cfRule>
  </conditionalFormatting>
  <conditionalFormatting sqref="AJ254">
    <cfRule type="cellIs" dxfId="4843" priority="3068" stopIfTrue="1" operator="equal">
      <formula>"NO ADMISIBLE"</formula>
    </cfRule>
    <cfRule type="cellIs" dxfId="4842" priority="3069" stopIfTrue="1" operator="equal">
      <formula>"ADMISIBLE"</formula>
    </cfRule>
  </conditionalFormatting>
  <conditionalFormatting sqref="AK254:AK264">
    <cfRule type="cellIs" dxfId="4841" priority="3066" stopIfTrue="1" operator="equal">
      <formula>"NO ADMISIBLE"</formula>
    </cfRule>
    <cfRule type="cellIs" dxfId="4840" priority="3067" stopIfTrue="1" operator="equal">
      <formula>"ADMISIBLE"</formula>
    </cfRule>
  </conditionalFormatting>
  <conditionalFormatting sqref="AL254:AL264">
    <cfRule type="cellIs" dxfId="4839" priority="3064" stopIfTrue="1" operator="equal">
      <formula>"NO ADMISIBLE"</formula>
    </cfRule>
    <cfRule type="cellIs" dxfId="4838" priority="3065" stopIfTrue="1" operator="equal">
      <formula>"ADMISIBLE"</formula>
    </cfRule>
  </conditionalFormatting>
  <conditionalFormatting sqref="S254:S264">
    <cfRule type="cellIs" dxfId="4837" priority="3061" stopIfTrue="1" operator="equal">
      <formula>"NO ADMISIBLE"</formula>
    </cfRule>
  </conditionalFormatting>
  <conditionalFormatting sqref="T255:T264">
    <cfRule type="cellIs" dxfId="4836" priority="3062" stopIfTrue="1" operator="equal">
      <formula>"NO ADMISIBLE"</formula>
    </cfRule>
    <cfRule type="cellIs" dxfId="4835" priority="3063" stopIfTrue="1" operator="equal">
      <formula>"ADMISIBLE"</formula>
    </cfRule>
  </conditionalFormatting>
  <conditionalFormatting sqref="U254:U264">
    <cfRule type="cellIs" dxfId="4834" priority="3058" stopIfTrue="1" operator="equal">
      <formula>"NO ADMISIBLE"</formula>
    </cfRule>
  </conditionalFormatting>
  <conditionalFormatting sqref="V254:W264">
    <cfRule type="cellIs" dxfId="4833" priority="3059" stopIfTrue="1" operator="equal">
      <formula>"NO ADMISIBLE"</formula>
    </cfRule>
    <cfRule type="cellIs" dxfId="4832" priority="3060" stopIfTrue="1" operator="equal">
      <formula>"ADMISIBLE"</formula>
    </cfRule>
  </conditionalFormatting>
  <conditionalFormatting sqref="D255:D264 E254:M254">
    <cfRule type="cellIs" dxfId="4831" priority="3057" stopIfTrue="1" operator="equal">
      <formula>"NO ADMISIBLE"</formula>
    </cfRule>
  </conditionalFormatting>
  <conditionalFormatting sqref="J256:K264">
    <cfRule type="cellIs" dxfId="4830" priority="3055" stopIfTrue="1" operator="equal">
      <formula>"NO ADMISIBLE"</formula>
    </cfRule>
  </conditionalFormatting>
  <conditionalFormatting sqref="J255:K255">
    <cfRule type="cellIs" dxfId="4829" priority="3056" stopIfTrue="1" operator="equal">
      <formula>"NO ADMISIBLE"</formula>
    </cfRule>
  </conditionalFormatting>
  <conditionalFormatting sqref="T254">
    <cfRule type="cellIs" dxfId="4828" priority="3053" stopIfTrue="1" operator="equal">
      <formula>"NO ADMISIBLE"</formula>
    </cfRule>
    <cfRule type="cellIs" dxfId="4827" priority="3054" stopIfTrue="1" operator="equal">
      <formula>"ADMISIBLE"</formula>
    </cfRule>
  </conditionalFormatting>
  <conditionalFormatting sqref="AE254">
    <cfRule type="cellIs" dxfId="4826" priority="3051" stopIfTrue="1" operator="equal">
      <formula>"NO ADMISIBLE"</formula>
    </cfRule>
    <cfRule type="cellIs" dxfId="4825" priority="3052" stopIfTrue="1" operator="equal">
      <formula>"ADMISIBLE"</formula>
    </cfRule>
  </conditionalFormatting>
  <conditionalFormatting sqref="C258">
    <cfRule type="cellIs" dxfId="4824" priority="3050" stopIfTrue="1" operator="equal">
      <formula>"NO ADMISIBLE"</formula>
    </cfRule>
  </conditionalFormatting>
  <conditionalFormatting sqref="D254">
    <cfRule type="cellIs" dxfId="4823" priority="3049" stopIfTrue="1" operator="equal">
      <formula>"NO ADMISIBLE"</formula>
    </cfRule>
  </conditionalFormatting>
  <conditionalFormatting sqref="C256">
    <cfRule type="cellIs" dxfId="4822" priority="3048" stopIfTrue="1" operator="equal">
      <formula>"NO ADMISIBLE"</formula>
    </cfRule>
  </conditionalFormatting>
  <conditionalFormatting sqref="C257">
    <cfRule type="cellIs" dxfId="4821" priority="3047" stopIfTrue="1" operator="equal">
      <formula>"NO ADMISIBLE"</formula>
    </cfRule>
  </conditionalFormatting>
  <conditionalFormatting sqref="AF265:AG275 AB265:AD275 X265:X275 C265 N265:R275 C270:C275">
    <cfRule type="cellIs" dxfId="4820" priority="3044" stopIfTrue="1" operator="equal">
      <formula>"NO ADMISIBLE"</formula>
    </cfRule>
  </conditionalFormatting>
  <conditionalFormatting sqref="AC265 AE266:AE275 Y265:AA275">
    <cfRule type="cellIs" dxfId="4819" priority="3045" stopIfTrue="1" operator="equal">
      <formula>"NO ADMISIBLE"</formula>
    </cfRule>
    <cfRule type="cellIs" dxfId="4818" priority="3046" stopIfTrue="1" operator="equal">
      <formula>"ADMISIBLE"</formula>
    </cfRule>
  </conditionalFormatting>
  <conditionalFormatting sqref="AD265:AD275">
    <cfRule type="cellIs" dxfId="4817" priority="3042" stopIfTrue="1" operator="equal">
      <formula>"NO ADMISIBLE"</formula>
    </cfRule>
    <cfRule type="cellIs" dxfId="4816" priority="3043" stopIfTrue="1" operator="equal">
      <formula>"ADMISIBLE"</formula>
    </cfRule>
  </conditionalFormatting>
  <conditionalFormatting sqref="AH265:AI275">
    <cfRule type="cellIs" dxfId="4815" priority="3041" stopIfTrue="1" operator="equal">
      <formula>"NO ADMISIBLE"</formula>
    </cfRule>
  </conditionalFormatting>
  <conditionalFormatting sqref="AH265">
    <cfRule type="cellIs" dxfId="4814" priority="3039" stopIfTrue="1" operator="equal">
      <formula>"NO ADMISIBLE"</formula>
    </cfRule>
    <cfRule type="cellIs" dxfId="4813" priority="3040" stopIfTrue="1" operator="equal">
      <formula>"ADMISIBLE"</formula>
    </cfRule>
  </conditionalFormatting>
  <conditionalFormatting sqref="AI265:AI275">
    <cfRule type="cellIs" dxfId="4812" priority="3037" stopIfTrue="1" operator="equal">
      <formula>"NO ADMISIBLE"</formula>
    </cfRule>
    <cfRule type="cellIs" dxfId="4811" priority="3038" stopIfTrue="1" operator="equal">
      <formula>"ADMISIBLE"</formula>
    </cfRule>
  </conditionalFormatting>
  <conditionalFormatting sqref="AJ265:AK275">
    <cfRule type="cellIs" dxfId="4810" priority="3036" stopIfTrue="1" operator="equal">
      <formula>"NO ADMISIBLE"</formula>
    </cfRule>
  </conditionalFormatting>
  <conditionalFormatting sqref="AJ265">
    <cfRule type="cellIs" dxfId="4809" priority="3034" stopIfTrue="1" operator="equal">
      <formula>"NO ADMISIBLE"</formula>
    </cfRule>
    <cfRule type="cellIs" dxfId="4808" priority="3035" stopIfTrue="1" operator="equal">
      <formula>"ADMISIBLE"</formula>
    </cfRule>
  </conditionalFormatting>
  <conditionalFormatting sqref="AK265:AK275">
    <cfRule type="cellIs" dxfId="4807" priority="3032" stopIfTrue="1" operator="equal">
      <formula>"NO ADMISIBLE"</formula>
    </cfRule>
    <cfRule type="cellIs" dxfId="4806" priority="3033" stopIfTrue="1" operator="equal">
      <formula>"ADMISIBLE"</formula>
    </cfRule>
  </conditionalFormatting>
  <conditionalFormatting sqref="AL265:AL275">
    <cfRule type="cellIs" dxfId="4805" priority="3030" stopIfTrue="1" operator="equal">
      <formula>"NO ADMISIBLE"</formula>
    </cfRule>
    <cfRule type="cellIs" dxfId="4804" priority="3031" stopIfTrue="1" operator="equal">
      <formula>"ADMISIBLE"</formula>
    </cfRule>
  </conditionalFormatting>
  <conditionalFormatting sqref="S265:S275">
    <cfRule type="cellIs" dxfId="4803" priority="3027" stopIfTrue="1" operator="equal">
      <formula>"NO ADMISIBLE"</formula>
    </cfRule>
  </conditionalFormatting>
  <conditionalFormatting sqref="T266:T275">
    <cfRule type="cellIs" dxfId="4802" priority="3028" stopIfTrue="1" operator="equal">
      <formula>"NO ADMISIBLE"</formula>
    </cfRule>
    <cfRule type="cellIs" dxfId="4801" priority="3029" stopIfTrue="1" operator="equal">
      <formula>"ADMISIBLE"</formula>
    </cfRule>
  </conditionalFormatting>
  <conditionalFormatting sqref="U265:U275">
    <cfRule type="cellIs" dxfId="4800" priority="3024" stopIfTrue="1" operator="equal">
      <formula>"NO ADMISIBLE"</formula>
    </cfRule>
  </conditionalFormatting>
  <conditionalFormatting sqref="V265:W275">
    <cfRule type="cellIs" dxfId="4799" priority="3025" stopIfTrue="1" operator="equal">
      <formula>"NO ADMISIBLE"</formula>
    </cfRule>
    <cfRule type="cellIs" dxfId="4798" priority="3026" stopIfTrue="1" operator="equal">
      <formula>"ADMISIBLE"</formula>
    </cfRule>
  </conditionalFormatting>
  <conditionalFormatting sqref="D266:D275 E265:M265">
    <cfRule type="cellIs" dxfId="4797" priority="3023" stopIfTrue="1" operator="equal">
      <formula>"NO ADMISIBLE"</formula>
    </cfRule>
  </conditionalFormatting>
  <conditionalFormatting sqref="J267:K275">
    <cfRule type="cellIs" dxfId="4796" priority="3021" stopIfTrue="1" operator="equal">
      <formula>"NO ADMISIBLE"</formula>
    </cfRule>
  </conditionalFormatting>
  <conditionalFormatting sqref="J266:K266">
    <cfRule type="cellIs" dxfId="4795" priority="3022" stopIfTrue="1" operator="equal">
      <formula>"NO ADMISIBLE"</formula>
    </cfRule>
  </conditionalFormatting>
  <conditionalFormatting sqref="T265">
    <cfRule type="cellIs" dxfId="4794" priority="3019" stopIfTrue="1" operator="equal">
      <formula>"NO ADMISIBLE"</formula>
    </cfRule>
    <cfRule type="cellIs" dxfId="4793" priority="3020" stopIfTrue="1" operator="equal">
      <formula>"ADMISIBLE"</formula>
    </cfRule>
  </conditionalFormatting>
  <conditionalFormatting sqref="AE265">
    <cfRule type="cellIs" dxfId="4792" priority="3017" stopIfTrue="1" operator="equal">
      <formula>"NO ADMISIBLE"</formula>
    </cfRule>
    <cfRule type="cellIs" dxfId="4791" priority="3018" stopIfTrue="1" operator="equal">
      <formula>"ADMISIBLE"</formula>
    </cfRule>
  </conditionalFormatting>
  <conditionalFormatting sqref="C269">
    <cfRule type="cellIs" dxfId="4790" priority="3016" stopIfTrue="1" operator="equal">
      <formula>"NO ADMISIBLE"</formula>
    </cfRule>
  </conditionalFormatting>
  <conditionalFormatting sqref="D265">
    <cfRule type="cellIs" dxfId="4789" priority="3015" stopIfTrue="1" operator="equal">
      <formula>"NO ADMISIBLE"</formula>
    </cfRule>
  </conditionalFormatting>
  <conditionalFormatting sqref="C267">
    <cfRule type="cellIs" dxfId="4788" priority="3014" stopIfTrue="1" operator="equal">
      <formula>"NO ADMISIBLE"</formula>
    </cfRule>
  </conditionalFormatting>
  <conditionalFormatting sqref="C268">
    <cfRule type="cellIs" dxfId="4787" priority="3013" stopIfTrue="1" operator="equal">
      <formula>"NO ADMISIBLE"</formula>
    </cfRule>
  </conditionalFormatting>
  <conditionalFormatting sqref="AF276:AG286 AB276:AD286 X276:X286 C276 N276:R286 C281:C286">
    <cfRule type="cellIs" dxfId="4786" priority="3010" stopIfTrue="1" operator="equal">
      <formula>"NO ADMISIBLE"</formula>
    </cfRule>
  </conditionalFormatting>
  <conditionalFormatting sqref="AC276 AE277:AE286 Y276:AA286">
    <cfRule type="cellIs" dxfId="4785" priority="3011" stopIfTrue="1" operator="equal">
      <formula>"NO ADMISIBLE"</formula>
    </cfRule>
    <cfRule type="cellIs" dxfId="4784" priority="3012" stopIfTrue="1" operator="equal">
      <formula>"ADMISIBLE"</formula>
    </cfRule>
  </conditionalFormatting>
  <conditionalFormatting sqref="AD276:AD286">
    <cfRule type="cellIs" dxfId="4783" priority="3008" stopIfTrue="1" operator="equal">
      <formula>"NO ADMISIBLE"</formula>
    </cfRule>
    <cfRule type="cellIs" dxfId="4782" priority="3009" stopIfTrue="1" operator="equal">
      <formula>"ADMISIBLE"</formula>
    </cfRule>
  </conditionalFormatting>
  <conditionalFormatting sqref="AH276:AI286">
    <cfRule type="cellIs" dxfId="4781" priority="3007" stopIfTrue="1" operator="equal">
      <formula>"NO ADMISIBLE"</formula>
    </cfRule>
  </conditionalFormatting>
  <conditionalFormatting sqref="AH276">
    <cfRule type="cellIs" dxfId="4780" priority="3005" stopIfTrue="1" operator="equal">
      <formula>"NO ADMISIBLE"</formula>
    </cfRule>
    <cfRule type="cellIs" dxfId="4779" priority="3006" stopIfTrue="1" operator="equal">
      <formula>"ADMISIBLE"</formula>
    </cfRule>
  </conditionalFormatting>
  <conditionalFormatting sqref="AI276:AI286">
    <cfRule type="cellIs" dxfId="4778" priority="3003" stopIfTrue="1" operator="equal">
      <formula>"NO ADMISIBLE"</formula>
    </cfRule>
    <cfRule type="cellIs" dxfId="4777" priority="3004" stopIfTrue="1" operator="equal">
      <formula>"ADMISIBLE"</formula>
    </cfRule>
  </conditionalFormatting>
  <conditionalFormatting sqref="AJ276:AK286">
    <cfRule type="cellIs" dxfId="4776" priority="3002" stopIfTrue="1" operator="equal">
      <formula>"NO ADMISIBLE"</formula>
    </cfRule>
  </conditionalFormatting>
  <conditionalFormatting sqref="AJ276">
    <cfRule type="cellIs" dxfId="4775" priority="3000" stopIfTrue="1" operator="equal">
      <formula>"NO ADMISIBLE"</formula>
    </cfRule>
    <cfRule type="cellIs" dxfId="4774" priority="3001" stopIfTrue="1" operator="equal">
      <formula>"ADMISIBLE"</formula>
    </cfRule>
  </conditionalFormatting>
  <conditionalFormatting sqref="AK276:AK286">
    <cfRule type="cellIs" dxfId="4773" priority="2998" stopIfTrue="1" operator="equal">
      <formula>"NO ADMISIBLE"</formula>
    </cfRule>
    <cfRule type="cellIs" dxfId="4772" priority="2999" stopIfTrue="1" operator="equal">
      <formula>"ADMISIBLE"</formula>
    </cfRule>
  </conditionalFormatting>
  <conditionalFormatting sqref="AL276:AL286">
    <cfRule type="cellIs" dxfId="4771" priority="2996" stopIfTrue="1" operator="equal">
      <formula>"NO ADMISIBLE"</formula>
    </cfRule>
    <cfRule type="cellIs" dxfId="4770" priority="2997" stopIfTrue="1" operator="equal">
      <formula>"ADMISIBLE"</formula>
    </cfRule>
  </conditionalFormatting>
  <conditionalFormatting sqref="S276:S286">
    <cfRule type="cellIs" dxfId="4769" priority="2993" stopIfTrue="1" operator="equal">
      <formula>"NO ADMISIBLE"</formula>
    </cfRule>
  </conditionalFormatting>
  <conditionalFormatting sqref="T277:T286">
    <cfRule type="cellIs" dxfId="4768" priority="2994" stopIfTrue="1" operator="equal">
      <formula>"NO ADMISIBLE"</formula>
    </cfRule>
    <cfRule type="cellIs" dxfId="4767" priority="2995" stopIfTrue="1" operator="equal">
      <formula>"ADMISIBLE"</formula>
    </cfRule>
  </conditionalFormatting>
  <conditionalFormatting sqref="U276:U286">
    <cfRule type="cellIs" dxfId="4766" priority="2990" stopIfTrue="1" operator="equal">
      <formula>"NO ADMISIBLE"</formula>
    </cfRule>
  </conditionalFormatting>
  <conditionalFormatting sqref="V276:W286">
    <cfRule type="cellIs" dxfId="4765" priority="2991" stopIfTrue="1" operator="equal">
      <formula>"NO ADMISIBLE"</formula>
    </cfRule>
    <cfRule type="cellIs" dxfId="4764" priority="2992" stopIfTrue="1" operator="equal">
      <formula>"ADMISIBLE"</formula>
    </cfRule>
  </conditionalFormatting>
  <conditionalFormatting sqref="D277:D286 E276:M276">
    <cfRule type="cellIs" dxfId="4763" priority="2989" stopIfTrue="1" operator="equal">
      <formula>"NO ADMISIBLE"</formula>
    </cfRule>
  </conditionalFormatting>
  <conditionalFormatting sqref="J278:K286">
    <cfRule type="cellIs" dxfId="4762" priority="2987" stopIfTrue="1" operator="equal">
      <formula>"NO ADMISIBLE"</formula>
    </cfRule>
  </conditionalFormatting>
  <conditionalFormatting sqref="J277:K277">
    <cfRule type="cellIs" dxfId="4761" priority="2988" stopIfTrue="1" operator="equal">
      <formula>"NO ADMISIBLE"</formula>
    </cfRule>
  </conditionalFormatting>
  <conditionalFormatting sqref="T276">
    <cfRule type="cellIs" dxfId="4760" priority="2985" stopIfTrue="1" operator="equal">
      <formula>"NO ADMISIBLE"</formula>
    </cfRule>
    <cfRule type="cellIs" dxfId="4759" priority="2986" stopIfTrue="1" operator="equal">
      <formula>"ADMISIBLE"</formula>
    </cfRule>
  </conditionalFormatting>
  <conditionalFormatting sqref="AE276">
    <cfRule type="cellIs" dxfId="4758" priority="2983" stopIfTrue="1" operator="equal">
      <formula>"NO ADMISIBLE"</formula>
    </cfRule>
    <cfRule type="cellIs" dxfId="4757" priority="2984" stopIfTrue="1" operator="equal">
      <formula>"ADMISIBLE"</formula>
    </cfRule>
  </conditionalFormatting>
  <conditionalFormatting sqref="C280">
    <cfRule type="cellIs" dxfId="4756" priority="2982" stopIfTrue="1" operator="equal">
      <formula>"NO ADMISIBLE"</formula>
    </cfRule>
  </conditionalFormatting>
  <conditionalFormatting sqref="D276">
    <cfRule type="cellIs" dxfId="4755" priority="2981" stopIfTrue="1" operator="equal">
      <formula>"NO ADMISIBLE"</formula>
    </cfRule>
  </conditionalFormatting>
  <conditionalFormatting sqref="C278">
    <cfRule type="cellIs" dxfId="4754" priority="2980" stopIfTrue="1" operator="equal">
      <formula>"NO ADMISIBLE"</formula>
    </cfRule>
  </conditionalFormatting>
  <conditionalFormatting sqref="C279">
    <cfRule type="cellIs" dxfId="4753" priority="2979" stopIfTrue="1" operator="equal">
      <formula>"NO ADMISIBLE"</formula>
    </cfRule>
  </conditionalFormatting>
  <conditionalFormatting sqref="AF287:AG297 AB287:AD297 X287:X297 C287 N287:R297 C292:C297">
    <cfRule type="cellIs" dxfId="4752" priority="2976" stopIfTrue="1" operator="equal">
      <formula>"NO ADMISIBLE"</formula>
    </cfRule>
  </conditionalFormatting>
  <conditionalFormatting sqref="AC287 AE288:AE297 Y287:AA297">
    <cfRule type="cellIs" dxfId="4751" priority="2977" stopIfTrue="1" operator="equal">
      <formula>"NO ADMISIBLE"</formula>
    </cfRule>
    <cfRule type="cellIs" dxfId="4750" priority="2978" stopIfTrue="1" operator="equal">
      <formula>"ADMISIBLE"</formula>
    </cfRule>
  </conditionalFormatting>
  <conditionalFormatting sqref="AD287:AD297">
    <cfRule type="cellIs" dxfId="4749" priority="2974" stopIfTrue="1" operator="equal">
      <formula>"NO ADMISIBLE"</formula>
    </cfRule>
    <cfRule type="cellIs" dxfId="4748" priority="2975" stopIfTrue="1" operator="equal">
      <formula>"ADMISIBLE"</formula>
    </cfRule>
  </conditionalFormatting>
  <conditionalFormatting sqref="AH287:AI297">
    <cfRule type="cellIs" dxfId="4747" priority="2973" stopIfTrue="1" operator="equal">
      <formula>"NO ADMISIBLE"</formula>
    </cfRule>
  </conditionalFormatting>
  <conditionalFormatting sqref="AH287">
    <cfRule type="cellIs" dxfId="4746" priority="2971" stopIfTrue="1" operator="equal">
      <formula>"NO ADMISIBLE"</formula>
    </cfRule>
    <cfRule type="cellIs" dxfId="4745" priority="2972" stopIfTrue="1" operator="equal">
      <formula>"ADMISIBLE"</formula>
    </cfRule>
  </conditionalFormatting>
  <conditionalFormatting sqref="AI287:AI297">
    <cfRule type="cellIs" dxfId="4744" priority="2969" stopIfTrue="1" operator="equal">
      <formula>"NO ADMISIBLE"</formula>
    </cfRule>
    <cfRule type="cellIs" dxfId="4743" priority="2970" stopIfTrue="1" operator="equal">
      <formula>"ADMISIBLE"</formula>
    </cfRule>
  </conditionalFormatting>
  <conditionalFormatting sqref="AJ287:AK297">
    <cfRule type="cellIs" dxfId="4742" priority="2968" stopIfTrue="1" operator="equal">
      <formula>"NO ADMISIBLE"</formula>
    </cfRule>
  </conditionalFormatting>
  <conditionalFormatting sqref="AJ287">
    <cfRule type="cellIs" dxfId="4741" priority="2966" stopIfTrue="1" operator="equal">
      <formula>"NO ADMISIBLE"</formula>
    </cfRule>
    <cfRule type="cellIs" dxfId="4740" priority="2967" stopIfTrue="1" operator="equal">
      <formula>"ADMISIBLE"</formula>
    </cfRule>
  </conditionalFormatting>
  <conditionalFormatting sqref="AK287:AK297">
    <cfRule type="cellIs" dxfId="4739" priority="2964" stopIfTrue="1" operator="equal">
      <formula>"NO ADMISIBLE"</formula>
    </cfRule>
    <cfRule type="cellIs" dxfId="4738" priority="2965" stopIfTrue="1" operator="equal">
      <formula>"ADMISIBLE"</formula>
    </cfRule>
  </conditionalFormatting>
  <conditionalFormatting sqref="AL287:AL297">
    <cfRule type="cellIs" dxfId="4737" priority="2962" stopIfTrue="1" operator="equal">
      <formula>"NO ADMISIBLE"</formula>
    </cfRule>
    <cfRule type="cellIs" dxfId="4736" priority="2963" stopIfTrue="1" operator="equal">
      <formula>"ADMISIBLE"</formula>
    </cfRule>
  </conditionalFormatting>
  <conditionalFormatting sqref="S287:S297">
    <cfRule type="cellIs" dxfId="4735" priority="2959" stopIfTrue="1" operator="equal">
      <formula>"NO ADMISIBLE"</formula>
    </cfRule>
  </conditionalFormatting>
  <conditionalFormatting sqref="T288:T297">
    <cfRule type="cellIs" dxfId="4734" priority="2960" stopIfTrue="1" operator="equal">
      <formula>"NO ADMISIBLE"</formula>
    </cfRule>
    <cfRule type="cellIs" dxfId="4733" priority="2961" stopIfTrue="1" operator="equal">
      <formula>"ADMISIBLE"</formula>
    </cfRule>
  </conditionalFormatting>
  <conditionalFormatting sqref="U287:U297">
    <cfRule type="cellIs" dxfId="4732" priority="2956" stopIfTrue="1" operator="equal">
      <formula>"NO ADMISIBLE"</formula>
    </cfRule>
  </conditionalFormatting>
  <conditionalFormatting sqref="V287:W297">
    <cfRule type="cellIs" dxfId="4731" priority="2957" stopIfTrue="1" operator="equal">
      <formula>"NO ADMISIBLE"</formula>
    </cfRule>
    <cfRule type="cellIs" dxfId="4730" priority="2958" stopIfTrue="1" operator="equal">
      <formula>"ADMISIBLE"</formula>
    </cfRule>
  </conditionalFormatting>
  <conditionalFormatting sqref="D288:D297 E287:M287">
    <cfRule type="cellIs" dxfId="4729" priority="2955" stopIfTrue="1" operator="equal">
      <formula>"NO ADMISIBLE"</formula>
    </cfRule>
  </conditionalFormatting>
  <conditionalFormatting sqref="J289:K297">
    <cfRule type="cellIs" dxfId="4728" priority="2953" stopIfTrue="1" operator="equal">
      <formula>"NO ADMISIBLE"</formula>
    </cfRule>
  </conditionalFormatting>
  <conditionalFormatting sqref="J288:K288">
    <cfRule type="cellIs" dxfId="4727" priority="2954" stopIfTrue="1" operator="equal">
      <formula>"NO ADMISIBLE"</formula>
    </cfRule>
  </conditionalFormatting>
  <conditionalFormatting sqref="T287">
    <cfRule type="cellIs" dxfId="4726" priority="2951" stopIfTrue="1" operator="equal">
      <formula>"NO ADMISIBLE"</formula>
    </cfRule>
    <cfRule type="cellIs" dxfId="4725" priority="2952" stopIfTrue="1" operator="equal">
      <formula>"ADMISIBLE"</formula>
    </cfRule>
  </conditionalFormatting>
  <conditionalFormatting sqref="AE287">
    <cfRule type="cellIs" dxfId="4724" priority="2949" stopIfTrue="1" operator="equal">
      <formula>"NO ADMISIBLE"</formula>
    </cfRule>
    <cfRule type="cellIs" dxfId="4723" priority="2950" stopIfTrue="1" operator="equal">
      <formula>"ADMISIBLE"</formula>
    </cfRule>
  </conditionalFormatting>
  <conditionalFormatting sqref="C291">
    <cfRule type="cellIs" dxfId="4722" priority="2948" stopIfTrue="1" operator="equal">
      <formula>"NO ADMISIBLE"</formula>
    </cfRule>
  </conditionalFormatting>
  <conditionalFormatting sqref="D287">
    <cfRule type="cellIs" dxfId="4721" priority="2947" stopIfTrue="1" operator="equal">
      <formula>"NO ADMISIBLE"</formula>
    </cfRule>
  </conditionalFormatting>
  <conditionalFormatting sqref="C289">
    <cfRule type="cellIs" dxfId="4720" priority="2946" stopIfTrue="1" operator="equal">
      <formula>"NO ADMISIBLE"</formula>
    </cfRule>
  </conditionalFormatting>
  <conditionalFormatting sqref="C290">
    <cfRule type="cellIs" dxfId="4719" priority="2945" stopIfTrue="1" operator="equal">
      <formula>"NO ADMISIBLE"</formula>
    </cfRule>
  </conditionalFormatting>
  <conditionalFormatting sqref="AF298:AG308 AB298:AD308 X298:X308 C298 N298:R308 C303:C308">
    <cfRule type="cellIs" dxfId="4718" priority="2942" stopIfTrue="1" operator="equal">
      <formula>"NO ADMISIBLE"</formula>
    </cfRule>
  </conditionalFormatting>
  <conditionalFormatting sqref="AC298 AE299:AE308 Y298:AA308">
    <cfRule type="cellIs" dxfId="4717" priority="2943" stopIfTrue="1" operator="equal">
      <formula>"NO ADMISIBLE"</formula>
    </cfRule>
    <cfRule type="cellIs" dxfId="4716" priority="2944" stopIfTrue="1" operator="equal">
      <formula>"ADMISIBLE"</formula>
    </cfRule>
  </conditionalFormatting>
  <conditionalFormatting sqref="AD298:AD308">
    <cfRule type="cellIs" dxfId="4715" priority="2940" stopIfTrue="1" operator="equal">
      <formula>"NO ADMISIBLE"</formula>
    </cfRule>
    <cfRule type="cellIs" dxfId="4714" priority="2941" stopIfTrue="1" operator="equal">
      <formula>"ADMISIBLE"</formula>
    </cfRule>
  </conditionalFormatting>
  <conditionalFormatting sqref="AH298:AI308">
    <cfRule type="cellIs" dxfId="4713" priority="2939" stopIfTrue="1" operator="equal">
      <formula>"NO ADMISIBLE"</formula>
    </cfRule>
  </conditionalFormatting>
  <conditionalFormatting sqref="AH298">
    <cfRule type="cellIs" dxfId="4712" priority="2937" stopIfTrue="1" operator="equal">
      <formula>"NO ADMISIBLE"</formula>
    </cfRule>
    <cfRule type="cellIs" dxfId="4711" priority="2938" stopIfTrue="1" operator="equal">
      <formula>"ADMISIBLE"</formula>
    </cfRule>
  </conditionalFormatting>
  <conditionalFormatting sqref="AI298:AI308">
    <cfRule type="cellIs" dxfId="4710" priority="2935" stopIfTrue="1" operator="equal">
      <formula>"NO ADMISIBLE"</formula>
    </cfRule>
    <cfRule type="cellIs" dxfId="4709" priority="2936" stopIfTrue="1" operator="equal">
      <formula>"ADMISIBLE"</formula>
    </cfRule>
  </conditionalFormatting>
  <conditionalFormatting sqref="AJ298:AK308">
    <cfRule type="cellIs" dxfId="4708" priority="2934" stopIfTrue="1" operator="equal">
      <formula>"NO ADMISIBLE"</formula>
    </cfRule>
  </conditionalFormatting>
  <conditionalFormatting sqref="AJ298">
    <cfRule type="cellIs" dxfId="4707" priority="2932" stopIfTrue="1" operator="equal">
      <formula>"NO ADMISIBLE"</formula>
    </cfRule>
    <cfRule type="cellIs" dxfId="4706" priority="2933" stopIfTrue="1" operator="equal">
      <formula>"ADMISIBLE"</formula>
    </cfRule>
  </conditionalFormatting>
  <conditionalFormatting sqref="AK298:AK308">
    <cfRule type="cellIs" dxfId="4705" priority="2930" stopIfTrue="1" operator="equal">
      <formula>"NO ADMISIBLE"</formula>
    </cfRule>
    <cfRule type="cellIs" dxfId="4704" priority="2931" stopIfTrue="1" operator="equal">
      <formula>"ADMISIBLE"</formula>
    </cfRule>
  </conditionalFormatting>
  <conditionalFormatting sqref="AL298:AL308">
    <cfRule type="cellIs" dxfId="4703" priority="2928" stopIfTrue="1" operator="equal">
      <formula>"NO ADMISIBLE"</formula>
    </cfRule>
    <cfRule type="cellIs" dxfId="4702" priority="2929" stopIfTrue="1" operator="equal">
      <formula>"ADMISIBLE"</formula>
    </cfRule>
  </conditionalFormatting>
  <conditionalFormatting sqref="S298:S308">
    <cfRule type="cellIs" dxfId="4701" priority="2925" stopIfTrue="1" operator="equal">
      <formula>"NO ADMISIBLE"</formula>
    </cfRule>
  </conditionalFormatting>
  <conditionalFormatting sqref="T299:T308">
    <cfRule type="cellIs" dxfId="4700" priority="2926" stopIfTrue="1" operator="equal">
      <formula>"NO ADMISIBLE"</formula>
    </cfRule>
    <cfRule type="cellIs" dxfId="4699" priority="2927" stopIfTrue="1" operator="equal">
      <formula>"ADMISIBLE"</formula>
    </cfRule>
  </conditionalFormatting>
  <conditionalFormatting sqref="U298:U308">
    <cfRule type="cellIs" dxfId="4698" priority="2922" stopIfTrue="1" operator="equal">
      <formula>"NO ADMISIBLE"</formula>
    </cfRule>
  </conditionalFormatting>
  <conditionalFormatting sqref="V298:W308">
    <cfRule type="cellIs" dxfId="4697" priority="2923" stopIfTrue="1" operator="equal">
      <formula>"NO ADMISIBLE"</formula>
    </cfRule>
    <cfRule type="cellIs" dxfId="4696" priority="2924" stopIfTrue="1" operator="equal">
      <formula>"ADMISIBLE"</formula>
    </cfRule>
  </conditionalFormatting>
  <conditionalFormatting sqref="D299:D308 E298:M298">
    <cfRule type="cellIs" dxfId="4695" priority="2921" stopIfTrue="1" operator="equal">
      <formula>"NO ADMISIBLE"</formula>
    </cfRule>
  </conditionalFormatting>
  <conditionalFormatting sqref="J300:K308">
    <cfRule type="cellIs" dxfId="4694" priority="2919" stopIfTrue="1" operator="equal">
      <formula>"NO ADMISIBLE"</formula>
    </cfRule>
  </conditionalFormatting>
  <conditionalFormatting sqref="J299:K299">
    <cfRule type="cellIs" dxfId="4693" priority="2920" stopIfTrue="1" operator="equal">
      <formula>"NO ADMISIBLE"</formula>
    </cfRule>
  </conditionalFormatting>
  <conditionalFormatting sqref="T298">
    <cfRule type="cellIs" dxfId="4692" priority="2917" stopIfTrue="1" operator="equal">
      <formula>"NO ADMISIBLE"</formula>
    </cfRule>
    <cfRule type="cellIs" dxfId="4691" priority="2918" stopIfTrue="1" operator="equal">
      <formula>"ADMISIBLE"</formula>
    </cfRule>
  </conditionalFormatting>
  <conditionalFormatting sqref="AE298">
    <cfRule type="cellIs" dxfId="4690" priority="2915" stopIfTrue="1" operator="equal">
      <formula>"NO ADMISIBLE"</formula>
    </cfRule>
    <cfRule type="cellIs" dxfId="4689" priority="2916" stopIfTrue="1" operator="equal">
      <formula>"ADMISIBLE"</formula>
    </cfRule>
  </conditionalFormatting>
  <conditionalFormatting sqref="C302">
    <cfRule type="cellIs" dxfId="4688" priority="2914" stopIfTrue="1" operator="equal">
      <formula>"NO ADMISIBLE"</formula>
    </cfRule>
  </conditionalFormatting>
  <conditionalFormatting sqref="D298">
    <cfRule type="cellIs" dxfId="4687" priority="2913" stopIfTrue="1" operator="equal">
      <formula>"NO ADMISIBLE"</formula>
    </cfRule>
  </conditionalFormatting>
  <conditionalFormatting sqref="C300">
    <cfRule type="cellIs" dxfId="4686" priority="2912" stopIfTrue="1" operator="equal">
      <formula>"NO ADMISIBLE"</formula>
    </cfRule>
  </conditionalFormatting>
  <conditionalFormatting sqref="C301">
    <cfRule type="cellIs" dxfId="4685" priority="2911" stopIfTrue="1" operator="equal">
      <formula>"NO ADMISIBLE"</formula>
    </cfRule>
  </conditionalFormatting>
  <conditionalFormatting sqref="AF309:AG319 AB309:AD319 X309:X319 C309 N309:R319 C314:C319">
    <cfRule type="cellIs" dxfId="4684" priority="2908" stopIfTrue="1" operator="equal">
      <formula>"NO ADMISIBLE"</formula>
    </cfRule>
  </conditionalFormatting>
  <conditionalFormatting sqref="AC309 AE310:AE319 Y309:AA319">
    <cfRule type="cellIs" dxfId="4683" priority="2909" stopIfTrue="1" operator="equal">
      <formula>"NO ADMISIBLE"</formula>
    </cfRule>
    <cfRule type="cellIs" dxfId="4682" priority="2910" stopIfTrue="1" operator="equal">
      <formula>"ADMISIBLE"</formula>
    </cfRule>
  </conditionalFormatting>
  <conditionalFormatting sqref="AD309:AD319">
    <cfRule type="cellIs" dxfId="4681" priority="2906" stopIfTrue="1" operator="equal">
      <formula>"NO ADMISIBLE"</formula>
    </cfRule>
    <cfRule type="cellIs" dxfId="4680" priority="2907" stopIfTrue="1" operator="equal">
      <formula>"ADMISIBLE"</formula>
    </cfRule>
  </conditionalFormatting>
  <conditionalFormatting sqref="AH309:AI319">
    <cfRule type="cellIs" dxfId="4679" priority="2905" stopIfTrue="1" operator="equal">
      <formula>"NO ADMISIBLE"</formula>
    </cfRule>
  </conditionalFormatting>
  <conditionalFormatting sqref="AH309">
    <cfRule type="cellIs" dxfId="4678" priority="2903" stopIfTrue="1" operator="equal">
      <formula>"NO ADMISIBLE"</formula>
    </cfRule>
    <cfRule type="cellIs" dxfId="4677" priority="2904" stopIfTrue="1" operator="equal">
      <formula>"ADMISIBLE"</formula>
    </cfRule>
  </conditionalFormatting>
  <conditionalFormatting sqref="AI309:AI319">
    <cfRule type="cellIs" dxfId="4676" priority="2901" stopIfTrue="1" operator="equal">
      <formula>"NO ADMISIBLE"</formula>
    </cfRule>
    <cfRule type="cellIs" dxfId="4675" priority="2902" stopIfTrue="1" operator="equal">
      <formula>"ADMISIBLE"</formula>
    </cfRule>
  </conditionalFormatting>
  <conditionalFormatting sqref="AJ309:AK319">
    <cfRule type="cellIs" dxfId="4674" priority="2900" stopIfTrue="1" operator="equal">
      <formula>"NO ADMISIBLE"</formula>
    </cfRule>
  </conditionalFormatting>
  <conditionalFormatting sqref="AJ309">
    <cfRule type="cellIs" dxfId="4673" priority="2898" stopIfTrue="1" operator="equal">
      <formula>"NO ADMISIBLE"</formula>
    </cfRule>
    <cfRule type="cellIs" dxfId="4672" priority="2899" stopIfTrue="1" operator="equal">
      <formula>"ADMISIBLE"</formula>
    </cfRule>
  </conditionalFormatting>
  <conditionalFormatting sqref="AK309:AK319">
    <cfRule type="cellIs" dxfId="4671" priority="2896" stopIfTrue="1" operator="equal">
      <formula>"NO ADMISIBLE"</formula>
    </cfRule>
    <cfRule type="cellIs" dxfId="4670" priority="2897" stopIfTrue="1" operator="equal">
      <formula>"ADMISIBLE"</formula>
    </cfRule>
  </conditionalFormatting>
  <conditionalFormatting sqref="AL309:AL319">
    <cfRule type="cellIs" dxfId="4669" priority="2894" stopIfTrue="1" operator="equal">
      <formula>"NO ADMISIBLE"</formula>
    </cfRule>
    <cfRule type="cellIs" dxfId="4668" priority="2895" stopIfTrue="1" operator="equal">
      <formula>"ADMISIBLE"</formula>
    </cfRule>
  </conditionalFormatting>
  <conditionalFormatting sqref="S309:S319">
    <cfRule type="cellIs" dxfId="4667" priority="2891" stopIfTrue="1" operator="equal">
      <formula>"NO ADMISIBLE"</formula>
    </cfRule>
  </conditionalFormatting>
  <conditionalFormatting sqref="T310:T319">
    <cfRule type="cellIs" dxfId="4666" priority="2892" stopIfTrue="1" operator="equal">
      <formula>"NO ADMISIBLE"</formula>
    </cfRule>
    <cfRule type="cellIs" dxfId="4665" priority="2893" stopIfTrue="1" operator="equal">
      <formula>"ADMISIBLE"</formula>
    </cfRule>
  </conditionalFormatting>
  <conditionalFormatting sqref="U309:U319">
    <cfRule type="cellIs" dxfId="4664" priority="2888" stopIfTrue="1" operator="equal">
      <formula>"NO ADMISIBLE"</formula>
    </cfRule>
  </conditionalFormatting>
  <conditionalFormatting sqref="V309:W319">
    <cfRule type="cellIs" dxfId="4663" priority="2889" stopIfTrue="1" operator="equal">
      <formula>"NO ADMISIBLE"</formula>
    </cfRule>
    <cfRule type="cellIs" dxfId="4662" priority="2890" stopIfTrue="1" operator="equal">
      <formula>"ADMISIBLE"</formula>
    </cfRule>
  </conditionalFormatting>
  <conditionalFormatting sqref="D310:D319 E309:M309">
    <cfRule type="cellIs" dxfId="4661" priority="2887" stopIfTrue="1" operator="equal">
      <formula>"NO ADMISIBLE"</formula>
    </cfRule>
  </conditionalFormatting>
  <conditionalFormatting sqref="J311:K319">
    <cfRule type="cellIs" dxfId="4660" priority="2885" stopIfTrue="1" operator="equal">
      <formula>"NO ADMISIBLE"</formula>
    </cfRule>
  </conditionalFormatting>
  <conditionalFormatting sqref="J310:K310">
    <cfRule type="cellIs" dxfId="4659" priority="2886" stopIfTrue="1" operator="equal">
      <formula>"NO ADMISIBLE"</formula>
    </cfRule>
  </conditionalFormatting>
  <conditionalFormatting sqref="T309">
    <cfRule type="cellIs" dxfId="4658" priority="2883" stopIfTrue="1" operator="equal">
      <formula>"NO ADMISIBLE"</formula>
    </cfRule>
    <cfRule type="cellIs" dxfId="4657" priority="2884" stopIfTrue="1" operator="equal">
      <formula>"ADMISIBLE"</formula>
    </cfRule>
  </conditionalFormatting>
  <conditionalFormatting sqref="AE309">
    <cfRule type="cellIs" dxfId="4656" priority="2881" stopIfTrue="1" operator="equal">
      <formula>"NO ADMISIBLE"</formula>
    </cfRule>
    <cfRule type="cellIs" dxfId="4655" priority="2882" stopIfTrue="1" operator="equal">
      <formula>"ADMISIBLE"</formula>
    </cfRule>
  </conditionalFormatting>
  <conditionalFormatting sqref="C313">
    <cfRule type="cellIs" dxfId="4654" priority="2880" stopIfTrue="1" operator="equal">
      <formula>"NO ADMISIBLE"</formula>
    </cfRule>
  </conditionalFormatting>
  <conditionalFormatting sqref="D309">
    <cfRule type="cellIs" dxfId="4653" priority="2879" stopIfTrue="1" operator="equal">
      <formula>"NO ADMISIBLE"</formula>
    </cfRule>
  </conditionalFormatting>
  <conditionalFormatting sqref="C311">
    <cfRule type="cellIs" dxfId="4652" priority="2878" stopIfTrue="1" operator="equal">
      <formula>"NO ADMISIBLE"</formula>
    </cfRule>
  </conditionalFormatting>
  <conditionalFormatting sqref="C312">
    <cfRule type="cellIs" dxfId="4651" priority="2877" stopIfTrue="1" operator="equal">
      <formula>"NO ADMISIBLE"</formula>
    </cfRule>
  </conditionalFormatting>
  <conditionalFormatting sqref="AF320:AG330 AB320:AD330 X320:X330 C320 N320:R330 C325:C330">
    <cfRule type="cellIs" dxfId="4650" priority="2874" stopIfTrue="1" operator="equal">
      <formula>"NO ADMISIBLE"</formula>
    </cfRule>
  </conditionalFormatting>
  <conditionalFormatting sqref="AC320 AE321:AE330 Y320:AA330">
    <cfRule type="cellIs" dxfId="4649" priority="2875" stopIfTrue="1" operator="equal">
      <formula>"NO ADMISIBLE"</formula>
    </cfRule>
    <cfRule type="cellIs" dxfId="4648" priority="2876" stopIfTrue="1" operator="equal">
      <formula>"ADMISIBLE"</formula>
    </cfRule>
  </conditionalFormatting>
  <conditionalFormatting sqref="AD320:AD330">
    <cfRule type="cellIs" dxfId="4647" priority="2872" stopIfTrue="1" operator="equal">
      <formula>"NO ADMISIBLE"</formula>
    </cfRule>
    <cfRule type="cellIs" dxfId="4646" priority="2873" stopIfTrue="1" operator="equal">
      <formula>"ADMISIBLE"</formula>
    </cfRule>
  </conditionalFormatting>
  <conditionalFormatting sqref="AH320:AI330">
    <cfRule type="cellIs" dxfId="4645" priority="2871" stopIfTrue="1" operator="equal">
      <formula>"NO ADMISIBLE"</formula>
    </cfRule>
  </conditionalFormatting>
  <conditionalFormatting sqref="AH320">
    <cfRule type="cellIs" dxfId="4644" priority="2869" stopIfTrue="1" operator="equal">
      <formula>"NO ADMISIBLE"</formula>
    </cfRule>
    <cfRule type="cellIs" dxfId="4643" priority="2870" stopIfTrue="1" operator="equal">
      <formula>"ADMISIBLE"</formula>
    </cfRule>
  </conditionalFormatting>
  <conditionalFormatting sqref="AI320:AI330">
    <cfRule type="cellIs" dxfId="4642" priority="2867" stopIfTrue="1" operator="equal">
      <formula>"NO ADMISIBLE"</formula>
    </cfRule>
    <cfRule type="cellIs" dxfId="4641" priority="2868" stopIfTrue="1" operator="equal">
      <formula>"ADMISIBLE"</formula>
    </cfRule>
  </conditionalFormatting>
  <conditionalFormatting sqref="AJ320:AK330">
    <cfRule type="cellIs" dxfId="4640" priority="2866" stopIfTrue="1" operator="equal">
      <formula>"NO ADMISIBLE"</formula>
    </cfRule>
  </conditionalFormatting>
  <conditionalFormatting sqref="AJ320">
    <cfRule type="cellIs" dxfId="4639" priority="2864" stopIfTrue="1" operator="equal">
      <formula>"NO ADMISIBLE"</formula>
    </cfRule>
    <cfRule type="cellIs" dxfId="4638" priority="2865" stopIfTrue="1" operator="equal">
      <formula>"ADMISIBLE"</formula>
    </cfRule>
  </conditionalFormatting>
  <conditionalFormatting sqref="AK320:AK330">
    <cfRule type="cellIs" dxfId="4637" priority="2862" stopIfTrue="1" operator="equal">
      <formula>"NO ADMISIBLE"</formula>
    </cfRule>
    <cfRule type="cellIs" dxfId="4636" priority="2863" stopIfTrue="1" operator="equal">
      <formula>"ADMISIBLE"</formula>
    </cfRule>
  </conditionalFormatting>
  <conditionalFormatting sqref="AL320:AL330">
    <cfRule type="cellIs" dxfId="4635" priority="2860" stopIfTrue="1" operator="equal">
      <formula>"NO ADMISIBLE"</formula>
    </cfRule>
    <cfRule type="cellIs" dxfId="4634" priority="2861" stopIfTrue="1" operator="equal">
      <formula>"ADMISIBLE"</formula>
    </cfRule>
  </conditionalFormatting>
  <conditionalFormatting sqref="S320:S330">
    <cfRule type="cellIs" dxfId="4633" priority="2857" stopIfTrue="1" operator="equal">
      <formula>"NO ADMISIBLE"</formula>
    </cfRule>
  </conditionalFormatting>
  <conditionalFormatting sqref="T321:T330">
    <cfRule type="cellIs" dxfId="4632" priority="2858" stopIfTrue="1" operator="equal">
      <formula>"NO ADMISIBLE"</formula>
    </cfRule>
    <cfRule type="cellIs" dxfId="4631" priority="2859" stopIfTrue="1" operator="equal">
      <formula>"ADMISIBLE"</formula>
    </cfRule>
  </conditionalFormatting>
  <conditionalFormatting sqref="U320:U330">
    <cfRule type="cellIs" dxfId="4630" priority="2854" stopIfTrue="1" operator="equal">
      <formula>"NO ADMISIBLE"</formula>
    </cfRule>
  </conditionalFormatting>
  <conditionalFormatting sqref="V320:W330">
    <cfRule type="cellIs" dxfId="4629" priority="2855" stopIfTrue="1" operator="equal">
      <formula>"NO ADMISIBLE"</formula>
    </cfRule>
    <cfRule type="cellIs" dxfId="4628" priority="2856" stopIfTrue="1" operator="equal">
      <formula>"ADMISIBLE"</formula>
    </cfRule>
  </conditionalFormatting>
  <conditionalFormatting sqref="D321:D330 E320:M320">
    <cfRule type="cellIs" dxfId="4627" priority="2853" stopIfTrue="1" operator="equal">
      <formula>"NO ADMISIBLE"</formula>
    </cfRule>
  </conditionalFormatting>
  <conditionalFormatting sqref="J322:K330">
    <cfRule type="cellIs" dxfId="4626" priority="2851" stopIfTrue="1" operator="equal">
      <formula>"NO ADMISIBLE"</formula>
    </cfRule>
  </conditionalFormatting>
  <conditionalFormatting sqref="J321:K321">
    <cfRule type="cellIs" dxfId="4625" priority="2852" stopIfTrue="1" operator="equal">
      <formula>"NO ADMISIBLE"</formula>
    </cfRule>
  </conditionalFormatting>
  <conditionalFormatting sqref="T320">
    <cfRule type="cellIs" dxfId="4624" priority="2849" stopIfTrue="1" operator="equal">
      <formula>"NO ADMISIBLE"</formula>
    </cfRule>
    <cfRule type="cellIs" dxfId="4623" priority="2850" stopIfTrue="1" operator="equal">
      <formula>"ADMISIBLE"</formula>
    </cfRule>
  </conditionalFormatting>
  <conditionalFormatting sqref="AE320">
    <cfRule type="cellIs" dxfId="4622" priority="2847" stopIfTrue="1" operator="equal">
      <formula>"NO ADMISIBLE"</formula>
    </cfRule>
    <cfRule type="cellIs" dxfId="4621" priority="2848" stopIfTrue="1" operator="equal">
      <formula>"ADMISIBLE"</formula>
    </cfRule>
  </conditionalFormatting>
  <conditionalFormatting sqref="C324">
    <cfRule type="cellIs" dxfId="4620" priority="2846" stopIfTrue="1" operator="equal">
      <formula>"NO ADMISIBLE"</formula>
    </cfRule>
  </conditionalFormatting>
  <conditionalFormatting sqref="D320">
    <cfRule type="cellIs" dxfId="4619" priority="2845" stopIfTrue="1" operator="equal">
      <formula>"NO ADMISIBLE"</formula>
    </cfRule>
  </conditionalFormatting>
  <conditionalFormatting sqref="C322">
    <cfRule type="cellIs" dxfId="4618" priority="2844" stopIfTrue="1" operator="equal">
      <formula>"NO ADMISIBLE"</formula>
    </cfRule>
  </conditionalFormatting>
  <conditionalFormatting sqref="C323">
    <cfRule type="cellIs" dxfId="4617" priority="2843" stopIfTrue="1" operator="equal">
      <formula>"NO ADMISIBLE"</formula>
    </cfRule>
  </conditionalFormatting>
  <conditionalFormatting sqref="AF331:AG341 AB331:AD341 X331:X341 C331 N331:R341 C336:C341">
    <cfRule type="cellIs" dxfId="4616" priority="2840" stopIfTrue="1" operator="equal">
      <formula>"NO ADMISIBLE"</formula>
    </cfRule>
  </conditionalFormatting>
  <conditionalFormatting sqref="AC331 AE332:AE341 Y331:AA341">
    <cfRule type="cellIs" dxfId="4615" priority="2841" stopIfTrue="1" operator="equal">
      <formula>"NO ADMISIBLE"</formula>
    </cfRule>
    <cfRule type="cellIs" dxfId="4614" priority="2842" stopIfTrue="1" operator="equal">
      <formula>"ADMISIBLE"</formula>
    </cfRule>
  </conditionalFormatting>
  <conditionalFormatting sqref="AD331:AD341">
    <cfRule type="cellIs" dxfId="4613" priority="2838" stopIfTrue="1" operator="equal">
      <formula>"NO ADMISIBLE"</formula>
    </cfRule>
    <cfRule type="cellIs" dxfId="4612" priority="2839" stopIfTrue="1" operator="equal">
      <formula>"ADMISIBLE"</formula>
    </cfRule>
  </conditionalFormatting>
  <conditionalFormatting sqref="AH331:AI341">
    <cfRule type="cellIs" dxfId="4611" priority="2837" stopIfTrue="1" operator="equal">
      <formula>"NO ADMISIBLE"</formula>
    </cfRule>
  </conditionalFormatting>
  <conditionalFormatting sqref="AH331">
    <cfRule type="cellIs" dxfId="4610" priority="2835" stopIfTrue="1" operator="equal">
      <formula>"NO ADMISIBLE"</formula>
    </cfRule>
    <cfRule type="cellIs" dxfId="4609" priority="2836" stopIfTrue="1" operator="equal">
      <formula>"ADMISIBLE"</formula>
    </cfRule>
  </conditionalFormatting>
  <conditionalFormatting sqref="AI331:AI341">
    <cfRule type="cellIs" dxfId="4608" priority="2833" stopIfTrue="1" operator="equal">
      <formula>"NO ADMISIBLE"</formula>
    </cfRule>
    <cfRule type="cellIs" dxfId="4607" priority="2834" stopIfTrue="1" operator="equal">
      <formula>"ADMISIBLE"</formula>
    </cfRule>
  </conditionalFormatting>
  <conditionalFormatting sqref="AJ331:AK341">
    <cfRule type="cellIs" dxfId="4606" priority="2832" stopIfTrue="1" operator="equal">
      <formula>"NO ADMISIBLE"</formula>
    </cfRule>
  </conditionalFormatting>
  <conditionalFormatting sqref="AJ331">
    <cfRule type="cellIs" dxfId="4605" priority="2830" stopIfTrue="1" operator="equal">
      <formula>"NO ADMISIBLE"</formula>
    </cfRule>
    <cfRule type="cellIs" dxfId="4604" priority="2831" stopIfTrue="1" operator="equal">
      <formula>"ADMISIBLE"</formula>
    </cfRule>
  </conditionalFormatting>
  <conditionalFormatting sqref="AK331:AK341">
    <cfRule type="cellIs" dxfId="4603" priority="2828" stopIfTrue="1" operator="equal">
      <formula>"NO ADMISIBLE"</formula>
    </cfRule>
    <cfRule type="cellIs" dxfId="4602" priority="2829" stopIfTrue="1" operator="equal">
      <formula>"ADMISIBLE"</formula>
    </cfRule>
  </conditionalFormatting>
  <conditionalFormatting sqref="AL331:AL341">
    <cfRule type="cellIs" dxfId="4601" priority="2826" stopIfTrue="1" operator="equal">
      <formula>"NO ADMISIBLE"</formula>
    </cfRule>
    <cfRule type="cellIs" dxfId="4600" priority="2827" stopIfTrue="1" operator="equal">
      <formula>"ADMISIBLE"</formula>
    </cfRule>
  </conditionalFormatting>
  <conditionalFormatting sqref="S331:S341">
    <cfRule type="cellIs" dxfId="4599" priority="2823" stopIfTrue="1" operator="equal">
      <formula>"NO ADMISIBLE"</formula>
    </cfRule>
  </conditionalFormatting>
  <conditionalFormatting sqref="T332:T341">
    <cfRule type="cellIs" dxfId="4598" priority="2824" stopIfTrue="1" operator="equal">
      <formula>"NO ADMISIBLE"</formula>
    </cfRule>
    <cfRule type="cellIs" dxfId="4597" priority="2825" stopIfTrue="1" operator="equal">
      <formula>"ADMISIBLE"</formula>
    </cfRule>
  </conditionalFormatting>
  <conditionalFormatting sqref="U331:U341">
    <cfRule type="cellIs" dxfId="4596" priority="2820" stopIfTrue="1" operator="equal">
      <formula>"NO ADMISIBLE"</formula>
    </cfRule>
  </conditionalFormatting>
  <conditionalFormatting sqref="V331:W341">
    <cfRule type="cellIs" dxfId="4595" priority="2821" stopIfTrue="1" operator="equal">
      <formula>"NO ADMISIBLE"</formula>
    </cfRule>
    <cfRule type="cellIs" dxfId="4594" priority="2822" stopIfTrue="1" operator="equal">
      <formula>"ADMISIBLE"</formula>
    </cfRule>
  </conditionalFormatting>
  <conditionalFormatting sqref="D332:D341 E331:M331">
    <cfRule type="cellIs" dxfId="4593" priority="2819" stopIfTrue="1" operator="equal">
      <formula>"NO ADMISIBLE"</formula>
    </cfRule>
  </conditionalFormatting>
  <conditionalFormatting sqref="J333:K341">
    <cfRule type="cellIs" dxfId="4592" priority="2817" stopIfTrue="1" operator="equal">
      <formula>"NO ADMISIBLE"</formula>
    </cfRule>
  </conditionalFormatting>
  <conditionalFormatting sqref="J332:K332">
    <cfRule type="cellIs" dxfId="4591" priority="2818" stopIfTrue="1" operator="equal">
      <formula>"NO ADMISIBLE"</formula>
    </cfRule>
  </conditionalFormatting>
  <conditionalFormatting sqref="T331">
    <cfRule type="cellIs" dxfId="4590" priority="2815" stopIfTrue="1" operator="equal">
      <formula>"NO ADMISIBLE"</formula>
    </cfRule>
    <cfRule type="cellIs" dxfId="4589" priority="2816" stopIfTrue="1" operator="equal">
      <formula>"ADMISIBLE"</formula>
    </cfRule>
  </conditionalFormatting>
  <conditionalFormatting sqref="AE331">
    <cfRule type="cellIs" dxfId="4588" priority="2813" stopIfTrue="1" operator="equal">
      <formula>"NO ADMISIBLE"</formula>
    </cfRule>
    <cfRule type="cellIs" dxfId="4587" priority="2814" stopIfTrue="1" operator="equal">
      <formula>"ADMISIBLE"</formula>
    </cfRule>
  </conditionalFormatting>
  <conditionalFormatting sqref="C335">
    <cfRule type="cellIs" dxfId="4586" priority="2812" stopIfTrue="1" operator="equal">
      <formula>"NO ADMISIBLE"</formula>
    </cfRule>
  </conditionalFormatting>
  <conditionalFormatting sqref="D331">
    <cfRule type="cellIs" dxfId="4585" priority="2811" stopIfTrue="1" operator="equal">
      <formula>"NO ADMISIBLE"</formula>
    </cfRule>
  </conditionalFormatting>
  <conditionalFormatting sqref="C333">
    <cfRule type="cellIs" dxfId="4584" priority="2810" stopIfTrue="1" operator="equal">
      <formula>"NO ADMISIBLE"</formula>
    </cfRule>
  </conditionalFormatting>
  <conditionalFormatting sqref="C334">
    <cfRule type="cellIs" dxfId="4583" priority="2809" stopIfTrue="1" operator="equal">
      <formula>"NO ADMISIBLE"</formula>
    </cfRule>
  </conditionalFormatting>
  <conditionalFormatting sqref="AF342:AG352 AB342:AD352 X342:X352 C342 N342:R352 C347:C352">
    <cfRule type="cellIs" dxfId="4582" priority="2806" stopIfTrue="1" operator="equal">
      <formula>"NO ADMISIBLE"</formula>
    </cfRule>
  </conditionalFormatting>
  <conditionalFormatting sqref="AC342 AE343:AE352 Y342:AA352">
    <cfRule type="cellIs" dxfId="4581" priority="2807" stopIfTrue="1" operator="equal">
      <formula>"NO ADMISIBLE"</formula>
    </cfRule>
    <cfRule type="cellIs" dxfId="4580" priority="2808" stopIfTrue="1" operator="equal">
      <formula>"ADMISIBLE"</formula>
    </cfRule>
  </conditionalFormatting>
  <conditionalFormatting sqref="AD342:AD352">
    <cfRule type="cellIs" dxfId="4579" priority="2804" stopIfTrue="1" operator="equal">
      <formula>"NO ADMISIBLE"</formula>
    </cfRule>
    <cfRule type="cellIs" dxfId="4578" priority="2805" stopIfTrue="1" operator="equal">
      <formula>"ADMISIBLE"</formula>
    </cfRule>
  </conditionalFormatting>
  <conditionalFormatting sqref="AH342:AI352">
    <cfRule type="cellIs" dxfId="4577" priority="2803" stopIfTrue="1" operator="equal">
      <formula>"NO ADMISIBLE"</formula>
    </cfRule>
  </conditionalFormatting>
  <conditionalFormatting sqref="AH342">
    <cfRule type="cellIs" dxfId="4576" priority="2801" stopIfTrue="1" operator="equal">
      <formula>"NO ADMISIBLE"</formula>
    </cfRule>
    <cfRule type="cellIs" dxfId="4575" priority="2802" stopIfTrue="1" operator="equal">
      <formula>"ADMISIBLE"</formula>
    </cfRule>
  </conditionalFormatting>
  <conditionalFormatting sqref="AI342:AI352">
    <cfRule type="cellIs" dxfId="4574" priority="2799" stopIfTrue="1" operator="equal">
      <formula>"NO ADMISIBLE"</formula>
    </cfRule>
    <cfRule type="cellIs" dxfId="4573" priority="2800" stopIfTrue="1" operator="equal">
      <formula>"ADMISIBLE"</formula>
    </cfRule>
  </conditionalFormatting>
  <conditionalFormatting sqref="AJ342:AK352">
    <cfRule type="cellIs" dxfId="4572" priority="2798" stopIfTrue="1" operator="equal">
      <formula>"NO ADMISIBLE"</formula>
    </cfRule>
  </conditionalFormatting>
  <conditionalFormatting sqref="AJ342">
    <cfRule type="cellIs" dxfId="4571" priority="2796" stopIfTrue="1" operator="equal">
      <formula>"NO ADMISIBLE"</formula>
    </cfRule>
    <cfRule type="cellIs" dxfId="4570" priority="2797" stopIfTrue="1" operator="equal">
      <formula>"ADMISIBLE"</formula>
    </cfRule>
  </conditionalFormatting>
  <conditionalFormatting sqref="AK342:AK352">
    <cfRule type="cellIs" dxfId="4569" priority="2794" stopIfTrue="1" operator="equal">
      <formula>"NO ADMISIBLE"</formula>
    </cfRule>
    <cfRule type="cellIs" dxfId="4568" priority="2795" stopIfTrue="1" operator="equal">
      <formula>"ADMISIBLE"</formula>
    </cfRule>
  </conditionalFormatting>
  <conditionalFormatting sqref="AL342:AL352">
    <cfRule type="cellIs" dxfId="4567" priority="2792" stopIfTrue="1" operator="equal">
      <formula>"NO ADMISIBLE"</formula>
    </cfRule>
    <cfRule type="cellIs" dxfId="4566" priority="2793" stopIfTrue="1" operator="equal">
      <formula>"ADMISIBLE"</formula>
    </cfRule>
  </conditionalFormatting>
  <conditionalFormatting sqref="S342:S352">
    <cfRule type="cellIs" dxfId="4565" priority="2789" stopIfTrue="1" operator="equal">
      <formula>"NO ADMISIBLE"</formula>
    </cfRule>
  </conditionalFormatting>
  <conditionalFormatting sqref="T343:T352">
    <cfRule type="cellIs" dxfId="4564" priority="2790" stopIfTrue="1" operator="equal">
      <formula>"NO ADMISIBLE"</formula>
    </cfRule>
    <cfRule type="cellIs" dxfId="4563" priority="2791" stopIfTrue="1" operator="equal">
      <formula>"ADMISIBLE"</formula>
    </cfRule>
  </conditionalFormatting>
  <conditionalFormatting sqref="U342:U352">
    <cfRule type="cellIs" dxfId="4562" priority="2786" stopIfTrue="1" operator="equal">
      <formula>"NO ADMISIBLE"</formula>
    </cfRule>
  </conditionalFormatting>
  <conditionalFormatting sqref="V342:W352">
    <cfRule type="cellIs" dxfId="4561" priority="2787" stopIfTrue="1" operator="equal">
      <formula>"NO ADMISIBLE"</formula>
    </cfRule>
    <cfRule type="cellIs" dxfId="4560" priority="2788" stopIfTrue="1" operator="equal">
      <formula>"ADMISIBLE"</formula>
    </cfRule>
  </conditionalFormatting>
  <conditionalFormatting sqref="D343:D352 E342:M342">
    <cfRule type="cellIs" dxfId="4559" priority="2785" stopIfTrue="1" operator="equal">
      <formula>"NO ADMISIBLE"</formula>
    </cfRule>
  </conditionalFormatting>
  <conditionalFormatting sqref="J344:K352">
    <cfRule type="cellIs" dxfId="4558" priority="2783" stopIfTrue="1" operator="equal">
      <formula>"NO ADMISIBLE"</formula>
    </cfRule>
  </conditionalFormatting>
  <conditionalFormatting sqref="J343:K343">
    <cfRule type="cellIs" dxfId="4557" priority="2784" stopIfTrue="1" operator="equal">
      <formula>"NO ADMISIBLE"</formula>
    </cfRule>
  </conditionalFormatting>
  <conditionalFormatting sqref="T342">
    <cfRule type="cellIs" dxfId="4556" priority="2781" stopIfTrue="1" operator="equal">
      <formula>"NO ADMISIBLE"</formula>
    </cfRule>
    <cfRule type="cellIs" dxfId="4555" priority="2782" stopIfTrue="1" operator="equal">
      <formula>"ADMISIBLE"</formula>
    </cfRule>
  </conditionalFormatting>
  <conditionalFormatting sqref="AE342">
    <cfRule type="cellIs" dxfId="4554" priority="2779" stopIfTrue="1" operator="equal">
      <formula>"NO ADMISIBLE"</formula>
    </cfRule>
    <cfRule type="cellIs" dxfId="4553" priority="2780" stopIfTrue="1" operator="equal">
      <formula>"ADMISIBLE"</formula>
    </cfRule>
  </conditionalFormatting>
  <conditionalFormatting sqref="C346">
    <cfRule type="cellIs" dxfId="4552" priority="2778" stopIfTrue="1" operator="equal">
      <formula>"NO ADMISIBLE"</formula>
    </cfRule>
  </conditionalFormatting>
  <conditionalFormatting sqref="D342">
    <cfRule type="cellIs" dxfId="4551" priority="2777" stopIfTrue="1" operator="equal">
      <formula>"NO ADMISIBLE"</formula>
    </cfRule>
  </conditionalFormatting>
  <conditionalFormatting sqref="C344">
    <cfRule type="cellIs" dxfId="4550" priority="2776" stopIfTrue="1" operator="equal">
      <formula>"NO ADMISIBLE"</formula>
    </cfRule>
  </conditionalFormatting>
  <conditionalFormatting sqref="C345">
    <cfRule type="cellIs" dxfId="4549" priority="2775" stopIfTrue="1" operator="equal">
      <formula>"NO ADMISIBLE"</formula>
    </cfRule>
  </conditionalFormatting>
  <conditionalFormatting sqref="AF353:AG363 AB353:AD363 X353:X363 C353 N353:R363 C358:C363">
    <cfRule type="cellIs" dxfId="4548" priority="2772" stopIfTrue="1" operator="equal">
      <formula>"NO ADMISIBLE"</formula>
    </cfRule>
  </conditionalFormatting>
  <conditionalFormatting sqref="AC353 AE354:AE363 Y353:AA363">
    <cfRule type="cellIs" dxfId="4547" priority="2773" stopIfTrue="1" operator="equal">
      <formula>"NO ADMISIBLE"</formula>
    </cfRule>
    <cfRule type="cellIs" dxfId="4546" priority="2774" stopIfTrue="1" operator="equal">
      <formula>"ADMISIBLE"</formula>
    </cfRule>
  </conditionalFormatting>
  <conditionalFormatting sqref="AD353:AD363">
    <cfRule type="cellIs" dxfId="4545" priority="2770" stopIfTrue="1" operator="equal">
      <formula>"NO ADMISIBLE"</formula>
    </cfRule>
    <cfRule type="cellIs" dxfId="4544" priority="2771" stopIfTrue="1" operator="equal">
      <formula>"ADMISIBLE"</formula>
    </cfRule>
  </conditionalFormatting>
  <conditionalFormatting sqref="AH353:AI363">
    <cfRule type="cellIs" dxfId="4543" priority="2769" stopIfTrue="1" operator="equal">
      <formula>"NO ADMISIBLE"</formula>
    </cfRule>
  </conditionalFormatting>
  <conditionalFormatting sqref="AH353">
    <cfRule type="cellIs" dxfId="4542" priority="2767" stopIfTrue="1" operator="equal">
      <formula>"NO ADMISIBLE"</formula>
    </cfRule>
    <cfRule type="cellIs" dxfId="4541" priority="2768" stopIfTrue="1" operator="equal">
      <formula>"ADMISIBLE"</formula>
    </cfRule>
  </conditionalFormatting>
  <conditionalFormatting sqref="AI353:AI363">
    <cfRule type="cellIs" dxfId="4540" priority="2765" stopIfTrue="1" operator="equal">
      <formula>"NO ADMISIBLE"</formula>
    </cfRule>
    <cfRule type="cellIs" dxfId="4539" priority="2766" stopIfTrue="1" operator="equal">
      <formula>"ADMISIBLE"</formula>
    </cfRule>
  </conditionalFormatting>
  <conditionalFormatting sqref="AJ353:AK363">
    <cfRule type="cellIs" dxfId="4538" priority="2764" stopIfTrue="1" operator="equal">
      <formula>"NO ADMISIBLE"</formula>
    </cfRule>
  </conditionalFormatting>
  <conditionalFormatting sqref="AJ353">
    <cfRule type="cellIs" dxfId="4537" priority="2762" stopIfTrue="1" operator="equal">
      <formula>"NO ADMISIBLE"</formula>
    </cfRule>
    <cfRule type="cellIs" dxfId="4536" priority="2763" stopIfTrue="1" operator="equal">
      <formula>"ADMISIBLE"</formula>
    </cfRule>
  </conditionalFormatting>
  <conditionalFormatting sqref="AK353:AK363">
    <cfRule type="cellIs" dxfId="4535" priority="2760" stopIfTrue="1" operator="equal">
      <formula>"NO ADMISIBLE"</formula>
    </cfRule>
    <cfRule type="cellIs" dxfId="4534" priority="2761" stopIfTrue="1" operator="equal">
      <formula>"ADMISIBLE"</formula>
    </cfRule>
  </conditionalFormatting>
  <conditionalFormatting sqref="AL353:AL363">
    <cfRule type="cellIs" dxfId="4533" priority="2758" stopIfTrue="1" operator="equal">
      <formula>"NO ADMISIBLE"</formula>
    </cfRule>
    <cfRule type="cellIs" dxfId="4532" priority="2759" stopIfTrue="1" operator="equal">
      <formula>"ADMISIBLE"</formula>
    </cfRule>
  </conditionalFormatting>
  <conditionalFormatting sqref="S353:S363">
    <cfRule type="cellIs" dxfId="4531" priority="2755" stopIfTrue="1" operator="equal">
      <formula>"NO ADMISIBLE"</formula>
    </cfRule>
  </conditionalFormatting>
  <conditionalFormatting sqref="T354:T363">
    <cfRule type="cellIs" dxfId="4530" priority="2756" stopIfTrue="1" operator="equal">
      <formula>"NO ADMISIBLE"</formula>
    </cfRule>
    <cfRule type="cellIs" dxfId="4529" priority="2757" stopIfTrue="1" operator="equal">
      <formula>"ADMISIBLE"</formula>
    </cfRule>
  </conditionalFormatting>
  <conditionalFormatting sqref="U353:U363">
    <cfRule type="cellIs" dxfId="4528" priority="2752" stopIfTrue="1" operator="equal">
      <formula>"NO ADMISIBLE"</formula>
    </cfRule>
  </conditionalFormatting>
  <conditionalFormatting sqref="V353:W363">
    <cfRule type="cellIs" dxfId="4527" priority="2753" stopIfTrue="1" operator="equal">
      <formula>"NO ADMISIBLE"</formula>
    </cfRule>
    <cfRule type="cellIs" dxfId="4526" priority="2754" stopIfTrue="1" operator="equal">
      <formula>"ADMISIBLE"</formula>
    </cfRule>
  </conditionalFormatting>
  <conditionalFormatting sqref="D354:D363 E353:M353">
    <cfRule type="cellIs" dxfId="4525" priority="2751" stopIfTrue="1" operator="equal">
      <formula>"NO ADMISIBLE"</formula>
    </cfRule>
  </conditionalFormatting>
  <conditionalFormatting sqref="J355:K363">
    <cfRule type="cellIs" dxfId="4524" priority="2749" stopIfTrue="1" operator="equal">
      <formula>"NO ADMISIBLE"</formula>
    </cfRule>
  </conditionalFormatting>
  <conditionalFormatting sqref="J354:K354">
    <cfRule type="cellIs" dxfId="4523" priority="2750" stopIfTrue="1" operator="equal">
      <formula>"NO ADMISIBLE"</formula>
    </cfRule>
  </conditionalFormatting>
  <conditionalFormatting sqref="T353">
    <cfRule type="cellIs" dxfId="4522" priority="2747" stopIfTrue="1" operator="equal">
      <formula>"NO ADMISIBLE"</formula>
    </cfRule>
    <cfRule type="cellIs" dxfId="4521" priority="2748" stopIfTrue="1" operator="equal">
      <formula>"ADMISIBLE"</formula>
    </cfRule>
  </conditionalFormatting>
  <conditionalFormatting sqref="AE353">
    <cfRule type="cellIs" dxfId="4520" priority="2745" stopIfTrue="1" operator="equal">
      <formula>"NO ADMISIBLE"</formula>
    </cfRule>
    <cfRule type="cellIs" dxfId="4519" priority="2746" stopIfTrue="1" operator="equal">
      <formula>"ADMISIBLE"</formula>
    </cfRule>
  </conditionalFormatting>
  <conditionalFormatting sqref="C357">
    <cfRule type="cellIs" dxfId="4518" priority="2744" stopIfTrue="1" operator="equal">
      <formula>"NO ADMISIBLE"</formula>
    </cfRule>
  </conditionalFormatting>
  <conditionalFormatting sqref="D353">
    <cfRule type="cellIs" dxfId="4517" priority="2743" stopIfTrue="1" operator="equal">
      <formula>"NO ADMISIBLE"</formula>
    </cfRule>
  </conditionalFormatting>
  <conditionalFormatting sqref="C355">
    <cfRule type="cellIs" dxfId="4516" priority="2742" stopIfTrue="1" operator="equal">
      <formula>"NO ADMISIBLE"</formula>
    </cfRule>
  </conditionalFormatting>
  <conditionalFormatting sqref="C356">
    <cfRule type="cellIs" dxfId="4515" priority="2741" stopIfTrue="1" operator="equal">
      <formula>"NO ADMISIBLE"</formula>
    </cfRule>
  </conditionalFormatting>
  <conditionalFormatting sqref="AF364:AG374 AB364:AD374 X364:X374 C364 N364:R374 C369:C374">
    <cfRule type="cellIs" dxfId="4514" priority="2738" stopIfTrue="1" operator="equal">
      <formula>"NO ADMISIBLE"</formula>
    </cfRule>
  </conditionalFormatting>
  <conditionalFormatting sqref="AC364 AE365:AE374 Y364:AA374">
    <cfRule type="cellIs" dxfId="4513" priority="2739" stopIfTrue="1" operator="equal">
      <formula>"NO ADMISIBLE"</formula>
    </cfRule>
    <cfRule type="cellIs" dxfId="4512" priority="2740" stopIfTrue="1" operator="equal">
      <formula>"ADMISIBLE"</formula>
    </cfRule>
  </conditionalFormatting>
  <conditionalFormatting sqref="AD364:AD374">
    <cfRule type="cellIs" dxfId="4511" priority="2736" stopIfTrue="1" operator="equal">
      <formula>"NO ADMISIBLE"</formula>
    </cfRule>
    <cfRule type="cellIs" dxfId="4510" priority="2737" stopIfTrue="1" operator="equal">
      <formula>"ADMISIBLE"</formula>
    </cfRule>
  </conditionalFormatting>
  <conditionalFormatting sqref="AH364:AI374">
    <cfRule type="cellIs" dxfId="4509" priority="2735" stopIfTrue="1" operator="equal">
      <formula>"NO ADMISIBLE"</formula>
    </cfRule>
  </conditionalFormatting>
  <conditionalFormatting sqref="AH364">
    <cfRule type="cellIs" dxfId="4508" priority="2733" stopIfTrue="1" operator="equal">
      <formula>"NO ADMISIBLE"</formula>
    </cfRule>
    <cfRule type="cellIs" dxfId="4507" priority="2734" stopIfTrue="1" operator="equal">
      <formula>"ADMISIBLE"</formula>
    </cfRule>
  </conditionalFormatting>
  <conditionalFormatting sqref="AI364:AI374">
    <cfRule type="cellIs" dxfId="4506" priority="2731" stopIfTrue="1" operator="equal">
      <formula>"NO ADMISIBLE"</formula>
    </cfRule>
    <cfRule type="cellIs" dxfId="4505" priority="2732" stopIfTrue="1" operator="equal">
      <formula>"ADMISIBLE"</formula>
    </cfRule>
  </conditionalFormatting>
  <conditionalFormatting sqref="AJ364:AK374">
    <cfRule type="cellIs" dxfId="4504" priority="2730" stopIfTrue="1" operator="equal">
      <formula>"NO ADMISIBLE"</formula>
    </cfRule>
  </conditionalFormatting>
  <conditionalFormatting sqref="AJ364">
    <cfRule type="cellIs" dxfId="4503" priority="2728" stopIfTrue="1" operator="equal">
      <formula>"NO ADMISIBLE"</formula>
    </cfRule>
    <cfRule type="cellIs" dxfId="4502" priority="2729" stopIfTrue="1" operator="equal">
      <formula>"ADMISIBLE"</formula>
    </cfRule>
  </conditionalFormatting>
  <conditionalFormatting sqref="AK364:AK374">
    <cfRule type="cellIs" dxfId="4501" priority="2726" stopIfTrue="1" operator="equal">
      <formula>"NO ADMISIBLE"</formula>
    </cfRule>
    <cfRule type="cellIs" dxfId="4500" priority="2727" stopIfTrue="1" operator="equal">
      <formula>"ADMISIBLE"</formula>
    </cfRule>
  </conditionalFormatting>
  <conditionalFormatting sqref="AL364:AL374">
    <cfRule type="cellIs" dxfId="4499" priority="2724" stopIfTrue="1" operator="equal">
      <formula>"NO ADMISIBLE"</formula>
    </cfRule>
    <cfRule type="cellIs" dxfId="4498" priority="2725" stopIfTrue="1" operator="equal">
      <formula>"ADMISIBLE"</formula>
    </cfRule>
  </conditionalFormatting>
  <conditionalFormatting sqref="S364:S374">
    <cfRule type="cellIs" dxfId="4497" priority="2721" stopIfTrue="1" operator="equal">
      <formula>"NO ADMISIBLE"</formula>
    </cfRule>
  </conditionalFormatting>
  <conditionalFormatting sqref="T365:T374">
    <cfRule type="cellIs" dxfId="4496" priority="2722" stopIfTrue="1" operator="equal">
      <formula>"NO ADMISIBLE"</formula>
    </cfRule>
    <cfRule type="cellIs" dxfId="4495" priority="2723" stopIfTrue="1" operator="equal">
      <formula>"ADMISIBLE"</formula>
    </cfRule>
  </conditionalFormatting>
  <conditionalFormatting sqref="U364:U374">
    <cfRule type="cellIs" dxfId="4494" priority="2718" stopIfTrue="1" operator="equal">
      <formula>"NO ADMISIBLE"</formula>
    </cfRule>
  </conditionalFormatting>
  <conditionalFormatting sqref="V364:W374">
    <cfRule type="cellIs" dxfId="4493" priority="2719" stopIfTrue="1" operator="equal">
      <formula>"NO ADMISIBLE"</formula>
    </cfRule>
    <cfRule type="cellIs" dxfId="4492" priority="2720" stopIfTrue="1" operator="equal">
      <formula>"ADMISIBLE"</formula>
    </cfRule>
  </conditionalFormatting>
  <conditionalFormatting sqref="D365:D374 E364:M364">
    <cfRule type="cellIs" dxfId="4491" priority="2717" stopIfTrue="1" operator="equal">
      <formula>"NO ADMISIBLE"</formula>
    </cfRule>
  </conditionalFormatting>
  <conditionalFormatting sqref="J366:K374">
    <cfRule type="cellIs" dxfId="4490" priority="2715" stopIfTrue="1" operator="equal">
      <formula>"NO ADMISIBLE"</formula>
    </cfRule>
  </conditionalFormatting>
  <conditionalFormatting sqref="J365:K365">
    <cfRule type="cellIs" dxfId="4489" priority="2716" stopIfTrue="1" operator="equal">
      <formula>"NO ADMISIBLE"</formula>
    </cfRule>
  </conditionalFormatting>
  <conditionalFormatting sqref="T364">
    <cfRule type="cellIs" dxfId="4488" priority="2713" stopIfTrue="1" operator="equal">
      <formula>"NO ADMISIBLE"</formula>
    </cfRule>
    <cfRule type="cellIs" dxfId="4487" priority="2714" stopIfTrue="1" operator="equal">
      <formula>"ADMISIBLE"</formula>
    </cfRule>
  </conditionalFormatting>
  <conditionalFormatting sqref="AE364">
    <cfRule type="cellIs" dxfId="4486" priority="2711" stopIfTrue="1" operator="equal">
      <formula>"NO ADMISIBLE"</formula>
    </cfRule>
    <cfRule type="cellIs" dxfId="4485" priority="2712" stopIfTrue="1" operator="equal">
      <formula>"ADMISIBLE"</formula>
    </cfRule>
  </conditionalFormatting>
  <conditionalFormatting sqref="C368">
    <cfRule type="cellIs" dxfId="4484" priority="2710" stopIfTrue="1" operator="equal">
      <formula>"NO ADMISIBLE"</formula>
    </cfRule>
  </conditionalFormatting>
  <conditionalFormatting sqref="D364">
    <cfRule type="cellIs" dxfId="4483" priority="2709" stopIfTrue="1" operator="equal">
      <formula>"NO ADMISIBLE"</formula>
    </cfRule>
  </conditionalFormatting>
  <conditionalFormatting sqref="C366">
    <cfRule type="cellIs" dxfId="4482" priority="2708" stopIfTrue="1" operator="equal">
      <formula>"NO ADMISIBLE"</formula>
    </cfRule>
  </conditionalFormatting>
  <conditionalFormatting sqref="C367">
    <cfRule type="cellIs" dxfId="4481" priority="2707" stopIfTrue="1" operator="equal">
      <formula>"NO ADMISIBLE"</formula>
    </cfRule>
  </conditionalFormatting>
  <conditionalFormatting sqref="AF375:AG385 AB375:AD385 X375:X385 C375 N375:R385 C380:C385">
    <cfRule type="cellIs" dxfId="4480" priority="2704" stopIfTrue="1" operator="equal">
      <formula>"NO ADMISIBLE"</formula>
    </cfRule>
  </conditionalFormatting>
  <conditionalFormatting sqref="AC375 AE376:AE385 Y375:AA385">
    <cfRule type="cellIs" dxfId="4479" priority="2705" stopIfTrue="1" operator="equal">
      <formula>"NO ADMISIBLE"</formula>
    </cfRule>
    <cfRule type="cellIs" dxfId="4478" priority="2706" stopIfTrue="1" operator="equal">
      <formula>"ADMISIBLE"</formula>
    </cfRule>
  </conditionalFormatting>
  <conditionalFormatting sqref="AD375:AD385">
    <cfRule type="cellIs" dxfId="4477" priority="2702" stopIfTrue="1" operator="equal">
      <formula>"NO ADMISIBLE"</formula>
    </cfRule>
    <cfRule type="cellIs" dxfId="4476" priority="2703" stopIfTrue="1" operator="equal">
      <formula>"ADMISIBLE"</formula>
    </cfRule>
  </conditionalFormatting>
  <conditionalFormatting sqref="AH375:AI385">
    <cfRule type="cellIs" dxfId="4475" priority="2701" stopIfTrue="1" operator="equal">
      <formula>"NO ADMISIBLE"</formula>
    </cfRule>
  </conditionalFormatting>
  <conditionalFormatting sqref="AH375">
    <cfRule type="cellIs" dxfId="4474" priority="2699" stopIfTrue="1" operator="equal">
      <formula>"NO ADMISIBLE"</formula>
    </cfRule>
    <cfRule type="cellIs" dxfId="4473" priority="2700" stopIfTrue="1" operator="equal">
      <formula>"ADMISIBLE"</formula>
    </cfRule>
  </conditionalFormatting>
  <conditionalFormatting sqref="AI375:AI385">
    <cfRule type="cellIs" dxfId="4472" priority="2697" stopIfTrue="1" operator="equal">
      <formula>"NO ADMISIBLE"</formula>
    </cfRule>
    <cfRule type="cellIs" dxfId="4471" priority="2698" stopIfTrue="1" operator="equal">
      <formula>"ADMISIBLE"</formula>
    </cfRule>
  </conditionalFormatting>
  <conditionalFormatting sqref="AJ375:AK385">
    <cfRule type="cellIs" dxfId="4470" priority="2696" stopIfTrue="1" operator="equal">
      <formula>"NO ADMISIBLE"</formula>
    </cfRule>
  </conditionalFormatting>
  <conditionalFormatting sqref="AJ375">
    <cfRule type="cellIs" dxfId="4469" priority="2694" stopIfTrue="1" operator="equal">
      <formula>"NO ADMISIBLE"</formula>
    </cfRule>
    <cfRule type="cellIs" dxfId="4468" priority="2695" stopIfTrue="1" operator="equal">
      <formula>"ADMISIBLE"</formula>
    </cfRule>
  </conditionalFormatting>
  <conditionalFormatting sqref="AK375:AK385">
    <cfRule type="cellIs" dxfId="4467" priority="2692" stopIfTrue="1" operator="equal">
      <formula>"NO ADMISIBLE"</formula>
    </cfRule>
    <cfRule type="cellIs" dxfId="4466" priority="2693" stopIfTrue="1" operator="equal">
      <formula>"ADMISIBLE"</formula>
    </cfRule>
  </conditionalFormatting>
  <conditionalFormatting sqref="AL375:AL385">
    <cfRule type="cellIs" dxfId="4465" priority="2690" stopIfTrue="1" operator="equal">
      <formula>"NO ADMISIBLE"</formula>
    </cfRule>
    <cfRule type="cellIs" dxfId="4464" priority="2691" stopIfTrue="1" operator="equal">
      <formula>"ADMISIBLE"</formula>
    </cfRule>
  </conditionalFormatting>
  <conditionalFormatting sqref="S375:S385">
    <cfRule type="cellIs" dxfId="4463" priority="2687" stopIfTrue="1" operator="equal">
      <formula>"NO ADMISIBLE"</formula>
    </cfRule>
  </conditionalFormatting>
  <conditionalFormatting sqref="T376:T385">
    <cfRule type="cellIs" dxfId="4462" priority="2688" stopIfTrue="1" operator="equal">
      <formula>"NO ADMISIBLE"</formula>
    </cfRule>
    <cfRule type="cellIs" dxfId="4461" priority="2689" stopIfTrue="1" operator="equal">
      <formula>"ADMISIBLE"</formula>
    </cfRule>
  </conditionalFormatting>
  <conditionalFormatting sqref="U375:U385">
    <cfRule type="cellIs" dxfId="4460" priority="2684" stopIfTrue="1" operator="equal">
      <formula>"NO ADMISIBLE"</formula>
    </cfRule>
  </conditionalFormatting>
  <conditionalFormatting sqref="V375:W385">
    <cfRule type="cellIs" dxfId="4459" priority="2685" stopIfTrue="1" operator="equal">
      <formula>"NO ADMISIBLE"</formula>
    </cfRule>
    <cfRule type="cellIs" dxfId="4458" priority="2686" stopIfTrue="1" operator="equal">
      <formula>"ADMISIBLE"</formula>
    </cfRule>
  </conditionalFormatting>
  <conditionalFormatting sqref="D376:D385 E375:M375">
    <cfRule type="cellIs" dxfId="4457" priority="2683" stopIfTrue="1" operator="equal">
      <formula>"NO ADMISIBLE"</formula>
    </cfRule>
  </conditionalFormatting>
  <conditionalFormatting sqref="J377:K385">
    <cfRule type="cellIs" dxfId="4456" priority="2681" stopIfTrue="1" operator="equal">
      <formula>"NO ADMISIBLE"</formula>
    </cfRule>
  </conditionalFormatting>
  <conditionalFormatting sqref="J376:K376">
    <cfRule type="cellIs" dxfId="4455" priority="2682" stopIfTrue="1" operator="equal">
      <formula>"NO ADMISIBLE"</formula>
    </cfRule>
  </conditionalFormatting>
  <conditionalFormatting sqref="T375">
    <cfRule type="cellIs" dxfId="4454" priority="2679" stopIfTrue="1" operator="equal">
      <formula>"NO ADMISIBLE"</formula>
    </cfRule>
    <cfRule type="cellIs" dxfId="4453" priority="2680" stopIfTrue="1" operator="equal">
      <formula>"ADMISIBLE"</formula>
    </cfRule>
  </conditionalFormatting>
  <conditionalFormatting sqref="AE375">
    <cfRule type="cellIs" dxfId="4452" priority="2677" stopIfTrue="1" operator="equal">
      <formula>"NO ADMISIBLE"</formula>
    </cfRule>
    <cfRule type="cellIs" dxfId="4451" priority="2678" stopIfTrue="1" operator="equal">
      <formula>"ADMISIBLE"</formula>
    </cfRule>
  </conditionalFormatting>
  <conditionalFormatting sqref="C379">
    <cfRule type="cellIs" dxfId="4450" priority="2676" stopIfTrue="1" operator="equal">
      <formula>"NO ADMISIBLE"</formula>
    </cfRule>
  </conditionalFormatting>
  <conditionalFormatting sqref="D375">
    <cfRule type="cellIs" dxfId="4449" priority="2675" stopIfTrue="1" operator="equal">
      <formula>"NO ADMISIBLE"</formula>
    </cfRule>
  </conditionalFormatting>
  <conditionalFormatting sqref="C377">
    <cfRule type="cellIs" dxfId="4448" priority="2674" stopIfTrue="1" operator="equal">
      <formula>"NO ADMISIBLE"</formula>
    </cfRule>
  </conditionalFormatting>
  <conditionalFormatting sqref="C378">
    <cfRule type="cellIs" dxfId="4447" priority="2673" stopIfTrue="1" operator="equal">
      <formula>"NO ADMISIBLE"</formula>
    </cfRule>
  </conditionalFormatting>
  <conditionalFormatting sqref="AF386:AG396 AB386:AD396 X386:X396 C386 N386:R396 C391:C396">
    <cfRule type="cellIs" dxfId="4446" priority="2670" stopIfTrue="1" operator="equal">
      <formula>"NO ADMISIBLE"</formula>
    </cfRule>
  </conditionalFormatting>
  <conditionalFormatting sqref="AC386 AE387:AE396 Y386:AA396">
    <cfRule type="cellIs" dxfId="4445" priority="2671" stopIfTrue="1" operator="equal">
      <formula>"NO ADMISIBLE"</formula>
    </cfRule>
    <cfRule type="cellIs" dxfId="4444" priority="2672" stopIfTrue="1" operator="equal">
      <formula>"ADMISIBLE"</formula>
    </cfRule>
  </conditionalFormatting>
  <conditionalFormatting sqref="AD386:AD396">
    <cfRule type="cellIs" dxfId="4443" priority="2668" stopIfTrue="1" operator="equal">
      <formula>"NO ADMISIBLE"</formula>
    </cfRule>
    <cfRule type="cellIs" dxfId="4442" priority="2669" stopIfTrue="1" operator="equal">
      <formula>"ADMISIBLE"</formula>
    </cfRule>
  </conditionalFormatting>
  <conditionalFormatting sqref="AH386:AI396">
    <cfRule type="cellIs" dxfId="4441" priority="2667" stopIfTrue="1" operator="equal">
      <formula>"NO ADMISIBLE"</formula>
    </cfRule>
  </conditionalFormatting>
  <conditionalFormatting sqref="AH386">
    <cfRule type="cellIs" dxfId="4440" priority="2665" stopIfTrue="1" operator="equal">
      <formula>"NO ADMISIBLE"</formula>
    </cfRule>
    <cfRule type="cellIs" dxfId="4439" priority="2666" stopIfTrue="1" operator="equal">
      <formula>"ADMISIBLE"</formula>
    </cfRule>
  </conditionalFormatting>
  <conditionalFormatting sqref="AI386:AI396">
    <cfRule type="cellIs" dxfId="4438" priority="2663" stopIfTrue="1" operator="equal">
      <formula>"NO ADMISIBLE"</formula>
    </cfRule>
    <cfRule type="cellIs" dxfId="4437" priority="2664" stopIfTrue="1" operator="equal">
      <formula>"ADMISIBLE"</formula>
    </cfRule>
  </conditionalFormatting>
  <conditionalFormatting sqref="AJ386:AK396">
    <cfRule type="cellIs" dxfId="4436" priority="2662" stopIfTrue="1" operator="equal">
      <formula>"NO ADMISIBLE"</formula>
    </cfRule>
  </conditionalFormatting>
  <conditionalFormatting sqref="AJ386">
    <cfRule type="cellIs" dxfId="4435" priority="2660" stopIfTrue="1" operator="equal">
      <formula>"NO ADMISIBLE"</formula>
    </cfRule>
    <cfRule type="cellIs" dxfId="4434" priority="2661" stopIfTrue="1" operator="equal">
      <formula>"ADMISIBLE"</formula>
    </cfRule>
  </conditionalFormatting>
  <conditionalFormatting sqref="AK386:AK396">
    <cfRule type="cellIs" dxfId="4433" priority="2658" stopIfTrue="1" operator="equal">
      <formula>"NO ADMISIBLE"</formula>
    </cfRule>
    <cfRule type="cellIs" dxfId="4432" priority="2659" stopIfTrue="1" operator="equal">
      <formula>"ADMISIBLE"</formula>
    </cfRule>
  </conditionalFormatting>
  <conditionalFormatting sqref="AL386:AL396">
    <cfRule type="cellIs" dxfId="4431" priority="2656" stopIfTrue="1" operator="equal">
      <formula>"NO ADMISIBLE"</formula>
    </cfRule>
    <cfRule type="cellIs" dxfId="4430" priority="2657" stopIfTrue="1" operator="equal">
      <formula>"ADMISIBLE"</formula>
    </cfRule>
  </conditionalFormatting>
  <conditionalFormatting sqref="S386:S396">
    <cfRule type="cellIs" dxfId="4429" priority="2653" stopIfTrue="1" operator="equal">
      <formula>"NO ADMISIBLE"</formula>
    </cfRule>
  </conditionalFormatting>
  <conditionalFormatting sqref="T387:T396">
    <cfRule type="cellIs" dxfId="4428" priority="2654" stopIfTrue="1" operator="equal">
      <formula>"NO ADMISIBLE"</formula>
    </cfRule>
    <cfRule type="cellIs" dxfId="4427" priority="2655" stopIfTrue="1" operator="equal">
      <formula>"ADMISIBLE"</formula>
    </cfRule>
  </conditionalFormatting>
  <conditionalFormatting sqref="U386:U396">
    <cfRule type="cellIs" dxfId="4426" priority="2650" stopIfTrue="1" operator="equal">
      <formula>"NO ADMISIBLE"</formula>
    </cfRule>
  </conditionalFormatting>
  <conditionalFormatting sqref="V386:W396">
    <cfRule type="cellIs" dxfId="4425" priority="2651" stopIfTrue="1" operator="equal">
      <formula>"NO ADMISIBLE"</formula>
    </cfRule>
    <cfRule type="cellIs" dxfId="4424" priority="2652" stopIfTrue="1" operator="equal">
      <formula>"ADMISIBLE"</formula>
    </cfRule>
  </conditionalFormatting>
  <conditionalFormatting sqref="D387:D396 E386:M386">
    <cfRule type="cellIs" dxfId="4423" priority="2649" stopIfTrue="1" operator="equal">
      <formula>"NO ADMISIBLE"</formula>
    </cfRule>
  </conditionalFormatting>
  <conditionalFormatting sqref="J388:K396">
    <cfRule type="cellIs" dxfId="4422" priority="2647" stopIfTrue="1" operator="equal">
      <formula>"NO ADMISIBLE"</formula>
    </cfRule>
  </conditionalFormatting>
  <conditionalFormatting sqref="J387:K387">
    <cfRule type="cellIs" dxfId="4421" priority="2648" stopIfTrue="1" operator="equal">
      <formula>"NO ADMISIBLE"</formula>
    </cfRule>
  </conditionalFormatting>
  <conditionalFormatting sqref="T386">
    <cfRule type="cellIs" dxfId="4420" priority="2645" stopIfTrue="1" operator="equal">
      <formula>"NO ADMISIBLE"</formula>
    </cfRule>
    <cfRule type="cellIs" dxfId="4419" priority="2646" stopIfTrue="1" operator="equal">
      <formula>"ADMISIBLE"</formula>
    </cfRule>
  </conditionalFormatting>
  <conditionalFormatting sqref="AE386">
    <cfRule type="cellIs" dxfId="4418" priority="2643" stopIfTrue="1" operator="equal">
      <formula>"NO ADMISIBLE"</formula>
    </cfRule>
    <cfRule type="cellIs" dxfId="4417" priority="2644" stopIfTrue="1" operator="equal">
      <formula>"ADMISIBLE"</formula>
    </cfRule>
  </conditionalFormatting>
  <conditionalFormatting sqref="C390">
    <cfRule type="cellIs" dxfId="4416" priority="2642" stopIfTrue="1" operator="equal">
      <formula>"NO ADMISIBLE"</formula>
    </cfRule>
  </conditionalFormatting>
  <conditionalFormatting sqref="D386">
    <cfRule type="cellIs" dxfId="4415" priority="2641" stopIfTrue="1" operator="equal">
      <formula>"NO ADMISIBLE"</formula>
    </cfRule>
  </conditionalFormatting>
  <conditionalFormatting sqref="C388">
    <cfRule type="cellIs" dxfId="4414" priority="2640" stopIfTrue="1" operator="equal">
      <formula>"NO ADMISIBLE"</formula>
    </cfRule>
  </conditionalFormatting>
  <conditionalFormatting sqref="C389">
    <cfRule type="cellIs" dxfId="4413" priority="2639" stopIfTrue="1" operator="equal">
      <formula>"NO ADMISIBLE"</formula>
    </cfRule>
  </conditionalFormatting>
  <conditionalFormatting sqref="AF397:AG407 AB397:AD407 X397:X407 C397 N397:R407 C402:C407">
    <cfRule type="cellIs" dxfId="4412" priority="2636" stopIfTrue="1" operator="equal">
      <formula>"NO ADMISIBLE"</formula>
    </cfRule>
  </conditionalFormatting>
  <conditionalFormatting sqref="AC397 AE398:AE407 Y397:AA407">
    <cfRule type="cellIs" dxfId="4411" priority="2637" stopIfTrue="1" operator="equal">
      <formula>"NO ADMISIBLE"</formula>
    </cfRule>
    <cfRule type="cellIs" dxfId="4410" priority="2638" stopIfTrue="1" operator="equal">
      <formula>"ADMISIBLE"</formula>
    </cfRule>
  </conditionalFormatting>
  <conditionalFormatting sqref="AD397:AD407">
    <cfRule type="cellIs" dxfId="4409" priority="2634" stopIfTrue="1" operator="equal">
      <formula>"NO ADMISIBLE"</formula>
    </cfRule>
    <cfRule type="cellIs" dxfId="4408" priority="2635" stopIfTrue="1" operator="equal">
      <formula>"ADMISIBLE"</formula>
    </cfRule>
  </conditionalFormatting>
  <conditionalFormatting sqref="AH397:AI407">
    <cfRule type="cellIs" dxfId="4407" priority="2633" stopIfTrue="1" operator="equal">
      <formula>"NO ADMISIBLE"</formula>
    </cfRule>
  </conditionalFormatting>
  <conditionalFormatting sqref="AH397">
    <cfRule type="cellIs" dxfId="4406" priority="2631" stopIfTrue="1" operator="equal">
      <formula>"NO ADMISIBLE"</formula>
    </cfRule>
    <cfRule type="cellIs" dxfId="4405" priority="2632" stopIfTrue="1" operator="equal">
      <formula>"ADMISIBLE"</formula>
    </cfRule>
  </conditionalFormatting>
  <conditionalFormatting sqref="AI397:AI407">
    <cfRule type="cellIs" dxfId="4404" priority="2629" stopIfTrue="1" operator="equal">
      <formula>"NO ADMISIBLE"</formula>
    </cfRule>
    <cfRule type="cellIs" dxfId="4403" priority="2630" stopIfTrue="1" operator="equal">
      <formula>"ADMISIBLE"</formula>
    </cfRule>
  </conditionalFormatting>
  <conditionalFormatting sqref="AJ397:AK407">
    <cfRule type="cellIs" dxfId="4402" priority="2628" stopIfTrue="1" operator="equal">
      <formula>"NO ADMISIBLE"</formula>
    </cfRule>
  </conditionalFormatting>
  <conditionalFormatting sqref="AJ397">
    <cfRule type="cellIs" dxfId="4401" priority="2626" stopIfTrue="1" operator="equal">
      <formula>"NO ADMISIBLE"</formula>
    </cfRule>
    <cfRule type="cellIs" dxfId="4400" priority="2627" stopIfTrue="1" operator="equal">
      <formula>"ADMISIBLE"</formula>
    </cfRule>
  </conditionalFormatting>
  <conditionalFormatting sqref="AK397:AK407">
    <cfRule type="cellIs" dxfId="4399" priority="2624" stopIfTrue="1" operator="equal">
      <formula>"NO ADMISIBLE"</formula>
    </cfRule>
    <cfRule type="cellIs" dxfId="4398" priority="2625" stopIfTrue="1" operator="equal">
      <formula>"ADMISIBLE"</formula>
    </cfRule>
  </conditionalFormatting>
  <conditionalFormatting sqref="AL397:AL407">
    <cfRule type="cellIs" dxfId="4397" priority="2622" stopIfTrue="1" operator="equal">
      <formula>"NO ADMISIBLE"</formula>
    </cfRule>
    <cfRule type="cellIs" dxfId="4396" priority="2623" stopIfTrue="1" operator="equal">
      <formula>"ADMISIBLE"</formula>
    </cfRule>
  </conditionalFormatting>
  <conditionalFormatting sqref="S397:S407">
    <cfRule type="cellIs" dxfId="4395" priority="2619" stopIfTrue="1" operator="equal">
      <formula>"NO ADMISIBLE"</formula>
    </cfRule>
  </conditionalFormatting>
  <conditionalFormatting sqref="T398:T407">
    <cfRule type="cellIs" dxfId="4394" priority="2620" stopIfTrue="1" operator="equal">
      <formula>"NO ADMISIBLE"</formula>
    </cfRule>
    <cfRule type="cellIs" dxfId="4393" priority="2621" stopIfTrue="1" operator="equal">
      <formula>"ADMISIBLE"</formula>
    </cfRule>
  </conditionalFormatting>
  <conditionalFormatting sqref="U397:U407">
    <cfRule type="cellIs" dxfId="4392" priority="2616" stopIfTrue="1" operator="equal">
      <formula>"NO ADMISIBLE"</formula>
    </cfRule>
  </conditionalFormatting>
  <conditionalFormatting sqref="V397:W407">
    <cfRule type="cellIs" dxfId="4391" priority="2617" stopIfTrue="1" operator="equal">
      <formula>"NO ADMISIBLE"</formula>
    </cfRule>
    <cfRule type="cellIs" dxfId="4390" priority="2618" stopIfTrue="1" operator="equal">
      <formula>"ADMISIBLE"</formula>
    </cfRule>
  </conditionalFormatting>
  <conditionalFormatting sqref="D398:D407 E397:M397">
    <cfRule type="cellIs" dxfId="4389" priority="2615" stopIfTrue="1" operator="equal">
      <formula>"NO ADMISIBLE"</formula>
    </cfRule>
  </conditionalFormatting>
  <conditionalFormatting sqref="J399:K407">
    <cfRule type="cellIs" dxfId="4388" priority="2613" stopIfTrue="1" operator="equal">
      <formula>"NO ADMISIBLE"</formula>
    </cfRule>
  </conditionalFormatting>
  <conditionalFormatting sqref="J398:K398">
    <cfRule type="cellIs" dxfId="4387" priority="2614" stopIfTrue="1" operator="equal">
      <formula>"NO ADMISIBLE"</formula>
    </cfRule>
  </conditionalFormatting>
  <conditionalFormatting sqref="T397">
    <cfRule type="cellIs" dxfId="4386" priority="2611" stopIfTrue="1" operator="equal">
      <formula>"NO ADMISIBLE"</formula>
    </cfRule>
    <cfRule type="cellIs" dxfId="4385" priority="2612" stopIfTrue="1" operator="equal">
      <formula>"ADMISIBLE"</formula>
    </cfRule>
  </conditionalFormatting>
  <conditionalFormatting sqref="AE397">
    <cfRule type="cellIs" dxfId="4384" priority="2609" stopIfTrue="1" operator="equal">
      <formula>"NO ADMISIBLE"</formula>
    </cfRule>
    <cfRule type="cellIs" dxfId="4383" priority="2610" stopIfTrue="1" operator="equal">
      <formula>"ADMISIBLE"</formula>
    </cfRule>
  </conditionalFormatting>
  <conditionalFormatting sqref="C401">
    <cfRule type="cellIs" dxfId="4382" priority="2608" stopIfTrue="1" operator="equal">
      <formula>"NO ADMISIBLE"</formula>
    </cfRule>
  </conditionalFormatting>
  <conditionalFormatting sqref="D397">
    <cfRule type="cellIs" dxfId="4381" priority="2607" stopIfTrue="1" operator="equal">
      <formula>"NO ADMISIBLE"</formula>
    </cfRule>
  </conditionalFormatting>
  <conditionalFormatting sqref="C399">
    <cfRule type="cellIs" dxfId="4380" priority="2606" stopIfTrue="1" operator="equal">
      <formula>"NO ADMISIBLE"</formula>
    </cfRule>
  </conditionalFormatting>
  <conditionalFormatting sqref="C400">
    <cfRule type="cellIs" dxfId="4379" priority="2605" stopIfTrue="1" operator="equal">
      <formula>"NO ADMISIBLE"</formula>
    </cfRule>
  </conditionalFormatting>
  <conditionalFormatting sqref="AF408:AG418 AB408:AD418 X408:X418 C408 N408:R418 C413:C418">
    <cfRule type="cellIs" dxfId="4378" priority="2602" stopIfTrue="1" operator="equal">
      <formula>"NO ADMISIBLE"</formula>
    </cfRule>
  </conditionalFormatting>
  <conditionalFormatting sqref="AC408 AE409:AE418 Y408:AA418">
    <cfRule type="cellIs" dxfId="4377" priority="2603" stopIfTrue="1" operator="equal">
      <formula>"NO ADMISIBLE"</formula>
    </cfRule>
    <cfRule type="cellIs" dxfId="4376" priority="2604" stopIfTrue="1" operator="equal">
      <formula>"ADMISIBLE"</formula>
    </cfRule>
  </conditionalFormatting>
  <conditionalFormatting sqref="AD408:AD418">
    <cfRule type="cellIs" dxfId="4375" priority="2600" stopIfTrue="1" operator="equal">
      <formula>"NO ADMISIBLE"</formula>
    </cfRule>
    <cfRule type="cellIs" dxfId="4374" priority="2601" stopIfTrue="1" operator="equal">
      <formula>"ADMISIBLE"</formula>
    </cfRule>
  </conditionalFormatting>
  <conditionalFormatting sqref="AH408:AI418">
    <cfRule type="cellIs" dxfId="4373" priority="2599" stopIfTrue="1" operator="equal">
      <formula>"NO ADMISIBLE"</formula>
    </cfRule>
  </conditionalFormatting>
  <conditionalFormatting sqref="AH408">
    <cfRule type="cellIs" dxfId="4372" priority="2597" stopIfTrue="1" operator="equal">
      <formula>"NO ADMISIBLE"</formula>
    </cfRule>
    <cfRule type="cellIs" dxfId="4371" priority="2598" stopIfTrue="1" operator="equal">
      <formula>"ADMISIBLE"</formula>
    </cfRule>
  </conditionalFormatting>
  <conditionalFormatting sqref="AI408:AI418">
    <cfRule type="cellIs" dxfId="4370" priority="2595" stopIfTrue="1" operator="equal">
      <formula>"NO ADMISIBLE"</formula>
    </cfRule>
    <cfRule type="cellIs" dxfId="4369" priority="2596" stopIfTrue="1" operator="equal">
      <formula>"ADMISIBLE"</formula>
    </cfRule>
  </conditionalFormatting>
  <conditionalFormatting sqref="AJ408:AK418">
    <cfRule type="cellIs" dxfId="4368" priority="2594" stopIfTrue="1" operator="equal">
      <formula>"NO ADMISIBLE"</formula>
    </cfRule>
  </conditionalFormatting>
  <conditionalFormatting sqref="AJ408">
    <cfRule type="cellIs" dxfId="4367" priority="2592" stopIfTrue="1" operator="equal">
      <formula>"NO ADMISIBLE"</formula>
    </cfRule>
    <cfRule type="cellIs" dxfId="4366" priority="2593" stopIfTrue="1" operator="equal">
      <formula>"ADMISIBLE"</formula>
    </cfRule>
  </conditionalFormatting>
  <conditionalFormatting sqref="AK408:AK418">
    <cfRule type="cellIs" dxfId="4365" priority="2590" stopIfTrue="1" operator="equal">
      <formula>"NO ADMISIBLE"</formula>
    </cfRule>
    <cfRule type="cellIs" dxfId="4364" priority="2591" stopIfTrue="1" operator="equal">
      <formula>"ADMISIBLE"</formula>
    </cfRule>
  </conditionalFormatting>
  <conditionalFormatting sqref="AL408:AL418">
    <cfRule type="cellIs" dxfId="4363" priority="2588" stopIfTrue="1" operator="equal">
      <formula>"NO ADMISIBLE"</formula>
    </cfRule>
    <cfRule type="cellIs" dxfId="4362" priority="2589" stopIfTrue="1" operator="equal">
      <formula>"ADMISIBLE"</formula>
    </cfRule>
  </conditionalFormatting>
  <conditionalFormatting sqref="S408:S418">
    <cfRule type="cellIs" dxfId="4361" priority="2585" stopIfTrue="1" operator="equal">
      <formula>"NO ADMISIBLE"</formula>
    </cfRule>
  </conditionalFormatting>
  <conditionalFormatting sqref="T409:T418">
    <cfRule type="cellIs" dxfId="4360" priority="2586" stopIfTrue="1" operator="equal">
      <formula>"NO ADMISIBLE"</formula>
    </cfRule>
    <cfRule type="cellIs" dxfId="4359" priority="2587" stopIfTrue="1" operator="equal">
      <formula>"ADMISIBLE"</formula>
    </cfRule>
  </conditionalFormatting>
  <conditionalFormatting sqref="U408:U418">
    <cfRule type="cellIs" dxfId="4358" priority="2582" stopIfTrue="1" operator="equal">
      <formula>"NO ADMISIBLE"</formula>
    </cfRule>
  </conditionalFormatting>
  <conditionalFormatting sqref="V408:W418">
    <cfRule type="cellIs" dxfId="4357" priority="2583" stopIfTrue="1" operator="equal">
      <formula>"NO ADMISIBLE"</formula>
    </cfRule>
    <cfRule type="cellIs" dxfId="4356" priority="2584" stopIfTrue="1" operator="equal">
      <formula>"ADMISIBLE"</formula>
    </cfRule>
  </conditionalFormatting>
  <conditionalFormatting sqref="D409:D418 E408:M408">
    <cfRule type="cellIs" dxfId="4355" priority="2581" stopIfTrue="1" operator="equal">
      <formula>"NO ADMISIBLE"</formula>
    </cfRule>
  </conditionalFormatting>
  <conditionalFormatting sqref="J410:K418">
    <cfRule type="cellIs" dxfId="4354" priority="2579" stopIfTrue="1" operator="equal">
      <formula>"NO ADMISIBLE"</formula>
    </cfRule>
  </conditionalFormatting>
  <conditionalFormatting sqref="J409:K409">
    <cfRule type="cellIs" dxfId="4353" priority="2580" stopIfTrue="1" operator="equal">
      <formula>"NO ADMISIBLE"</formula>
    </cfRule>
  </conditionalFormatting>
  <conditionalFormatting sqref="T408">
    <cfRule type="cellIs" dxfId="4352" priority="2577" stopIfTrue="1" operator="equal">
      <formula>"NO ADMISIBLE"</formula>
    </cfRule>
    <cfRule type="cellIs" dxfId="4351" priority="2578" stopIfTrue="1" operator="equal">
      <formula>"ADMISIBLE"</formula>
    </cfRule>
  </conditionalFormatting>
  <conditionalFormatting sqref="AE408">
    <cfRule type="cellIs" dxfId="4350" priority="2575" stopIfTrue="1" operator="equal">
      <formula>"NO ADMISIBLE"</formula>
    </cfRule>
    <cfRule type="cellIs" dxfId="4349" priority="2576" stopIfTrue="1" operator="equal">
      <formula>"ADMISIBLE"</formula>
    </cfRule>
  </conditionalFormatting>
  <conditionalFormatting sqref="C412">
    <cfRule type="cellIs" dxfId="4348" priority="2574" stopIfTrue="1" operator="equal">
      <formula>"NO ADMISIBLE"</formula>
    </cfRule>
  </conditionalFormatting>
  <conditionalFormatting sqref="D408">
    <cfRule type="cellIs" dxfId="4347" priority="2573" stopIfTrue="1" operator="equal">
      <formula>"NO ADMISIBLE"</formula>
    </cfRule>
  </conditionalFormatting>
  <conditionalFormatting sqref="C410">
    <cfRule type="cellIs" dxfId="4346" priority="2572" stopIfTrue="1" operator="equal">
      <formula>"NO ADMISIBLE"</formula>
    </cfRule>
  </conditionalFormatting>
  <conditionalFormatting sqref="C411">
    <cfRule type="cellIs" dxfId="4345" priority="2571" stopIfTrue="1" operator="equal">
      <formula>"NO ADMISIBLE"</formula>
    </cfRule>
  </conditionalFormatting>
  <conditionalFormatting sqref="AF419:AG429 AB419:AD429 X419:X429 C419 N419:R429 C424:C429">
    <cfRule type="cellIs" dxfId="4344" priority="2568" stopIfTrue="1" operator="equal">
      <formula>"NO ADMISIBLE"</formula>
    </cfRule>
  </conditionalFormatting>
  <conditionalFormatting sqref="AC419 AE420:AE429 Y419:AA429">
    <cfRule type="cellIs" dxfId="4343" priority="2569" stopIfTrue="1" operator="equal">
      <formula>"NO ADMISIBLE"</formula>
    </cfRule>
    <cfRule type="cellIs" dxfId="4342" priority="2570" stopIfTrue="1" operator="equal">
      <formula>"ADMISIBLE"</formula>
    </cfRule>
  </conditionalFormatting>
  <conditionalFormatting sqref="AD419:AD429">
    <cfRule type="cellIs" dxfId="4341" priority="2566" stopIfTrue="1" operator="equal">
      <formula>"NO ADMISIBLE"</formula>
    </cfRule>
    <cfRule type="cellIs" dxfId="4340" priority="2567" stopIfTrue="1" operator="equal">
      <formula>"ADMISIBLE"</formula>
    </cfRule>
  </conditionalFormatting>
  <conditionalFormatting sqref="AH419:AI429">
    <cfRule type="cellIs" dxfId="4339" priority="2565" stopIfTrue="1" operator="equal">
      <formula>"NO ADMISIBLE"</formula>
    </cfRule>
  </conditionalFormatting>
  <conditionalFormatting sqref="AH419">
    <cfRule type="cellIs" dxfId="4338" priority="2563" stopIfTrue="1" operator="equal">
      <formula>"NO ADMISIBLE"</formula>
    </cfRule>
    <cfRule type="cellIs" dxfId="4337" priority="2564" stopIfTrue="1" operator="equal">
      <formula>"ADMISIBLE"</formula>
    </cfRule>
  </conditionalFormatting>
  <conditionalFormatting sqref="AI419:AI429">
    <cfRule type="cellIs" dxfId="4336" priority="2561" stopIfTrue="1" operator="equal">
      <formula>"NO ADMISIBLE"</formula>
    </cfRule>
    <cfRule type="cellIs" dxfId="4335" priority="2562" stopIfTrue="1" operator="equal">
      <formula>"ADMISIBLE"</formula>
    </cfRule>
  </conditionalFormatting>
  <conditionalFormatting sqref="AJ419:AK429">
    <cfRule type="cellIs" dxfId="4334" priority="2560" stopIfTrue="1" operator="equal">
      <formula>"NO ADMISIBLE"</formula>
    </cfRule>
  </conditionalFormatting>
  <conditionalFormatting sqref="AJ419">
    <cfRule type="cellIs" dxfId="4333" priority="2558" stopIfTrue="1" operator="equal">
      <formula>"NO ADMISIBLE"</formula>
    </cfRule>
    <cfRule type="cellIs" dxfId="4332" priority="2559" stopIfTrue="1" operator="equal">
      <formula>"ADMISIBLE"</formula>
    </cfRule>
  </conditionalFormatting>
  <conditionalFormatting sqref="AK419:AK429">
    <cfRule type="cellIs" dxfId="4331" priority="2556" stopIfTrue="1" operator="equal">
      <formula>"NO ADMISIBLE"</formula>
    </cfRule>
    <cfRule type="cellIs" dxfId="4330" priority="2557" stopIfTrue="1" operator="equal">
      <formula>"ADMISIBLE"</formula>
    </cfRule>
  </conditionalFormatting>
  <conditionalFormatting sqref="AL419:AL429">
    <cfRule type="cellIs" dxfId="4329" priority="2554" stopIfTrue="1" operator="equal">
      <formula>"NO ADMISIBLE"</formula>
    </cfRule>
    <cfRule type="cellIs" dxfId="4328" priority="2555" stopIfTrue="1" operator="equal">
      <formula>"ADMISIBLE"</formula>
    </cfRule>
  </conditionalFormatting>
  <conditionalFormatting sqref="S419:S429">
    <cfRule type="cellIs" dxfId="4327" priority="2551" stopIfTrue="1" operator="equal">
      <formula>"NO ADMISIBLE"</formula>
    </cfRule>
  </conditionalFormatting>
  <conditionalFormatting sqref="T420:T429">
    <cfRule type="cellIs" dxfId="4326" priority="2552" stopIfTrue="1" operator="equal">
      <formula>"NO ADMISIBLE"</formula>
    </cfRule>
    <cfRule type="cellIs" dxfId="4325" priority="2553" stopIfTrue="1" operator="equal">
      <formula>"ADMISIBLE"</formula>
    </cfRule>
  </conditionalFormatting>
  <conditionalFormatting sqref="U419:U429">
    <cfRule type="cellIs" dxfId="4324" priority="2548" stopIfTrue="1" operator="equal">
      <formula>"NO ADMISIBLE"</formula>
    </cfRule>
  </conditionalFormatting>
  <conditionalFormatting sqref="V419:W429">
    <cfRule type="cellIs" dxfId="4323" priority="2549" stopIfTrue="1" operator="equal">
      <formula>"NO ADMISIBLE"</formula>
    </cfRule>
    <cfRule type="cellIs" dxfId="4322" priority="2550" stopIfTrue="1" operator="equal">
      <formula>"ADMISIBLE"</formula>
    </cfRule>
  </conditionalFormatting>
  <conditionalFormatting sqref="D420:D429 E419:M419">
    <cfRule type="cellIs" dxfId="4321" priority="2547" stopIfTrue="1" operator="equal">
      <formula>"NO ADMISIBLE"</formula>
    </cfRule>
  </conditionalFormatting>
  <conditionalFormatting sqref="J421:K429">
    <cfRule type="cellIs" dxfId="4320" priority="2545" stopIfTrue="1" operator="equal">
      <formula>"NO ADMISIBLE"</formula>
    </cfRule>
  </conditionalFormatting>
  <conditionalFormatting sqref="J420:K420">
    <cfRule type="cellIs" dxfId="4319" priority="2546" stopIfTrue="1" operator="equal">
      <formula>"NO ADMISIBLE"</formula>
    </cfRule>
  </conditionalFormatting>
  <conditionalFormatting sqref="T419">
    <cfRule type="cellIs" dxfId="4318" priority="2543" stopIfTrue="1" operator="equal">
      <formula>"NO ADMISIBLE"</formula>
    </cfRule>
    <cfRule type="cellIs" dxfId="4317" priority="2544" stopIfTrue="1" operator="equal">
      <formula>"ADMISIBLE"</formula>
    </cfRule>
  </conditionalFormatting>
  <conditionalFormatting sqref="AE419">
    <cfRule type="cellIs" dxfId="4316" priority="2541" stopIfTrue="1" operator="equal">
      <formula>"NO ADMISIBLE"</formula>
    </cfRule>
    <cfRule type="cellIs" dxfId="4315" priority="2542" stopIfTrue="1" operator="equal">
      <formula>"ADMISIBLE"</formula>
    </cfRule>
  </conditionalFormatting>
  <conditionalFormatting sqref="C423">
    <cfRule type="cellIs" dxfId="4314" priority="2540" stopIfTrue="1" operator="equal">
      <formula>"NO ADMISIBLE"</formula>
    </cfRule>
  </conditionalFormatting>
  <conditionalFormatting sqref="D419">
    <cfRule type="cellIs" dxfId="4313" priority="2539" stopIfTrue="1" operator="equal">
      <formula>"NO ADMISIBLE"</formula>
    </cfRule>
  </conditionalFormatting>
  <conditionalFormatting sqref="C421">
    <cfRule type="cellIs" dxfId="4312" priority="2538" stopIfTrue="1" operator="equal">
      <formula>"NO ADMISIBLE"</formula>
    </cfRule>
  </conditionalFormatting>
  <conditionalFormatting sqref="C422">
    <cfRule type="cellIs" dxfId="4311" priority="2537" stopIfTrue="1" operator="equal">
      <formula>"NO ADMISIBLE"</formula>
    </cfRule>
  </conditionalFormatting>
  <conditionalFormatting sqref="AF430:AG440 AB430:AD440 X430:X440 C430 N430:R440 C435:C440">
    <cfRule type="cellIs" dxfId="4310" priority="2534" stopIfTrue="1" operator="equal">
      <formula>"NO ADMISIBLE"</formula>
    </cfRule>
  </conditionalFormatting>
  <conditionalFormatting sqref="AC430 AE431:AE440 Y430:AA440">
    <cfRule type="cellIs" dxfId="4309" priority="2535" stopIfTrue="1" operator="equal">
      <formula>"NO ADMISIBLE"</formula>
    </cfRule>
    <cfRule type="cellIs" dxfId="4308" priority="2536" stopIfTrue="1" operator="equal">
      <formula>"ADMISIBLE"</formula>
    </cfRule>
  </conditionalFormatting>
  <conditionalFormatting sqref="AD430:AD440">
    <cfRule type="cellIs" dxfId="4307" priority="2532" stopIfTrue="1" operator="equal">
      <formula>"NO ADMISIBLE"</formula>
    </cfRule>
    <cfRule type="cellIs" dxfId="4306" priority="2533" stopIfTrue="1" operator="equal">
      <formula>"ADMISIBLE"</formula>
    </cfRule>
  </conditionalFormatting>
  <conditionalFormatting sqref="AH430:AI440">
    <cfRule type="cellIs" dxfId="4305" priority="2531" stopIfTrue="1" operator="equal">
      <formula>"NO ADMISIBLE"</formula>
    </cfRule>
  </conditionalFormatting>
  <conditionalFormatting sqref="AH430">
    <cfRule type="cellIs" dxfId="4304" priority="2529" stopIfTrue="1" operator="equal">
      <formula>"NO ADMISIBLE"</formula>
    </cfRule>
    <cfRule type="cellIs" dxfId="4303" priority="2530" stopIfTrue="1" operator="equal">
      <formula>"ADMISIBLE"</formula>
    </cfRule>
  </conditionalFormatting>
  <conditionalFormatting sqref="AI430:AI440">
    <cfRule type="cellIs" dxfId="4302" priority="2527" stopIfTrue="1" operator="equal">
      <formula>"NO ADMISIBLE"</formula>
    </cfRule>
    <cfRule type="cellIs" dxfId="4301" priority="2528" stopIfTrue="1" operator="equal">
      <formula>"ADMISIBLE"</formula>
    </cfRule>
  </conditionalFormatting>
  <conditionalFormatting sqref="AJ430:AK440">
    <cfRule type="cellIs" dxfId="4300" priority="2526" stopIfTrue="1" operator="equal">
      <formula>"NO ADMISIBLE"</formula>
    </cfRule>
  </conditionalFormatting>
  <conditionalFormatting sqref="AJ430">
    <cfRule type="cellIs" dxfId="4299" priority="2524" stopIfTrue="1" operator="equal">
      <formula>"NO ADMISIBLE"</formula>
    </cfRule>
    <cfRule type="cellIs" dxfId="4298" priority="2525" stopIfTrue="1" operator="equal">
      <formula>"ADMISIBLE"</formula>
    </cfRule>
  </conditionalFormatting>
  <conditionalFormatting sqref="AK430:AK440">
    <cfRule type="cellIs" dxfId="4297" priority="2522" stopIfTrue="1" operator="equal">
      <formula>"NO ADMISIBLE"</formula>
    </cfRule>
    <cfRule type="cellIs" dxfId="4296" priority="2523" stopIfTrue="1" operator="equal">
      <formula>"ADMISIBLE"</formula>
    </cfRule>
  </conditionalFormatting>
  <conditionalFormatting sqref="AL430:AL440">
    <cfRule type="cellIs" dxfId="4295" priority="2520" stopIfTrue="1" operator="equal">
      <formula>"NO ADMISIBLE"</formula>
    </cfRule>
    <cfRule type="cellIs" dxfId="4294" priority="2521" stopIfTrue="1" operator="equal">
      <formula>"ADMISIBLE"</formula>
    </cfRule>
  </conditionalFormatting>
  <conditionalFormatting sqref="S430:S440">
    <cfRule type="cellIs" dxfId="4293" priority="2517" stopIfTrue="1" operator="equal">
      <formula>"NO ADMISIBLE"</formula>
    </cfRule>
  </conditionalFormatting>
  <conditionalFormatting sqref="T431:T440">
    <cfRule type="cellIs" dxfId="4292" priority="2518" stopIfTrue="1" operator="equal">
      <formula>"NO ADMISIBLE"</formula>
    </cfRule>
    <cfRule type="cellIs" dxfId="4291" priority="2519" stopIfTrue="1" operator="equal">
      <formula>"ADMISIBLE"</formula>
    </cfRule>
  </conditionalFormatting>
  <conditionalFormatting sqref="U430:U440">
    <cfRule type="cellIs" dxfId="4290" priority="2514" stopIfTrue="1" operator="equal">
      <formula>"NO ADMISIBLE"</formula>
    </cfRule>
  </conditionalFormatting>
  <conditionalFormatting sqref="V430:W440">
    <cfRule type="cellIs" dxfId="4289" priority="2515" stopIfTrue="1" operator="equal">
      <formula>"NO ADMISIBLE"</formula>
    </cfRule>
    <cfRule type="cellIs" dxfId="4288" priority="2516" stopIfTrue="1" operator="equal">
      <formula>"ADMISIBLE"</formula>
    </cfRule>
  </conditionalFormatting>
  <conditionalFormatting sqref="D431:D440 E430:M430">
    <cfRule type="cellIs" dxfId="4287" priority="2513" stopIfTrue="1" operator="equal">
      <formula>"NO ADMISIBLE"</formula>
    </cfRule>
  </conditionalFormatting>
  <conditionalFormatting sqref="J432:K440">
    <cfRule type="cellIs" dxfId="4286" priority="2511" stopIfTrue="1" operator="equal">
      <formula>"NO ADMISIBLE"</formula>
    </cfRule>
  </conditionalFormatting>
  <conditionalFormatting sqref="J431:K431">
    <cfRule type="cellIs" dxfId="4285" priority="2512" stopIfTrue="1" operator="equal">
      <formula>"NO ADMISIBLE"</formula>
    </cfRule>
  </conditionalFormatting>
  <conditionalFormatting sqref="T430">
    <cfRule type="cellIs" dxfId="4284" priority="2509" stopIfTrue="1" operator="equal">
      <formula>"NO ADMISIBLE"</formula>
    </cfRule>
    <cfRule type="cellIs" dxfId="4283" priority="2510" stopIfTrue="1" operator="equal">
      <formula>"ADMISIBLE"</formula>
    </cfRule>
  </conditionalFormatting>
  <conditionalFormatting sqref="AE430">
    <cfRule type="cellIs" dxfId="4282" priority="2507" stopIfTrue="1" operator="equal">
      <formula>"NO ADMISIBLE"</formula>
    </cfRule>
    <cfRule type="cellIs" dxfId="4281" priority="2508" stopIfTrue="1" operator="equal">
      <formula>"ADMISIBLE"</formula>
    </cfRule>
  </conditionalFormatting>
  <conditionalFormatting sqref="C434">
    <cfRule type="cellIs" dxfId="4280" priority="2506" stopIfTrue="1" operator="equal">
      <formula>"NO ADMISIBLE"</formula>
    </cfRule>
  </conditionalFormatting>
  <conditionalFormatting sqref="D430">
    <cfRule type="cellIs" dxfId="4279" priority="2505" stopIfTrue="1" operator="equal">
      <formula>"NO ADMISIBLE"</formula>
    </cfRule>
  </conditionalFormatting>
  <conditionalFormatting sqref="C432">
    <cfRule type="cellIs" dxfId="4278" priority="2504" stopIfTrue="1" operator="equal">
      <formula>"NO ADMISIBLE"</formula>
    </cfRule>
  </conditionalFormatting>
  <conditionalFormatting sqref="C433">
    <cfRule type="cellIs" dxfId="4277" priority="2503" stopIfTrue="1" operator="equal">
      <formula>"NO ADMISIBLE"</formula>
    </cfRule>
  </conditionalFormatting>
  <conditionalFormatting sqref="AF441:AG451 AB441:AD451 X441:X451 C441 N441:R451 C446:C451">
    <cfRule type="cellIs" dxfId="4276" priority="2500" stopIfTrue="1" operator="equal">
      <formula>"NO ADMISIBLE"</formula>
    </cfRule>
  </conditionalFormatting>
  <conditionalFormatting sqref="AC441 AE442:AE451 Y441:AA451">
    <cfRule type="cellIs" dxfId="4275" priority="2501" stopIfTrue="1" operator="equal">
      <formula>"NO ADMISIBLE"</formula>
    </cfRule>
    <cfRule type="cellIs" dxfId="4274" priority="2502" stopIfTrue="1" operator="equal">
      <formula>"ADMISIBLE"</formula>
    </cfRule>
  </conditionalFormatting>
  <conditionalFormatting sqref="AD441:AD451">
    <cfRule type="cellIs" dxfId="4273" priority="2498" stopIfTrue="1" operator="equal">
      <formula>"NO ADMISIBLE"</formula>
    </cfRule>
    <cfRule type="cellIs" dxfId="4272" priority="2499" stopIfTrue="1" operator="equal">
      <formula>"ADMISIBLE"</formula>
    </cfRule>
  </conditionalFormatting>
  <conditionalFormatting sqref="AH441:AI451">
    <cfRule type="cellIs" dxfId="4271" priority="2497" stopIfTrue="1" operator="equal">
      <formula>"NO ADMISIBLE"</formula>
    </cfRule>
  </conditionalFormatting>
  <conditionalFormatting sqref="AH441">
    <cfRule type="cellIs" dxfId="4270" priority="2495" stopIfTrue="1" operator="equal">
      <formula>"NO ADMISIBLE"</formula>
    </cfRule>
    <cfRule type="cellIs" dxfId="4269" priority="2496" stopIfTrue="1" operator="equal">
      <formula>"ADMISIBLE"</formula>
    </cfRule>
  </conditionalFormatting>
  <conditionalFormatting sqref="AI441:AI451">
    <cfRule type="cellIs" dxfId="4268" priority="2493" stopIfTrue="1" operator="equal">
      <formula>"NO ADMISIBLE"</formula>
    </cfRule>
    <cfRule type="cellIs" dxfId="4267" priority="2494" stopIfTrue="1" operator="equal">
      <formula>"ADMISIBLE"</formula>
    </cfRule>
  </conditionalFormatting>
  <conditionalFormatting sqref="AJ441:AK451">
    <cfRule type="cellIs" dxfId="4266" priority="2492" stopIfTrue="1" operator="equal">
      <formula>"NO ADMISIBLE"</formula>
    </cfRule>
  </conditionalFormatting>
  <conditionalFormatting sqref="AJ441">
    <cfRule type="cellIs" dxfId="4265" priority="2490" stopIfTrue="1" operator="equal">
      <formula>"NO ADMISIBLE"</formula>
    </cfRule>
    <cfRule type="cellIs" dxfId="4264" priority="2491" stopIfTrue="1" operator="equal">
      <formula>"ADMISIBLE"</formula>
    </cfRule>
  </conditionalFormatting>
  <conditionalFormatting sqref="AK441:AK451">
    <cfRule type="cellIs" dxfId="4263" priority="2488" stopIfTrue="1" operator="equal">
      <formula>"NO ADMISIBLE"</formula>
    </cfRule>
    <cfRule type="cellIs" dxfId="4262" priority="2489" stopIfTrue="1" operator="equal">
      <formula>"ADMISIBLE"</formula>
    </cfRule>
  </conditionalFormatting>
  <conditionalFormatting sqref="AL441:AL451">
    <cfRule type="cellIs" dxfId="4261" priority="2486" stopIfTrue="1" operator="equal">
      <formula>"NO ADMISIBLE"</formula>
    </cfRule>
    <cfRule type="cellIs" dxfId="4260" priority="2487" stopIfTrue="1" operator="equal">
      <formula>"ADMISIBLE"</formula>
    </cfRule>
  </conditionalFormatting>
  <conditionalFormatting sqref="S441:S451">
    <cfRule type="cellIs" dxfId="4259" priority="2483" stopIfTrue="1" operator="equal">
      <formula>"NO ADMISIBLE"</formula>
    </cfRule>
  </conditionalFormatting>
  <conditionalFormatting sqref="T442:T451">
    <cfRule type="cellIs" dxfId="4258" priority="2484" stopIfTrue="1" operator="equal">
      <formula>"NO ADMISIBLE"</formula>
    </cfRule>
    <cfRule type="cellIs" dxfId="4257" priority="2485" stopIfTrue="1" operator="equal">
      <formula>"ADMISIBLE"</formula>
    </cfRule>
  </conditionalFormatting>
  <conditionalFormatting sqref="U441:U451">
    <cfRule type="cellIs" dxfId="4256" priority="2480" stopIfTrue="1" operator="equal">
      <formula>"NO ADMISIBLE"</formula>
    </cfRule>
  </conditionalFormatting>
  <conditionalFormatting sqref="V441:W451">
    <cfRule type="cellIs" dxfId="4255" priority="2481" stopIfTrue="1" operator="equal">
      <formula>"NO ADMISIBLE"</formula>
    </cfRule>
    <cfRule type="cellIs" dxfId="4254" priority="2482" stopIfTrue="1" operator="equal">
      <formula>"ADMISIBLE"</formula>
    </cfRule>
  </conditionalFormatting>
  <conditionalFormatting sqref="D442:D451 E441:M441">
    <cfRule type="cellIs" dxfId="4253" priority="2479" stopIfTrue="1" operator="equal">
      <formula>"NO ADMISIBLE"</formula>
    </cfRule>
  </conditionalFormatting>
  <conditionalFormatting sqref="J443:K451">
    <cfRule type="cellIs" dxfId="4252" priority="2477" stopIfTrue="1" operator="equal">
      <formula>"NO ADMISIBLE"</formula>
    </cfRule>
  </conditionalFormatting>
  <conditionalFormatting sqref="J442:K442">
    <cfRule type="cellIs" dxfId="4251" priority="2478" stopIfTrue="1" operator="equal">
      <formula>"NO ADMISIBLE"</formula>
    </cfRule>
  </conditionalFormatting>
  <conditionalFormatting sqref="T441">
    <cfRule type="cellIs" dxfId="4250" priority="2475" stopIfTrue="1" operator="equal">
      <formula>"NO ADMISIBLE"</formula>
    </cfRule>
    <cfRule type="cellIs" dxfId="4249" priority="2476" stopIfTrue="1" operator="equal">
      <formula>"ADMISIBLE"</formula>
    </cfRule>
  </conditionalFormatting>
  <conditionalFormatting sqref="AE441">
    <cfRule type="cellIs" dxfId="4248" priority="2473" stopIfTrue="1" operator="equal">
      <formula>"NO ADMISIBLE"</formula>
    </cfRule>
    <cfRule type="cellIs" dxfId="4247" priority="2474" stopIfTrue="1" operator="equal">
      <formula>"ADMISIBLE"</formula>
    </cfRule>
  </conditionalFormatting>
  <conditionalFormatting sqref="C445">
    <cfRule type="cellIs" dxfId="4246" priority="2472" stopIfTrue="1" operator="equal">
      <formula>"NO ADMISIBLE"</formula>
    </cfRule>
  </conditionalFormatting>
  <conditionalFormatting sqref="D441">
    <cfRule type="cellIs" dxfId="4245" priority="2471" stopIfTrue="1" operator="equal">
      <formula>"NO ADMISIBLE"</formula>
    </cfRule>
  </conditionalFormatting>
  <conditionalFormatting sqref="C443">
    <cfRule type="cellIs" dxfId="4244" priority="2470" stopIfTrue="1" operator="equal">
      <formula>"NO ADMISIBLE"</formula>
    </cfRule>
  </conditionalFormatting>
  <conditionalFormatting sqref="C444">
    <cfRule type="cellIs" dxfId="4243" priority="2469" stopIfTrue="1" operator="equal">
      <formula>"NO ADMISIBLE"</formula>
    </cfRule>
  </conditionalFormatting>
  <conditionalFormatting sqref="AF452:AG462 AB452:AD462 X452:X462 C452 N452:R462 C457:C462">
    <cfRule type="cellIs" dxfId="4242" priority="2466" stopIfTrue="1" operator="equal">
      <formula>"NO ADMISIBLE"</formula>
    </cfRule>
  </conditionalFormatting>
  <conditionalFormatting sqref="AC452 AE453:AE462 Y452:AA462">
    <cfRule type="cellIs" dxfId="4241" priority="2467" stopIfTrue="1" operator="equal">
      <formula>"NO ADMISIBLE"</formula>
    </cfRule>
    <cfRule type="cellIs" dxfId="4240" priority="2468" stopIfTrue="1" operator="equal">
      <formula>"ADMISIBLE"</formula>
    </cfRule>
  </conditionalFormatting>
  <conditionalFormatting sqref="AD452:AD462">
    <cfRule type="cellIs" dxfId="4239" priority="2464" stopIfTrue="1" operator="equal">
      <formula>"NO ADMISIBLE"</formula>
    </cfRule>
    <cfRule type="cellIs" dxfId="4238" priority="2465" stopIfTrue="1" operator="equal">
      <formula>"ADMISIBLE"</formula>
    </cfRule>
  </conditionalFormatting>
  <conditionalFormatting sqref="AH452:AI462">
    <cfRule type="cellIs" dxfId="4237" priority="2463" stopIfTrue="1" operator="equal">
      <formula>"NO ADMISIBLE"</formula>
    </cfRule>
  </conditionalFormatting>
  <conditionalFormatting sqref="AH452">
    <cfRule type="cellIs" dxfId="4236" priority="2461" stopIfTrue="1" operator="equal">
      <formula>"NO ADMISIBLE"</formula>
    </cfRule>
    <cfRule type="cellIs" dxfId="4235" priority="2462" stopIfTrue="1" operator="equal">
      <formula>"ADMISIBLE"</formula>
    </cfRule>
  </conditionalFormatting>
  <conditionalFormatting sqref="AI452:AI462">
    <cfRule type="cellIs" dxfId="4234" priority="2459" stopIfTrue="1" operator="equal">
      <formula>"NO ADMISIBLE"</formula>
    </cfRule>
    <cfRule type="cellIs" dxfId="4233" priority="2460" stopIfTrue="1" operator="equal">
      <formula>"ADMISIBLE"</formula>
    </cfRule>
  </conditionalFormatting>
  <conditionalFormatting sqref="AJ452:AK462">
    <cfRule type="cellIs" dxfId="4232" priority="2458" stopIfTrue="1" operator="equal">
      <formula>"NO ADMISIBLE"</formula>
    </cfRule>
  </conditionalFormatting>
  <conditionalFormatting sqref="AJ452">
    <cfRule type="cellIs" dxfId="4231" priority="2456" stopIfTrue="1" operator="equal">
      <formula>"NO ADMISIBLE"</formula>
    </cfRule>
    <cfRule type="cellIs" dxfId="4230" priority="2457" stopIfTrue="1" operator="equal">
      <formula>"ADMISIBLE"</formula>
    </cfRule>
  </conditionalFormatting>
  <conditionalFormatting sqref="AK452:AK462">
    <cfRule type="cellIs" dxfId="4229" priority="2454" stopIfTrue="1" operator="equal">
      <formula>"NO ADMISIBLE"</formula>
    </cfRule>
    <cfRule type="cellIs" dxfId="4228" priority="2455" stopIfTrue="1" operator="equal">
      <formula>"ADMISIBLE"</formula>
    </cfRule>
  </conditionalFormatting>
  <conditionalFormatting sqref="AL452:AL462">
    <cfRule type="cellIs" dxfId="4227" priority="2452" stopIfTrue="1" operator="equal">
      <formula>"NO ADMISIBLE"</formula>
    </cfRule>
    <cfRule type="cellIs" dxfId="4226" priority="2453" stopIfTrue="1" operator="equal">
      <formula>"ADMISIBLE"</formula>
    </cfRule>
  </conditionalFormatting>
  <conditionalFormatting sqref="S452:S462">
    <cfRule type="cellIs" dxfId="4225" priority="2449" stopIfTrue="1" operator="equal">
      <formula>"NO ADMISIBLE"</formula>
    </cfRule>
  </conditionalFormatting>
  <conditionalFormatting sqref="T453:T462">
    <cfRule type="cellIs" dxfId="4224" priority="2450" stopIfTrue="1" operator="equal">
      <formula>"NO ADMISIBLE"</formula>
    </cfRule>
    <cfRule type="cellIs" dxfId="4223" priority="2451" stopIfTrue="1" operator="equal">
      <formula>"ADMISIBLE"</formula>
    </cfRule>
  </conditionalFormatting>
  <conditionalFormatting sqref="U452:U462">
    <cfRule type="cellIs" dxfId="4222" priority="2446" stopIfTrue="1" operator="equal">
      <formula>"NO ADMISIBLE"</formula>
    </cfRule>
  </conditionalFormatting>
  <conditionalFormatting sqref="V452:W462">
    <cfRule type="cellIs" dxfId="4221" priority="2447" stopIfTrue="1" operator="equal">
      <formula>"NO ADMISIBLE"</formula>
    </cfRule>
    <cfRule type="cellIs" dxfId="4220" priority="2448" stopIfTrue="1" operator="equal">
      <formula>"ADMISIBLE"</formula>
    </cfRule>
  </conditionalFormatting>
  <conditionalFormatting sqref="D453:D462 E452:M452">
    <cfRule type="cellIs" dxfId="4219" priority="2445" stopIfTrue="1" operator="equal">
      <formula>"NO ADMISIBLE"</formula>
    </cfRule>
  </conditionalFormatting>
  <conditionalFormatting sqref="J454:K462">
    <cfRule type="cellIs" dxfId="4218" priority="2443" stopIfTrue="1" operator="equal">
      <formula>"NO ADMISIBLE"</formula>
    </cfRule>
  </conditionalFormatting>
  <conditionalFormatting sqref="J453:K453">
    <cfRule type="cellIs" dxfId="4217" priority="2444" stopIfTrue="1" operator="equal">
      <formula>"NO ADMISIBLE"</formula>
    </cfRule>
  </conditionalFormatting>
  <conditionalFormatting sqref="T452">
    <cfRule type="cellIs" dxfId="4216" priority="2441" stopIfTrue="1" operator="equal">
      <formula>"NO ADMISIBLE"</formula>
    </cfRule>
    <cfRule type="cellIs" dxfId="4215" priority="2442" stopIfTrue="1" operator="equal">
      <formula>"ADMISIBLE"</formula>
    </cfRule>
  </conditionalFormatting>
  <conditionalFormatting sqref="AE452">
    <cfRule type="cellIs" dxfId="4214" priority="2439" stopIfTrue="1" operator="equal">
      <formula>"NO ADMISIBLE"</formula>
    </cfRule>
    <cfRule type="cellIs" dxfId="4213" priority="2440" stopIfTrue="1" operator="equal">
      <formula>"ADMISIBLE"</formula>
    </cfRule>
  </conditionalFormatting>
  <conditionalFormatting sqref="C456">
    <cfRule type="cellIs" dxfId="4212" priority="2438" stopIfTrue="1" operator="equal">
      <formula>"NO ADMISIBLE"</formula>
    </cfRule>
  </conditionalFormatting>
  <conditionalFormatting sqref="D452">
    <cfRule type="cellIs" dxfId="4211" priority="2437" stopIfTrue="1" operator="equal">
      <formula>"NO ADMISIBLE"</formula>
    </cfRule>
  </conditionalFormatting>
  <conditionalFormatting sqref="C454">
    <cfRule type="cellIs" dxfId="4210" priority="2436" stopIfTrue="1" operator="equal">
      <formula>"NO ADMISIBLE"</formula>
    </cfRule>
  </conditionalFormatting>
  <conditionalFormatting sqref="C455">
    <cfRule type="cellIs" dxfId="4209" priority="2435" stopIfTrue="1" operator="equal">
      <formula>"NO ADMISIBLE"</formula>
    </cfRule>
  </conditionalFormatting>
  <conditionalFormatting sqref="AF463:AG473 AB463:AD473 X463:X473 C463 N463:R473 C468:C473">
    <cfRule type="cellIs" dxfId="4208" priority="2432" stopIfTrue="1" operator="equal">
      <formula>"NO ADMISIBLE"</formula>
    </cfRule>
  </conditionalFormatting>
  <conditionalFormatting sqref="AC463 AE464:AE473 Y463:AA473">
    <cfRule type="cellIs" dxfId="4207" priority="2433" stopIfTrue="1" operator="equal">
      <formula>"NO ADMISIBLE"</formula>
    </cfRule>
    <cfRule type="cellIs" dxfId="4206" priority="2434" stopIfTrue="1" operator="equal">
      <formula>"ADMISIBLE"</formula>
    </cfRule>
  </conditionalFormatting>
  <conditionalFormatting sqref="AD463:AD473">
    <cfRule type="cellIs" dxfId="4205" priority="2430" stopIfTrue="1" operator="equal">
      <formula>"NO ADMISIBLE"</formula>
    </cfRule>
    <cfRule type="cellIs" dxfId="4204" priority="2431" stopIfTrue="1" operator="equal">
      <formula>"ADMISIBLE"</formula>
    </cfRule>
  </conditionalFormatting>
  <conditionalFormatting sqref="AH463:AI473">
    <cfRule type="cellIs" dxfId="4203" priority="2429" stopIfTrue="1" operator="equal">
      <formula>"NO ADMISIBLE"</formula>
    </cfRule>
  </conditionalFormatting>
  <conditionalFormatting sqref="AH463">
    <cfRule type="cellIs" dxfId="4202" priority="2427" stopIfTrue="1" operator="equal">
      <formula>"NO ADMISIBLE"</formula>
    </cfRule>
    <cfRule type="cellIs" dxfId="4201" priority="2428" stopIfTrue="1" operator="equal">
      <formula>"ADMISIBLE"</formula>
    </cfRule>
  </conditionalFormatting>
  <conditionalFormatting sqref="AI463:AI473">
    <cfRule type="cellIs" dxfId="4200" priority="2425" stopIfTrue="1" operator="equal">
      <formula>"NO ADMISIBLE"</formula>
    </cfRule>
    <cfRule type="cellIs" dxfId="4199" priority="2426" stopIfTrue="1" operator="equal">
      <formula>"ADMISIBLE"</formula>
    </cfRule>
  </conditionalFormatting>
  <conditionalFormatting sqref="AJ463:AK473">
    <cfRule type="cellIs" dxfId="4198" priority="2424" stopIfTrue="1" operator="equal">
      <formula>"NO ADMISIBLE"</formula>
    </cfRule>
  </conditionalFormatting>
  <conditionalFormatting sqref="AJ463">
    <cfRule type="cellIs" dxfId="4197" priority="2422" stopIfTrue="1" operator="equal">
      <formula>"NO ADMISIBLE"</formula>
    </cfRule>
    <cfRule type="cellIs" dxfId="4196" priority="2423" stopIfTrue="1" operator="equal">
      <formula>"ADMISIBLE"</formula>
    </cfRule>
  </conditionalFormatting>
  <conditionalFormatting sqref="AK463:AK473">
    <cfRule type="cellIs" dxfId="4195" priority="2420" stopIfTrue="1" operator="equal">
      <formula>"NO ADMISIBLE"</formula>
    </cfRule>
    <cfRule type="cellIs" dxfId="4194" priority="2421" stopIfTrue="1" operator="equal">
      <formula>"ADMISIBLE"</formula>
    </cfRule>
  </conditionalFormatting>
  <conditionalFormatting sqref="AL463:AL473">
    <cfRule type="cellIs" dxfId="4193" priority="2418" stopIfTrue="1" operator="equal">
      <formula>"NO ADMISIBLE"</formula>
    </cfRule>
    <cfRule type="cellIs" dxfId="4192" priority="2419" stopIfTrue="1" operator="equal">
      <formula>"ADMISIBLE"</formula>
    </cfRule>
  </conditionalFormatting>
  <conditionalFormatting sqref="S463:S473">
    <cfRule type="cellIs" dxfId="4191" priority="2415" stopIfTrue="1" operator="equal">
      <formula>"NO ADMISIBLE"</formula>
    </cfRule>
  </conditionalFormatting>
  <conditionalFormatting sqref="T464:T473">
    <cfRule type="cellIs" dxfId="4190" priority="2416" stopIfTrue="1" operator="equal">
      <formula>"NO ADMISIBLE"</formula>
    </cfRule>
    <cfRule type="cellIs" dxfId="4189" priority="2417" stopIfTrue="1" operator="equal">
      <formula>"ADMISIBLE"</formula>
    </cfRule>
  </conditionalFormatting>
  <conditionalFormatting sqref="U463:U473">
    <cfRule type="cellIs" dxfId="4188" priority="2412" stopIfTrue="1" operator="equal">
      <formula>"NO ADMISIBLE"</formula>
    </cfRule>
  </conditionalFormatting>
  <conditionalFormatting sqref="V463:W473">
    <cfRule type="cellIs" dxfId="4187" priority="2413" stopIfTrue="1" operator="equal">
      <formula>"NO ADMISIBLE"</formula>
    </cfRule>
    <cfRule type="cellIs" dxfId="4186" priority="2414" stopIfTrue="1" operator="equal">
      <formula>"ADMISIBLE"</formula>
    </cfRule>
  </conditionalFormatting>
  <conditionalFormatting sqref="D464:D473 E463:M463">
    <cfRule type="cellIs" dxfId="4185" priority="2411" stopIfTrue="1" operator="equal">
      <formula>"NO ADMISIBLE"</formula>
    </cfRule>
  </conditionalFormatting>
  <conditionalFormatting sqref="J465:K473">
    <cfRule type="cellIs" dxfId="4184" priority="2409" stopIfTrue="1" operator="equal">
      <formula>"NO ADMISIBLE"</formula>
    </cfRule>
  </conditionalFormatting>
  <conditionalFormatting sqref="J464:K464">
    <cfRule type="cellIs" dxfId="4183" priority="2410" stopIfTrue="1" operator="equal">
      <formula>"NO ADMISIBLE"</formula>
    </cfRule>
  </conditionalFormatting>
  <conditionalFormatting sqref="T463">
    <cfRule type="cellIs" dxfId="4182" priority="2407" stopIfTrue="1" operator="equal">
      <formula>"NO ADMISIBLE"</formula>
    </cfRule>
    <cfRule type="cellIs" dxfId="4181" priority="2408" stopIfTrue="1" operator="equal">
      <formula>"ADMISIBLE"</formula>
    </cfRule>
  </conditionalFormatting>
  <conditionalFormatting sqref="AE463">
    <cfRule type="cellIs" dxfId="4180" priority="2405" stopIfTrue="1" operator="equal">
      <formula>"NO ADMISIBLE"</formula>
    </cfRule>
    <cfRule type="cellIs" dxfId="4179" priority="2406" stopIfTrue="1" operator="equal">
      <formula>"ADMISIBLE"</formula>
    </cfRule>
  </conditionalFormatting>
  <conditionalFormatting sqref="C467">
    <cfRule type="cellIs" dxfId="4178" priority="2404" stopIfTrue="1" operator="equal">
      <formula>"NO ADMISIBLE"</formula>
    </cfRule>
  </conditionalFormatting>
  <conditionalFormatting sqref="D463">
    <cfRule type="cellIs" dxfId="4177" priority="2403" stopIfTrue="1" operator="equal">
      <formula>"NO ADMISIBLE"</formula>
    </cfRule>
  </conditionalFormatting>
  <conditionalFormatting sqref="C465">
    <cfRule type="cellIs" dxfId="4176" priority="2402" stopIfTrue="1" operator="equal">
      <formula>"NO ADMISIBLE"</formula>
    </cfRule>
  </conditionalFormatting>
  <conditionalFormatting sqref="C466">
    <cfRule type="cellIs" dxfId="4175" priority="2401" stopIfTrue="1" operator="equal">
      <formula>"NO ADMISIBLE"</formula>
    </cfRule>
  </conditionalFormatting>
  <conditionalFormatting sqref="AF474:AG484 AB474:AD484 X474:X484 C474 N474:R484 C479:C484">
    <cfRule type="cellIs" dxfId="4174" priority="2398" stopIfTrue="1" operator="equal">
      <formula>"NO ADMISIBLE"</formula>
    </cfRule>
  </conditionalFormatting>
  <conditionalFormatting sqref="AC474 AE475:AE484 Y474:AA484">
    <cfRule type="cellIs" dxfId="4173" priority="2399" stopIfTrue="1" operator="equal">
      <formula>"NO ADMISIBLE"</formula>
    </cfRule>
    <cfRule type="cellIs" dxfId="4172" priority="2400" stopIfTrue="1" operator="equal">
      <formula>"ADMISIBLE"</formula>
    </cfRule>
  </conditionalFormatting>
  <conditionalFormatting sqref="AD474:AD484">
    <cfRule type="cellIs" dxfId="4171" priority="2396" stopIfTrue="1" operator="equal">
      <formula>"NO ADMISIBLE"</formula>
    </cfRule>
    <cfRule type="cellIs" dxfId="4170" priority="2397" stopIfTrue="1" operator="equal">
      <formula>"ADMISIBLE"</formula>
    </cfRule>
  </conditionalFormatting>
  <conditionalFormatting sqref="AH474:AI484">
    <cfRule type="cellIs" dxfId="4169" priority="2395" stopIfTrue="1" operator="equal">
      <formula>"NO ADMISIBLE"</formula>
    </cfRule>
  </conditionalFormatting>
  <conditionalFormatting sqref="AH474">
    <cfRule type="cellIs" dxfId="4168" priority="2393" stopIfTrue="1" operator="equal">
      <formula>"NO ADMISIBLE"</formula>
    </cfRule>
    <cfRule type="cellIs" dxfId="4167" priority="2394" stopIfTrue="1" operator="equal">
      <formula>"ADMISIBLE"</formula>
    </cfRule>
  </conditionalFormatting>
  <conditionalFormatting sqref="AI474:AI484">
    <cfRule type="cellIs" dxfId="4166" priority="2391" stopIfTrue="1" operator="equal">
      <formula>"NO ADMISIBLE"</formula>
    </cfRule>
    <cfRule type="cellIs" dxfId="4165" priority="2392" stopIfTrue="1" operator="equal">
      <formula>"ADMISIBLE"</formula>
    </cfRule>
  </conditionalFormatting>
  <conditionalFormatting sqref="AJ474:AK484">
    <cfRule type="cellIs" dxfId="4164" priority="2390" stopIfTrue="1" operator="equal">
      <formula>"NO ADMISIBLE"</formula>
    </cfRule>
  </conditionalFormatting>
  <conditionalFormatting sqref="AJ474">
    <cfRule type="cellIs" dxfId="4163" priority="2388" stopIfTrue="1" operator="equal">
      <formula>"NO ADMISIBLE"</formula>
    </cfRule>
    <cfRule type="cellIs" dxfId="4162" priority="2389" stopIfTrue="1" operator="equal">
      <formula>"ADMISIBLE"</formula>
    </cfRule>
  </conditionalFormatting>
  <conditionalFormatting sqref="AK474:AK484">
    <cfRule type="cellIs" dxfId="4161" priority="2386" stopIfTrue="1" operator="equal">
      <formula>"NO ADMISIBLE"</formula>
    </cfRule>
    <cfRule type="cellIs" dxfId="4160" priority="2387" stopIfTrue="1" operator="equal">
      <formula>"ADMISIBLE"</formula>
    </cfRule>
  </conditionalFormatting>
  <conditionalFormatting sqref="AL474:AL484">
    <cfRule type="cellIs" dxfId="4159" priority="2384" stopIfTrue="1" operator="equal">
      <formula>"NO ADMISIBLE"</formula>
    </cfRule>
    <cfRule type="cellIs" dxfId="4158" priority="2385" stopIfTrue="1" operator="equal">
      <formula>"ADMISIBLE"</formula>
    </cfRule>
  </conditionalFormatting>
  <conditionalFormatting sqref="S474:S484">
    <cfRule type="cellIs" dxfId="4157" priority="2381" stopIfTrue="1" operator="equal">
      <formula>"NO ADMISIBLE"</formula>
    </cfRule>
  </conditionalFormatting>
  <conditionalFormatting sqref="T475:T484">
    <cfRule type="cellIs" dxfId="4156" priority="2382" stopIfTrue="1" operator="equal">
      <formula>"NO ADMISIBLE"</formula>
    </cfRule>
    <cfRule type="cellIs" dxfId="4155" priority="2383" stopIfTrue="1" operator="equal">
      <formula>"ADMISIBLE"</formula>
    </cfRule>
  </conditionalFormatting>
  <conditionalFormatting sqref="U474:U484">
    <cfRule type="cellIs" dxfId="4154" priority="2378" stopIfTrue="1" operator="equal">
      <formula>"NO ADMISIBLE"</formula>
    </cfRule>
  </conditionalFormatting>
  <conditionalFormatting sqref="V474:W484">
    <cfRule type="cellIs" dxfId="4153" priority="2379" stopIfTrue="1" operator="equal">
      <formula>"NO ADMISIBLE"</formula>
    </cfRule>
    <cfRule type="cellIs" dxfId="4152" priority="2380" stopIfTrue="1" operator="equal">
      <formula>"ADMISIBLE"</formula>
    </cfRule>
  </conditionalFormatting>
  <conditionalFormatting sqref="D475:D484 E474:M474">
    <cfRule type="cellIs" dxfId="4151" priority="2377" stopIfTrue="1" operator="equal">
      <formula>"NO ADMISIBLE"</formula>
    </cfRule>
  </conditionalFormatting>
  <conditionalFormatting sqref="J476:K484">
    <cfRule type="cellIs" dxfId="4150" priority="2375" stopIfTrue="1" operator="equal">
      <formula>"NO ADMISIBLE"</formula>
    </cfRule>
  </conditionalFormatting>
  <conditionalFormatting sqref="J475:K475">
    <cfRule type="cellIs" dxfId="4149" priority="2376" stopIfTrue="1" operator="equal">
      <formula>"NO ADMISIBLE"</formula>
    </cfRule>
  </conditionalFormatting>
  <conditionalFormatting sqref="T474">
    <cfRule type="cellIs" dxfId="4148" priority="2373" stopIfTrue="1" operator="equal">
      <formula>"NO ADMISIBLE"</formula>
    </cfRule>
    <cfRule type="cellIs" dxfId="4147" priority="2374" stopIfTrue="1" operator="equal">
      <formula>"ADMISIBLE"</formula>
    </cfRule>
  </conditionalFormatting>
  <conditionalFormatting sqref="AE474">
    <cfRule type="cellIs" dxfId="4146" priority="2371" stopIfTrue="1" operator="equal">
      <formula>"NO ADMISIBLE"</formula>
    </cfRule>
    <cfRule type="cellIs" dxfId="4145" priority="2372" stopIfTrue="1" operator="equal">
      <formula>"ADMISIBLE"</formula>
    </cfRule>
  </conditionalFormatting>
  <conditionalFormatting sqref="C478">
    <cfRule type="cellIs" dxfId="4144" priority="2370" stopIfTrue="1" operator="equal">
      <formula>"NO ADMISIBLE"</formula>
    </cfRule>
  </conditionalFormatting>
  <conditionalFormatting sqref="D474">
    <cfRule type="cellIs" dxfId="4143" priority="2369" stopIfTrue="1" operator="equal">
      <formula>"NO ADMISIBLE"</formula>
    </cfRule>
  </conditionalFormatting>
  <conditionalFormatting sqref="C476">
    <cfRule type="cellIs" dxfId="4142" priority="2368" stopIfTrue="1" operator="equal">
      <formula>"NO ADMISIBLE"</formula>
    </cfRule>
  </conditionalFormatting>
  <conditionalFormatting sqref="C477">
    <cfRule type="cellIs" dxfId="4141" priority="2367" stopIfTrue="1" operator="equal">
      <formula>"NO ADMISIBLE"</formula>
    </cfRule>
  </conditionalFormatting>
  <conditionalFormatting sqref="AF485:AG495 AB485:AD495 X485:X495 C485 N485:R495 C490:C495">
    <cfRule type="cellIs" dxfId="4140" priority="2364" stopIfTrue="1" operator="equal">
      <formula>"NO ADMISIBLE"</formula>
    </cfRule>
  </conditionalFormatting>
  <conditionalFormatting sqref="AC485 AE486:AE495 Y485:AA495">
    <cfRule type="cellIs" dxfId="4139" priority="2365" stopIfTrue="1" operator="equal">
      <formula>"NO ADMISIBLE"</formula>
    </cfRule>
    <cfRule type="cellIs" dxfId="4138" priority="2366" stopIfTrue="1" operator="equal">
      <formula>"ADMISIBLE"</formula>
    </cfRule>
  </conditionalFormatting>
  <conditionalFormatting sqref="AD485:AD495">
    <cfRule type="cellIs" dxfId="4137" priority="2362" stopIfTrue="1" operator="equal">
      <formula>"NO ADMISIBLE"</formula>
    </cfRule>
    <cfRule type="cellIs" dxfId="4136" priority="2363" stopIfTrue="1" operator="equal">
      <formula>"ADMISIBLE"</formula>
    </cfRule>
  </conditionalFormatting>
  <conditionalFormatting sqref="AH485:AI495">
    <cfRule type="cellIs" dxfId="4135" priority="2361" stopIfTrue="1" operator="equal">
      <formula>"NO ADMISIBLE"</formula>
    </cfRule>
  </conditionalFormatting>
  <conditionalFormatting sqref="AH485">
    <cfRule type="cellIs" dxfId="4134" priority="2359" stopIfTrue="1" operator="equal">
      <formula>"NO ADMISIBLE"</formula>
    </cfRule>
    <cfRule type="cellIs" dxfId="4133" priority="2360" stopIfTrue="1" operator="equal">
      <formula>"ADMISIBLE"</formula>
    </cfRule>
  </conditionalFormatting>
  <conditionalFormatting sqref="AI485:AI495">
    <cfRule type="cellIs" dxfId="4132" priority="2357" stopIfTrue="1" operator="equal">
      <formula>"NO ADMISIBLE"</formula>
    </cfRule>
    <cfRule type="cellIs" dxfId="4131" priority="2358" stopIfTrue="1" operator="equal">
      <formula>"ADMISIBLE"</formula>
    </cfRule>
  </conditionalFormatting>
  <conditionalFormatting sqref="AJ485:AK495">
    <cfRule type="cellIs" dxfId="4130" priority="2356" stopIfTrue="1" operator="equal">
      <formula>"NO ADMISIBLE"</formula>
    </cfRule>
  </conditionalFormatting>
  <conditionalFormatting sqref="AJ485">
    <cfRule type="cellIs" dxfId="4129" priority="2354" stopIfTrue="1" operator="equal">
      <formula>"NO ADMISIBLE"</formula>
    </cfRule>
    <cfRule type="cellIs" dxfId="4128" priority="2355" stopIfTrue="1" operator="equal">
      <formula>"ADMISIBLE"</formula>
    </cfRule>
  </conditionalFormatting>
  <conditionalFormatting sqref="AK485:AK495">
    <cfRule type="cellIs" dxfId="4127" priority="2352" stopIfTrue="1" operator="equal">
      <formula>"NO ADMISIBLE"</formula>
    </cfRule>
    <cfRule type="cellIs" dxfId="4126" priority="2353" stopIfTrue="1" operator="equal">
      <formula>"ADMISIBLE"</formula>
    </cfRule>
  </conditionalFormatting>
  <conditionalFormatting sqref="AL485:AL495">
    <cfRule type="cellIs" dxfId="4125" priority="2350" stopIfTrue="1" operator="equal">
      <formula>"NO ADMISIBLE"</formula>
    </cfRule>
    <cfRule type="cellIs" dxfId="4124" priority="2351" stopIfTrue="1" operator="equal">
      <formula>"ADMISIBLE"</formula>
    </cfRule>
  </conditionalFormatting>
  <conditionalFormatting sqref="S485:S495">
    <cfRule type="cellIs" dxfId="4123" priority="2347" stopIfTrue="1" operator="equal">
      <formula>"NO ADMISIBLE"</formula>
    </cfRule>
  </conditionalFormatting>
  <conditionalFormatting sqref="T486:T495">
    <cfRule type="cellIs" dxfId="4122" priority="2348" stopIfTrue="1" operator="equal">
      <formula>"NO ADMISIBLE"</formula>
    </cfRule>
    <cfRule type="cellIs" dxfId="4121" priority="2349" stopIfTrue="1" operator="equal">
      <formula>"ADMISIBLE"</formula>
    </cfRule>
  </conditionalFormatting>
  <conditionalFormatting sqref="U485:U495">
    <cfRule type="cellIs" dxfId="4120" priority="2344" stopIfTrue="1" operator="equal">
      <formula>"NO ADMISIBLE"</formula>
    </cfRule>
  </conditionalFormatting>
  <conditionalFormatting sqref="V485:W495">
    <cfRule type="cellIs" dxfId="4119" priority="2345" stopIfTrue="1" operator="equal">
      <formula>"NO ADMISIBLE"</formula>
    </cfRule>
    <cfRule type="cellIs" dxfId="4118" priority="2346" stopIfTrue="1" operator="equal">
      <formula>"ADMISIBLE"</formula>
    </cfRule>
  </conditionalFormatting>
  <conditionalFormatting sqref="D486:D495 E485:M485">
    <cfRule type="cellIs" dxfId="4117" priority="2343" stopIfTrue="1" operator="equal">
      <formula>"NO ADMISIBLE"</formula>
    </cfRule>
  </conditionalFormatting>
  <conditionalFormatting sqref="J487:K495">
    <cfRule type="cellIs" dxfId="4116" priority="2341" stopIfTrue="1" operator="equal">
      <formula>"NO ADMISIBLE"</formula>
    </cfRule>
  </conditionalFormatting>
  <conditionalFormatting sqref="J486:K486">
    <cfRule type="cellIs" dxfId="4115" priority="2342" stopIfTrue="1" operator="equal">
      <formula>"NO ADMISIBLE"</formula>
    </cfRule>
  </conditionalFormatting>
  <conditionalFormatting sqref="T485">
    <cfRule type="cellIs" dxfId="4114" priority="2339" stopIfTrue="1" operator="equal">
      <formula>"NO ADMISIBLE"</formula>
    </cfRule>
    <cfRule type="cellIs" dxfId="4113" priority="2340" stopIfTrue="1" operator="equal">
      <formula>"ADMISIBLE"</formula>
    </cfRule>
  </conditionalFormatting>
  <conditionalFormatting sqref="AE485">
    <cfRule type="cellIs" dxfId="4112" priority="2337" stopIfTrue="1" operator="equal">
      <formula>"NO ADMISIBLE"</formula>
    </cfRule>
    <cfRule type="cellIs" dxfId="4111" priority="2338" stopIfTrue="1" operator="equal">
      <formula>"ADMISIBLE"</formula>
    </cfRule>
  </conditionalFormatting>
  <conditionalFormatting sqref="C489">
    <cfRule type="cellIs" dxfId="4110" priority="2336" stopIfTrue="1" operator="equal">
      <formula>"NO ADMISIBLE"</formula>
    </cfRule>
  </conditionalFormatting>
  <conditionalFormatting sqref="D485">
    <cfRule type="cellIs" dxfId="4109" priority="2335" stopIfTrue="1" operator="equal">
      <formula>"NO ADMISIBLE"</formula>
    </cfRule>
  </conditionalFormatting>
  <conditionalFormatting sqref="C487">
    <cfRule type="cellIs" dxfId="4108" priority="2334" stopIfTrue="1" operator="equal">
      <formula>"NO ADMISIBLE"</formula>
    </cfRule>
  </conditionalFormatting>
  <conditionalFormatting sqref="C488">
    <cfRule type="cellIs" dxfId="4107" priority="2333" stopIfTrue="1" operator="equal">
      <formula>"NO ADMISIBLE"</formula>
    </cfRule>
  </conditionalFormatting>
  <conditionalFormatting sqref="AF496:AG506 AB496:AD506 X496:X506 C496 N496:R506 C501:C506">
    <cfRule type="cellIs" dxfId="4106" priority="2330" stopIfTrue="1" operator="equal">
      <formula>"NO ADMISIBLE"</formula>
    </cfRule>
  </conditionalFormatting>
  <conditionalFormatting sqref="AC496 AE497:AE506 Y496:AA506">
    <cfRule type="cellIs" dxfId="4105" priority="2331" stopIfTrue="1" operator="equal">
      <formula>"NO ADMISIBLE"</formula>
    </cfRule>
    <cfRule type="cellIs" dxfId="4104" priority="2332" stopIfTrue="1" operator="equal">
      <formula>"ADMISIBLE"</formula>
    </cfRule>
  </conditionalFormatting>
  <conditionalFormatting sqref="AD496:AD506">
    <cfRule type="cellIs" dxfId="4103" priority="2328" stopIfTrue="1" operator="equal">
      <formula>"NO ADMISIBLE"</formula>
    </cfRule>
    <cfRule type="cellIs" dxfId="4102" priority="2329" stopIfTrue="1" operator="equal">
      <formula>"ADMISIBLE"</formula>
    </cfRule>
  </conditionalFormatting>
  <conditionalFormatting sqref="AH496:AI506">
    <cfRule type="cellIs" dxfId="4101" priority="2327" stopIfTrue="1" operator="equal">
      <formula>"NO ADMISIBLE"</formula>
    </cfRule>
  </conditionalFormatting>
  <conditionalFormatting sqref="AH496">
    <cfRule type="cellIs" dxfId="4100" priority="2325" stopIfTrue="1" operator="equal">
      <formula>"NO ADMISIBLE"</formula>
    </cfRule>
    <cfRule type="cellIs" dxfId="4099" priority="2326" stopIfTrue="1" operator="equal">
      <formula>"ADMISIBLE"</formula>
    </cfRule>
  </conditionalFormatting>
  <conditionalFormatting sqref="AI496:AI506">
    <cfRule type="cellIs" dxfId="4098" priority="2323" stopIfTrue="1" operator="equal">
      <formula>"NO ADMISIBLE"</formula>
    </cfRule>
    <cfRule type="cellIs" dxfId="4097" priority="2324" stopIfTrue="1" operator="equal">
      <formula>"ADMISIBLE"</formula>
    </cfRule>
  </conditionalFormatting>
  <conditionalFormatting sqref="AJ496:AK506">
    <cfRule type="cellIs" dxfId="4096" priority="2322" stopIfTrue="1" operator="equal">
      <formula>"NO ADMISIBLE"</formula>
    </cfRule>
  </conditionalFormatting>
  <conditionalFormatting sqref="AJ496">
    <cfRule type="cellIs" dxfId="4095" priority="2320" stopIfTrue="1" operator="equal">
      <formula>"NO ADMISIBLE"</formula>
    </cfRule>
    <cfRule type="cellIs" dxfId="4094" priority="2321" stopIfTrue="1" operator="equal">
      <formula>"ADMISIBLE"</formula>
    </cfRule>
  </conditionalFormatting>
  <conditionalFormatting sqref="AK496:AK506">
    <cfRule type="cellIs" dxfId="4093" priority="2318" stopIfTrue="1" operator="equal">
      <formula>"NO ADMISIBLE"</formula>
    </cfRule>
    <cfRule type="cellIs" dxfId="4092" priority="2319" stopIfTrue="1" operator="equal">
      <formula>"ADMISIBLE"</formula>
    </cfRule>
  </conditionalFormatting>
  <conditionalFormatting sqref="AL496:AL506">
    <cfRule type="cellIs" dxfId="4091" priority="2316" stopIfTrue="1" operator="equal">
      <formula>"NO ADMISIBLE"</formula>
    </cfRule>
    <cfRule type="cellIs" dxfId="4090" priority="2317" stopIfTrue="1" operator="equal">
      <formula>"ADMISIBLE"</formula>
    </cfRule>
  </conditionalFormatting>
  <conditionalFormatting sqref="S496:S506">
    <cfRule type="cellIs" dxfId="4089" priority="2313" stopIfTrue="1" operator="equal">
      <formula>"NO ADMISIBLE"</formula>
    </cfRule>
  </conditionalFormatting>
  <conditionalFormatting sqref="T497:T506">
    <cfRule type="cellIs" dxfId="4088" priority="2314" stopIfTrue="1" operator="equal">
      <formula>"NO ADMISIBLE"</formula>
    </cfRule>
    <cfRule type="cellIs" dxfId="4087" priority="2315" stopIfTrue="1" operator="equal">
      <formula>"ADMISIBLE"</formula>
    </cfRule>
  </conditionalFormatting>
  <conditionalFormatting sqref="U496:U506">
    <cfRule type="cellIs" dxfId="4086" priority="2310" stopIfTrue="1" operator="equal">
      <formula>"NO ADMISIBLE"</formula>
    </cfRule>
  </conditionalFormatting>
  <conditionalFormatting sqref="V496:W506">
    <cfRule type="cellIs" dxfId="4085" priority="2311" stopIfTrue="1" operator="equal">
      <formula>"NO ADMISIBLE"</formula>
    </cfRule>
    <cfRule type="cellIs" dxfId="4084" priority="2312" stopIfTrue="1" operator="equal">
      <formula>"ADMISIBLE"</formula>
    </cfRule>
  </conditionalFormatting>
  <conditionalFormatting sqref="D497:D506 E496:M496">
    <cfRule type="cellIs" dxfId="4083" priority="2309" stopIfTrue="1" operator="equal">
      <formula>"NO ADMISIBLE"</formula>
    </cfRule>
  </conditionalFormatting>
  <conditionalFormatting sqref="J498:K506">
    <cfRule type="cellIs" dxfId="4082" priority="2307" stopIfTrue="1" operator="equal">
      <formula>"NO ADMISIBLE"</formula>
    </cfRule>
  </conditionalFormatting>
  <conditionalFormatting sqref="J497:K497">
    <cfRule type="cellIs" dxfId="4081" priority="2308" stopIfTrue="1" operator="equal">
      <formula>"NO ADMISIBLE"</formula>
    </cfRule>
  </conditionalFormatting>
  <conditionalFormatting sqref="T496">
    <cfRule type="cellIs" dxfId="4080" priority="2305" stopIfTrue="1" operator="equal">
      <formula>"NO ADMISIBLE"</formula>
    </cfRule>
    <cfRule type="cellIs" dxfId="4079" priority="2306" stopIfTrue="1" operator="equal">
      <formula>"ADMISIBLE"</formula>
    </cfRule>
  </conditionalFormatting>
  <conditionalFormatting sqref="AE496">
    <cfRule type="cellIs" dxfId="4078" priority="2303" stopIfTrue="1" operator="equal">
      <formula>"NO ADMISIBLE"</formula>
    </cfRule>
    <cfRule type="cellIs" dxfId="4077" priority="2304" stopIfTrue="1" operator="equal">
      <formula>"ADMISIBLE"</formula>
    </cfRule>
  </conditionalFormatting>
  <conditionalFormatting sqref="C500">
    <cfRule type="cellIs" dxfId="4076" priority="2302" stopIfTrue="1" operator="equal">
      <formula>"NO ADMISIBLE"</formula>
    </cfRule>
  </conditionalFormatting>
  <conditionalFormatting sqref="D496">
    <cfRule type="cellIs" dxfId="4075" priority="2301" stopIfTrue="1" operator="equal">
      <formula>"NO ADMISIBLE"</formula>
    </cfRule>
  </conditionalFormatting>
  <conditionalFormatting sqref="C498">
    <cfRule type="cellIs" dxfId="4074" priority="2300" stopIfTrue="1" operator="equal">
      <formula>"NO ADMISIBLE"</formula>
    </cfRule>
  </conditionalFormatting>
  <conditionalFormatting sqref="C499">
    <cfRule type="cellIs" dxfId="4073" priority="2299" stopIfTrue="1" operator="equal">
      <formula>"NO ADMISIBLE"</formula>
    </cfRule>
  </conditionalFormatting>
  <conditionalFormatting sqref="AF507:AG517 AB507:AD517 X507:X517 C507 N507:R517 C512:C517">
    <cfRule type="cellIs" dxfId="4072" priority="2296" stopIfTrue="1" operator="equal">
      <formula>"NO ADMISIBLE"</formula>
    </cfRule>
  </conditionalFormatting>
  <conditionalFormatting sqref="AC507 AE508:AE517 Y507:AA517">
    <cfRule type="cellIs" dxfId="4071" priority="2297" stopIfTrue="1" operator="equal">
      <formula>"NO ADMISIBLE"</formula>
    </cfRule>
    <cfRule type="cellIs" dxfId="4070" priority="2298" stopIfTrue="1" operator="equal">
      <formula>"ADMISIBLE"</formula>
    </cfRule>
  </conditionalFormatting>
  <conditionalFormatting sqref="AD507:AD517">
    <cfRule type="cellIs" dxfId="4069" priority="2294" stopIfTrue="1" operator="equal">
      <formula>"NO ADMISIBLE"</formula>
    </cfRule>
    <cfRule type="cellIs" dxfId="4068" priority="2295" stopIfTrue="1" operator="equal">
      <formula>"ADMISIBLE"</formula>
    </cfRule>
  </conditionalFormatting>
  <conditionalFormatting sqref="AH507:AI517">
    <cfRule type="cellIs" dxfId="4067" priority="2293" stopIfTrue="1" operator="equal">
      <formula>"NO ADMISIBLE"</formula>
    </cfRule>
  </conditionalFormatting>
  <conditionalFormatting sqref="AH507">
    <cfRule type="cellIs" dxfId="4066" priority="2291" stopIfTrue="1" operator="equal">
      <formula>"NO ADMISIBLE"</formula>
    </cfRule>
    <cfRule type="cellIs" dxfId="4065" priority="2292" stopIfTrue="1" operator="equal">
      <formula>"ADMISIBLE"</formula>
    </cfRule>
  </conditionalFormatting>
  <conditionalFormatting sqref="AI507:AI517">
    <cfRule type="cellIs" dxfId="4064" priority="2289" stopIfTrue="1" operator="equal">
      <formula>"NO ADMISIBLE"</formula>
    </cfRule>
    <cfRule type="cellIs" dxfId="4063" priority="2290" stopIfTrue="1" operator="equal">
      <formula>"ADMISIBLE"</formula>
    </cfRule>
  </conditionalFormatting>
  <conditionalFormatting sqref="AJ507:AK517">
    <cfRule type="cellIs" dxfId="4062" priority="2288" stopIfTrue="1" operator="equal">
      <formula>"NO ADMISIBLE"</formula>
    </cfRule>
  </conditionalFormatting>
  <conditionalFormatting sqref="AJ507">
    <cfRule type="cellIs" dxfId="4061" priority="2286" stopIfTrue="1" operator="equal">
      <formula>"NO ADMISIBLE"</formula>
    </cfRule>
    <cfRule type="cellIs" dxfId="4060" priority="2287" stopIfTrue="1" operator="equal">
      <formula>"ADMISIBLE"</formula>
    </cfRule>
  </conditionalFormatting>
  <conditionalFormatting sqref="AK507:AK517">
    <cfRule type="cellIs" dxfId="4059" priority="2284" stopIfTrue="1" operator="equal">
      <formula>"NO ADMISIBLE"</formula>
    </cfRule>
    <cfRule type="cellIs" dxfId="4058" priority="2285" stopIfTrue="1" operator="equal">
      <formula>"ADMISIBLE"</formula>
    </cfRule>
  </conditionalFormatting>
  <conditionalFormatting sqref="AL507:AL517">
    <cfRule type="cellIs" dxfId="4057" priority="2282" stopIfTrue="1" operator="equal">
      <formula>"NO ADMISIBLE"</formula>
    </cfRule>
    <cfRule type="cellIs" dxfId="4056" priority="2283" stopIfTrue="1" operator="equal">
      <formula>"ADMISIBLE"</formula>
    </cfRule>
  </conditionalFormatting>
  <conditionalFormatting sqref="S507:S517">
    <cfRule type="cellIs" dxfId="4055" priority="2279" stopIfTrue="1" operator="equal">
      <formula>"NO ADMISIBLE"</formula>
    </cfRule>
  </conditionalFormatting>
  <conditionalFormatting sqref="T508:T517">
    <cfRule type="cellIs" dxfId="4054" priority="2280" stopIfTrue="1" operator="equal">
      <formula>"NO ADMISIBLE"</formula>
    </cfRule>
    <cfRule type="cellIs" dxfId="4053" priority="2281" stopIfTrue="1" operator="equal">
      <formula>"ADMISIBLE"</formula>
    </cfRule>
  </conditionalFormatting>
  <conditionalFormatting sqref="U507:U517">
    <cfRule type="cellIs" dxfId="4052" priority="2276" stopIfTrue="1" operator="equal">
      <formula>"NO ADMISIBLE"</formula>
    </cfRule>
  </conditionalFormatting>
  <conditionalFormatting sqref="V507:W517">
    <cfRule type="cellIs" dxfId="4051" priority="2277" stopIfTrue="1" operator="equal">
      <formula>"NO ADMISIBLE"</formula>
    </cfRule>
    <cfRule type="cellIs" dxfId="4050" priority="2278" stopIfTrue="1" operator="equal">
      <formula>"ADMISIBLE"</formula>
    </cfRule>
  </conditionalFormatting>
  <conditionalFormatting sqref="D508:D517 E507:M507">
    <cfRule type="cellIs" dxfId="4049" priority="2275" stopIfTrue="1" operator="equal">
      <formula>"NO ADMISIBLE"</formula>
    </cfRule>
  </conditionalFormatting>
  <conditionalFormatting sqref="J509:K517">
    <cfRule type="cellIs" dxfId="4048" priority="2273" stopIfTrue="1" operator="equal">
      <formula>"NO ADMISIBLE"</formula>
    </cfRule>
  </conditionalFormatting>
  <conditionalFormatting sqref="J508:K508">
    <cfRule type="cellIs" dxfId="4047" priority="2274" stopIfTrue="1" operator="equal">
      <formula>"NO ADMISIBLE"</formula>
    </cfRule>
  </conditionalFormatting>
  <conditionalFormatting sqref="T507">
    <cfRule type="cellIs" dxfId="4046" priority="2271" stopIfTrue="1" operator="equal">
      <formula>"NO ADMISIBLE"</formula>
    </cfRule>
    <cfRule type="cellIs" dxfId="4045" priority="2272" stopIfTrue="1" operator="equal">
      <formula>"ADMISIBLE"</formula>
    </cfRule>
  </conditionalFormatting>
  <conditionalFormatting sqref="AE507">
    <cfRule type="cellIs" dxfId="4044" priority="2269" stopIfTrue="1" operator="equal">
      <formula>"NO ADMISIBLE"</formula>
    </cfRule>
    <cfRule type="cellIs" dxfId="4043" priority="2270" stopIfTrue="1" operator="equal">
      <formula>"ADMISIBLE"</formula>
    </cfRule>
  </conditionalFormatting>
  <conditionalFormatting sqref="C511">
    <cfRule type="cellIs" dxfId="4042" priority="2268" stopIfTrue="1" operator="equal">
      <formula>"NO ADMISIBLE"</formula>
    </cfRule>
  </conditionalFormatting>
  <conditionalFormatting sqref="D507">
    <cfRule type="cellIs" dxfId="4041" priority="2267" stopIfTrue="1" operator="equal">
      <formula>"NO ADMISIBLE"</formula>
    </cfRule>
  </conditionalFormatting>
  <conditionalFormatting sqref="C509">
    <cfRule type="cellIs" dxfId="4040" priority="2266" stopIfTrue="1" operator="equal">
      <formula>"NO ADMISIBLE"</formula>
    </cfRule>
  </conditionalFormatting>
  <conditionalFormatting sqref="C510">
    <cfRule type="cellIs" dxfId="4039" priority="2265" stopIfTrue="1" operator="equal">
      <formula>"NO ADMISIBLE"</formula>
    </cfRule>
  </conditionalFormatting>
  <conditionalFormatting sqref="AF518:AG528 AB518:AD528 X518:X528 C518 N518:R528 C523:C528">
    <cfRule type="cellIs" dxfId="4038" priority="2262" stopIfTrue="1" operator="equal">
      <formula>"NO ADMISIBLE"</formula>
    </cfRule>
  </conditionalFormatting>
  <conditionalFormatting sqref="AC518 AE519:AE528 Y518:AA528">
    <cfRule type="cellIs" dxfId="4037" priority="2263" stopIfTrue="1" operator="equal">
      <formula>"NO ADMISIBLE"</formula>
    </cfRule>
    <cfRule type="cellIs" dxfId="4036" priority="2264" stopIfTrue="1" operator="equal">
      <formula>"ADMISIBLE"</formula>
    </cfRule>
  </conditionalFormatting>
  <conditionalFormatting sqref="AD518:AD528">
    <cfRule type="cellIs" dxfId="4035" priority="2260" stopIfTrue="1" operator="equal">
      <formula>"NO ADMISIBLE"</formula>
    </cfRule>
    <cfRule type="cellIs" dxfId="4034" priority="2261" stopIfTrue="1" operator="equal">
      <formula>"ADMISIBLE"</formula>
    </cfRule>
  </conditionalFormatting>
  <conditionalFormatting sqref="AH518:AI528">
    <cfRule type="cellIs" dxfId="4033" priority="2259" stopIfTrue="1" operator="equal">
      <formula>"NO ADMISIBLE"</formula>
    </cfRule>
  </conditionalFormatting>
  <conditionalFormatting sqref="AH518">
    <cfRule type="cellIs" dxfId="4032" priority="2257" stopIfTrue="1" operator="equal">
      <formula>"NO ADMISIBLE"</formula>
    </cfRule>
    <cfRule type="cellIs" dxfId="4031" priority="2258" stopIfTrue="1" operator="equal">
      <formula>"ADMISIBLE"</formula>
    </cfRule>
  </conditionalFormatting>
  <conditionalFormatting sqref="AI518:AI528">
    <cfRule type="cellIs" dxfId="4030" priority="2255" stopIfTrue="1" operator="equal">
      <formula>"NO ADMISIBLE"</formula>
    </cfRule>
    <cfRule type="cellIs" dxfId="4029" priority="2256" stopIfTrue="1" operator="equal">
      <formula>"ADMISIBLE"</formula>
    </cfRule>
  </conditionalFormatting>
  <conditionalFormatting sqref="AJ518:AK528">
    <cfRule type="cellIs" dxfId="4028" priority="2254" stopIfTrue="1" operator="equal">
      <formula>"NO ADMISIBLE"</formula>
    </cfRule>
  </conditionalFormatting>
  <conditionalFormatting sqref="AJ518">
    <cfRule type="cellIs" dxfId="4027" priority="2252" stopIfTrue="1" operator="equal">
      <formula>"NO ADMISIBLE"</formula>
    </cfRule>
    <cfRule type="cellIs" dxfId="4026" priority="2253" stopIfTrue="1" operator="equal">
      <formula>"ADMISIBLE"</formula>
    </cfRule>
  </conditionalFormatting>
  <conditionalFormatting sqref="AK518:AK528">
    <cfRule type="cellIs" dxfId="4025" priority="2250" stopIfTrue="1" operator="equal">
      <formula>"NO ADMISIBLE"</formula>
    </cfRule>
    <cfRule type="cellIs" dxfId="4024" priority="2251" stopIfTrue="1" operator="equal">
      <formula>"ADMISIBLE"</formula>
    </cfRule>
  </conditionalFormatting>
  <conditionalFormatting sqref="AL518:AL528">
    <cfRule type="cellIs" dxfId="4023" priority="2248" stopIfTrue="1" operator="equal">
      <formula>"NO ADMISIBLE"</formula>
    </cfRule>
    <cfRule type="cellIs" dxfId="4022" priority="2249" stopIfTrue="1" operator="equal">
      <formula>"ADMISIBLE"</formula>
    </cfRule>
  </conditionalFormatting>
  <conditionalFormatting sqref="S518:S528">
    <cfRule type="cellIs" dxfId="4021" priority="2245" stopIfTrue="1" operator="equal">
      <formula>"NO ADMISIBLE"</formula>
    </cfRule>
  </conditionalFormatting>
  <conditionalFormatting sqref="T519:T528">
    <cfRule type="cellIs" dxfId="4020" priority="2246" stopIfTrue="1" operator="equal">
      <formula>"NO ADMISIBLE"</formula>
    </cfRule>
    <cfRule type="cellIs" dxfId="4019" priority="2247" stopIfTrue="1" operator="equal">
      <formula>"ADMISIBLE"</formula>
    </cfRule>
  </conditionalFormatting>
  <conditionalFormatting sqref="U518:U528">
    <cfRule type="cellIs" dxfId="4018" priority="2242" stopIfTrue="1" operator="equal">
      <formula>"NO ADMISIBLE"</formula>
    </cfRule>
  </conditionalFormatting>
  <conditionalFormatting sqref="V518:W528">
    <cfRule type="cellIs" dxfId="4017" priority="2243" stopIfTrue="1" operator="equal">
      <formula>"NO ADMISIBLE"</formula>
    </cfRule>
    <cfRule type="cellIs" dxfId="4016" priority="2244" stopIfTrue="1" operator="equal">
      <formula>"ADMISIBLE"</formula>
    </cfRule>
  </conditionalFormatting>
  <conditionalFormatting sqref="D519:D528 E518:M518">
    <cfRule type="cellIs" dxfId="4015" priority="2241" stopIfTrue="1" operator="equal">
      <formula>"NO ADMISIBLE"</formula>
    </cfRule>
  </conditionalFormatting>
  <conditionalFormatting sqref="J520:K528">
    <cfRule type="cellIs" dxfId="4014" priority="2239" stopIfTrue="1" operator="equal">
      <formula>"NO ADMISIBLE"</formula>
    </cfRule>
  </conditionalFormatting>
  <conditionalFormatting sqref="J519:K519">
    <cfRule type="cellIs" dxfId="4013" priority="2240" stopIfTrue="1" operator="equal">
      <formula>"NO ADMISIBLE"</formula>
    </cfRule>
  </conditionalFormatting>
  <conditionalFormatting sqref="T518">
    <cfRule type="cellIs" dxfId="4012" priority="2237" stopIfTrue="1" operator="equal">
      <formula>"NO ADMISIBLE"</formula>
    </cfRule>
    <cfRule type="cellIs" dxfId="4011" priority="2238" stopIfTrue="1" operator="equal">
      <formula>"ADMISIBLE"</formula>
    </cfRule>
  </conditionalFormatting>
  <conditionalFormatting sqref="AE518">
    <cfRule type="cellIs" dxfId="4010" priority="2235" stopIfTrue="1" operator="equal">
      <formula>"NO ADMISIBLE"</formula>
    </cfRule>
    <cfRule type="cellIs" dxfId="4009" priority="2236" stopIfTrue="1" operator="equal">
      <formula>"ADMISIBLE"</formula>
    </cfRule>
  </conditionalFormatting>
  <conditionalFormatting sqref="C522">
    <cfRule type="cellIs" dxfId="4008" priority="2234" stopIfTrue="1" operator="equal">
      <formula>"NO ADMISIBLE"</formula>
    </cfRule>
  </conditionalFormatting>
  <conditionalFormatting sqref="D518">
    <cfRule type="cellIs" dxfId="4007" priority="2233" stopIfTrue="1" operator="equal">
      <formula>"NO ADMISIBLE"</formula>
    </cfRule>
  </conditionalFormatting>
  <conditionalFormatting sqref="C520">
    <cfRule type="cellIs" dxfId="4006" priority="2232" stopIfTrue="1" operator="equal">
      <formula>"NO ADMISIBLE"</formula>
    </cfRule>
  </conditionalFormatting>
  <conditionalFormatting sqref="C521">
    <cfRule type="cellIs" dxfId="4005" priority="2231" stopIfTrue="1" operator="equal">
      <formula>"NO ADMISIBLE"</formula>
    </cfRule>
  </conditionalFormatting>
  <conditionalFormatting sqref="AF529:AG539 AB529:AD539 X529:X539 C529 N529:R539 C534:C539">
    <cfRule type="cellIs" dxfId="4004" priority="2228" stopIfTrue="1" operator="equal">
      <formula>"NO ADMISIBLE"</formula>
    </cfRule>
  </conditionalFormatting>
  <conditionalFormatting sqref="AC529 AE530:AE539 Y529:AA539">
    <cfRule type="cellIs" dxfId="4003" priority="2229" stopIfTrue="1" operator="equal">
      <formula>"NO ADMISIBLE"</formula>
    </cfRule>
    <cfRule type="cellIs" dxfId="4002" priority="2230" stopIfTrue="1" operator="equal">
      <formula>"ADMISIBLE"</formula>
    </cfRule>
  </conditionalFormatting>
  <conditionalFormatting sqref="AD529:AD539">
    <cfRule type="cellIs" dxfId="4001" priority="2226" stopIfTrue="1" operator="equal">
      <formula>"NO ADMISIBLE"</formula>
    </cfRule>
    <cfRule type="cellIs" dxfId="4000" priority="2227" stopIfTrue="1" operator="equal">
      <formula>"ADMISIBLE"</formula>
    </cfRule>
  </conditionalFormatting>
  <conditionalFormatting sqref="AH529:AI539">
    <cfRule type="cellIs" dxfId="3999" priority="2225" stopIfTrue="1" operator="equal">
      <formula>"NO ADMISIBLE"</formula>
    </cfRule>
  </conditionalFormatting>
  <conditionalFormatting sqref="AH529">
    <cfRule type="cellIs" dxfId="3998" priority="2223" stopIfTrue="1" operator="equal">
      <formula>"NO ADMISIBLE"</formula>
    </cfRule>
    <cfRule type="cellIs" dxfId="3997" priority="2224" stopIfTrue="1" operator="equal">
      <formula>"ADMISIBLE"</formula>
    </cfRule>
  </conditionalFormatting>
  <conditionalFormatting sqref="AI529:AI539">
    <cfRule type="cellIs" dxfId="3996" priority="2221" stopIfTrue="1" operator="equal">
      <formula>"NO ADMISIBLE"</formula>
    </cfRule>
    <cfRule type="cellIs" dxfId="3995" priority="2222" stopIfTrue="1" operator="equal">
      <formula>"ADMISIBLE"</formula>
    </cfRule>
  </conditionalFormatting>
  <conditionalFormatting sqref="AJ529:AK539">
    <cfRule type="cellIs" dxfId="3994" priority="2220" stopIfTrue="1" operator="equal">
      <formula>"NO ADMISIBLE"</formula>
    </cfRule>
  </conditionalFormatting>
  <conditionalFormatting sqref="AJ529">
    <cfRule type="cellIs" dxfId="3993" priority="2218" stopIfTrue="1" operator="equal">
      <formula>"NO ADMISIBLE"</formula>
    </cfRule>
    <cfRule type="cellIs" dxfId="3992" priority="2219" stopIfTrue="1" operator="equal">
      <formula>"ADMISIBLE"</formula>
    </cfRule>
  </conditionalFormatting>
  <conditionalFormatting sqref="AK529:AK539">
    <cfRule type="cellIs" dxfId="3991" priority="2216" stopIfTrue="1" operator="equal">
      <formula>"NO ADMISIBLE"</formula>
    </cfRule>
    <cfRule type="cellIs" dxfId="3990" priority="2217" stopIfTrue="1" operator="equal">
      <formula>"ADMISIBLE"</formula>
    </cfRule>
  </conditionalFormatting>
  <conditionalFormatting sqref="AL529:AL539">
    <cfRule type="cellIs" dxfId="3989" priority="2214" stopIfTrue="1" operator="equal">
      <formula>"NO ADMISIBLE"</formula>
    </cfRule>
    <cfRule type="cellIs" dxfId="3988" priority="2215" stopIfTrue="1" operator="equal">
      <formula>"ADMISIBLE"</formula>
    </cfRule>
  </conditionalFormatting>
  <conditionalFormatting sqref="S529:S539">
    <cfRule type="cellIs" dxfId="3987" priority="2211" stopIfTrue="1" operator="equal">
      <formula>"NO ADMISIBLE"</formula>
    </cfRule>
  </conditionalFormatting>
  <conditionalFormatting sqref="T530:T539">
    <cfRule type="cellIs" dxfId="3986" priority="2212" stopIfTrue="1" operator="equal">
      <formula>"NO ADMISIBLE"</formula>
    </cfRule>
    <cfRule type="cellIs" dxfId="3985" priority="2213" stopIfTrue="1" operator="equal">
      <formula>"ADMISIBLE"</formula>
    </cfRule>
  </conditionalFormatting>
  <conditionalFormatting sqref="U529:U539">
    <cfRule type="cellIs" dxfId="3984" priority="2208" stopIfTrue="1" operator="equal">
      <formula>"NO ADMISIBLE"</formula>
    </cfRule>
  </conditionalFormatting>
  <conditionalFormatting sqref="V529:W539">
    <cfRule type="cellIs" dxfId="3983" priority="2209" stopIfTrue="1" operator="equal">
      <formula>"NO ADMISIBLE"</formula>
    </cfRule>
    <cfRule type="cellIs" dxfId="3982" priority="2210" stopIfTrue="1" operator="equal">
      <formula>"ADMISIBLE"</formula>
    </cfRule>
  </conditionalFormatting>
  <conditionalFormatting sqref="D530:D539 E529:M529">
    <cfRule type="cellIs" dxfId="3981" priority="2207" stopIfTrue="1" operator="equal">
      <formula>"NO ADMISIBLE"</formula>
    </cfRule>
  </conditionalFormatting>
  <conditionalFormatting sqref="J531:K539">
    <cfRule type="cellIs" dxfId="3980" priority="2205" stopIfTrue="1" operator="equal">
      <formula>"NO ADMISIBLE"</formula>
    </cfRule>
  </conditionalFormatting>
  <conditionalFormatting sqref="J530:K530">
    <cfRule type="cellIs" dxfId="3979" priority="2206" stopIfTrue="1" operator="equal">
      <formula>"NO ADMISIBLE"</formula>
    </cfRule>
  </conditionalFormatting>
  <conditionalFormatting sqref="T529">
    <cfRule type="cellIs" dxfId="3978" priority="2203" stopIfTrue="1" operator="equal">
      <formula>"NO ADMISIBLE"</formula>
    </cfRule>
    <cfRule type="cellIs" dxfId="3977" priority="2204" stopIfTrue="1" operator="equal">
      <formula>"ADMISIBLE"</formula>
    </cfRule>
  </conditionalFormatting>
  <conditionalFormatting sqref="AE529">
    <cfRule type="cellIs" dxfId="3976" priority="2201" stopIfTrue="1" operator="equal">
      <formula>"NO ADMISIBLE"</formula>
    </cfRule>
    <cfRule type="cellIs" dxfId="3975" priority="2202" stopIfTrue="1" operator="equal">
      <formula>"ADMISIBLE"</formula>
    </cfRule>
  </conditionalFormatting>
  <conditionalFormatting sqref="C533">
    <cfRule type="cellIs" dxfId="3974" priority="2200" stopIfTrue="1" operator="equal">
      <formula>"NO ADMISIBLE"</formula>
    </cfRule>
  </conditionalFormatting>
  <conditionalFormatting sqref="D529">
    <cfRule type="cellIs" dxfId="3973" priority="2199" stopIfTrue="1" operator="equal">
      <formula>"NO ADMISIBLE"</formula>
    </cfRule>
  </conditionalFormatting>
  <conditionalFormatting sqref="C531">
    <cfRule type="cellIs" dxfId="3972" priority="2198" stopIfTrue="1" operator="equal">
      <formula>"NO ADMISIBLE"</formula>
    </cfRule>
  </conditionalFormatting>
  <conditionalFormatting sqref="C532">
    <cfRule type="cellIs" dxfId="3971" priority="2197" stopIfTrue="1" operator="equal">
      <formula>"NO ADMISIBLE"</formula>
    </cfRule>
  </conditionalFormatting>
  <conditionalFormatting sqref="AF540:AG550 AB540:AD550 X540:X550 C540 N540:R550 C545:C550">
    <cfRule type="cellIs" dxfId="3970" priority="2194" stopIfTrue="1" operator="equal">
      <formula>"NO ADMISIBLE"</formula>
    </cfRule>
  </conditionalFormatting>
  <conditionalFormatting sqref="AC540 AE541:AE550 Y540:AA550">
    <cfRule type="cellIs" dxfId="3969" priority="2195" stopIfTrue="1" operator="equal">
      <formula>"NO ADMISIBLE"</formula>
    </cfRule>
    <cfRule type="cellIs" dxfId="3968" priority="2196" stopIfTrue="1" operator="equal">
      <formula>"ADMISIBLE"</formula>
    </cfRule>
  </conditionalFormatting>
  <conditionalFormatting sqref="AD540:AD550">
    <cfRule type="cellIs" dxfId="3967" priority="2192" stopIfTrue="1" operator="equal">
      <formula>"NO ADMISIBLE"</formula>
    </cfRule>
    <cfRule type="cellIs" dxfId="3966" priority="2193" stopIfTrue="1" operator="equal">
      <formula>"ADMISIBLE"</formula>
    </cfRule>
  </conditionalFormatting>
  <conditionalFormatting sqref="AH540:AI550">
    <cfRule type="cellIs" dxfId="3965" priority="2191" stopIfTrue="1" operator="equal">
      <formula>"NO ADMISIBLE"</formula>
    </cfRule>
  </conditionalFormatting>
  <conditionalFormatting sqref="AH540">
    <cfRule type="cellIs" dxfId="3964" priority="2189" stopIfTrue="1" operator="equal">
      <formula>"NO ADMISIBLE"</formula>
    </cfRule>
    <cfRule type="cellIs" dxfId="3963" priority="2190" stopIfTrue="1" operator="equal">
      <formula>"ADMISIBLE"</formula>
    </cfRule>
  </conditionalFormatting>
  <conditionalFormatting sqref="AI540:AI550">
    <cfRule type="cellIs" dxfId="3962" priority="2187" stopIfTrue="1" operator="equal">
      <formula>"NO ADMISIBLE"</formula>
    </cfRule>
    <cfRule type="cellIs" dxfId="3961" priority="2188" stopIfTrue="1" operator="equal">
      <formula>"ADMISIBLE"</formula>
    </cfRule>
  </conditionalFormatting>
  <conditionalFormatting sqref="AJ540:AK550">
    <cfRule type="cellIs" dxfId="3960" priority="2186" stopIfTrue="1" operator="equal">
      <formula>"NO ADMISIBLE"</formula>
    </cfRule>
  </conditionalFormatting>
  <conditionalFormatting sqref="AJ540">
    <cfRule type="cellIs" dxfId="3959" priority="2184" stopIfTrue="1" operator="equal">
      <formula>"NO ADMISIBLE"</formula>
    </cfRule>
    <cfRule type="cellIs" dxfId="3958" priority="2185" stopIfTrue="1" operator="equal">
      <formula>"ADMISIBLE"</formula>
    </cfRule>
  </conditionalFormatting>
  <conditionalFormatting sqref="AK540:AK550">
    <cfRule type="cellIs" dxfId="3957" priority="2182" stopIfTrue="1" operator="equal">
      <formula>"NO ADMISIBLE"</formula>
    </cfRule>
    <cfRule type="cellIs" dxfId="3956" priority="2183" stopIfTrue="1" operator="equal">
      <formula>"ADMISIBLE"</formula>
    </cfRule>
  </conditionalFormatting>
  <conditionalFormatting sqref="AL540:AL550">
    <cfRule type="cellIs" dxfId="3955" priority="2180" stopIfTrue="1" operator="equal">
      <formula>"NO ADMISIBLE"</formula>
    </cfRule>
    <cfRule type="cellIs" dxfId="3954" priority="2181" stopIfTrue="1" operator="equal">
      <formula>"ADMISIBLE"</formula>
    </cfRule>
  </conditionalFormatting>
  <conditionalFormatting sqref="S540:S550">
    <cfRule type="cellIs" dxfId="3953" priority="2177" stopIfTrue="1" operator="equal">
      <formula>"NO ADMISIBLE"</formula>
    </cfRule>
  </conditionalFormatting>
  <conditionalFormatting sqref="T541:T550">
    <cfRule type="cellIs" dxfId="3952" priority="2178" stopIfTrue="1" operator="equal">
      <formula>"NO ADMISIBLE"</formula>
    </cfRule>
    <cfRule type="cellIs" dxfId="3951" priority="2179" stopIfTrue="1" operator="equal">
      <formula>"ADMISIBLE"</formula>
    </cfRule>
  </conditionalFormatting>
  <conditionalFormatting sqref="U540:U550">
    <cfRule type="cellIs" dxfId="3950" priority="2174" stopIfTrue="1" operator="equal">
      <formula>"NO ADMISIBLE"</formula>
    </cfRule>
  </conditionalFormatting>
  <conditionalFormatting sqref="V540:W550">
    <cfRule type="cellIs" dxfId="3949" priority="2175" stopIfTrue="1" operator="equal">
      <formula>"NO ADMISIBLE"</formula>
    </cfRule>
    <cfRule type="cellIs" dxfId="3948" priority="2176" stopIfTrue="1" operator="equal">
      <formula>"ADMISIBLE"</formula>
    </cfRule>
  </conditionalFormatting>
  <conditionalFormatting sqref="D541:D550 E540:M540">
    <cfRule type="cellIs" dxfId="3947" priority="2173" stopIfTrue="1" operator="equal">
      <formula>"NO ADMISIBLE"</formula>
    </cfRule>
  </conditionalFormatting>
  <conditionalFormatting sqref="J542:K550">
    <cfRule type="cellIs" dxfId="3946" priority="2171" stopIfTrue="1" operator="equal">
      <formula>"NO ADMISIBLE"</formula>
    </cfRule>
  </conditionalFormatting>
  <conditionalFormatting sqref="J541:K541">
    <cfRule type="cellIs" dxfId="3945" priority="2172" stopIfTrue="1" operator="equal">
      <formula>"NO ADMISIBLE"</formula>
    </cfRule>
  </conditionalFormatting>
  <conditionalFormatting sqref="T540">
    <cfRule type="cellIs" dxfId="3944" priority="2169" stopIfTrue="1" operator="equal">
      <formula>"NO ADMISIBLE"</formula>
    </cfRule>
    <cfRule type="cellIs" dxfId="3943" priority="2170" stopIfTrue="1" operator="equal">
      <formula>"ADMISIBLE"</formula>
    </cfRule>
  </conditionalFormatting>
  <conditionalFormatting sqref="AE540">
    <cfRule type="cellIs" dxfId="3942" priority="2167" stopIfTrue="1" operator="equal">
      <formula>"NO ADMISIBLE"</formula>
    </cfRule>
    <cfRule type="cellIs" dxfId="3941" priority="2168" stopIfTrue="1" operator="equal">
      <formula>"ADMISIBLE"</formula>
    </cfRule>
  </conditionalFormatting>
  <conditionalFormatting sqref="C544">
    <cfRule type="cellIs" dxfId="3940" priority="2166" stopIfTrue="1" operator="equal">
      <formula>"NO ADMISIBLE"</formula>
    </cfRule>
  </conditionalFormatting>
  <conditionalFormatting sqref="D540">
    <cfRule type="cellIs" dxfId="3939" priority="2165" stopIfTrue="1" operator="equal">
      <formula>"NO ADMISIBLE"</formula>
    </cfRule>
  </conditionalFormatting>
  <conditionalFormatting sqref="C542">
    <cfRule type="cellIs" dxfId="3938" priority="2164" stopIfTrue="1" operator="equal">
      <formula>"NO ADMISIBLE"</formula>
    </cfRule>
  </conditionalFormatting>
  <conditionalFormatting sqref="C543">
    <cfRule type="cellIs" dxfId="3937" priority="2163" stopIfTrue="1" operator="equal">
      <formula>"NO ADMISIBLE"</formula>
    </cfRule>
  </conditionalFormatting>
  <conditionalFormatting sqref="AF551:AG561 AB551:AD561 X551:X561 C551 N551:R561 C556:C561">
    <cfRule type="cellIs" dxfId="3936" priority="2160" stopIfTrue="1" operator="equal">
      <formula>"NO ADMISIBLE"</formula>
    </cfRule>
  </conditionalFormatting>
  <conditionalFormatting sqref="AC551 AE552:AE561 Y551:AA561">
    <cfRule type="cellIs" dxfId="3935" priority="2161" stopIfTrue="1" operator="equal">
      <formula>"NO ADMISIBLE"</formula>
    </cfRule>
    <cfRule type="cellIs" dxfId="3934" priority="2162" stopIfTrue="1" operator="equal">
      <formula>"ADMISIBLE"</formula>
    </cfRule>
  </conditionalFormatting>
  <conditionalFormatting sqref="AD551:AD561">
    <cfRule type="cellIs" dxfId="3933" priority="2158" stopIfTrue="1" operator="equal">
      <formula>"NO ADMISIBLE"</formula>
    </cfRule>
    <cfRule type="cellIs" dxfId="3932" priority="2159" stopIfTrue="1" operator="equal">
      <formula>"ADMISIBLE"</formula>
    </cfRule>
  </conditionalFormatting>
  <conditionalFormatting sqref="AH551:AI561">
    <cfRule type="cellIs" dxfId="3931" priority="2157" stopIfTrue="1" operator="equal">
      <formula>"NO ADMISIBLE"</formula>
    </cfRule>
  </conditionalFormatting>
  <conditionalFormatting sqref="AH551">
    <cfRule type="cellIs" dxfId="3930" priority="2155" stopIfTrue="1" operator="equal">
      <formula>"NO ADMISIBLE"</formula>
    </cfRule>
    <cfRule type="cellIs" dxfId="3929" priority="2156" stopIfTrue="1" operator="equal">
      <formula>"ADMISIBLE"</formula>
    </cfRule>
  </conditionalFormatting>
  <conditionalFormatting sqref="AI551:AI561">
    <cfRule type="cellIs" dxfId="3928" priority="2153" stopIfTrue="1" operator="equal">
      <formula>"NO ADMISIBLE"</formula>
    </cfRule>
    <cfRule type="cellIs" dxfId="3927" priority="2154" stopIfTrue="1" operator="equal">
      <formula>"ADMISIBLE"</formula>
    </cfRule>
  </conditionalFormatting>
  <conditionalFormatting sqref="AJ551:AK561">
    <cfRule type="cellIs" dxfId="3926" priority="2152" stopIfTrue="1" operator="equal">
      <formula>"NO ADMISIBLE"</formula>
    </cfRule>
  </conditionalFormatting>
  <conditionalFormatting sqref="AJ551">
    <cfRule type="cellIs" dxfId="3925" priority="2150" stopIfTrue="1" operator="equal">
      <formula>"NO ADMISIBLE"</formula>
    </cfRule>
    <cfRule type="cellIs" dxfId="3924" priority="2151" stopIfTrue="1" operator="equal">
      <formula>"ADMISIBLE"</formula>
    </cfRule>
  </conditionalFormatting>
  <conditionalFormatting sqref="AK551:AK561">
    <cfRule type="cellIs" dxfId="3923" priority="2148" stopIfTrue="1" operator="equal">
      <formula>"NO ADMISIBLE"</formula>
    </cfRule>
    <cfRule type="cellIs" dxfId="3922" priority="2149" stopIfTrue="1" operator="equal">
      <formula>"ADMISIBLE"</formula>
    </cfRule>
  </conditionalFormatting>
  <conditionalFormatting sqref="AL551:AL561">
    <cfRule type="cellIs" dxfId="3921" priority="2146" stopIfTrue="1" operator="equal">
      <formula>"NO ADMISIBLE"</formula>
    </cfRule>
    <cfRule type="cellIs" dxfId="3920" priority="2147" stopIfTrue="1" operator="equal">
      <formula>"ADMISIBLE"</formula>
    </cfRule>
  </conditionalFormatting>
  <conditionalFormatting sqref="S551:S561">
    <cfRule type="cellIs" dxfId="3919" priority="2143" stopIfTrue="1" operator="equal">
      <formula>"NO ADMISIBLE"</formula>
    </cfRule>
  </conditionalFormatting>
  <conditionalFormatting sqref="T552:T561">
    <cfRule type="cellIs" dxfId="3918" priority="2144" stopIfTrue="1" operator="equal">
      <formula>"NO ADMISIBLE"</formula>
    </cfRule>
    <cfRule type="cellIs" dxfId="3917" priority="2145" stopIfTrue="1" operator="equal">
      <formula>"ADMISIBLE"</formula>
    </cfRule>
  </conditionalFormatting>
  <conditionalFormatting sqref="U551:U561">
    <cfRule type="cellIs" dxfId="3916" priority="2140" stopIfTrue="1" operator="equal">
      <formula>"NO ADMISIBLE"</formula>
    </cfRule>
  </conditionalFormatting>
  <conditionalFormatting sqref="V551:W561">
    <cfRule type="cellIs" dxfId="3915" priority="2141" stopIfTrue="1" operator="equal">
      <formula>"NO ADMISIBLE"</formula>
    </cfRule>
    <cfRule type="cellIs" dxfId="3914" priority="2142" stopIfTrue="1" operator="equal">
      <formula>"ADMISIBLE"</formula>
    </cfRule>
  </conditionalFormatting>
  <conditionalFormatting sqref="D552:D561 E551:M551">
    <cfRule type="cellIs" dxfId="3913" priority="2139" stopIfTrue="1" operator="equal">
      <formula>"NO ADMISIBLE"</formula>
    </cfRule>
  </conditionalFormatting>
  <conditionalFormatting sqref="J553:K561">
    <cfRule type="cellIs" dxfId="3912" priority="2137" stopIfTrue="1" operator="equal">
      <formula>"NO ADMISIBLE"</formula>
    </cfRule>
  </conditionalFormatting>
  <conditionalFormatting sqref="J552:K552">
    <cfRule type="cellIs" dxfId="3911" priority="2138" stopIfTrue="1" operator="equal">
      <formula>"NO ADMISIBLE"</formula>
    </cfRule>
  </conditionalFormatting>
  <conditionalFormatting sqref="T551">
    <cfRule type="cellIs" dxfId="3910" priority="2135" stopIfTrue="1" operator="equal">
      <formula>"NO ADMISIBLE"</formula>
    </cfRule>
    <cfRule type="cellIs" dxfId="3909" priority="2136" stopIfTrue="1" operator="equal">
      <formula>"ADMISIBLE"</formula>
    </cfRule>
  </conditionalFormatting>
  <conditionalFormatting sqref="AE551">
    <cfRule type="cellIs" dxfId="3908" priority="2133" stopIfTrue="1" operator="equal">
      <formula>"NO ADMISIBLE"</formula>
    </cfRule>
    <cfRule type="cellIs" dxfId="3907" priority="2134" stopIfTrue="1" operator="equal">
      <formula>"ADMISIBLE"</formula>
    </cfRule>
  </conditionalFormatting>
  <conditionalFormatting sqref="C555">
    <cfRule type="cellIs" dxfId="3906" priority="2132" stopIfTrue="1" operator="equal">
      <formula>"NO ADMISIBLE"</formula>
    </cfRule>
  </conditionalFormatting>
  <conditionalFormatting sqref="D551">
    <cfRule type="cellIs" dxfId="3905" priority="2131" stopIfTrue="1" operator="equal">
      <formula>"NO ADMISIBLE"</formula>
    </cfRule>
  </conditionalFormatting>
  <conditionalFormatting sqref="C553">
    <cfRule type="cellIs" dxfId="3904" priority="2130" stopIfTrue="1" operator="equal">
      <formula>"NO ADMISIBLE"</formula>
    </cfRule>
  </conditionalFormatting>
  <conditionalFormatting sqref="C554">
    <cfRule type="cellIs" dxfId="3903" priority="2129" stopIfTrue="1" operator="equal">
      <formula>"NO ADMISIBLE"</formula>
    </cfRule>
  </conditionalFormatting>
  <conditionalFormatting sqref="AF562:AG572 AB562:AD572 X562:X572 C562 N562:R572 C567:C572">
    <cfRule type="cellIs" dxfId="3902" priority="2126" stopIfTrue="1" operator="equal">
      <formula>"NO ADMISIBLE"</formula>
    </cfRule>
  </conditionalFormatting>
  <conditionalFormatting sqref="AC562 AE563:AE572 Y562:AA572">
    <cfRule type="cellIs" dxfId="3901" priority="2127" stopIfTrue="1" operator="equal">
      <formula>"NO ADMISIBLE"</formula>
    </cfRule>
    <cfRule type="cellIs" dxfId="3900" priority="2128" stopIfTrue="1" operator="equal">
      <formula>"ADMISIBLE"</formula>
    </cfRule>
  </conditionalFormatting>
  <conditionalFormatting sqref="AD562:AD572">
    <cfRule type="cellIs" dxfId="3899" priority="2124" stopIfTrue="1" operator="equal">
      <formula>"NO ADMISIBLE"</formula>
    </cfRule>
    <cfRule type="cellIs" dxfId="3898" priority="2125" stopIfTrue="1" operator="equal">
      <formula>"ADMISIBLE"</formula>
    </cfRule>
  </conditionalFormatting>
  <conditionalFormatting sqref="AH562:AI572">
    <cfRule type="cellIs" dxfId="3897" priority="2123" stopIfTrue="1" operator="equal">
      <formula>"NO ADMISIBLE"</formula>
    </cfRule>
  </conditionalFormatting>
  <conditionalFormatting sqref="AH562">
    <cfRule type="cellIs" dxfId="3896" priority="2121" stopIfTrue="1" operator="equal">
      <formula>"NO ADMISIBLE"</formula>
    </cfRule>
    <cfRule type="cellIs" dxfId="3895" priority="2122" stopIfTrue="1" operator="equal">
      <formula>"ADMISIBLE"</formula>
    </cfRule>
  </conditionalFormatting>
  <conditionalFormatting sqref="AI562:AI572">
    <cfRule type="cellIs" dxfId="3894" priority="2119" stopIfTrue="1" operator="equal">
      <formula>"NO ADMISIBLE"</formula>
    </cfRule>
    <cfRule type="cellIs" dxfId="3893" priority="2120" stopIfTrue="1" operator="equal">
      <formula>"ADMISIBLE"</formula>
    </cfRule>
  </conditionalFormatting>
  <conditionalFormatting sqref="AJ562:AK572">
    <cfRule type="cellIs" dxfId="3892" priority="2118" stopIfTrue="1" operator="equal">
      <formula>"NO ADMISIBLE"</formula>
    </cfRule>
  </conditionalFormatting>
  <conditionalFormatting sqref="AJ562">
    <cfRule type="cellIs" dxfId="3891" priority="2116" stopIfTrue="1" operator="equal">
      <formula>"NO ADMISIBLE"</formula>
    </cfRule>
    <cfRule type="cellIs" dxfId="3890" priority="2117" stopIfTrue="1" operator="equal">
      <formula>"ADMISIBLE"</formula>
    </cfRule>
  </conditionalFormatting>
  <conditionalFormatting sqref="AK562:AK572">
    <cfRule type="cellIs" dxfId="3889" priority="2114" stopIfTrue="1" operator="equal">
      <formula>"NO ADMISIBLE"</formula>
    </cfRule>
    <cfRule type="cellIs" dxfId="3888" priority="2115" stopIfTrue="1" operator="equal">
      <formula>"ADMISIBLE"</formula>
    </cfRule>
  </conditionalFormatting>
  <conditionalFormatting sqref="AL562:AL572">
    <cfRule type="cellIs" dxfId="3887" priority="2112" stopIfTrue="1" operator="equal">
      <formula>"NO ADMISIBLE"</formula>
    </cfRule>
    <cfRule type="cellIs" dxfId="3886" priority="2113" stopIfTrue="1" operator="equal">
      <formula>"ADMISIBLE"</formula>
    </cfRule>
  </conditionalFormatting>
  <conditionalFormatting sqref="S562:S572">
    <cfRule type="cellIs" dxfId="3885" priority="2109" stopIfTrue="1" operator="equal">
      <formula>"NO ADMISIBLE"</formula>
    </cfRule>
  </conditionalFormatting>
  <conditionalFormatting sqref="T563:T572">
    <cfRule type="cellIs" dxfId="3884" priority="2110" stopIfTrue="1" operator="equal">
      <formula>"NO ADMISIBLE"</formula>
    </cfRule>
    <cfRule type="cellIs" dxfId="3883" priority="2111" stopIfTrue="1" operator="equal">
      <formula>"ADMISIBLE"</formula>
    </cfRule>
  </conditionalFormatting>
  <conditionalFormatting sqref="U562:U572">
    <cfRule type="cellIs" dxfId="3882" priority="2106" stopIfTrue="1" operator="equal">
      <formula>"NO ADMISIBLE"</formula>
    </cfRule>
  </conditionalFormatting>
  <conditionalFormatting sqref="V562:W572">
    <cfRule type="cellIs" dxfId="3881" priority="2107" stopIfTrue="1" operator="equal">
      <formula>"NO ADMISIBLE"</formula>
    </cfRule>
    <cfRule type="cellIs" dxfId="3880" priority="2108" stopIfTrue="1" operator="equal">
      <formula>"ADMISIBLE"</formula>
    </cfRule>
  </conditionalFormatting>
  <conditionalFormatting sqref="D563:D572 E562:M562">
    <cfRule type="cellIs" dxfId="3879" priority="2105" stopIfTrue="1" operator="equal">
      <formula>"NO ADMISIBLE"</formula>
    </cfRule>
  </conditionalFormatting>
  <conditionalFormatting sqref="J564:K572">
    <cfRule type="cellIs" dxfId="3878" priority="2103" stopIfTrue="1" operator="equal">
      <formula>"NO ADMISIBLE"</formula>
    </cfRule>
  </conditionalFormatting>
  <conditionalFormatting sqref="J563:K563">
    <cfRule type="cellIs" dxfId="3877" priority="2104" stopIfTrue="1" operator="equal">
      <formula>"NO ADMISIBLE"</formula>
    </cfRule>
  </conditionalFormatting>
  <conditionalFormatting sqref="T562">
    <cfRule type="cellIs" dxfId="3876" priority="2101" stopIfTrue="1" operator="equal">
      <formula>"NO ADMISIBLE"</formula>
    </cfRule>
    <cfRule type="cellIs" dxfId="3875" priority="2102" stopIfTrue="1" operator="equal">
      <formula>"ADMISIBLE"</formula>
    </cfRule>
  </conditionalFormatting>
  <conditionalFormatting sqref="AE562">
    <cfRule type="cellIs" dxfId="3874" priority="2099" stopIfTrue="1" operator="equal">
      <formula>"NO ADMISIBLE"</formula>
    </cfRule>
    <cfRule type="cellIs" dxfId="3873" priority="2100" stopIfTrue="1" operator="equal">
      <formula>"ADMISIBLE"</formula>
    </cfRule>
  </conditionalFormatting>
  <conditionalFormatting sqref="C566">
    <cfRule type="cellIs" dxfId="3872" priority="2098" stopIfTrue="1" operator="equal">
      <formula>"NO ADMISIBLE"</formula>
    </cfRule>
  </conditionalFormatting>
  <conditionalFormatting sqref="D562">
    <cfRule type="cellIs" dxfId="3871" priority="2097" stopIfTrue="1" operator="equal">
      <formula>"NO ADMISIBLE"</formula>
    </cfRule>
  </conditionalFormatting>
  <conditionalFormatting sqref="C564">
    <cfRule type="cellIs" dxfId="3870" priority="2096" stopIfTrue="1" operator="equal">
      <formula>"NO ADMISIBLE"</formula>
    </cfRule>
  </conditionalFormatting>
  <conditionalFormatting sqref="C565">
    <cfRule type="cellIs" dxfId="3869" priority="2095" stopIfTrue="1" operator="equal">
      <formula>"NO ADMISIBLE"</formula>
    </cfRule>
  </conditionalFormatting>
  <conditionalFormatting sqref="AF573:AG583 AB573:AD583 X573:X583 C573 N573:R583 C578:C583">
    <cfRule type="cellIs" dxfId="3868" priority="2092" stopIfTrue="1" operator="equal">
      <formula>"NO ADMISIBLE"</formula>
    </cfRule>
  </conditionalFormatting>
  <conditionalFormatting sqref="AC573 AE574:AE583 Y573:AA583">
    <cfRule type="cellIs" dxfId="3867" priority="2093" stopIfTrue="1" operator="equal">
      <formula>"NO ADMISIBLE"</formula>
    </cfRule>
    <cfRule type="cellIs" dxfId="3866" priority="2094" stopIfTrue="1" operator="equal">
      <formula>"ADMISIBLE"</formula>
    </cfRule>
  </conditionalFormatting>
  <conditionalFormatting sqref="AD573:AD583">
    <cfRule type="cellIs" dxfId="3865" priority="2090" stopIfTrue="1" operator="equal">
      <formula>"NO ADMISIBLE"</formula>
    </cfRule>
    <cfRule type="cellIs" dxfId="3864" priority="2091" stopIfTrue="1" operator="equal">
      <formula>"ADMISIBLE"</formula>
    </cfRule>
  </conditionalFormatting>
  <conditionalFormatting sqref="AH573:AI583">
    <cfRule type="cellIs" dxfId="3863" priority="2089" stopIfTrue="1" operator="equal">
      <formula>"NO ADMISIBLE"</formula>
    </cfRule>
  </conditionalFormatting>
  <conditionalFormatting sqref="AH573">
    <cfRule type="cellIs" dxfId="3862" priority="2087" stopIfTrue="1" operator="equal">
      <formula>"NO ADMISIBLE"</formula>
    </cfRule>
    <cfRule type="cellIs" dxfId="3861" priority="2088" stopIfTrue="1" operator="equal">
      <formula>"ADMISIBLE"</formula>
    </cfRule>
  </conditionalFormatting>
  <conditionalFormatting sqref="AI573:AI583">
    <cfRule type="cellIs" dxfId="3860" priority="2085" stopIfTrue="1" operator="equal">
      <formula>"NO ADMISIBLE"</formula>
    </cfRule>
    <cfRule type="cellIs" dxfId="3859" priority="2086" stopIfTrue="1" operator="equal">
      <formula>"ADMISIBLE"</formula>
    </cfRule>
  </conditionalFormatting>
  <conditionalFormatting sqref="AJ573:AK583">
    <cfRule type="cellIs" dxfId="3858" priority="2084" stopIfTrue="1" operator="equal">
      <formula>"NO ADMISIBLE"</formula>
    </cfRule>
  </conditionalFormatting>
  <conditionalFormatting sqref="AJ573">
    <cfRule type="cellIs" dxfId="3857" priority="2082" stopIfTrue="1" operator="equal">
      <formula>"NO ADMISIBLE"</formula>
    </cfRule>
    <cfRule type="cellIs" dxfId="3856" priority="2083" stopIfTrue="1" operator="equal">
      <formula>"ADMISIBLE"</formula>
    </cfRule>
  </conditionalFormatting>
  <conditionalFormatting sqref="AK573:AK583">
    <cfRule type="cellIs" dxfId="3855" priority="2080" stopIfTrue="1" operator="equal">
      <formula>"NO ADMISIBLE"</formula>
    </cfRule>
    <cfRule type="cellIs" dxfId="3854" priority="2081" stopIfTrue="1" operator="equal">
      <formula>"ADMISIBLE"</formula>
    </cfRule>
  </conditionalFormatting>
  <conditionalFormatting sqref="AL573:AL583">
    <cfRule type="cellIs" dxfId="3853" priority="2078" stopIfTrue="1" operator="equal">
      <formula>"NO ADMISIBLE"</formula>
    </cfRule>
    <cfRule type="cellIs" dxfId="3852" priority="2079" stopIfTrue="1" operator="equal">
      <formula>"ADMISIBLE"</formula>
    </cfRule>
  </conditionalFormatting>
  <conditionalFormatting sqref="S573:S583">
    <cfRule type="cellIs" dxfId="3851" priority="2075" stopIfTrue="1" operator="equal">
      <formula>"NO ADMISIBLE"</formula>
    </cfRule>
  </conditionalFormatting>
  <conditionalFormatting sqref="T574:T583">
    <cfRule type="cellIs" dxfId="3850" priority="2076" stopIfTrue="1" operator="equal">
      <formula>"NO ADMISIBLE"</formula>
    </cfRule>
    <cfRule type="cellIs" dxfId="3849" priority="2077" stopIfTrue="1" operator="equal">
      <formula>"ADMISIBLE"</formula>
    </cfRule>
  </conditionalFormatting>
  <conditionalFormatting sqref="U573:U583">
    <cfRule type="cellIs" dxfId="3848" priority="2072" stopIfTrue="1" operator="equal">
      <formula>"NO ADMISIBLE"</formula>
    </cfRule>
  </conditionalFormatting>
  <conditionalFormatting sqref="V573:W583">
    <cfRule type="cellIs" dxfId="3847" priority="2073" stopIfTrue="1" operator="equal">
      <formula>"NO ADMISIBLE"</formula>
    </cfRule>
    <cfRule type="cellIs" dxfId="3846" priority="2074" stopIfTrue="1" operator="equal">
      <formula>"ADMISIBLE"</formula>
    </cfRule>
  </conditionalFormatting>
  <conditionalFormatting sqref="D574:D583 E573:M573">
    <cfRule type="cellIs" dxfId="3845" priority="2071" stopIfTrue="1" operator="equal">
      <formula>"NO ADMISIBLE"</formula>
    </cfRule>
  </conditionalFormatting>
  <conditionalFormatting sqref="J575:K583">
    <cfRule type="cellIs" dxfId="3844" priority="2069" stopIfTrue="1" operator="equal">
      <formula>"NO ADMISIBLE"</formula>
    </cfRule>
  </conditionalFormatting>
  <conditionalFormatting sqref="J574:K574">
    <cfRule type="cellIs" dxfId="3843" priority="2070" stopIfTrue="1" operator="equal">
      <formula>"NO ADMISIBLE"</formula>
    </cfRule>
  </conditionalFormatting>
  <conditionalFormatting sqref="T573">
    <cfRule type="cellIs" dxfId="3842" priority="2067" stopIfTrue="1" operator="equal">
      <formula>"NO ADMISIBLE"</formula>
    </cfRule>
    <cfRule type="cellIs" dxfId="3841" priority="2068" stopIfTrue="1" operator="equal">
      <formula>"ADMISIBLE"</formula>
    </cfRule>
  </conditionalFormatting>
  <conditionalFormatting sqref="AE573">
    <cfRule type="cellIs" dxfId="3840" priority="2065" stopIfTrue="1" operator="equal">
      <formula>"NO ADMISIBLE"</formula>
    </cfRule>
    <cfRule type="cellIs" dxfId="3839" priority="2066" stopIfTrue="1" operator="equal">
      <formula>"ADMISIBLE"</formula>
    </cfRule>
  </conditionalFormatting>
  <conditionalFormatting sqref="C577">
    <cfRule type="cellIs" dxfId="3838" priority="2064" stopIfTrue="1" operator="equal">
      <formula>"NO ADMISIBLE"</formula>
    </cfRule>
  </conditionalFormatting>
  <conditionalFormatting sqref="D573">
    <cfRule type="cellIs" dxfId="3837" priority="2063" stopIfTrue="1" operator="equal">
      <formula>"NO ADMISIBLE"</formula>
    </cfRule>
  </conditionalFormatting>
  <conditionalFormatting sqref="C575">
    <cfRule type="cellIs" dxfId="3836" priority="2062" stopIfTrue="1" operator="equal">
      <formula>"NO ADMISIBLE"</formula>
    </cfRule>
  </conditionalFormatting>
  <conditionalFormatting sqref="C576">
    <cfRule type="cellIs" dxfId="3835" priority="2061" stopIfTrue="1" operator="equal">
      <formula>"NO ADMISIBLE"</formula>
    </cfRule>
  </conditionalFormatting>
  <conditionalFormatting sqref="AF584:AG594 AB584:AD594 X584:X594 C584 N584:R594 C589:C594">
    <cfRule type="cellIs" dxfId="3834" priority="2058" stopIfTrue="1" operator="equal">
      <formula>"NO ADMISIBLE"</formula>
    </cfRule>
  </conditionalFormatting>
  <conditionalFormatting sqref="AC584 AE585:AE594 Y584:AA594">
    <cfRule type="cellIs" dxfId="3833" priority="2059" stopIfTrue="1" operator="equal">
      <formula>"NO ADMISIBLE"</formula>
    </cfRule>
    <cfRule type="cellIs" dxfId="3832" priority="2060" stopIfTrue="1" operator="equal">
      <formula>"ADMISIBLE"</formula>
    </cfRule>
  </conditionalFormatting>
  <conditionalFormatting sqref="AD584:AD594">
    <cfRule type="cellIs" dxfId="3831" priority="2056" stopIfTrue="1" operator="equal">
      <formula>"NO ADMISIBLE"</formula>
    </cfRule>
    <cfRule type="cellIs" dxfId="3830" priority="2057" stopIfTrue="1" operator="equal">
      <formula>"ADMISIBLE"</formula>
    </cfRule>
  </conditionalFormatting>
  <conditionalFormatting sqref="AH584:AI594">
    <cfRule type="cellIs" dxfId="3829" priority="2055" stopIfTrue="1" operator="equal">
      <formula>"NO ADMISIBLE"</formula>
    </cfRule>
  </conditionalFormatting>
  <conditionalFormatting sqref="AH584">
    <cfRule type="cellIs" dxfId="3828" priority="2053" stopIfTrue="1" operator="equal">
      <formula>"NO ADMISIBLE"</formula>
    </cfRule>
    <cfRule type="cellIs" dxfId="3827" priority="2054" stopIfTrue="1" operator="equal">
      <formula>"ADMISIBLE"</formula>
    </cfRule>
  </conditionalFormatting>
  <conditionalFormatting sqref="AI584:AI594">
    <cfRule type="cellIs" dxfId="3826" priority="2051" stopIfTrue="1" operator="equal">
      <formula>"NO ADMISIBLE"</formula>
    </cfRule>
    <cfRule type="cellIs" dxfId="3825" priority="2052" stopIfTrue="1" operator="equal">
      <formula>"ADMISIBLE"</formula>
    </cfRule>
  </conditionalFormatting>
  <conditionalFormatting sqref="AJ584:AK594">
    <cfRule type="cellIs" dxfId="3824" priority="2050" stopIfTrue="1" operator="equal">
      <formula>"NO ADMISIBLE"</formula>
    </cfRule>
  </conditionalFormatting>
  <conditionalFormatting sqref="AJ584">
    <cfRule type="cellIs" dxfId="3823" priority="2048" stopIfTrue="1" operator="equal">
      <formula>"NO ADMISIBLE"</formula>
    </cfRule>
    <cfRule type="cellIs" dxfId="3822" priority="2049" stopIfTrue="1" operator="equal">
      <formula>"ADMISIBLE"</formula>
    </cfRule>
  </conditionalFormatting>
  <conditionalFormatting sqref="AK584:AK594">
    <cfRule type="cellIs" dxfId="3821" priority="2046" stopIfTrue="1" operator="equal">
      <formula>"NO ADMISIBLE"</formula>
    </cfRule>
    <cfRule type="cellIs" dxfId="3820" priority="2047" stopIfTrue="1" operator="equal">
      <formula>"ADMISIBLE"</formula>
    </cfRule>
  </conditionalFormatting>
  <conditionalFormatting sqref="AL584:AL594">
    <cfRule type="cellIs" dxfId="3819" priority="2044" stopIfTrue="1" operator="equal">
      <formula>"NO ADMISIBLE"</formula>
    </cfRule>
    <cfRule type="cellIs" dxfId="3818" priority="2045" stopIfTrue="1" operator="equal">
      <formula>"ADMISIBLE"</formula>
    </cfRule>
  </conditionalFormatting>
  <conditionalFormatting sqref="S584:S594">
    <cfRule type="cellIs" dxfId="3817" priority="2041" stopIfTrue="1" operator="equal">
      <formula>"NO ADMISIBLE"</formula>
    </cfRule>
  </conditionalFormatting>
  <conditionalFormatting sqref="T585:T594">
    <cfRule type="cellIs" dxfId="3816" priority="2042" stopIfTrue="1" operator="equal">
      <formula>"NO ADMISIBLE"</formula>
    </cfRule>
    <cfRule type="cellIs" dxfId="3815" priority="2043" stopIfTrue="1" operator="equal">
      <formula>"ADMISIBLE"</formula>
    </cfRule>
  </conditionalFormatting>
  <conditionalFormatting sqref="U584:U594">
    <cfRule type="cellIs" dxfId="3814" priority="2038" stopIfTrue="1" operator="equal">
      <formula>"NO ADMISIBLE"</formula>
    </cfRule>
  </conditionalFormatting>
  <conditionalFormatting sqref="V584:W594">
    <cfRule type="cellIs" dxfId="3813" priority="2039" stopIfTrue="1" operator="equal">
      <formula>"NO ADMISIBLE"</formula>
    </cfRule>
    <cfRule type="cellIs" dxfId="3812" priority="2040" stopIfTrue="1" operator="equal">
      <formula>"ADMISIBLE"</formula>
    </cfRule>
  </conditionalFormatting>
  <conditionalFormatting sqref="D585:D594 E584:M584">
    <cfRule type="cellIs" dxfId="3811" priority="2037" stopIfTrue="1" operator="equal">
      <formula>"NO ADMISIBLE"</formula>
    </cfRule>
  </conditionalFormatting>
  <conditionalFormatting sqref="J586:K594">
    <cfRule type="cellIs" dxfId="3810" priority="2035" stopIfTrue="1" operator="equal">
      <formula>"NO ADMISIBLE"</formula>
    </cfRule>
  </conditionalFormatting>
  <conditionalFormatting sqref="J585:K585">
    <cfRule type="cellIs" dxfId="3809" priority="2036" stopIfTrue="1" operator="equal">
      <formula>"NO ADMISIBLE"</formula>
    </cfRule>
  </conditionalFormatting>
  <conditionalFormatting sqref="T584">
    <cfRule type="cellIs" dxfId="3808" priority="2033" stopIfTrue="1" operator="equal">
      <formula>"NO ADMISIBLE"</formula>
    </cfRule>
    <cfRule type="cellIs" dxfId="3807" priority="2034" stopIfTrue="1" operator="equal">
      <formula>"ADMISIBLE"</formula>
    </cfRule>
  </conditionalFormatting>
  <conditionalFormatting sqref="AE584">
    <cfRule type="cellIs" dxfId="3806" priority="2031" stopIfTrue="1" operator="equal">
      <formula>"NO ADMISIBLE"</formula>
    </cfRule>
    <cfRule type="cellIs" dxfId="3805" priority="2032" stopIfTrue="1" operator="equal">
      <formula>"ADMISIBLE"</formula>
    </cfRule>
  </conditionalFormatting>
  <conditionalFormatting sqref="C588">
    <cfRule type="cellIs" dxfId="3804" priority="2030" stopIfTrue="1" operator="equal">
      <formula>"NO ADMISIBLE"</formula>
    </cfRule>
  </conditionalFormatting>
  <conditionalFormatting sqref="D584">
    <cfRule type="cellIs" dxfId="3803" priority="2029" stopIfTrue="1" operator="equal">
      <formula>"NO ADMISIBLE"</formula>
    </cfRule>
  </conditionalFormatting>
  <conditionalFormatting sqref="C586">
    <cfRule type="cellIs" dxfId="3802" priority="2028" stopIfTrue="1" operator="equal">
      <formula>"NO ADMISIBLE"</formula>
    </cfRule>
  </conditionalFormatting>
  <conditionalFormatting sqref="C587">
    <cfRule type="cellIs" dxfId="3801" priority="2027" stopIfTrue="1" operator="equal">
      <formula>"NO ADMISIBLE"</formula>
    </cfRule>
  </conditionalFormatting>
  <conditionalFormatting sqref="AF595:AG605 AB595:AD605 X595:X605 C595 N595:R605 C600:C605">
    <cfRule type="cellIs" dxfId="3800" priority="2024" stopIfTrue="1" operator="equal">
      <formula>"NO ADMISIBLE"</formula>
    </cfRule>
  </conditionalFormatting>
  <conditionalFormatting sqref="AC595 AE596:AE605 Y595:AA605">
    <cfRule type="cellIs" dxfId="3799" priority="2025" stopIfTrue="1" operator="equal">
      <formula>"NO ADMISIBLE"</formula>
    </cfRule>
    <cfRule type="cellIs" dxfId="3798" priority="2026" stopIfTrue="1" operator="equal">
      <formula>"ADMISIBLE"</formula>
    </cfRule>
  </conditionalFormatting>
  <conditionalFormatting sqref="AD595:AD605">
    <cfRule type="cellIs" dxfId="3797" priority="2022" stopIfTrue="1" operator="equal">
      <formula>"NO ADMISIBLE"</formula>
    </cfRule>
    <cfRule type="cellIs" dxfId="3796" priority="2023" stopIfTrue="1" operator="equal">
      <formula>"ADMISIBLE"</formula>
    </cfRule>
  </conditionalFormatting>
  <conditionalFormatting sqref="AH595:AI605">
    <cfRule type="cellIs" dxfId="3795" priority="2021" stopIfTrue="1" operator="equal">
      <formula>"NO ADMISIBLE"</formula>
    </cfRule>
  </conditionalFormatting>
  <conditionalFormatting sqref="AH595">
    <cfRule type="cellIs" dxfId="3794" priority="2019" stopIfTrue="1" operator="equal">
      <formula>"NO ADMISIBLE"</formula>
    </cfRule>
    <cfRule type="cellIs" dxfId="3793" priority="2020" stopIfTrue="1" operator="equal">
      <formula>"ADMISIBLE"</formula>
    </cfRule>
  </conditionalFormatting>
  <conditionalFormatting sqref="AI595:AI605">
    <cfRule type="cellIs" dxfId="3792" priority="2017" stopIfTrue="1" operator="equal">
      <formula>"NO ADMISIBLE"</formula>
    </cfRule>
    <cfRule type="cellIs" dxfId="3791" priority="2018" stopIfTrue="1" operator="equal">
      <formula>"ADMISIBLE"</formula>
    </cfRule>
  </conditionalFormatting>
  <conditionalFormatting sqref="AJ595:AK605">
    <cfRule type="cellIs" dxfId="3790" priority="2016" stopIfTrue="1" operator="equal">
      <formula>"NO ADMISIBLE"</formula>
    </cfRule>
  </conditionalFormatting>
  <conditionalFormatting sqref="AJ595">
    <cfRule type="cellIs" dxfId="3789" priority="2014" stopIfTrue="1" operator="equal">
      <formula>"NO ADMISIBLE"</formula>
    </cfRule>
    <cfRule type="cellIs" dxfId="3788" priority="2015" stopIfTrue="1" operator="equal">
      <formula>"ADMISIBLE"</formula>
    </cfRule>
  </conditionalFormatting>
  <conditionalFormatting sqref="AK595:AK605">
    <cfRule type="cellIs" dxfId="3787" priority="2012" stopIfTrue="1" operator="equal">
      <formula>"NO ADMISIBLE"</formula>
    </cfRule>
    <cfRule type="cellIs" dxfId="3786" priority="2013" stopIfTrue="1" operator="equal">
      <formula>"ADMISIBLE"</formula>
    </cfRule>
  </conditionalFormatting>
  <conditionalFormatting sqref="AL595:AL605">
    <cfRule type="cellIs" dxfId="3785" priority="2010" stopIfTrue="1" operator="equal">
      <formula>"NO ADMISIBLE"</formula>
    </cfRule>
    <cfRule type="cellIs" dxfId="3784" priority="2011" stopIfTrue="1" operator="equal">
      <formula>"ADMISIBLE"</formula>
    </cfRule>
  </conditionalFormatting>
  <conditionalFormatting sqref="S595:S605">
    <cfRule type="cellIs" dxfId="3783" priority="2007" stopIfTrue="1" operator="equal">
      <formula>"NO ADMISIBLE"</formula>
    </cfRule>
  </conditionalFormatting>
  <conditionalFormatting sqref="T596:T605">
    <cfRule type="cellIs" dxfId="3782" priority="2008" stopIfTrue="1" operator="equal">
      <formula>"NO ADMISIBLE"</formula>
    </cfRule>
    <cfRule type="cellIs" dxfId="3781" priority="2009" stopIfTrue="1" operator="equal">
      <formula>"ADMISIBLE"</formula>
    </cfRule>
  </conditionalFormatting>
  <conditionalFormatting sqref="U595:U605">
    <cfRule type="cellIs" dxfId="3780" priority="2004" stopIfTrue="1" operator="equal">
      <formula>"NO ADMISIBLE"</formula>
    </cfRule>
  </conditionalFormatting>
  <conditionalFormatting sqref="V595:W605">
    <cfRule type="cellIs" dxfId="3779" priority="2005" stopIfTrue="1" operator="equal">
      <formula>"NO ADMISIBLE"</formula>
    </cfRule>
    <cfRule type="cellIs" dxfId="3778" priority="2006" stopIfTrue="1" operator="equal">
      <formula>"ADMISIBLE"</formula>
    </cfRule>
  </conditionalFormatting>
  <conditionalFormatting sqref="D596:D605 E595:M595">
    <cfRule type="cellIs" dxfId="3777" priority="2003" stopIfTrue="1" operator="equal">
      <formula>"NO ADMISIBLE"</formula>
    </cfRule>
  </conditionalFormatting>
  <conditionalFormatting sqref="J597:K605">
    <cfRule type="cellIs" dxfId="3776" priority="2001" stopIfTrue="1" operator="equal">
      <formula>"NO ADMISIBLE"</formula>
    </cfRule>
  </conditionalFormatting>
  <conditionalFormatting sqref="J596:K596">
    <cfRule type="cellIs" dxfId="3775" priority="2002" stopIfTrue="1" operator="equal">
      <formula>"NO ADMISIBLE"</formula>
    </cfRule>
  </conditionalFormatting>
  <conditionalFormatting sqref="T595">
    <cfRule type="cellIs" dxfId="3774" priority="1999" stopIfTrue="1" operator="equal">
      <formula>"NO ADMISIBLE"</formula>
    </cfRule>
    <cfRule type="cellIs" dxfId="3773" priority="2000" stopIfTrue="1" operator="equal">
      <formula>"ADMISIBLE"</formula>
    </cfRule>
  </conditionalFormatting>
  <conditionalFormatting sqref="AE595">
    <cfRule type="cellIs" dxfId="3772" priority="1997" stopIfTrue="1" operator="equal">
      <formula>"NO ADMISIBLE"</formula>
    </cfRule>
    <cfRule type="cellIs" dxfId="3771" priority="1998" stopIfTrue="1" operator="equal">
      <formula>"ADMISIBLE"</formula>
    </cfRule>
  </conditionalFormatting>
  <conditionalFormatting sqref="C599">
    <cfRule type="cellIs" dxfId="3770" priority="1996" stopIfTrue="1" operator="equal">
      <formula>"NO ADMISIBLE"</formula>
    </cfRule>
  </conditionalFormatting>
  <conditionalFormatting sqref="D595">
    <cfRule type="cellIs" dxfId="3769" priority="1995" stopIfTrue="1" operator="equal">
      <formula>"NO ADMISIBLE"</formula>
    </cfRule>
  </conditionalFormatting>
  <conditionalFormatting sqref="C597">
    <cfRule type="cellIs" dxfId="3768" priority="1994" stopIfTrue="1" operator="equal">
      <formula>"NO ADMISIBLE"</formula>
    </cfRule>
  </conditionalFormatting>
  <conditionalFormatting sqref="C598">
    <cfRule type="cellIs" dxfId="3767" priority="1993" stopIfTrue="1" operator="equal">
      <formula>"NO ADMISIBLE"</formula>
    </cfRule>
  </conditionalFormatting>
  <conditionalFormatting sqref="AF606:AG616 AB606:AD616 X606:X616 C606 N606:R616 C611:C616">
    <cfRule type="cellIs" dxfId="3766" priority="1990" stopIfTrue="1" operator="equal">
      <formula>"NO ADMISIBLE"</formula>
    </cfRule>
  </conditionalFormatting>
  <conditionalFormatting sqref="AC606 AE607:AE616 Y606:AA616">
    <cfRule type="cellIs" dxfId="3765" priority="1991" stopIfTrue="1" operator="equal">
      <formula>"NO ADMISIBLE"</formula>
    </cfRule>
    <cfRule type="cellIs" dxfId="3764" priority="1992" stopIfTrue="1" operator="equal">
      <formula>"ADMISIBLE"</formula>
    </cfRule>
  </conditionalFormatting>
  <conditionalFormatting sqref="AD606:AD616">
    <cfRule type="cellIs" dxfId="3763" priority="1988" stopIfTrue="1" operator="equal">
      <formula>"NO ADMISIBLE"</formula>
    </cfRule>
    <cfRule type="cellIs" dxfId="3762" priority="1989" stopIfTrue="1" operator="equal">
      <formula>"ADMISIBLE"</formula>
    </cfRule>
  </conditionalFormatting>
  <conditionalFormatting sqref="AH606:AI616">
    <cfRule type="cellIs" dxfId="3761" priority="1987" stopIfTrue="1" operator="equal">
      <formula>"NO ADMISIBLE"</formula>
    </cfRule>
  </conditionalFormatting>
  <conditionalFormatting sqref="AH606">
    <cfRule type="cellIs" dxfId="3760" priority="1985" stopIfTrue="1" operator="equal">
      <formula>"NO ADMISIBLE"</formula>
    </cfRule>
    <cfRule type="cellIs" dxfId="3759" priority="1986" stopIfTrue="1" operator="equal">
      <formula>"ADMISIBLE"</formula>
    </cfRule>
  </conditionalFormatting>
  <conditionalFormatting sqref="AI606:AI616">
    <cfRule type="cellIs" dxfId="3758" priority="1983" stopIfTrue="1" operator="equal">
      <formula>"NO ADMISIBLE"</formula>
    </cfRule>
    <cfRule type="cellIs" dxfId="3757" priority="1984" stopIfTrue="1" operator="equal">
      <formula>"ADMISIBLE"</formula>
    </cfRule>
  </conditionalFormatting>
  <conditionalFormatting sqref="AJ606:AK616">
    <cfRule type="cellIs" dxfId="3756" priority="1982" stopIfTrue="1" operator="equal">
      <formula>"NO ADMISIBLE"</formula>
    </cfRule>
  </conditionalFormatting>
  <conditionalFormatting sqref="AJ606">
    <cfRule type="cellIs" dxfId="3755" priority="1980" stopIfTrue="1" operator="equal">
      <formula>"NO ADMISIBLE"</formula>
    </cfRule>
    <cfRule type="cellIs" dxfId="3754" priority="1981" stopIfTrue="1" operator="equal">
      <formula>"ADMISIBLE"</formula>
    </cfRule>
  </conditionalFormatting>
  <conditionalFormatting sqref="AK606:AK616">
    <cfRule type="cellIs" dxfId="3753" priority="1978" stopIfTrue="1" operator="equal">
      <formula>"NO ADMISIBLE"</formula>
    </cfRule>
    <cfRule type="cellIs" dxfId="3752" priority="1979" stopIfTrue="1" operator="equal">
      <formula>"ADMISIBLE"</formula>
    </cfRule>
  </conditionalFormatting>
  <conditionalFormatting sqref="AL606:AL616">
    <cfRule type="cellIs" dxfId="3751" priority="1976" stopIfTrue="1" operator="equal">
      <formula>"NO ADMISIBLE"</formula>
    </cfRule>
    <cfRule type="cellIs" dxfId="3750" priority="1977" stopIfTrue="1" operator="equal">
      <formula>"ADMISIBLE"</formula>
    </cfRule>
  </conditionalFormatting>
  <conditionalFormatting sqref="S606:S616">
    <cfRule type="cellIs" dxfId="3749" priority="1973" stopIfTrue="1" operator="equal">
      <formula>"NO ADMISIBLE"</formula>
    </cfRule>
  </conditionalFormatting>
  <conditionalFormatting sqref="T607:T616">
    <cfRule type="cellIs" dxfId="3748" priority="1974" stopIfTrue="1" operator="equal">
      <formula>"NO ADMISIBLE"</formula>
    </cfRule>
    <cfRule type="cellIs" dxfId="3747" priority="1975" stopIfTrue="1" operator="equal">
      <formula>"ADMISIBLE"</formula>
    </cfRule>
  </conditionalFormatting>
  <conditionalFormatting sqref="U606:U616">
    <cfRule type="cellIs" dxfId="3746" priority="1970" stopIfTrue="1" operator="equal">
      <formula>"NO ADMISIBLE"</formula>
    </cfRule>
  </conditionalFormatting>
  <conditionalFormatting sqref="V606:W616">
    <cfRule type="cellIs" dxfId="3745" priority="1971" stopIfTrue="1" operator="equal">
      <formula>"NO ADMISIBLE"</formula>
    </cfRule>
    <cfRule type="cellIs" dxfId="3744" priority="1972" stopIfTrue="1" operator="equal">
      <formula>"ADMISIBLE"</formula>
    </cfRule>
  </conditionalFormatting>
  <conditionalFormatting sqref="D607:D616 E606:M606">
    <cfRule type="cellIs" dxfId="3743" priority="1969" stopIfTrue="1" operator="equal">
      <formula>"NO ADMISIBLE"</formula>
    </cfRule>
  </conditionalFormatting>
  <conditionalFormatting sqref="J608:K616">
    <cfRule type="cellIs" dxfId="3742" priority="1967" stopIfTrue="1" operator="equal">
      <formula>"NO ADMISIBLE"</formula>
    </cfRule>
  </conditionalFormatting>
  <conditionalFormatting sqref="J607:K607">
    <cfRule type="cellIs" dxfId="3741" priority="1968" stopIfTrue="1" operator="equal">
      <formula>"NO ADMISIBLE"</formula>
    </cfRule>
  </conditionalFormatting>
  <conditionalFormatting sqref="T606">
    <cfRule type="cellIs" dxfId="3740" priority="1965" stopIfTrue="1" operator="equal">
      <formula>"NO ADMISIBLE"</formula>
    </cfRule>
    <cfRule type="cellIs" dxfId="3739" priority="1966" stopIfTrue="1" operator="equal">
      <formula>"ADMISIBLE"</formula>
    </cfRule>
  </conditionalFormatting>
  <conditionalFormatting sqref="AE606">
    <cfRule type="cellIs" dxfId="3738" priority="1963" stopIfTrue="1" operator="equal">
      <formula>"NO ADMISIBLE"</formula>
    </cfRule>
    <cfRule type="cellIs" dxfId="3737" priority="1964" stopIfTrue="1" operator="equal">
      <formula>"ADMISIBLE"</formula>
    </cfRule>
  </conditionalFormatting>
  <conditionalFormatting sqref="C610">
    <cfRule type="cellIs" dxfId="3736" priority="1962" stopIfTrue="1" operator="equal">
      <formula>"NO ADMISIBLE"</formula>
    </cfRule>
  </conditionalFormatting>
  <conditionalFormatting sqref="D606">
    <cfRule type="cellIs" dxfId="3735" priority="1961" stopIfTrue="1" operator="equal">
      <formula>"NO ADMISIBLE"</formula>
    </cfRule>
  </conditionalFormatting>
  <conditionalFormatting sqref="C608">
    <cfRule type="cellIs" dxfId="3734" priority="1960" stopIfTrue="1" operator="equal">
      <formula>"NO ADMISIBLE"</formula>
    </cfRule>
  </conditionalFormatting>
  <conditionalFormatting sqref="C609">
    <cfRule type="cellIs" dxfId="3733" priority="1959" stopIfTrue="1" operator="equal">
      <formula>"NO ADMISIBLE"</formula>
    </cfRule>
  </conditionalFormatting>
  <conditionalFormatting sqref="AF617:AG627 AB617:AD627 X617:X627 C617 N617:R627 C622:C627">
    <cfRule type="cellIs" dxfId="3732" priority="1956" stopIfTrue="1" operator="equal">
      <formula>"NO ADMISIBLE"</formula>
    </cfRule>
  </conditionalFormatting>
  <conditionalFormatting sqref="AC617 AE618:AE627 Y617:AA627">
    <cfRule type="cellIs" dxfId="3731" priority="1957" stopIfTrue="1" operator="equal">
      <formula>"NO ADMISIBLE"</formula>
    </cfRule>
    <cfRule type="cellIs" dxfId="3730" priority="1958" stopIfTrue="1" operator="equal">
      <formula>"ADMISIBLE"</formula>
    </cfRule>
  </conditionalFormatting>
  <conditionalFormatting sqref="AD617:AD627">
    <cfRule type="cellIs" dxfId="3729" priority="1954" stopIfTrue="1" operator="equal">
      <formula>"NO ADMISIBLE"</formula>
    </cfRule>
    <cfRule type="cellIs" dxfId="3728" priority="1955" stopIfTrue="1" operator="equal">
      <formula>"ADMISIBLE"</formula>
    </cfRule>
  </conditionalFormatting>
  <conditionalFormatting sqref="AH617:AI627">
    <cfRule type="cellIs" dxfId="3727" priority="1953" stopIfTrue="1" operator="equal">
      <formula>"NO ADMISIBLE"</formula>
    </cfRule>
  </conditionalFormatting>
  <conditionalFormatting sqref="AH617">
    <cfRule type="cellIs" dxfId="3726" priority="1951" stopIfTrue="1" operator="equal">
      <formula>"NO ADMISIBLE"</formula>
    </cfRule>
    <cfRule type="cellIs" dxfId="3725" priority="1952" stopIfTrue="1" operator="equal">
      <formula>"ADMISIBLE"</formula>
    </cfRule>
  </conditionalFormatting>
  <conditionalFormatting sqref="AI617:AI627">
    <cfRule type="cellIs" dxfId="3724" priority="1949" stopIfTrue="1" operator="equal">
      <formula>"NO ADMISIBLE"</formula>
    </cfRule>
    <cfRule type="cellIs" dxfId="3723" priority="1950" stopIfTrue="1" operator="equal">
      <formula>"ADMISIBLE"</formula>
    </cfRule>
  </conditionalFormatting>
  <conditionalFormatting sqref="AJ617:AK627">
    <cfRule type="cellIs" dxfId="3722" priority="1948" stopIfTrue="1" operator="equal">
      <formula>"NO ADMISIBLE"</formula>
    </cfRule>
  </conditionalFormatting>
  <conditionalFormatting sqref="AJ617">
    <cfRule type="cellIs" dxfId="3721" priority="1946" stopIfTrue="1" operator="equal">
      <formula>"NO ADMISIBLE"</formula>
    </cfRule>
    <cfRule type="cellIs" dxfId="3720" priority="1947" stopIfTrue="1" operator="equal">
      <formula>"ADMISIBLE"</formula>
    </cfRule>
  </conditionalFormatting>
  <conditionalFormatting sqref="AK617:AK627">
    <cfRule type="cellIs" dxfId="3719" priority="1944" stopIfTrue="1" operator="equal">
      <formula>"NO ADMISIBLE"</formula>
    </cfRule>
    <cfRule type="cellIs" dxfId="3718" priority="1945" stopIfTrue="1" operator="equal">
      <formula>"ADMISIBLE"</formula>
    </cfRule>
  </conditionalFormatting>
  <conditionalFormatting sqref="AL617:AL627">
    <cfRule type="cellIs" dxfId="3717" priority="1942" stopIfTrue="1" operator="equal">
      <formula>"NO ADMISIBLE"</formula>
    </cfRule>
    <cfRule type="cellIs" dxfId="3716" priority="1943" stopIfTrue="1" operator="equal">
      <formula>"ADMISIBLE"</formula>
    </cfRule>
  </conditionalFormatting>
  <conditionalFormatting sqref="S617:S627">
    <cfRule type="cellIs" dxfId="3715" priority="1939" stopIfTrue="1" operator="equal">
      <formula>"NO ADMISIBLE"</formula>
    </cfRule>
  </conditionalFormatting>
  <conditionalFormatting sqref="T618:T627">
    <cfRule type="cellIs" dxfId="3714" priority="1940" stopIfTrue="1" operator="equal">
      <formula>"NO ADMISIBLE"</formula>
    </cfRule>
    <cfRule type="cellIs" dxfId="3713" priority="1941" stopIfTrue="1" operator="equal">
      <formula>"ADMISIBLE"</formula>
    </cfRule>
  </conditionalFormatting>
  <conditionalFormatting sqref="U617:U627">
    <cfRule type="cellIs" dxfId="3712" priority="1936" stopIfTrue="1" operator="equal">
      <formula>"NO ADMISIBLE"</formula>
    </cfRule>
  </conditionalFormatting>
  <conditionalFormatting sqref="V617:W627">
    <cfRule type="cellIs" dxfId="3711" priority="1937" stopIfTrue="1" operator="equal">
      <formula>"NO ADMISIBLE"</formula>
    </cfRule>
    <cfRule type="cellIs" dxfId="3710" priority="1938" stopIfTrue="1" operator="equal">
      <formula>"ADMISIBLE"</formula>
    </cfRule>
  </conditionalFormatting>
  <conditionalFormatting sqref="D618:D627 E617:M617">
    <cfRule type="cellIs" dxfId="3709" priority="1935" stopIfTrue="1" operator="equal">
      <formula>"NO ADMISIBLE"</formula>
    </cfRule>
  </conditionalFormatting>
  <conditionalFormatting sqref="J619:K627">
    <cfRule type="cellIs" dxfId="3708" priority="1933" stopIfTrue="1" operator="equal">
      <formula>"NO ADMISIBLE"</formula>
    </cfRule>
  </conditionalFormatting>
  <conditionalFormatting sqref="J618:K618">
    <cfRule type="cellIs" dxfId="3707" priority="1934" stopIfTrue="1" operator="equal">
      <formula>"NO ADMISIBLE"</formula>
    </cfRule>
  </conditionalFormatting>
  <conditionalFormatting sqref="T617">
    <cfRule type="cellIs" dxfId="3706" priority="1931" stopIfTrue="1" operator="equal">
      <formula>"NO ADMISIBLE"</formula>
    </cfRule>
    <cfRule type="cellIs" dxfId="3705" priority="1932" stopIfTrue="1" operator="equal">
      <formula>"ADMISIBLE"</formula>
    </cfRule>
  </conditionalFormatting>
  <conditionalFormatting sqref="AE617">
    <cfRule type="cellIs" dxfId="3704" priority="1929" stopIfTrue="1" operator="equal">
      <formula>"NO ADMISIBLE"</formula>
    </cfRule>
    <cfRule type="cellIs" dxfId="3703" priority="1930" stopIfTrue="1" operator="equal">
      <formula>"ADMISIBLE"</formula>
    </cfRule>
  </conditionalFormatting>
  <conditionalFormatting sqref="C621">
    <cfRule type="cellIs" dxfId="3702" priority="1928" stopIfTrue="1" operator="equal">
      <formula>"NO ADMISIBLE"</formula>
    </cfRule>
  </conditionalFormatting>
  <conditionalFormatting sqref="D617">
    <cfRule type="cellIs" dxfId="3701" priority="1927" stopIfTrue="1" operator="equal">
      <formula>"NO ADMISIBLE"</formula>
    </cfRule>
  </conditionalFormatting>
  <conditionalFormatting sqref="C619">
    <cfRule type="cellIs" dxfId="3700" priority="1926" stopIfTrue="1" operator="equal">
      <formula>"NO ADMISIBLE"</formula>
    </cfRule>
  </conditionalFormatting>
  <conditionalFormatting sqref="C620">
    <cfRule type="cellIs" dxfId="3699" priority="1925" stopIfTrue="1" operator="equal">
      <formula>"NO ADMISIBLE"</formula>
    </cfRule>
  </conditionalFormatting>
  <conditionalFormatting sqref="AF628:AG638 AB628:AD638 X628:X638 C628 N628:R638 C633:C638">
    <cfRule type="cellIs" dxfId="3698" priority="1922" stopIfTrue="1" operator="equal">
      <formula>"NO ADMISIBLE"</formula>
    </cfRule>
  </conditionalFormatting>
  <conditionalFormatting sqref="AC628 AE629:AE638 Y628:AA638">
    <cfRule type="cellIs" dxfId="3697" priority="1923" stopIfTrue="1" operator="equal">
      <formula>"NO ADMISIBLE"</formula>
    </cfRule>
    <cfRule type="cellIs" dxfId="3696" priority="1924" stopIfTrue="1" operator="equal">
      <formula>"ADMISIBLE"</formula>
    </cfRule>
  </conditionalFormatting>
  <conditionalFormatting sqref="AD628:AD638">
    <cfRule type="cellIs" dxfId="3695" priority="1920" stopIfTrue="1" operator="equal">
      <formula>"NO ADMISIBLE"</formula>
    </cfRule>
    <cfRule type="cellIs" dxfId="3694" priority="1921" stopIfTrue="1" operator="equal">
      <formula>"ADMISIBLE"</formula>
    </cfRule>
  </conditionalFormatting>
  <conditionalFormatting sqref="AH628:AI638">
    <cfRule type="cellIs" dxfId="3693" priority="1919" stopIfTrue="1" operator="equal">
      <formula>"NO ADMISIBLE"</formula>
    </cfRule>
  </conditionalFormatting>
  <conditionalFormatting sqref="AH628">
    <cfRule type="cellIs" dxfId="3692" priority="1917" stopIfTrue="1" operator="equal">
      <formula>"NO ADMISIBLE"</formula>
    </cfRule>
    <cfRule type="cellIs" dxfId="3691" priority="1918" stopIfTrue="1" operator="equal">
      <formula>"ADMISIBLE"</formula>
    </cfRule>
  </conditionalFormatting>
  <conditionalFormatting sqref="AI628:AI638">
    <cfRule type="cellIs" dxfId="3690" priority="1915" stopIfTrue="1" operator="equal">
      <formula>"NO ADMISIBLE"</formula>
    </cfRule>
    <cfRule type="cellIs" dxfId="3689" priority="1916" stopIfTrue="1" operator="equal">
      <formula>"ADMISIBLE"</formula>
    </cfRule>
  </conditionalFormatting>
  <conditionalFormatting sqref="AJ628:AK638">
    <cfRule type="cellIs" dxfId="3688" priority="1914" stopIfTrue="1" operator="equal">
      <formula>"NO ADMISIBLE"</formula>
    </cfRule>
  </conditionalFormatting>
  <conditionalFormatting sqref="AJ628">
    <cfRule type="cellIs" dxfId="3687" priority="1912" stopIfTrue="1" operator="equal">
      <formula>"NO ADMISIBLE"</formula>
    </cfRule>
    <cfRule type="cellIs" dxfId="3686" priority="1913" stopIfTrue="1" operator="equal">
      <formula>"ADMISIBLE"</formula>
    </cfRule>
  </conditionalFormatting>
  <conditionalFormatting sqref="AK628:AK638">
    <cfRule type="cellIs" dxfId="3685" priority="1910" stopIfTrue="1" operator="equal">
      <formula>"NO ADMISIBLE"</formula>
    </cfRule>
    <cfRule type="cellIs" dxfId="3684" priority="1911" stopIfTrue="1" operator="equal">
      <formula>"ADMISIBLE"</formula>
    </cfRule>
  </conditionalFormatting>
  <conditionalFormatting sqref="AL628:AL638">
    <cfRule type="cellIs" dxfId="3683" priority="1908" stopIfTrue="1" operator="equal">
      <formula>"NO ADMISIBLE"</formula>
    </cfRule>
    <cfRule type="cellIs" dxfId="3682" priority="1909" stopIfTrue="1" operator="equal">
      <formula>"ADMISIBLE"</formula>
    </cfRule>
  </conditionalFormatting>
  <conditionalFormatting sqref="S628:S638">
    <cfRule type="cellIs" dxfId="3681" priority="1905" stopIfTrue="1" operator="equal">
      <formula>"NO ADMISIBLE"</formula>
    </cfRule>
  </conditionalFormatting>
  <conditionalFormatting sqref="T629:T638">
    <cfRule type="cellIs" dxfId="3680" priority="1906" stopIfTrue="1" operator="equal">
      <formula>"NO ADMISIBLE"</formula>
    </cfRule>
    <cfRule type="cellIs" dxfId="3679" priority="1907" stopIfTrue="1" operator="equal">
      <formula>"ADMISIBLE"</formula>
    </cfRule>
  </conditionalFormatting>
  <conditionalFormatting sqref="U628:U638">
    <cfRule type="cellIs" dxfId="3678" priority="1902" stopIfTrue="1" operator="equal">
      <formula>"NO ADMISIBLE"</formula>
    </cfRule>
  </conditionalFormatting>
  <conditionalFormatting sqref="V628:W638">
    <cfRule type="cellIs" dxfId="3677" priority="1903" stopIfTrue="1" operator="equal">
      <formula>"NO ADMISIBLE"</formula>
    </cfRule>
    <cfRule type="cellIs" dxfId="3676" priority="1904" stopIfTrue="1" operator="equal">
      <formula>"ADMISIBLE"</formula>
    </cfRule>
  </conditionalFormatting>
  <conditionalFormatting sqref="D629:D638 E628:M628">
    <cfRule type="cellIs" dxfId="3675" priority="1901" stopIfTrue="1" operator="equal">
      <formula>"NO ADMISIBLE"</formula>
    </cfRule>
  </conditionalFormatting>
  <conditionalFormatting sqref="J630:K638">
    <cfRule type="cellIs" dxfId="3674" priority="1899" stopIfTrue="1" operator="equal">
      <formula>"NO ADMISIBLE"</formula>
    </cfRule>
  </conditionalFormatting>
  <conditionalFormatting sqref="J629:K629">
    <cfRule type="cellIs" dxfId="3673" priority="1900" stopIfTrue="1" operator="equal">
      <formula>"NO ADMISIBLE"</formula>
    </cfRule>
  </conditionalFormatting>
  <conditionalFormatting sqref="T628">
    <cfRule type="cellIs" dxfId="3672" priority="1897" stopIfTrue="1" operator="equal">
      <formula>"NO ADMISIBLE"</formula>
    </cfRule>
    <cfRule type="cellIs" dxfId="3671" priority="1898" stopIfTrue="1" operator="equal">
      <formula>"ADMISIBLE"</formula>
    </cfRule>
  </conditionalFormatting>
  <conditionalFormatting sqref="AE628">
    <cfRule type="cellIs" dxfId="3670" priority="1895" stopIfTrue="1" operator="equal">
      <formula>"NO ADMISIBLE"</formula>
    </cfRule>
    <cfRule type="cellIs" dxfId="3669" priority="1896" stopIfTrue="1" operator="equal">
      <formula>"ADMISIBLE"</formula>
    </cfRule>
  </conditionalFormatting>
  <conditionalFormatting sqref="C632">
    <cfRule type="cellIs" dxfId="3668" priority="1894" stopIfTrue="1" operator="equal">
      <formula>"NO ADMISIBLE"</formula>
    </cfRule>
  </conditionalFormatting>
  <conditionalFormatting sqref="D628">
    <cfRule type="cellIs" dxfId="3667" priority="1893" stopIfTrue="1" operator="equal">
      <formula>"NO ADMISIBLE"</formula>
    </cfRule>
  </conditionalFormatting>
  <conditionalFormatting sqref="C630">
    <cfRule type="cellIs" dxfId="3666" priority="1892" stopIfTrue="1" operator="equal">
      <formula>"NO ADMISIBLE"</formula>
    </cfRule>
  </conditionalFormatting>
  <conditionalFormatting sqref="C631">
    <cfRule type="cellIs" dxfId="3665" priority="1891" stopIfTrue="1" operator="equal">
      <formula>"NO ADMISIBLE"</formula>
    </cfRule>
  </conditionalFormatting>
  <conditionalFormatting sqref="AF639:AG649 AB639:AD649 X639:X649 C639 N639:R649 C644:C649">
    <cfRule type="cellIs" dxfId="3664" priority="1888" stopIfTrue="1" operator="equal">
      <formula>"NO ADMISIBLE"</formula>
    </cfRule>
  </conditionalFormatting>
  <conditionalFormatting sqref="AC639 AE640:AE649 Y639:AA649">
    <cfRule type="cellIs" dxfId="3663" priority="1889" stopIfTrue="1" operator="equal">
      <formula>"NO ADMISIBLE"</formula>
    </cfRule>
    <cfRule type="cellIs" dxfId="3662" priority="1890" stopIfTrue="1" operator="equal">
      <formula>"ADMISIBLE"</formula>
    </cfRule>
  </conditionalFormatting>
  <conditionalFormatting sqref="AD639:AD649">
    <cfRule type="cellIs" dxfId="3661" priority="1886" stopIfTrue="1" operator="equal">
      <formula>"NO ADMISIBLE"</formula>
    </cfRule>
    <cfRule type="cellIs" dxfId="3660" priority="1887" stopIfTrue="1" operator="equal">
      <formula>"ADMISIBLE"</formula>
    </cfRule>
  </conditionalFormatting>
  <conditionalFormatting sqref="AH639:AI649">
    <cfRule type="cellIs" dxfId="3659" priority="1885" stopIfTrue="1" operator="equal">
      <formula>"NO ADMISIBLE"</formula>
    </cfRule>
  </conditionalFormatting>
  <conditionalFormatting sqref="AH639">
    <cfRule type="cellIs" dxfId="3658" priority="1883" stopIfTrue="1" operator="equal">
      <formula>"NO ADMISIBLE"</formula>
    </cfRule>
    <cfRule type="cellIs" dxfId="3657" priority="1884" stopIfTrue="1" operator="equal">
      <formula>"ADMISIBLE"</formula>
    </cfRule>
  </conditionalFormatting>
  <conditionalFormatting sqref="AI639:AI649">
    <cfRule type="cellIs" dxfId="3656" priority="1881" stopIfTrue="1" operator="equal">
      <formula>"NO ADMISIBLE"</formula>
    </cfRule>
    <cfRule type="cellIs" dxfId="3655" priority="1882" stopIfTrue="1" operator="equal">
      <formula>"ADMISIBLE"</formula>
    </cfRule>
  </conditionalFormatting>
  <conditionalFormatting sqref="AJ639:AK649">
    <cfRule type="cellIs" dxfId="3654" priority="1880" stopIfTrue="1" operator="equal">
      <formula>"NO ADMISIBLE"</formula>
    </cfRule>
  </conditionalFormatting>
  <conditionalFormatting sqref="AJ639">
    <cfRule type="cellIs" dxfId="3653" priority="1878" stopIfTrue="1" operator="equal">
      <formula>"NO ADMISIBLE"</formula>
    </cfRule>
    <cfRule type="cellIs" dxfId="3652" priority="1879" stopIfTrue="1" operator="equal">
      <formula>"ADMISIBLE"</formula>
    </cfRule>
  </conditionalFormatting>
  <conditionalFormatting sqref="AK639:AK649">
    <cfRule type="cellIs" dxfId="3651" priority="1876" stopIfTrue="1" operator="equal">
      <formula>"NO ADMISIBLE"</formula>
    </cfRule>
    <cfRule type="cellIs" dxfId="3650" priority="1877" stopIfTrue="1" operator="equal">
      <formula>"ADMISIBLE"</formula>
    </cfRule>
  </conditionalFormatting>
  <conditionalFormatting sqref="AL639:AL649">
    <cfRule type="cellIs" dxfId="3649" priority="1874" stopIfTrue="1" operator="equal">
      <formula>"NO ADMISIBLE"</formula>
    </cfRule>
    <cfRule type="cellIs" dxfId="3648" priority="1875" stopIfTrue="1" operator="equal">
      <formula>"ADMISIBLE"</formula>
    </cfRule>
  </conditionalFormatting>
  <conditionalFormatting sqref="S639:S649">
    <cfRule type="cellIs" dxfId="3647" priority="1871" stopIfTrue="1" operator="equal">
      <formula>"NO ADMISIBLE"</formula>
    </cfRule>
  </conditionalFormatting>
  <conditionalFormatting sqref="T640:T649">
    <cfRule type="cellIs" dxfId="3646" priority="1872" stopIfTrue="1" operator="equal">
      <formula>"NO ADMISIBLE"</formula>
    </cfRule>
    <cfRule type="cellIs" dxfId="3645" priority="1873" stopIfTrue="1" operator="equal">
      <formula>"ADMISIBLE"</formula>
    </cfRule>
  </conditionalFormatting>
  <conditionalFormatting sqref="U639:U649">
    <cfRule type="cellIs" dxfId="3644" priority="1868" stopIfTrue="1" operator="equal">
      <formula>"NO ADMISIBLE"</formula>
    </cfRule>
  </conditionalFormatting>
  <conditionalFormatting sqref="V639:W649">
    <cfRule type="cellIs" dxfId="3643" priority="1869" stopIfTrue="1" operator="equal">
      <formula>"NO ADMISIBLE"</formula>
    </cfRule>
    <cfRule type="cellIs" dxfId="3642" priority="1870" stopIfTrue="1" operator="equal">
      <formula>"ADMISIBLE"</formula>
    </cfRule>
  </conditionalFormatting>
  <conditionalFormatting sqref="D640:D649 E639:M639">
    <cfRule type="cellIs" dxfId="3641" priority="1867" stopIfTrue="1" operator="equal">
      <formula>"NO ADMISIBLE"</formula>
    </cfRule>
  </conditionalFormatting>
  <conditionalFormatting sqref="J641:K649">
    <cfRule type="cellIs" dxfId="3640" priority="1865" stopIfTrue="1" operator="equal">
      <formula>"NO ADMISIBLE"</formula>
    </cfRule>
  </conditionalFormatting>
  <conditionalFormatting sqref="J640:K640">
    <cfRule type="cellIs" dxfId="3639" priority="1866" stopIfTrue="1" operator="equal">
      <formula>"NO ADMISIBLE"</formula>
    </cfRule>
  </conditionalFormatting>
  <conditionalFormatting sqref="T639">
    <cfRule type="cellIs" dxfId="3638" priority="1863" stopIfTrue="1" operator="equal">
      <formula>"NO ADMISIBLE"</formula>
    </cfRule>
    <cfRule type="cellIs" dxfId="3637" priority="1864" stopIfTrue="1" operator="equal">
      <formula>"ADMISIBLE"</formula>
    </cfRule>
  </conditionalFormatting>
  <conditionalFormatting sqref="AE639">
    <cfRule type="cellIs" dxfId="3636" priority="1861" stopIfTrue="1" operator="equal">
      <formula>"NO ADMISIBLE"</formula>
    </cfRule>
    <cfRule type="cellIs" dxfId="3635" priority="1862" stopIfTrue="1" operator="equal">
      <formula>"ADMISIBLE"</formula>
    </cfRule>
  </conditionalFormatting>
  <conditionalFormatting sqref="C643">
    <cfRule type="cellIs" dxfId="3634" priority="1860" stopIfTrue="1" operator="equal">
      <formula>"NO ADMISIBLE"</formula>
    </cfRule>
  </conditionalFormatting>
  <conditionalFormatting sqref="D639">
    <cfRule type="cellIs" dxfId="3633" priority="1859" stopIfTrue="1" operator="equal">
      <formula>"NO ADMISIBLE"</formula>
    </cfRule>
  </conditionalFormatting>
  <conditionalFormatting sqref="C641">
    <cfRule type="cellIs" dxfId="3632" priority="1858" stopIfTrue="1" operator="equal">
      <formula>"NO ADMISIBLE"</formula>
    </cfRule>
  </conditionalFormatting>
  <conditionalFormatting sqref="C642">
    <cfRule type="cellIs" dxfId="3631" priority="1857" stopIfTrue="1" operator="equal">
      <formula>"NO ADMISIBLE"</formula>
    </cfRule>
  </conditionalFormatting>
  <conditionalFormatting sqref="AF650:AG660 AB650:AD660 X650:X660 C650 N650:R660 C655:C660">
    <cfRule type="cellIs" dxfId="3630" priority="1854" stopIfTrue="1" operator="equal">
      <formula>"NO ADMISIBLE"</formula>
    </cfRule>
  </conditionalFormatting>
  <conditionalFormatting sqref="AC650 AE651:AE660 Y650:AA660">
    <cfRule type="cellIs" dxfId="3629" priority="1855" stopIfTrue="1" operator="equal">
      <formula>"NO ADMISIBLE"</formula>
    </cfRule>
    <cfRule type="cellIs" dxfId="3628" priority="1856" stopIfTrue="1" operator="equal">
      <formula>"ADMISIBLE"</formula>
    </cfRule>
  </conditionalFormatting>
  <conditionalFormatting sqref="AD650:AD660">
    <cfRule type="cellIs" dxfId="3627" priority="1852" stopIfTrue="1" operator="equal">
      <formula>"NO ADMISIBLE"</formula>
    </cfRule>
    <cfRule type="cellIs" dxfId="3626" priority="1853" stopIfTrue="1" operator="equal">
      <formula>"ADMISIBLE"</formula>
    </cfRule>
  </conditionalFormatting>
  <conditionalFormatting sqref="AH650:AI660">
    <cfRule type="cellIs" dxfId="3625" priority="1851" stopIfTrue="1" operator="equal">
      <formula>"NO ADMISIBLE"</formula>
    </cfRule>
  </conditionalFormatting>
  <conditionalFormatting sqref="AH650">
    <cfRule type="cellIs" dxfId="3624" priority="1849" stopIfTrue="1" operator="equal">
      <formula>"NO ADMISIBLE"</formula>
    </cfRule>
    <cfRule type="cellIs" dxfId="3623" priority="1850" stopIfTrue="1" operator="equal">
      <formula>"ADMISIBLE"</formula>
    </cfRule>
  </conditionalFormatting>
  <conditionalFormatting sqref="AI650:AI660">
    <cfRule type="cellIs" dxfId="3622" priority="1847" stopIfTrue="1" operator="equal">
      <formula>"NO ADMISIBLE"</formula>
    </cfRule>
    <cfRule type="cellIs" dxfId="3621" priority="1848" stopIfTrue="1" operator="equal">
      <formula>"ADMISIBLE"</formula>
    </cfRule>
  </conditionalFormatting>
  <conditionalFormatting sqref="AJ650:AK660">
    <cfRule type="cellIs" dxfId="3620" priority="1846" stopIfTrue="1" operator="equal">
      <formula>"NO ADMISIBLE"</formula>
    </cfRule>
  </conditionalFormatting>
  <conditionalFormatting sqref="AJ650">
    <cfRule type="cellIs" dxfId="3619" priority="1844" stopIfTrue="1" operator="equal">
      <formula>"NO ADMISIBLE"</formula>
    </cfRule>
    <cfRule type="cellIs" dxfId="3618" priority="1845" stopIfTrue="1" operator="equal">
      <formula>"ADMISIBLE"</formula>
    </cfRule>
  </conditionalFormatting>
  <conditionalFormatting sqref="AK650:AK660">
    <cfRule type="cellIs" dxfId="3617" priority="1842" stopIfTrue="1" operator="equal">
      <formula>"NO ADMISIBLE"</formula>
    </cfRule>
    <cfRule type="cellIs" dxfId="3616" priority="1843" stopIfTrue="1" operator="equal">
      <formula>"ADMISIBLE"</formula>
    </cfRule>
  </conditionalFormatting>
  <conditionalFormatting sqref="AL650:AL660">
    <cfRule type="cellIs" dxfId="3615" priority="1840" stopIfTrue="1" operator="equal">
      <formula>"NO ADMISIBLE"</formula>
    </cfRule>
    <cfRule type="cellIs" dxfId="3614" priority="1841" stopIfTrue="1" operator="equal">
      <formula>"ADMISIBLE"</formula>
    </cfRule>
  </conditionalFormatting>
  <conditionalFormatting sqref="S650:S660">
    <cfRule type="cellIs" dxfId="3613" priority="1837" stopIfTrue="1" operator="equal">
      <formula>"NO ADMISIBLE"</formula>
    </cfRule>
  </conditionalFormatting>
  <conditionalFormatting sqref="T651:T660">
    <cfRule type="cellIs" dxfId="3612" priority="1838" stopIfTrue="1" operator="equal">
      <formula>"NO ADMISIBLE"</formula>
    </cfRule>
    <cfRule type="cellIs" dxfId="3611" priority="1839" stopIfTrue="1" operator="equal">
      <formula>"ADMISIBLE"</formula>
    </cfRule>
  </conditionalFormatting>
  <conditionalFormatting sqref="U650:U660">
    <cfRule type="cellIs" dxfId="3610" priority="1834" stopIfTrue="1" operator="equal">
      <formula>"NO ADMISIBLE"</formula>
    </cfRule>
  </conditionalFormatting>
  <conditionalFormatting sqref="V650:W660">
    <cfRule type="cellIs" dxfId="3609" priority="1835" stopIfTrue="1" operator="equal">
      <formula>"NO ADMISIBLE"</formula>
    </cfRule>
    <cfRule type="cellIs" dxfId="3608" priority="1836" stopIfTrue="1" operator="equal">
      <formula>"ADMISIBLE"</formula>
    </cfRule>
  </conditionalFormatting>
  <conditionalFormatting sqref="D651:D660 E650:M650">
    <cfRule type="cellIs" dxfId="3607" priority="1833" stopIfTrue="1" operator="equal">
      <formula>"NO ADMISIBLE"</formula>
    </cfRule>
  </conditionalFormatting>
  <conditionalFormatting sqref="J652:K660">
    <cfRule type="cellIs" dxfId="3606" priority="1831" stopIfTrue="1" operator="equal">
      <formula>"NO ADMISIBLE"</formula>
    </cfRule>
  </conditionalFormatting>
  <conditionalFormatting sqref="J651:K651">
    <cfRule type="cellIs" dxfId="3605" priority="1832" stopIfTrue="1" operator="equal">
      <formula>"NO ADMISIBLE"</formula>
    </cfRule>
  </conditionalFormatting>
  <conditionalFormatting sqref="T650">
    <cfRule type="cellIs" dxfId="3604" priority="1829" stopIfTrue="1" operator="equal">
      <formula>"NO ADMISIBLE"</formula>
    </cfRule>
    <cfRule type="cellIs" dxfId="3603" priority="1830" stopIfTrue="1" operator="equal">
      <formula>"ADMISIBLE"</formula>
    </cfRule>
  </conditionalFormatting>
  <conditionalFormatting sqref="AE650">
    <cfRule type="cellIs" dxfId="3602" priority="1827" stopIfTrue="1" operator="equal">
      <formula>"NO ADMISIBLE"</formula>
    </cfRule>
    <cfRule type="cellIs" dxfId="3601" priority="1828" stopIfTrue="1" operator="equal">
      <formula>"ADMISIBLE"</formula>
    </cfRule>
  </conditionalFormatting>
  <conditionalFormatting sqref="C654">
    <cfRule type="cellIs" dxfId="3600" priority="1826" stopIfTrue="1" operator="equal">
      <formula>"NO ADMISIBLE"</formula>
    </cfRule>
  </conditionalFormatting>
  <conditionalFormatting sqref="D650">
    <cfRule type="cellIs" dxfId="3599" priority="1825" stopIfTrue="1" operator="equal">
      <formula>"NO ADMISIBLE"</formula>
    </cfRule>
  </conditionalFormatting>
  <conditionalFormatting sqref="C652">
    <cfRule type="cellIs" dxfId="3598" priority="1824" stopIfTrue="1" operator="equal">
      <formula>"NO ADMISIBLE"</formula>
    </cfRule>
  </conditionalFormatting>
  <conditionalFormatting sqref="C653">
    <cfRule type="cellIs" dxfId="3597" priority="1823" stopIfTrue="1" operator="equal">
      <formula>"NO ADMISIBLE"</formula>
    </cfRule>
  </conditionalFormatting>
  <conditionalFormatting sqref="AF661:AG671 AB661:AD671 X661:X671 C661 N661:R671 C666:C671">
    <cfRule type="cellIs" dxfId="3596" priority="1820" stopIfTrue="1" operator="equal">
      <formula>"NO ADMISIBLE"</formula>
    </cfRule>
  </conditionalFormatting>
  <conditionalFormatting sqref="AC661 AE662:AE671 Y661:AA671">
    <cfRule type="cellIs" dxfId="3595" priority="1821" stopIfTrue="1" operator="equal">
      <formula>"NO ADMISIBLE"</formula>
    </cfRule>
    <cfRule type="cellIs" dxfId="3594" priority="1822" stopIfTrue="1" operator="equal">
      <formula>"ADMISIBLE"</formula>
    </cfRule>
  </conditionalFormatting>
  <conditionalFormatting sqref="AD661:AD671">
    <cfRule type="cellIs" dxfId="3593" priority="1818" stopIfTrue="1" operator="equal">
      <formula>"NO ADMISIBLE"</formula>
    </cfRule>
    <cfRule type="cellIs" dxfId="3592" priority="1819" stopIfTrue="1" operator="equal">
      <formula>"ADMISIBLE"</formula>
    </cfRule>
  </conditionalFormatting>
  <conditionalFormatting sqref="AH661:AI671">
    <cfRule type="cellIs" dxfId="3591" priority="1817" stopIfTrue="1" operator="equal">
      <formula>"NO ADMISIBLE"</formula>
    </cfRule>
  </conditionalFormatting>
  <conditionalFormatting sqref="AH661">
    <cfRule type="cellIs" dxfId="3590" priority="1815" stopIfTrue="1" operator="equal">
      <formula>"NO ADMISIBLE"</formula>
    </cfRule>
    <cfRule type="cellIs" dxfId="3589" priority="1816" stopIfTrue="1" operator="equal">
      <formula>"ADMISIBLE"</formula>
    </cfRule>
  </conditionalFormatting>
  <conditionalFormatting sqref="AI661:AI671">
    <cfRule type="cellIs" dxfId="3588" priority="1813" stopIfTrue="1" operator="equal">
      <formula>"NO ADMISIBLE"</formula>
    </cfRule>
    <cfRule type="cellIs" dxfId="3587" priority="1814" stopIfTrue="1" operator="equal">
      <formula>"ADMISIBLE"</formula>
    </cfRule>
  </conditionalFormatting>
  <conditionalFormatting sqref="AJ661:AK671">
    <cfRule type="cellIs" dxfId="3586" priority="1812" stopIfTrue="1" operator="equal">
      <formula>"NO ADMISIBLE"</formula>
    </cfRule>
  </conditionalFormatting>
  <conditionalFormatting sqref="AJ661">
    <cfRule type="cellIs" dxfId="3585" priority="1810" stopIfTrue="1" operator="equal">
      <formula>"NO ADMISIBLE"</formula>
    </cfRule>
    <cfRule type="cellIs" dxfId="3584" priority="1811" stopIfTrue="1" operator="equal">
      <formula>"ADMISIBLE"</formula>
    </cfRule>
  </conditionalFormatting>
  <conditionalFormatting sqref="AK661:AK671">
    <cfRule type="cellIs" dxfId="3583" priority="1808" stopIfTrue="1" operator="equal">
      <formula>"NO ADMISIBLE"</formula>
    </cfRule>
    <cfRule type="cellIs" dxfId="3582" priority="1809" stopIfTrue="1" operator="equal">
      <formula>"ADMISIBLE"</formula>
    </cfRule>
  </conditionalFormatting>
  <conditionalFormatting sqref="AL661:AL671">
    <cfRule type="cellIs" dxfId="3581" priority="1806" stopIfTrue="1" operator="equal">
      <formula>"NO ADMISIBLE"</formula>
    </cfRule>
    <cfRule type="cellIs" dxfId="3580" priority="1807" stopIfTrue="1" operator="equal">
      <formula>"ADMISIBLE"</formula>
    </cfRule>
  </conditionalFormatting>
  <conditionalFormatting sqref="S661:S671">
    <cfRule type="cellIs" dxfId="3579" priority="1803" stopIfTrue="1" operator="equal">
      <formula>"NO ADMISIBLE"</formula>
    </cfRule>
  </conditionalFormatting>
  <conditionalFormatting sqref="T662:T671">
    <cfRule type="cellIs" dxfId="3578" priority="1804" stopIfTrue="1" operator="equal">
      <formula>"NO ADMISIBLE"</formula>
    </cfRule>
    <cfRule type="cellIs" dxfId="3577" priority="1805" stopIfTrue="1" operator="equal">
      <formula>"ADMISIBLE"</formula>
    </cfRule>
  </conditionalFormatting>
  <conditionalFormatting sqref="U661:U671">
    <cfRule type="cellIs" dxfId="3576" priority="1800" stopIfTrue="1" operator="equal">
      <formula>"NO ADMISIBLE"</formula>
    </cfRule>
  </conditionalFormatting>
  <conditionalFormatting sqref="V661:W671">
    <cfRule type="cellIs" dxfId="3575" priority="1801" stopIfTrue="1" operator="equal">
      <formula>"NO ADMISIBLE"</formula>
    </cfRule>
    <cfRule type="cellIs" dxfId="3574" priority="1802" stopIfTrue="1" operator="equal">
      <formula>"ADMISIBLE"</formula>
    </cfRule>
  </conditionalFormatting>
  <conditionalFormatting sqref="D662:D671 E661:M661">
    <cfRule type="cellIs" dxfId="3573" priority="1799" stopIfTrue="1" operator="equal">
      <formula>"NO ADMISIBLE"</formula>
    </cfRule>
  </conditionalFormatting>
  <conditionalFormatting sqref="J663:K671">
    <cfRule type="cellIs" dxfId="3572" priority="1797" stopIfTrue="1" operator="equal">
      <formula>"NO ADMISIBLE"</formula>
    </cfRule>
  </conditionalFormatting>
  <conditionalFormatting sqref="J662:K662">
    <cfRule type="cellIs" dxfId="3571" priority="1798" stopIfTrue="1" operator="equal">
      <formula>"NO ADMISIBLE"</formula>
    </cfRule>
  </conditionalFormatting>
  <conditionalFormatting sqref="T661">
    <cfRule type="cellIs" dxfId="3570" priority="1795" stopIfTrue="1" operator="equal">
      <formula>"NO ADMISIBLE"</formula>
    </cfRule>
    <cfRule type="cellIs" dxfId="3569" priority="1796" stopIfTrue="1" operator="equal">
      <formula>"ADMISIBLE"</formula>
    </cfRule>
  </conditionalFormatting>
  <conditionalFormatting sqref="AE661">
    <cfRule type="cellIs" dxfId="3568" priority="1793" stopIfTrue="1" operator="equal">
      <formula>"NO ADMISIBLE"</formula>
    </cfRule>
    <cfRule type="cellIs" dxfId="3567" priority="1794" stopIfTrue="1" operator="equal">
      <formula>"ADMISIBLE"</formula>
    </cfRule>
  </conditionalFormatting>
  <conditionalFormatting sqref="C665">
    <cfRule type="cellIs" dxfId="3566" priority="1792" stopIfTrue="1" operator="equal">
      <formula>"NO ADMISIBLE"</formula>
    </cfRule>
  </conditionalFormatting>
  <conditionalFormatting sqref="D661">
    <cfRule type="cellIs" dxfId="3565" priority="1791" stopIfTrue="1" operator="equal">
      <formula>"NO ADMISIBLE"</formula>
    </cfRule>
  </conditionalFormatting>
  <conditionalFormatting sqref="C663">
    <cfRule type="cellIs" dxfId="3564" priority="1790" stopIfTrue="1" operator="equal">
      <formula>"NO ADMISIBLE"</formula>
    </cfRule>
  </conditionalFormatting>
  <conditionalFormatting sqref="C664">
    <cfRule type="cellIs" dxfId="3563" priority="1789" stopIfTrue="1" operator="equal">
      <formula>"NO ADMISIBLE"</formula>
    </cfRule>
  </conditionalFormatting>
  <conditionalFormatting sqref="AF672:AG682 AB672:AD682 X672:X682 C672 N672:R682 C677:C682">
    <cfRule type="cellIs" dxfId="3562" priority="1786" stopIfTrue="1" operator="equal">
      <formula>"NO ADMISIBLE"</formula>
    </cfRule>
  </conditionalFormatting>
  <conditionalFormatting sqref="AC672 AE673:AE682 Y672:AA682">
    <cfRule type="cellIs" dxfId="3561" priority="1787" stopIfTrue="1" operator="equal">
      <formula>"NO ADMISIBLE"</formula>
    </cfRule>
    <cfRule type="cellIs" dxfId="3560" priority="1788" stopIfTrue="1" operator="equal">
      <formula>"ADMISIBLE"</formula>
    </cfRule>
  </conditionalFormatting>
  <conditionalFormatting sqref="AD672:AD682">
    <cfRule type="cellIs" dxfId="3559" priority="1784" stopIfTrue="1" operator="equal">
      <formula>"NO ADMISIBLE"</formula>
    </cfRule>
    <cfRule type="cellIs" dxfId="3558" priority="1785" stopIfTrue="1" operator="equal">
      <formula>"ADMISIBLE"</formula>
    </cfRule>
  </conditionalFormatting>
  <conditionalFormatting sqref="AH672:AI682">
    <cfRule type="cellIs" dxfId="3557" priority="1783" stopIfTrue="1" operator="equal">
      <formula>"NO ADMISIBLE"</formula>
    </cfRule>
  </conditionalFormatting>
  <conditionalFormatting sqref="AH672">
    <cfRule type="cellIs" dxfId="3556" priority="1781" stopIfTrue="1" operator="equal">
      <formula>"NO ADMISIBLE"</formula>
    </cfRule>
    <cfRule type="cellIs" dxfId="3555" priority="1782" stopIfTrue="1" operator="equal">
      <formula>"ADMISIBLE"</formula>
    </cfRule>
  </conditionalFormatting>
  <conditionalFormatting sqref="AI672:AI682">
    <cfRule type="cellIs" dxfId="3554" priority="1779" stopIfTrue="1" operator="equal">
      <formula>"NO ADMISIBLE"</formula>
    </cfRule>
    <cfRule type="cellIs" dxfId="3553" priority="1780" stopIfTrue="1" operator="equal">
      <formula>"ADMISIBLE"</formula>
    </cfRule>
  </conditionalFormatting>
  <conditionalFormatting sqref="AJ672:AK682">
    <cfRule type="cellIs" dxfId="3552" priority="1778" stopIfTrue="1" operator="equal">
      <formula>"NO ADMISIBLE"</formula>
    </cfRule>
  </conditionalFormatting>
  <conditionalFormatting sqref="AJ672">
    <cfRule type="cellIs" dxfId="3551" priority="1776" stopIfTrue="1" operator="equal">
      <formula>"NO ADMISIBLE"</formula>
    </cfRule>
    <cfRule type="cellIs" dxfId="3550" priority="1777" stopIfTrue="1" operator="equal">
      <formula>"ADMISIBLE"</formula>
    </cfRule>
  </conditionalFormatting>
  <conditionalFormatting sqref="AK672:AK682">
    <cfRule type="cellIs" dxfId="3549" priority="1774" stopIfTrue="1" operator="equal">
      <formula>"NO ADMISIBLE"</formula>
    </cfRule>
    <cfRule type="cellIs" dxfId="3548" priority="1775" stopIfTrue="1" operator="equal">
      <formula>"ADMISIBLE"</formula>
    </cfRule>
  </conditionalFormatting>
  <conditionalFormatting sqref="AL672:AL682">
    <cfRule type="cellIs" dxfId="3547" priority="1772" stopIfTrue="1" operator="equal">
      <formula>"NO ADMISIBLE"</formula>
    </cfRule>
    <cfRule type="cellIs" dxfId="3546" priority="1773" stopIfTrue="1" operator="equal">
      <formula>"ADMISIBLE"</formula>
    </cfRule>
  </conditionalFormatting>
  <conditionalFormatting sqref="S672:S682">
    <cfRule type="cellIs" dxfId="3545" priority="1769" stopIfTrue="1" operator="equal">
      <formula>"NO ADMISIBLE"</formula>
    </cfRule>
  </conditionalFormatting>
  <conditionalFormatting sqref="T673:T682">
    <cfRule type="cellIs" dxfId="3544" priority="1770" stopIfTrue="1" operator="equal">
      <formula>"NO ADMISIBLE"</formula>
    </cfRule>
    <cfRule type="cellIs" dxfId="3543" priority="1771" stopIfTrue="1" operator="equal">
      <formula>"ADMISIBLE"</formula>
    </cfRule>
  </conditionalFormatting>
  <conditionalFormatting sqref="U672:U682">
    <cfRule type="cellIs" dxfId="3542" priority="1766" stopIfTrue="1" operator="equal">
      <formula>"NO ADMISIBLE"</formula>
    </cfRule>
  </conditionalFormatting>
  <conditionalFormatting sqref="V672:W682">
    <cfRule type="cellIs" dxfId="3541" priority="1767" stopIfTrue="1" operator="equal">
      <formula>"NO ADMISIBLE"</formula>
    </cfRule>
    <cfRule type="cellIs" dxfId="3540" priority="1768" stopIfTrue="1" operator="equal">
      <formula>"ADMISIBLE"</formula>
    </cfRule>
  </conditionalFormatting>
  <conditionalFormatting sqref="D673:D682 E672:M672">
    <cfRule type="cellIs" dxfId="3539" priority="1765" stopIfTrue="1" operator="equal">
      <formula>"NO ADMISIBLE"</formula>
    </cfRule>
  </conditionalFormatting>
  <conditionalFormatting sqref="J674:K682">
    <cfRule type="cellIs" dxfId="3538" priority="1763" stopIfTrue="1" operator="equal">
      <formula>"NO ADMISIBLE"</formula>
    </cfRule>
  </conditionalFormatting>
  <conditionalFormatting sqref="J673:K673">
    <cfRule type="cellIs" dxfId="3537" priority="1764" stopIfTrue="1" operator="equal">
      <formula>"NO ADMISIBLE"</formula>
    </cfRule>
  </conditionalFormatting>
  <conditionalFormatting sqref="T672">
    <cfRule type="cellIs" dxfId="3536" priority="1761" stopIfTrue="1" operator="equal">
      <formula>"NO ADMISIBLE"</formula>
    </cfRule>
    <cfRule type="cellIs" dxfId="3535" priority="1762" stopIfTrue="1" operator="equal">
      <formula>"ADMISIBLE"</formula>
    </cfRule>
  </conditionalFormatting>
  <conditionalFormatting sqref="AE672">
    <cfRule type="cellIs" dxfId="3534" priority="1759" stopIfTrue="1" operator="equal">
      <formula>"NO ADMISIBLE"</formula>
    </cfRule>
    <cfRule type="cellIs" dxfId="3533" priority="1760" stopIfTrue="1" operator="equal">
      <formula>"ADMISIBLE"</formula>
    </cfRule>
  </conditionalFormatting>
  <conditionalFormatting sqref="C676">
    <cfRule type="cellIs" dxfId="3532" priority="1758" stopIfTrue="1" operator="equal">
      <formula>"NO ADMISIBLE"</formula>
    </cfRule>
  </conditionalFormatting>
  <conditionalFormatting sqref="D672">
    <cfRule type="cellIs" dxfId="3531" priority="1757" stopIfTrue="1" operator="equal">
      <formula>"NO ADMISIBLE"</formula>
    </cfRule>
  </conditionalFormatting>
  <conditionalFormatting sqref="C674">
    <cfRule type="cellIs" dxfId="3530" priority="1756" stopIfTrue="1" operator="equal">
      <formula>"NO ADMISIBLE"</formula>
    </cfRule>
  </conditionalFormatting>
  <conditionalFormatting sqref="C675">
    <cfRule type="cellIs" dxfId="3529" priority="1755" stopIfTrue="1" operator="equal">
      <formula>"NO ADMISIBLE"</formula>
    </cfRule>
  </conditionalFormatting>
  <conditionalFormatting sqref="AF683:AG693 AB683:AD693 X683:X693 C683 N683:R693 C688:C693">
    <cfRule type="cellIs" dxfId="3528" priority="1752" stopIfTrue="1" operator="equal">
      <formula>"NO ADMISIBLE"</formula>
    </cfRule>
  </conditionalFormatting>
  <conditionalFormatting sqref="AC683 AE684:AE693 Y683:AA693">
    <cfRule type="cellIs" dxfId="3527" priority="1753" stopIfTrue="1" operator="equal">
      <formula>"NO ADMISIBLE"</formula>
    </cfRule>
    <cfRule type="cellIs" dxfId="3526" priority="1754" stopIfTrue="1" operator="equal">
      <formula>"ADMISIBLE"</formula>
    </cfRule>
  </conditionalFormatting>
  <conditionalFormatting sqref="AD683:AD693">
    <cfRule type="cellIs" dxfId="3525" priority="1750" stopIfTrue="1" operator="equal">
      <formula>"NO ADMISIBLE"</formula>
    </cfRule>
    <cfRule type="cellIs" dxfId="3524" priority="1751" stopIfTrue="1" operator="equal">
      <formula>"ADMISIBLE"</formula>
    </cfRule>
  </conditionalFormatting>
  <conditionalFormatting sqref="AH683:AI693">
    <cfRule type="cellIs" dxfId="3523" priority="1749" stopIfTrue="1" operator="equal">
      <formula>"NO ADMISIBLE"</formula>
    </cfRule>
  </conditionalFormatting>
  <conditionalFormatting sqref="AH683">
    <cfRule type="cellIs" dxfId="3522" priority="1747" stopIfTrue="1" operator="equal">
      <formula>"NO ADMISIBLE"</formula>
    </cfRule>
    <cfRule type="cellIs" dxfId="3521" priority="1748" stopIfTrue="1" operator="equal">
      <formula>"ADMISIBLE"</formula>
    </cfRule>
  </conditionalFormatting>
  <conditionalFormatting sqref="AI683:AI693">
    <cfRule type="cellIs" dxfId="3520" priority="1745" stopIfTrue="1" operator="equal">
      <formula>"NO ADMISIBLE"</formula>
    </cfRule>
    <cfRule type="cellIs" dxfId="3519" priority="1746" stopIfTrue="1" operator="equal">
      <formula>"ADMISIBLE"</formula>
    </cfRule>
  </conditionalFormatting>
  <conditionalFormatting sqref="AJ683:AK693">
    <cfRule type="cellIs" dxfId="3518" priority="1744" stopIfTrue="1" operator="equal">
      <formula>"NO ADMISIBLE"</formula>
    </cfRule>
  </conditionalFormatting>
  <conditionalFormatting sqref="AJ683">
    <cfRule type="cellIs" dxfId="3517" priority="1742" stopIfTrue="1" operator="equal">
      <formula>"NO ADMISIBLE"</formula>
    </cfRule>
    <cfRule type="cellIs" dxfId="3516" priority="1743" stopIfTrue="1" operator="equal">
      <formula>"ADMISIBLE"</formula>
    </cfRule>
  </conditionalFormatting>
  <conditionalFormatting sqref="AK683:AK693">
    <cfRule type="cellIs" dxfId="3515" priority="1740" stopIfTrue="1" operator="equal">
      <formula>"NO ADMISIBLE"</formula>
    </cfRule>
    <cfRule type="cellIs" dxfId="3514" priority="1741" stopIfTrue="1" operator="equal">
      <formula>"ADMISIBLE"</formula>
    </cfRule>
  </conditionalFormatting>
  <conditionalFormatting sqref="AL683:AL693">
    <cfRule type="cellIs" dxfId="3513" priority="1738" stopIfTrue="1" operator="equal">
      <formula>"NO ADMISIBLE"</formula>
    </cfRule>
    <cfRule type="cellIs" dxfId="3512" priority="1739" stopIfTrue="1" operator="equal">
      <formula>"ADMISIBLE"</formula>
    </cfRule>
  </conditionalFormatting>
  <conditionalFormatting sqref="S683:S693">
    <cfRule type="cellIs" dxfId="3511" priority="1735" stopIfTrue="1" operator="equal">
      <formula>"NO ADMISIBLE"</formula>
    </cfRule>
  </conditionalFormatting>
  <conditionalFormatting sqref="T684:T693">
    <cfRule type="cellIs" dxfId="3510" priority="1736" stopIfTrue="1" operator="equal">
      <formula>"NO ADMISIBLE"</formula>
    </cfRule>
    <cfRule type="cellIs" dxfId="3509" priority="1737" stopIfTrue="1" operator="equal">
      <formula>"ADMISIBLE"</formula>
    </cfRule>
  </conditionalFormatting>
  <conditionalFormatting sqref="U683:U693">
    <cfRule type="cellIs" dxfId="3508" priority="1732" stopIfTrue="1" operator="equal">
      <formula>"NO ADMISIBLE"</formula>
    </cfRule>
  </conditionalFormatting>
  <conditionalFormatting sqref="V683:W693">
    <cfRule type="cellIs" dxfId="3507" priority="1733" stopIfTrue="1" operator="equal">
      <formula>"NO ADMISIBLE"</formula>
    </cfRule>
    <cfRule type="cellIs" dxfId="3506" priority="1734" stopIfTrue="1" operator="equal">
      <formula>"ADMISIBLE"</formula>
    </cfRule>
  </conditionalFormatting>
  <conditionalFormatting sqref="D684:D693 E683:M683">
    <cfRule type="cellIs" dxfId="3505" priority="1731" stopIfTrue="1" operator="equal">
      <formula>"NO ADMISIBLE"</formula>
    </cfRule>
  </conditionalFormatting>
  <conditionalFormatting sqref="J685:K693">
    <cfRule type="cellIs" dxfId="3504" priority="1729" stopIfTrue="1" operator="equal">
      <formula>"NO ADMISIBLE"</formula>
    </cfRule>
  </conditionalFormatting>
  <conditionalFormatting sqref="J684:K684">
    <cfRule type="cellIs" dxfId="3503" priority="1730" stopIfTrue="1" operator="equal">
      <formula>"NO ADMISIBLE"</formula>
    </cfRule>
  </conditionalFormatting>
  <conditionalFormatting sqref="T683">
    <cfRule type="cellIs" dxfId="3502" priority="1727" stopIfTrue="1" operator="equal">
      <formula>"NO ADMISIBLE"</formula>
    </cfRule>
    <cfRule type="cellIs" dxfId="3501" priority="1728" stopIfTrue="1" operator="equal">
      <formula>"ADMISIBLE"</formula>
    </cfRule>
  </conditionalFormatting>
  <conditionalFormatting sqref="AE683">
    <cfRule type="cellIs" dxfId="3500" priority="1725" stopIfTrue="1" operator="equal">
      <formula>"NO ADMISIBLE"</formula>
    </cfRule>
    <cfRule type="cellIs" dxfId="3499" priority="1726" stopIfTrue="1" operator="equal">
      <formula>"ADMISIBLE"</formula>
    </cfRule>
  </conditionalFormatting>
  <conditionalFormatting sqref="C687">
    <cfRule type="cellIs" dxfId="3498" priority="1724" stopIfTrue="1" operator="equal">
      <formula>"NO ADMISIBLE"</formula>
    </cfRule>
  </conditionalFormatting>
  <conditionalFormatting sqref="D683">
    <cfRule type="cellIs" dxfId="3497" priority="1723" stopIfTrue="1" operator="equal">
      <formula>"NO ADMISIBLE"</formula>
    </cfRule>
  </conditionalFormatting>
  <conditionalFormatting sqref="C685">
    <cfRule type="cellIs" dxfId="3496" priority="1722" stopIfTrue="1" operator="equal">
      <formula>"NO ADMISIBLE"</formula>
    </cfRule>
  </conditionalFormatting>
  <conditionalFormatting sqref="C686">
    <cfRule type="cellIs" dxfId="3495" priority="1721" stopIfTrue="1" operator="equal">
      <formula>"NO ADMISIBLE"</formula>
    </cfRule>
  </conditionalFormatting>
  <conditionalFormatting sqref="AF694:AG704 AB694:AD704 X694:X704 C694 N694:R704 C699:C704">
    <cfRule type="cellIs" dxfId="3494" priority="1718" stopIfTrue="1" operator="equal">
      <formula>"NO ADMISIBLE"</formula>
    </cfRule>
  </conditionalFormatting>
  <conditionalFormatting sqref="AC694 AE695:AE704 Y694:AA704">
    <cfRule type="cellIs" dxfId="3493" priority="1719" stopIfTrue="1" operator="equal">
      <formula>"NO ADMISIBLE"</formula>
    </cfRule>
    <cfRule type="cellIs" dxfId="3492" priority="1720" stopIfTrue="1" operator="equal">
      <formula>"ADMISIBLE"</formula>
    </cfRule>
  </conditionalFormatting>
  <conditionalFormatting sqref="AD694:AD704">
    <cfRule type="cellIs" dxfId="3491" priority="1716" stopIfTrue="1" operator="equal">
      <formula>"NO ADMISIBLE"</formula>
    </cfRule>
    <cfRule type="cellIs" dxfId="3490" priority="1717" stopIfTrue="1" operator="equal">
      <formula>"ADMISIBLE"</formula>
    </cfRule>
  </conditionalFormatting>
  <conditionalFormatting sqref="AH694:AI704">
    <cfRule type="cellIs" dxfId="3489" priority="1715" stopIfTrue="1" operator="equal">
      <formula>"NO ADMISIBLE"</formula>
    </cfRule>
  </conditionalFormatting>
  <conditionalFormatting sqref="AH694">
    <cfRule type="cellIs" dxfId="3488" priority="1713" stopIfTrue="1" operator="equal">
      <formula>"NO ADMISIBLE"</formula>
    </cfRule>
    <cfRule type="cellIs" dxfId="3487" priority="1714" stopIfTrue="1" operator="equal">
      <formula>"ADMISIBLE"</formula>
    </cfRule>
  </conditionalFormatting>
  <conditionalFormatting sqref="AI694:AI704">
    <cfRule type="cellIs" dxfId="3486" priority="1711" stopIfTrue="1" operator="equal">
      <formula>"NO ADMISIBLE"</formula>
    </cfRule>
    <cfRule type="cellIs" dxfId="3485" priority="1712" stopIfTrue="1" operator="equal">
      <formula>"ADMISIBLE"</formula>
    </cfRule>
  </conditionalFormatting>
  <conditionalFormatting sqref="AJ694:AK704">
    <cfRule type="cellIs" dxfId="3484" priority="1710" stopIfTrue="1" operator="equal">
      <formula>"NO ADMISIBLE"</formula>
    </cfRule>
  </conditionalFormatting>
  <conditionalFormatting sqref="AJ694">
    <cfRule type="cellIs" dxfId="3483" priority="1708" stopIfTrue="1" operator="equal">
      <formula>"NO ADMISIBLE"</formula>
    </cfRule>
    <cfRule type="cellIs" dxfId="3482" priority="1709" stopIfTrue="1" operator="equal">
      <formula>"ADMISIBLE"</formula>
    </cfRule>
  </conditionalFormatting>
  <conditionalFormatting sqref="AK694:AK704">
    <cfRule type="cellIs" dxfId="3481" priority="1706" stopIfTrue="1" operator="equal">
      <formula>"NO ADMISIBLE"</formula>
    </cfRule>
    <cfRule type="cellIs" dxfId="3480" priority="1707" stopIfTrue="1" operator="equal">
      <formula>"ADMISIBLE"</formula>
    </cfRule>
  </conditionalFormatting>
  <conditionalFormatting sqref="AL694:AL704">
    <cfRule type="cellIs" dxfId="3479" priority="1704" stopIfTrue="1" operator="equal">
      <formula>"NO ADMISIBLE"</formula>
    </cfRule>
    <cfRule type="cellIs" dxfId="3478" priority="1705" stopIfTrue="1" operator="equal">
      <formula>"ADMISIBLE"</formula>
    </cfRule>
  </conditionalFormatting>
  <conditionalFormatting sqref="S694:S704">
    <cfRule type="cellIs" dxfId="3477" priority="1701" stopIfTrue="1" operator="equal">
      <formula>"NO ADMISIBLE"</formula>
    </cfRule>
  </conditionalFormatting>
  <conditionalFormatting sqref="T695:T704">
    <cfRule type="cellIs" dxfId="3476" priority="1702" stopIfTrue="1" operator="equal">
      <formula>"NO ADMISIBLE"</formula>
    </cfRule>
    <cfRule type="cellIs" dxfId="3475" priority="1703" stopIfTrue="1" operator="equal">
      <formula>"ADMISIBLE"</formula>
    </cfRule>
  </conditionalFormatting>
  <conditionalFormatting sqref="U694:U704">
    <cfRule type="cellIs" dxfId="3474" priority="1698" stopIfTrue="1" operator="equal">
      <formula>"NO ADMISIBLE"</formula>
    </cfRule>
  </conditionalFormatting>
  <conditionalFormatting sqref="V694:W704">
    <cfRule type="cellIs" dxfId="3473" priority="1699" stopIfTrue="1" operator="equal">
      <formula>"NO ADMISIBLE"</formula>
    </cfRule>
    <cfRule type="cellIs" dxfId="3472" priority="1700" stopIfTrue="1" operator="equal">
      <formula>"ADMISIBLE"</formula>
    </cfRule>
  </conditionalFormatting>
  <conditionalFormatting sqref="D695:D704 E694:M694">
    <cfRule type="cellIs" dxfId="3471" priority="1697" stopIfTrue="1" operator="equal">
      <formula>"NO ADMISIBLE"</formula>
    </cfRule>
  </conditionalFormatting>
  <conditionalFormatting sqref="J696:K704">
    <cfRule type="cellIs" dxfId="3470" priority="1695" stopIfTrue="1" operator="equal">
      <formula>"NO ADMISIBLE"</formula>
    </cfRule>
  </conditionalFormatting>
  <conditionalFormatting sqref="J695:K695">
    <cfRule type="cellIs" dxfId="3469" priority="1696" stopIfTrue="1" operator="equal">
      <formula>"NO ADMISIBLE"</formula>
    </cfRule>
  </conditionalFormatting>
  <conditionalFormatting sqref="T694">
    <cfRule type="cellIs" dxfId="3468" priority="1693" stopIfTrue="1" operator="equal">
      <formula>"NO ADMISIBLE"</formula>
    </cfRule>
    <cfRule type="cellIs" dxfId="3467" priority="1694" stopIfTrue="1" operator="equal">
      <formula>"ADMISIBLE"</formula>
    </cfRule>
  </conditionalFormatting>
  <conditionalFormatting sqref="AE694">
    <cfRule type="cellIs" dxfId="3466" priority="1691" stopIfTrue="1" operator="equal">
      <formula>"NO ADMISIBLE"</formula>
    </cfRule>
    <cfRule type="cellIs" dxfId="3465" priority="1692" stopIfTrue="1" operator="equal">
      <formula>"ADMISIBLE"</formula>
    </cfRule>
  </conditionalFormatting>
  <conditionalFormatting sqref="C698">
    <cfRule type="cellIs" dxfId="3464" priority="1690" stopIfTrue="1" operator="equal">
      <formula>"NO ADMISIBLE"</formula>
    </cfRule>
  </conditionalFormatting>
  <conditionalFormatting sqref="D694">
    <cfRule type="cellIs" dxfId="3463" priority="1689" stopIfTrue="1" operator="equal">
      <formula>"NO ADMISIBLE"</formula>
    </cfRule>
  </conditionalFormatting>
  <conditionalFormatting sqref="C696">
    <cfRule type="cellIs" dxfId="3462" priority="1688" stopIfTrue="1" operator="equal">
      <formula>"NO ADMISIBLE"</formula>
    </cfRule>
  </conditionalFormatting>
  <conditionalFormatting sqref="C697">
    <cfRule type="cellIs" dxfId="3461" priority="1687" stopIfTrue="1" operator="equal">
      <formula>"NO ADMISIBLE"</formula>
    </cfRule>
  </conditionalFormatting>
  <conditionalFormatting sqref="AF705:AG715 AB705:AD715 X705:X715 C705 N705:R715 C710:C715">
    <cfRule type="cellIs" dxfId="3460" priority="1684" stopIfTrue="1" operator="equal">
      <formula>"NO ADMISIBLE"</formula>
    </cfRule>
  </conditionalFormatting>
  <conditionalFormatting sqref="AC705 AE706:AE715 Y705:AA715">
    <cfRule type="cellIs" dxfId="3459" priority="1685" stopIfTrue="1" operator="equal">
      <formula>"NO ADMISIBLE"</formula>
    </cfRule>
    <cfRule type="cellIs" dxfId="3458" priority="1686" stopIfTrue="1" operator="equal">
      <formula>"ADMISIBLE"</formula>
    </cfRule>
  </conditionalFormatting>
  <conditionalFormatting sqref="AD705:AD715">
    <cfRule type="cellIs" dxfId="3457" priority="1682" stopIfTrue="1" operator="equal">
      <formula>"NO ADMISIBLE"</formula>
    </cfRule>
    <cfRule type="cellIs" dxfId="3456" priority="1683" stopIfTrue="1" operator="equal">
      <formula>"ADMISIBLE"</formula>
    </cfRule>
  </conditionalFormatting>
  <conditionalFormatting sqref="AH705:AI715">
    <cfRule type="cellIs" dxfId="3455" priority="1681" stopIfTrue="1" operator="equal">
      <formula>"NO ADMISIBLE"</formula>
    </cfRule>
  </conditionalFormatting>
  <conditionalFormatting sqref="AH705">
    <cfRule type="cellIs" dxfId="3454" priority="1679" stopIfTrue="1" operator="equal">
      <formula>"NO ADMISIBLE"</formula>
    </cfRule>
    <cfRule type="cellIs" dxfId="3453" priority="1680" stopIfTrue="1" operator="equal">
      <formula>"ADMISIBLE"</formula>
    </cfRule>
  </conditionalFormatting>
  <conditionalFormatting sqref="AI705:AI715">
    <cfRule type="cellIs" dxfId="3452" priority="1677" stopIfTrue="1" operator="equal">
      <formula>"NO ADMISIBLE"</formula>
    </cfRule>
    <cfRule type="cellIs" dxfId="3451" priority="1678" stopIfTrue="1" operator="equal">
      <formula>"ADMISIBLE"</formula>
    </cfRule>
  </conditionalFormatting>
  <conditionalFormatting sqref="AJ705:AK715">
    <cfRule type="cellIs" dxfId="3450" priority="1676" stopIfTrue="1" operator="equal">
      <formula>"NO ADMISIBLE"</formula>
    </cfRule>
  </conditionalFormatting>
  <conditionalFormatting sqref="AJ705">
    <cfRule type="cellIs" dxfId="3449" priority="1674" stopIfTrue="1" operator="equal">
      <formula>"NO ADMISIBLE"</formula>
    </cfRule>
    <cfRule type="cellIs" dxfId="3448" priority="1675" stopIfTrue="1" operator="equal">
      <formula>"ADMISIBLE"</formula>
    </cfRule>
  </conditionalFormatting>
  <conditionalFormatting sqref="AK705:AK715">
    <cfRule type="cellIs" dxfId="3447" priority="1672" stopIfTrue="1" operator="equal">
      <formula>"NO ADMISIBLE"</formula>
    </cfRule>
    <cfRule type="cellIs" dxfId="3446" priority="1673" stopIfTrue="1" operator="equal">
      <formula>"ADMISIBLE"</formula>
    </cfRule>
  </conditionalFormatting>
  <conditionalFormatting sqref="AL705:AL715">
    <cfRule type="cellIs" dxfId="3445" priority="1670" stopIfTrue="1" operator="equal">
      <formula>"NO ADMISIBLE"</formula>
    </cfRule>
    <cfRule type="cellIs" dxfId="3444" priority="1671" stopIfTrue="1" operator="equal">
      <formula>"ADMISIBLE"</formula>
    </cfRule>
  </conditionalFormatting>
  <conditionalFormatting sqref="S705:S715">
    <cfRule type="cellIs" dxfId="3443" priority="1667" stopIfTrue="1" operator="equal">
      <formula>"NO ADMISIBLE"</formula>
    </cfRule>
  </conditionalFormatting>
  <conditionalFormatting sqref="T706:T715">
    <cfRule type="cellIs" dxfId="3442" priority="1668" stopIfTrue="1" operator="equal">
      <formula>"NO ADMISIBLE"</formula>
    </cfRule>
    <cfRule type="cellIs" dxfId="3441" priority="1669" stopIfTrue="1" operator="equal">
      <formula>"ADMISIBLE"</formula>
    </cfRule>
  </conditionalFormatting>
  <conditionalFormatting sqref="U705:U715">
    <cfRule type="cellIs" dxfId="3440" priority="1664" stopIfTrue="1" operator="equal">
      <formula>"NO ADMISIBLE"</formula>
    </cfRule>
  </conditionalFormatting>
  <conditionalFormatting sqref="V705:W715">
    <cfRule type="cellIs" dxfId="3439" priority="1665" stopIfTrue="1" operator="equal">
      <formula>"NO ADMISIBLE"</formula>
    </cfRule>
    <cfRule type="cellIs" dxfId="3438" priority="1666" stopIfTrue="1" operator="equal">
      <formula>"ADMISIBLE"</formula>
    </cfRule>
  </conditionalFormatting>
  <conditionalFormatting sqref="D706:D715 E705:M705">
    <cfRule type="cellIs" dxfId="3437" priority="1663" stopIfTrue="1" operator="equal">
      <formula>"NO ADMISIBLE"</formula>
    </cfRule>
  </conditionalFormatting>
  <conditionalFormatting sqref="J707:K715">
    <cfRule type="cellIs" dxfId="3436" priority="1661" stopIfTrue="1" operator="equal">
      <formula>"NO ADMISIBLE"</formula>
    </cfRule>
  </conditionalFormatting>
  <conditionalFormatting sqref="J706:K706">
    <cfRule type="cellIs" dxfId="3435" priority="1662" stopIfTrue="1" operator="equal">
      <formula>"NO ADMISIBLE"</formula>
    </cfRule>
  </conditionalFormatting>
  <conditionalFormatting sqref="T705">
    <cfRule type="cellIs" dxfId="3434" priority="1659" stopIfTrue="1" operator="equal">
      <formula>"NO ADMISIBLE"</formula>
    </cfRule>
    <cfRule type="cellIs" dxfId="3433" priority="1660" stopIfTrue="1" operator="equal">
      <formula>"ADMISIBLE"</formula>
    </cfRule>
  </conditionalFormatting>
  <conditionalFormatting sqref="AE705">
    <cfRule type="cellIs" dxfId="3432" priority="1657" stopIfTrue="1" operator="equal">
      <formula>"NO ADMISIBLE"</formula>
    </cfRule>
    <cfRule type="cellIs" dxfId="3431" priority="1658" stopIfTrue="1" operator="equal">
      <formula>"ADMISIBLE"</formula>
    </cfRule>
  </conditionalFormatting>
  <conditionalFormatting sqref="C709">
    <cfRule type="cellIs" dxfId="3430" priority="1656" stopIfTrue="1" operator="equal">
      <formula>"NO ADMISIBLE"</formula>
    </cfRule>
  </conditionalFormatting>
  <conditionalFormatting sqref="D705">
    <cfRule type="cellIs" dxfId="3429" priority="1655" stopIfTrue="1" operator="equal">
      <formula>"NO ADMISIBLE"</formula>
    </cfRule>
  </conditionalFormatting>
  <conditionalFormatting sqref="C707">
    <cfRule type="cellIs" dxfId="3428" priority="1654" stopIfTrue="1" operator="equal">
      <formula>"NO ADMISIBLE"</formula>
    </cfRule>
  </conditionalFormatting>
  <conditionalFormatting sqref="C708">
    <cfRule type="cellIs" dxfId="3427" priority="1653" stopIfTrue="1" operator="equal">
      <formula>"NO ADMISIBLE"</formula>
    </cfRule>
  </conditionalFormatting>
  <conditionalFormatting sqref="AF716:AG726 AB716:AD726 X716:X726 C716 N716:R726 C721:C726">
    <cfRule type="cellIs" dxfId="3426" priority="1650" stopIfTrue="1" operator="equal">
      <formula>"NO ADMISIBLE"</formula>
    </cfRule>
  </conditionalFormatting>
  <conditionalFormatting sqref="AC716 AE717:AE726 Y716:AA726">
    <cfRule type="cellIs" dxfId="3425" priority="1651" stopIfTrue="1" operator="equal">
      <formula>"NO ADMISIBLE"</formula>
    </cfRule>
    <cfRule type="cellIs" dxfId="3424" priority="1652" stopIfTrue="1" operator="equal">
      <formula>"ADMISIBLE"</formula>
    </cfRule>
  </conditionalFormatting>
  <conditionalFormatting sqref="AD716:AD726">
    <cfRule type="cellIs" dxfId="3423" priority="1648" stopIfTrue="1" operator="equal">
      <formula>"NO ADMISIBLE"</formula>
    </cfRule>
    <cfRule type="cellIs" dxfId="3422" priority="1649" stopIfTrue="1" operator="equal">
      <formula>"ADMISIBLE"</formula>
    </cfRule>
  </conditionalFormatting>
  <conditionalFormatting sqref="AH716:AI726">
    <cfRule type="cellIs" dxfId="3421" priority="1647" stopIfTrue="1" operator="equal">
      <formula>"NO ADMISIBLE"</formula>
    </cfRule>
  </conditionalFormatting>
  <conditionalFormatting sqref="AH716">
    <cfRule type="cellIs" dxfId="3420" priority="1645" stopIfTrue="1" operator="equal">
      <formula>"NO ADMISIBLE"</formula>
    </cfRule>
    <cfRule type="cellIs" dxfId="3419" priority="1646" stopIfTrue="1" operator="equal">
      <formula>"ADMISIBLE"</formula>
    </cfRule>
  </conditionalFormatting>
  <conditionalFormatting sqref="AI716:AI726">
    <cfRule type="cellIs" dxfId="3418" priority="1643" stopIfTrue="1" operator="equal">
      <formula>"NO ADMISIBLE"</formula>
    </cfRule>
    <cfRule type="cellIs" dxfId="3417" priority="1644" stopIfTrue="1" operator="equal">
      <formula>"ADMISIBLE"</formula>
    </cfRule>
  </conditionalFormatting>
  <conditionalFormatting sqref="AJ716:AK726">
    <cfRule type="cellIs" dxfId="3416" priority="1642" stopIfTrue="1" operator="equal">
      <formula>"NO ADMISIBLE"</formula>
    </cfRule>
  </conditionalFormatting>
  <conditionalFormatting sqref="AJ716">
    <cfRule type="cellIs" dxfId="3415" priority="1640" stopIfTrue="1" operator="equal">
      <formula>"NO ADMISIBLE"</formula>
    </cfRule>
    <cfRule type="cellIs" dxfId="3414" priority="1641" stopIfTrue="1" operator="equal">
      <formula>"ADMISIBLE"</formula>
    </cfRule>
  </conditionalFormatting>
  <conditionalFormatting sqref="AK716:AK726">
    <cfRule type="cellIs" dxfId="3413" priority="1638" stopIfTrue="1" operator="equal">
      <formula>"NO ADMISIBLE"</formula>
    </cfRule>
    <cfRule type="cellIs" dxfId="3412" priority="1639" stopIfTrue="1" operator="equal">
      <formula>"ADMISIBLE"</formula>
    </cfRule>
  </conditionalFormatting>
  <conditionalFormatting sqref="AL716:AL726">
    <cfRule type="cellIs" dxfId="3411" priority="1636" stopIfTrue="1" operator="equal">
      <formula>"NO ADMISIBLE"</formula>
    </cfRule>
    <cfRule type="cellIs" dxfId="3410" priority="1637" stopIfTrue="1" operator="equal">
      <formula>"ADMISIBLE"</formula>
    </cfRule>
  </conditionalFormatting>
  <conditionalFormatting sqref="S716:S726">
    <cfRule type="cellIs" dxfId="3409" priority="1633" stopIfTrue="1" operator="equal">
      <formula>"NO ADMISIBLE"</formula>
    </cfRule>
  </conditionalFormatting>
  <conditionalFormatting sqref="T717:T726">
    <cfRule type="cellIs" dxfId="3408" priority="1634" stopIfTrue="1" operator="equal">
      <formula>"NO ADMISIBLE"</formula>
    </cfRule>
    <cfRule type="cellIs" dxfId="3407" priority="1635" stopIfTrue="1" operator="equal">
      <formula>"ADMISIBLE"</formula>
    </cfRule>
  </conditionalFormatting>
  <conditionalFormatting sqref="U716:U726">
    <cfRule type="cellIs" dxfId="3406" priority="1630" stopIfTrue="1" operator="equal">
      <formula>"NO ADMISIBLE"</formula>
    </cfRule>
  </conditionalFormatting>
  <conditionalFormatting sqref="V716:W726">
    <cfRule type="cellIs" dxfId="3405" priority="1631" stopIfTrue="1" operator="equal">
      <formula>"NO ADMISIBLE"</formula>
    </cfRule>
    <cfRule type="cellIs" dxfId="3404" priority="1632" stopIfTrue="1" operator="equal">
      <formula>"ADMISIBLE"</formula>
    </cfRule>
  </conditionalFormatting>
  <conditionalFormatting sqref="D717:D726 E716:M716">
    <cfRule type="cellIs" dxfId="3403" priority="1629" stopIfTrue="1" operator="equal">
      <formula>"NO ADMISIBLE"</formula>
    </cfRule>
  </conditionalFormatting>
  <conditionalFormatting sqref="J718:K726">
    <cfRule type="cellIs" dxfId="3402" priority="1627" stopIfTrue="1" operator="equal">
      <formula>"NO ADMISIBLE"</formula>
    </cfRule>
  </conditionalFormatting>
  <conditionalFormatting sqref="J717:K717">
    <cfRule type="cellIs" dxfId="3401" priority="1628" stopIfTrue="1" operator="equal">
      <formula>"NO ADMISIBLE"</formula>
    </cfRule>
  </conditionalFormatting>
  <conditionalFormatting sqref="T716">
    <cfRule type="cellIs" dxfId="3400" priority="1625" stopIfTrue="1" operator="equal">
      <formula>"NO ADMISIBLE"</formula>
    </cfRule>
    <cfRule type="cellIs" dxfId="3399" priority="1626" stopIfTrue="1" operator="equal">
      <formula>"ADMISIBLE"</formula>
    </cfRule>
  </conditionalFormatting>
  <conditionalFormatting sqref="AE716">
    <cfRule type="cellIs" dxfId="3398" priority="1623" stopIfTrue="1" operator="equal">
      <formula>"NO ADMISIBLE"</formula>
    </cfRule>
    <cfRule type="cellIs" dxfId="3397" priority="1624" stopIfTrue="1" operator="equal">
      <formula>"ADMISIBLE"</formula>
    </cfRule>
  </conditionalFormatting>
  <conditionalFormatting sqref="C720">
    <cfRule type="cellIs" dxfId="3396" priority="1622" stopIfTrue="1" operator="equal">
      <formula>"NO ADMISIBLE"</formula>
    </cfRule>
  </conditionalFormatting>
  <conditionalFormatting sqref="D716">
    <cfRule type="cellIs" dxfId="3395" priority="1621" stopIfTrue="1" operator="equal">
      <formula>"NO ADMISIBLE"</formula>
    </cfRule>
  </conditionalFormatting>
  <conditionalFormatting sqref="C718">
    <cfRule type="cellIs" dxfId="3394" priority="1620" stopIfTrue="1" operator="equal">
      <formula>"NO ADMISIBLE"</formula>
    </cfRule>
  </conditionalFormatting>
  <conditionalFormatting sqref="C719">
    <cfRule type="cellIs" dxfId="3393" priority="1619" stopIfTrue="1" operator="equal">
      <formula>"NO ADMISIBLE"</formula>
    </cfRule>
  </conditionalFormatting>
  <conditionalFormatting sqref="AF727:AG737 AB727:AD737 X727:X737 C727 N727:R737 C732:C737">
    <cfRule type="cellIs" dxfId="3392" priority="1616" stopIfTrue="1" operator="equal">
      <formula>"NO ADMISIBLE"</formula>
    </cfRule>
  </conditionalFormatting>
  <conditionalFormatting sqref="AC727 AE728:AE737 Y727:AA737">
    <cfRule type="cellIs" dxfId="3391" priority="1617" stopIfTrue="1" operator="equal">
      <formula>"NO ADMISIBLE"</formula>
    </cfRule>
    <cfRule type="cellIs" dxfId="3390" priority="1618" stopIfTrue="1" operator="equal">
      <formula>"ADMISIBLE"</formula>
    </cfRule>
  </conditionalFormatting>
  <conditionalFormatting sqref="AD727:AD737">
    <cfRule type="cellIs" dxfId="3389" priority="1614" stopIfTrue="1" operator="equal">
      <formula>"NO ADMISIBLE"</formula>
    </cfRule>
    <cfRule type="cellIs" dxfId="3388" priority="1615" stopIfTrue="1" operator="equal">
      <formula>"ADMISIBLE"</formula>
    </cfRule>
  </conditionalFormatting>
  <conditionalFormatting sqref="AH727:AI737">
    <cfRule type="cellIs" dxfId="3387" priority="1613" stopIfTrue="1" operator="equal">
      <formula>"NO ADMISIBLE"</formula>
    </cfRule>
  </conditionalFormatting>
  <conditionalFormatting sqref="AH727">
    <cfRule type="cellIs" dxfId="3386" priority="1611" stopIfTrue="1" operator="equal">
      <formula>"NO ADMISIBLE"</formula>
    </cfRule>
    <cfRule type="cellIs" dxfId="3385" priority="1612" stopIfTrue="1" operator="equal">
      <formula>"ADMISIBLE"</formula>
    </cfRule>
  </conditionalFormatting>
  <conditionalFormatting sqref="AI727:AI737">
    <cfRule type="cellIs" dxfId="3384" priority="1609" stopIfTrue="1" operator="equal">
      <formula>"NO ADMISIBLE"</formula>
    </cfRule>
    <cfRule type="cellIs" dxfId="3383" priority="1610" stopIfTrue="1" operator="equal">
      <formula>"ADMISIBLE"</formula>
    </cfRule>
  </conditionalFormatting>
  <conditionalFormatting sqref="AJ727:AK737">
    <cfRule type="cellIs" dxfId="3382" priority="1608" stopIfTrue="1" operator="equal">
      <formula>"NO ADMISIBLE"</formula>
    </cfRule>
  </conditionalFormatting>
  <conditionalFormatting sqref="AJ727">
    <cfRule type="cellIs" dxfId="3381" priority="1606" stopIfTrue="1" operator="equal">
      <formula>"NO ADMISIBLE"</formula>
    </cfRule>
    <cfRule type="cellIs" dxfId="3380" priority="1607" stopIfTrue="1" operator="equal">
      <formula>"ADMISIBLE"</formula>
    </cfRule>
  </conditionalFormatting>
  <conditionalFormatting sqref="AK727:AK737">
    <cfRule type="cellIs" dxfId="3379" priority="1604" stopIfTrue="1" operator="equal">
      <formula>"NO ADMISIBLE"</formula>
    </cfRule>
    <cfRule type="cellIs" dxfId="3378" priority="1605" stopIfTrue="1" operator="equal">
      <formula>"ADMISIBLE"</formula>
    </cfRule>
  </conditionalFormatting>
  <conditionalFormatting sqref="AL727:AL737">
    <cfRule type="cellIs" dxfId="3377" priority="1602" stopIfTrue="1" operator="equal">
      <formula>"NO ADMISIBLE"</formula>
    </cfRule>
    <cfRule type="cellIs" dxfId="3376" priority="1603" stopIfTrue="1" operator="equal">
      <formula>"ADMISIBLE"</formula>
    </cfRule>
  </conditionalFormatting>
  <conditionalFormatting sqref="S727:S737">
    <cfRule type="cellIs" dxfId="3375" priority="1599" stopIfTrue="1" operator="equal">
      <formula>"NO ADMISIBLE"</formula>
    </cfRule>
  </conditionalFormatting>
  <conditionalFormatting sqref="T728:T737">
    <cfRule type="cellIs" dxfId="3374" priority="1600" stopIfTrue="1" operator="equal">
      <formula>"NO ADMISIBLE"</formula>
    </cfRule>
    <cfRule type="cellIs" dxfId="3373" priority="1601" stopIfTrue="1" operator="equal">
      <formula>"ADMISIBLE"</formula>
    </cfRule>
  </conditionalFormatting>
  <conditionalFormatting sqref="U727:U737">
    <cfRule type="cellIs" dxfId="3372" priority="1596" stopIfTrue="1" operator="equal">
      <formula>"NO ADMISIBLE"</formula>
    </cfRule>
  </conditionalFormatting>
  <conditionalFormatting sqref="V727:W737">
    <cfRule type="cellIs" dxfId="3371" priority="1597" stopIfTrue="1" operator="equal">
      <formula>"NO ADMISIBLE"</formula>
    </cfRule>
    <cfRule type="cellIs" dxfId="3370" priority="1598" stopIfTrue="1" operator="equal">
      <formula>"ADMISIBLE"</formula>
    </cfRule>
  </conditionalFormatting>
  <conditionalFormatting sqref="D728:D737 E727:M727">
    <cfRule type="cellIs" dxfId="3369" priority="1595" stopIfTrue="1" operator="equal">
      <formula>"NO ADMISIBLE"</formula>
    </cfRule>
  </conditionalFormatting>
  <conditionalFormatting sqref="J729:K737">
    <cfRule type="cellIs" dxfId="3368" priority="1593" stopIfTrue="1" operator="equal">
      <formula>"NO ADMISIBLE"</formula>
    </cfRule>
  </conditionalFormatting>
  <conditionalFormatting sqref="J728:K728">
    <cfRule type="cellIs" dxfId="3367" priority="1594" stopIfTrue="1" operator="equal">
      <formula>"NO ADMISIBLE"</formula>
    </cfRule>
  </conditionalFormatting>
  <conditionalFormatting sqref="T727">
    <cfRule type="cellIs" dxfId="3366" priority="1591" stopIfTrue="1" operator="equal">
      <formula>"NO ADMISIBLE"</formula>
    </cfRule>
    <cfRule type="cellIs" dxfId="3365" priority="1592" stopIfTrue="1" operator="equal">
      <formula>"ADMISIBLE"</formula>
    </cfRule>
  </conditionalFormatting>
  <conditionalFormatting sqref="AE727">
    <cfRule type="cellIs" dxfId="3364" priority="1589" stopIfTrue="1" operator="equal">
      <formula>"NO ADMISIBLE"</formula>
    </cfRule>
    <cfRule type="cellIs" dxfId="3363" priority="1590" stopIfTrue="1" operator="equal">
      <formula>"ADMISIBLE"</formula>
    </cfRule>
  </conditionalFormatting>
  <conditionalFormatting sqref="C731">
    <cfRule type="cellIs" dxfId="3362" priority="1588" stopIfTrue="1" operator="equal">
      <formula>"NO ADMISIBLE"</formula>
    </cfRule>
  </conditionalFormatting>
  <conditionalFormatting sqref="D727">
    <cfRule type="cellIs" dxfId="3361" priority="1587" stopIfTrue="1" operator="equal">
      <formula>"NO ADMISIBLE"</formula>
    </cfRule>
  </conditionalFormatting>
  <conditionalFormatting sqref="C729">
    <cfRule type="cellIs" dxfId="3360" priority="1586" stopIfTrue="1" operator="equal">
      <formula>"NO ADMISIBLE"</formula>
    </cfRule>
  </conditionalFormatting>
  <conditionalFormatting sqref="C730">
    <cfRule type="cellIs" dxfId="3359" priority="1585" stopIfTrue="1" operator="equal">
      <formula>"NO ADMISIBLE"</formula>
    </cfRule>
  </conditionalFormatting>
  <conditionalFormatting sqref="AF738:AG748 AB738:AD748 X738:X748 C738 N738:R748 C743:C748">
    <cfRule type="cellIs" dxfId="3358" priority="1582" stopIfTrue="1" operator="equal">
      <formula>"NO ADMISIBLE"</formula>
    </cfRule>
  </conditionalFormatting>
  <conditionalFormatting sqref="AC738 AE739:AE748 Y738:AA748">
    <cfRule type="cellIs" dxfId="3357" priority="1583" stopIfTrue="1" operator="equal">
      <formula>"NO ADMISIBLE"</formula>
    </cfRule>
    <cfRule type="cellIs" dxfId="3356" priority="1584" stopIfTrue="1" operator="equal">
      <formula>"ADMISIBLE"</formula>
    </cfRule>
  </conditionalFormatting>
  <conditionalFormatting sqref="AD738:AD748">
    <cfRule type="cellIs" dxfId="3355" priority="1580" stopIfTrue="1" operator="equal">
      <formula>"NO ADMISIBLE"</formula>
    </cfRule>
    <cfRule type="cellIs" dxfId="3354" priority="1581" stopIfTrue="1" operator="equal">
      <formula>"ADMISIBLE"</formula>
    </cfRule>
  </conditionalFormatting>
  <conditionalFormatting sqref="AH738:AI748">
    <cfRule type="cellIs" dxfId="3353" priority="1579" stopIfTrue="1" operator="equal">
      <formula>"NO ADMISIBLE"</formula>
    </cfRule>
  </conditionalFormatting>
  <conditionalFormatting sqref="AH738">
    <cfRule type="cellIs" dxfId="3352" priority="1577" stopIfTrue="1" operator="equal">
      <formula>"NO ADMISIBLE"</formula>
    </cfRule>
    <cfRule type="cellIs" dxfId="3351" priority="1578" stopIfTrue="1" operator="equal">
      <formula>"ADMISIBLE"</formula>
    </cfRule>
  </conditionalFormatting>
  <conditionalFormatting sqref="AI738:AI748">
    <cfRule type="cellIs" dxfId="3350" priority="1575" stopIfTrue="1" operator="equal">
      <formula>"NO ADMISIBLE"</formula>
    </cfRule>
    <cfRule type="cellIs" dxfId="3349" priority="1576" stopIfTrue="1" operator="equal">
      <formula>"ADMISIBLE"</formula>
    </cfRule>
  </conditionalFormatting>
  <conditionalFormatting sqref="AJ738:AK748">
    <cfRule type="cellIs" dxfId="3348" priority="1574" stopIfTrue="1" operator="equal">
      <formula>"NO ADMISIBLE"</formula>
    </cfRule>
  </conditionalFormatting>
  <conditionalFormatting sqref="AJ738">
    <cfRule type="cellIs" dxfId="3347" priority="1572" stopIfTrue="1" operator="equal">
      <formula>"NO ADMISIBLE"</formula>
    </cfRule>
    <cfRule type="cellIs" dxfId="3346" priority="1573" stopIfTrue="1" operator="equal">
      <formula>"ADMISIBLE"</formula>
    </cfRule>
  </conditionalFormatting>
  <conditionalFormatting sqref="AK738:AK748">
    <cfRule type="cellIs" dxfId="3345" priority="1570" stopIfTrue="1" operator="equal">
      <formula>"NO ADMISIBLE"</formula>
    </cfRule>
    <cfRule type="cellIs" dxfId="3344" priority="1571" stopIfTrue="1" operator="equal">
      <formula>"ADMISIBLE"</formula>
    </cfRule>
  </conditionalFormatting>
  <conditionalFormatting sqref="AL738:AL748">
    <cfRule type="cellIs" dxfId="3343" priority="1568" stopIfTrue="1" operator="equal">
      <formula>"NO ADMISIBLE"</formula>
    </cfRule>
    <cfRule type="cellIs" dxfId="3342" priority="1569" stopIfTrue="1" operator="equal">
      <formula>"ADMISIBLE"</formula>
    </cfRule>
  </conditionalFormatting>
  <conditionalFormatting sqref="S738:S748">
    <cfRule type="cellIs" dxfId="3341" priority="1565" stopIfTrue="1" operator="equal">
      <formula>"NO ADMISIBLE"</formula>
    </cfRule>
  </conditionalFormatting>
  <conditionalFormatting sqref="T739:T748">
    <cfRule type="cellIs" dxfId="3340" priority="1566" stopIfTrue="1" operator="equal">
      <formula>"NO ADMISIBLE"</formula>
    </cfRule>
    <cfRule type="cellIs" dxfId="3339" priority="1567" stopIfTrue="1" operator="equal">
      <formula>"ADMISIBLE"</formula>
    </cfRule>
  </conditionalFormatting>
  <conditionalFormatting sqref="U738:U748">
    <cfRule type="cellIs" dxfId="3338" priority="1562" stopIfTrue="1" operator="equal">
      <formula>"NO ADMISIBLE"</formula>
    </cfRule>
  </conditionalFormatting>
  <conditionalFormatting sqref="V738:W748">
    <cfRule type="cellIs" dxfId="3337" priority="1563" stopIfTrue="1" operator="equal">
      <formula>"NO ADMISIBLE"</formula>
    </cfRule>
    <cfRule type="cellIs" dxfId="3336" priority="1564" stopIfTrue="1" operator="equal">
      <formula>"ADMISIBLE"</formula>
    </cfRule>
  </conditionalFormatting>
  <conditionalFormatting sqref="D739:D748 E738:M738">
    <cfRule type="cellIs" dxfId="3335" priority="1561" stopIfTrue="1" operator="equal">
      <formula>"NO ADMISIBLE"</formula>
    </cfRule>
  </conditionalFormatting>
  <conditionalFormatting sqref="J740:K748">
    <cfRule type="cellIs" dxfId="3334" priority="1559" stopIfTrue="1" operator="equal">
      <formula>"NO ADMISIBLE"</formula>
    </cfRule>
  </conditionalFormatting>
  <conditionalFormatting sqref="J739:K739">
    <cfRule type="cellIs" dxfId="3333" priority="1560" stopIfTrue="1" operator="equal">
      <formula>"NO ADMISIBLE"</formula>
    </cfRule>
  </conditionalFormatting>
  <conditionalFormatting sqref="T738">
    <cfRule type="cellIs" dxfId="3332" priority="1557" stopIfTrue="1" operator="equal">
      <formula>"NO ADMISIBLE"</formula>
    </cfRule>
    <cfRule type="cellIs" dxfId="3331" priority="1558" stopIfTrue="1" operator="equal">
      <formula>"ADMISIBLE"</formula>
    </cfRule>
  </conditionalFormatting>
  <conditionalFormatting sqref="AE738">
    <cfRule type="cellIs" dxfId="3330" priority="1555" stopIfTrue="1" operator="equal">
      <formula>"NO ADMISIBLE"</formula>
    </cfRule>
    <cfRule type="cellIs" dxfId="3329" priority="1556" stopIfTrue="1" operator="equal">
      <formula>"ADMISIBLE"</formula>
    </cfRule>
  </conditionalFormatting>
  <conditionalFormatting sqref="C742">
    <cfRule type="cellIs" dxfId="3328" priority="1554" stopIfTrue="1" operator="equal">
      <formula>"NO ADMISIBLE"</formula>
    </cfRule>
  </conditionalFormatting>
  <conditionalFormatting sqref="D738">
    <cfRule type="cellIs" dxfId="3327" priority="1553" stopIfTrue="1" operator="equal">
      <formula>"NO ADMISIBLE"</formula>
    </cfRule>
  </conditionalFormatting>
  <conditionalFormatting sqref="C740">
    <cfRule type="cellIs" dxfId="3326" priority="1552" stopIfTrue="1" operator="equal">
      <formula>"NO ADMISIBLE"</formula>
    </cfRule>
  </conditionalFormatting>
  <conditionalFormatting sqref="C741">
    <cfRule type="cellIs" dxfId="3325" priority="1551" stopIfTrue="1" operator="equal">
      <formula>"NO ADMISIBLE"</formula>
    </cfRule>
  </conditionalFormatting>
  <conditionalFormatting sqref="AF749:AG759 AB749:AD759 X749:X759 C749 N749:R759 C754:C759">
    <cfRule type="cellIs" dxfId="3324" priority="1548" stopIfTrue="1" operator="equal">
      <formula>"NO ADMISIBLE"</formula>
    </cfRule>
  </conditionalFormatting>
  <conditionalFormatting sqref="AC749 AE750:AE759 Y749:AA759">
    <cfRule type="cellIs" dxfId="3323" priority="1549" stopIfTrue="1" operator="equal">
      <formula>"NO ADMISIBLE"</formula>
    </cfRule>
    <cfRule type="cellIs" dxfId="3322" priority="1550" stopIfTrue="1" operator="equal">
      <formula>"ADMISIBLE"</formula>
    </cfRule>
  </conditionalFormatting>
  <conditionalFormatting sqref="AD749:AD759">
    <cfRule type="cellIs" dxfId="3321" priority="1546" stopIfTrue="1" operator="equal">
      <formula>"NO ADMISIBLE"</formula>
    </cfRule>
    <cfRule type="cellIs" dxfId="3320" priority="1547" stopIfTrue="1" operator="equal">
      <formula>"ADMISIBLE"</formula>
    </cfRule>
  </conditionalFormatting>
  <conditionalFormatting sqref="AH749:AI759">
    <cfRule type="cellIs" dxfId="3319" priority="1545" stopIfTrue="1" operator="equal">
      <formula>"NO ADMISIBLE"</formula>
    </cfRule>
  </conditionalFormatting>
  <conditionalFormatting sqref="AH749">
    <cfRule type="cellIs" dxfId="3318" priority="1543" stopIfTrue="1" operator="equal">
      <formula>"NO ADMISIBLE"</formula>
    </cfRule>
    <cfRule type="cellIs" dxfId="3317" priority="1544" stopIfTrue="1" operator="equal">
      <formula>"ADMISIBLE"</formula>
    </cfRule>
  </conditionalFormatting>
  <conditionalFormatting sqref="AI749:AI759">
    <cfRule type="cellIs" dxfId="3316" priority="1541" stopIfTrue="1" operator="equal">
      <formula>"NO ADMISIBLE"</formula>
    </cfRule>
    <cfRule type="cellIs" dxfId="3315" priority="1542" stopIfTrue="1" operator="equal">
      <formula>"ADMISIBLE"</formula>
    </cfRule>
  </conditionalFormatting>
  <conditionalFormatting sqref="AJ749:AK759">
    <cfRule type="cellIs" dxfId="3314" priority="1540" stopIfTrue="1" operator="equal">
      <formula>"NO ADMISIBLE"</formula>
    </cfRule>
  </conditionalFormatting>
  <conditionalFormatting sqref="AJ749">
    <cfRule type="cellIs" dxfId="3313" priority="1538" stopIfTrue="1" operator="equal">
      <formula>"NO ADMISIBLE"</formula>
    </cfRule>
    <cfRule type="cellIs" dxfId="3312" priority="1539" stopIfTrue="1" operator="equal">
      <formula>"ADMISIBLE"</formula>
    </cfRule>
  </conditionalFormatting>
  <conditionalFormatting sqref="AK749:AK759">
    <cfRule type="cellIs" dxfId="3311" priority="1536" stopIfTrue="1" operator="equal">
      <formula>"NO ADMISIBLE"</formula>
    </cfRule>
    <cfRule type="cellIs" dxfId="3310" priority="1537" stopIfTrue="1" operator="equal">
      <formula>"ADMISIBLE"</formula>
    </cfRule>
  </conditionalFormatting>
  <conditionalFormatting sqref="AL749:AL759">
    <cfRule type="cellIs" dxfId="3309" priority="1534" stopIfTrue="1" operator="equal">
      <formula>"NO ADMISIBLE"</formula>
    </cfRule>
    <cfRule type="cellIs" dxfId="3308" priority="1535" stopIfTrue="1" operator="equal">
      <formula>"ADMISIBLE"</formula>
    </cfRule>
  </conditionalFormatting>
  <conditionalFormatting sqref="S749:S759">
    <cfRule type="cellIs" dxfId="3307" priority="1531" stopIfTrue="1" operator="equal">
      <formula>"NO ADMISIBLE"</formula>
    </cfRule>
  </conditionalFormatting>
  <conditionalFormatting sqref="T750:T759">
    <cfRule type="cellIs" dxfId="3306" priority="1532" stopIfTrue="1" operator="equal">
      <formula>"NO ADMISIBLE"</formula>
    </cfRule>
    <cfRule type="cellIs" dxfId="3305" priority="1533" stopIfTrue="1" operator="equal">
      <formula>"ADMISIBLE"</formula>
    </cfRule>
  </conditionalFormatting>
  <conditionalFormatting sqref="U749:U759">
    <cfRule type="cellIs" dxfId="3304" priority="1528" stopIfTrue="1" operator="equal">
      <formula>"NO ADMISIBLE"</formula>
    </cfRule>
  </conditionalFormatting>
  <conditionalFormatting sqref="V749:W759">
    <cfRule type="cellIs" dxfId="3303" priority="1529" stopIfTrue="1" operator="equal">
      <formula>"NO ADMISIBLE"</formula>
    </cfRule>
    <cfRule type="cellIs" dxfId="3302" priority="1530" stopIfTrue="1" operator="equal">
      <formula>"ADMISIBLE"</formula>
    </cfRule>
  </conditionalFormatting>
  <conditionalFormatting sqref="D750:D759 E749:M749">
    <cfRule type="cellIs" dxfId="3301" priority="1527" stopIfTrue="1" operator="equal">
      <formula>"NO ADMISIBLE"</formula>
    </cfRule>
  </conditionalFormatting>
  <conditionalFormatting sqref="J751:K759">
    <cfRule type="cellIs" dxfId="3300" priority="1525" stopIfTrue="1" operator="equal">
      <formula>"NO ADMISIBLE"</formula>
    </cfRule>
  </conditionalFormatting>
  <conditionalFormatting sqref="J750:K750">
    <cfRule type="cellIs" dxfId="3299" priority="1526" stopIfTrue="1" operator="equal">
      <formula>"NO ADMISIBLE"</formula>
    </cfRule>
  </conditionalFormatting>
  <conditionalFormatting sqref="T749">
    <cfRule type="cellIs" dxfId="3298" priority="1523" stopIfTrue="1" operator="equal">
      <formula>"NO ADMISIBLE"</formula>
    </cfRule>
    <cfRule type="cellIs" dxfId="3297" priority="1524" stopIfTrue="1" operator="equal">
      <formula>"ADMISIBLE"</formula>
    </cfRule>
  </conditionalFormatting>
  <conditionalFormatting sqref="AE749">
    <cfRule type="cellIs" dxfId="3296" priority="1521" stopIfTrue="1" operator="equal">
      <formula>"NO ADMISIBLE"</formula>
    </cfRule>
    <cfRule type="cellIs" dxfId="3295" priority="1522" stopIfTrue="1" operator="equal">
      <formula>"ADMISIBLE"</formula>
    </cfRule>
  </conditionalFormatting>
  <conditionalFormatting sqref="C753">
    <cfRule type="cellIs" dxfId="3294" priority="1520" stopIfTrue="1" operator="equal">
      <formula>"NO ADMISIBLE"</formula>
    </cfRule>
  </conditionalFormatting>
  <conditionalFormatting sqref="D749">
    <cfRule type="cellIs" dxfId="3293" priority="1519" stopIfTrue="1" operator="equal">
      <formula>"NO ADMISIBLE"</formula>
    </cfRule>
  </conditionalFormatting>
  <conditionalFormatting sqref="C751">
    <cfRule type="cellIs" dxfId="3292" priority="1518" stopIfTrue="1" operator="equal">
      <formula>"NO ADMISIBLE"</formula>
    </cfRule>
  </conditionalFormatting>
  <conditionalFormatting sqref="C752">
    <cfRule type="cellIs" dxfId="3291" priority="1517" stopIfTrue="1" operator="equal">
      <formula>"NO ADMISIBLE"</formula>
    </cfRule>
  </conditionalFormatting>
  <conditionalFormatting sqref="AF760:AG770 AB760:AD770 X760:X770 C760 N760:R770 C765:C770">
    <cfRule type="cellIs" dxfId="3290" priority="1514" stopIfTrue="1" operator="equal">
      <formula>"NO ADMISIBLE"</formula>
    </cfRule>
  </conditionalFormatting>
  <conditionalFormatting sqref="AC760 AE761:AE770 Y760:AA770">
    <cfRule type="cellIs" dxfId="3289" priority="1515" stopIfTrue="1" operator="equal">
      <formula>"NO ADMISIBLE"</formula>
    </cfRule>
    <cfRule type="cellIs" dxfId="3288" priority="1516" stopIfTrue="1" operator="equal">
      <formula>"ADMISIBLE"</formula>
    </cfRule>
  </conditionalFormatting>
  <conditionalFormatting sqref="AD760:AD770">
    <cfRule type="cellIs" dxfId="3287" priority="1512" stopIfTrue="1" operator="equal">
      <formula>"NO ADMISIBLE"</formula>
    </cfRule>
    <cfRule type="cellIs" dxfId="3286" priority="1513" stopIfTrue="1" operator="equal">
      <formula>"ADMISIBLE"</formula>
    </cfRule>
  </conditionalFormatting>
  <conditionalFormatting sqref="AH760:AI770">
    <cfRule type="cellIs" dxfId="3285" priority="1511" stopIfTrue="1" operator="equal">
      <formula>"NO ADMISIBLE"</formula>
    </cfRule>
  </conditionalFormatting>
  <conditionalFormatting sqref="AH760">
    <cfRule type="cellIs" dxfId="3284" priority="1509" stopIfTrue="1" operator="equal">
      <formula>"NO ADMISIBLE"</formula>
    </cfRule>
    <cfRule type="cellIs" dxfId="3283" priority="1510" stopIfTrue="1" operator="equal">
      <formula>"ADMISIBLE"</formula>
    </cfRule>
  </conditionalFormatting>
  <conditionalFormatting sqref="AI760:AI770">
    <cfRule type="cellIs" dxfId="3282" priority="1507" stopIfTrue="1" operator="equal">
      <formula>"NO ADMISIBLE"</formula>
    </cfRule>
    <cfRule type="cellIs" dxfId="3281" priority="1508" stopIfTrue="1" operator="equal">
      <formula>"ADMISIBLE"</formula>
    </cfRule>
  </conditionalFormatting>
  <conditionalFormatting sqref="AJ760:AK770">
    <cfRule type="cellIs" dxfId="3280" priority="1506" stopIfTrue="1" operator="equal">
      <formula>"NO ADMISIBLE"</formula>
    </cfRule>
  </conditionalFormatting>
  <conditionalFormatting sqref="AJ760">
    <cfRule type="cellIs" dxfId="3279" priority="1504" stopIfTrue="1" operator="equal">
      <formula>"NO ADMISIBLE"</formula>
    </cfRule>
    <cfRule type="cellIs" dxfId="3278" priority="1505" stopIfTrue="1" operator="equal">
      <formula>"ADMISIBLE"</formula>
    </cfRule>
  </conditionalFormatting>
  <conditionalFormatting sqref="AK760:AK770">
    <cfRule type="cellIs" dxfId="3277" priority="1502" stopIfTrue="1" operator="equal">
      <formula>"NO ADMISIBLE"</formula>
    </cfRule>
    <cfRule type="cellIs" dxfId="3276" priority="1503" stopIfTrue="1" operator="equal">
      <formula>"ADMISIBLE"</formula>
    </cfRule>
  </conditionalFormatting>
  <conditionalFormatting sqref="AL760:AL770">
    <cfRule type="cellIs" dxfId="3275" priority="1500" stopIfTrue="1" operator="equal">
      <formula>"NO ADMISIBLE"</formula>
    </cfRule>
    <cfRule type="cellIs" dxfId="3274" priority="1501" stopIfTrue="1" operator="equal">
      <formula>"ADMISIBLE"</formula>
    </cfRule>
  </conditionalFormatting>
  <conditionalFormatting sqref="S760:S770">
    <cfRule type="cellIs" dxfId="3273" priority="1497" stopIfTrue="1" operator="equal">
      <formula>"NO ADMISIBLE"</formula>
    </cfRule>
  </conditionalFormatting>
  <conditionalFormatting sqref="T761:T770">
    <cfRule type="cellIs" dxfId="3272" priority="1498" stopIfTrue="1" operator="equal">
      <formula>"NO ADMISIBLE"</formula>
    </cfRule>
    <cfRule type="cellIs" dxfId="3271" priority="1499" stopIfTrue="1" operator="equal">
      <formula>"ADMISIBLE"</formula>
    </cfRule>
  </conditionalFormatting>
  <conditionalFormatting sqref="U760:U770">
    <cfRule type="cellIs" dxfId="3270" priority="1494" stopIfTrue="1" operator="equal">
      <formula>"NO ADMISIBLE"</formula>
    </cfRule>
  </conditionalFormatting>
  <conditionalFormatting sqref="V760:W770">
    <cfRule type="cellIs" dxfId="3269" priority="1495" stopIfTrue="1" operator="equal">
      <formula>"NO ADMISIBLE"</formula>
    </cfRule>
    <cfRule type="cellIs" dxfId="3268" priority="1496" stopIfTrue="1" operator="equal">
      <formula>"ADMISIBLE"</formula>
    </cfRule>
  </conditionalFormatting>
  <conditionalFormatting sqref="D761:D770 E760:M760">
    <cfRule type="cellIs" dxfId="3267" priority="1493" stopIfTrue="1" operator="equal">
      <formula>"NO ADMISIBLE"</formula>
    </cfRule>
  </conditionalFormatting>
  <conditionalFormatting sqref="J762:K770">
    <cfRule type="cellIs" dxfId="3266" priority="1491" stopIfTrue="1" operator="equal">
      <formula>"NO ADMISIBLE"</formula>
    </cfRule>
  </conditionalFormatting>
  <conditionalFormatting sqref="J761:K761">
    <cfRule type="cellIs" dxfId="3265" priority="1492" stopIfTrue="1" operator="equal">
      <formula>"NO ADMISIBLE"</formula>
    </cfRule>
  </conditionalFormatting>
  <conditionalFormatting sqref="T760">
    <cfRule type="cellIs" dxfId="3264" priority="1489" stopIfTrue="1" operator="equal">
      <formula>"NO ADMISIBLE"</formula>
    </cfRule>
    <cfRule type="cellIs" dxfId="3263" priority="1490" stopIfTrue="1" operator="equal">
      <formula>"ADMISIBLE"</formula>
    </cfRule>
  </conditionalFormatting>
  <conditionalFormatting sqref="AE760">
    <cfRule type="cellIs" dxfId="3262" priority="1487" stopIfTrue="1" operator="equal">
      <formula>"NO ADMISIBLE"</formula>
    </cfRule>
    <cfRule type="cellIs" dxfId="3261" priority="1488" stopIfTrue="1" operator="equal">
      <formula>"ADMISIBLE"</formula>
    </cfRule>
  </conditionalFormatting>
  <conditionalFormatting sqref="C764">
    <cfRule type="cellIs" dxfId="3260" priority="1486" stopIfTrue="1" operator="equal">
      <formula>"NO ADMISIBLE"</formula>
    </cfRule>
  </conditionalFormatting>
  <conditionalFormatting sqref="D760">
    <cfRule type="cellIs" dxfId="3259" priority="1485" stopIfTrue="1" operator="equal">
      <formula>"NO ADMISIBLE"</formula>
    </cfRule>
  </conditionalFormatting>
  <conditionalFormatting sqref="C762">
    <cfRule type="cellIs" dxfId="3258" priority="1484" stopIfTrue="1" operator="equal">
      <formula>"NO ADMISIBLE"</formula>
    </cfRule>
  </conditionalFormatting>
  <conditionalFormatting sqref="C763">
    <cfRule type="cellIs" dxfId="3257" priority="1483" stopIfTrue="1" operator="equal">
      <formula>"NO ADMISIBLE"</formula>
    </cfRule>
  </conditionalFormatting>
  <conditionalFormatting sqref="AF771:AG781 AB771:AD781 X771:X781 C771 N771:R781 C776:C781">
    <cfRule type="cellIs" dxfId="3256" priority="1480" stopIfTrue="1" operator="equal">
      <formula>"NO ADMISIBLE"</formula>
    </cfRule>
  </conditionalFormatting>
  <conditionalFormatting sqref="AC771 AE772:AE781 Y771:AA781">
    <cfRule type="cellIs" dxfId="3255" priority="1481" stopIfTrue="1" operator="equal">
      <formula>"NO ADMISIBLE"</formula>
    </cfRule>
    <cfRule type="cellIs" dxfId="3254" priority="1482" stopIfTrue="1" operator="equal">
      <formula>"ADMISIBLE"</formula>
    </cfRule>
  </conditionalFormatting>
  <conditionalFormatting sqref="AD771:AD781">
    <cfRule type="cellIs" dxfId="3253" priority="1478" stopIfTrue="1" operator="equal">
      <formula>"NO ADMISIBLE"</formula>
    </cfRule>
    <cfRule type="cellIs" dxfId="3252" priority="1479" stopIfTrue="1" operator="equal">
      <formula>"ADMISIBLE"</formula>
    </cfRule>
  </conditionalFormatting>
  <conditionalFormatting sqref="AH771:AI781">
    <cfRule type="cellIs" dxfId="3251" priority="1477" stopIfTrue="1" operator="equal">
      <formula>"NO ADMISIBLE"</formula>
    </cfRule>
  </conditionalFormatting>
  <conditionalFormatting sqref="AH771">
    <cfRule type="cellIs" dxfId="3250" priority="1475" stopIfTrue="1" operator="equal">
      <formula>"NO ADMISIBLE"</formula>
    </cfRule>
    <cfRule type="cellIs" dxfId="3249" priority="1476" stopIfTrue="1" operator="equal">
      <formula>"ADMISIBLE"</formula>
    </cfRule>
  </conditionalFormatting>
  <conditionalFormatting sqref="AI771:AI781">
    <cfRule type="cellIs" dxfId="3248" priority="1473" stopIfTrue="1" operator="equal">
      <formula>"NO ADMISIBLE"</formula>
    </cfRule>
    <cfRule type="cellIs" dxfId="3247" priority="1474" stopIfTrue="1" operator="equal">
      <formula>"ADMISIBLE"</formula>
    </cfRule>
  </conditionalFormatting>
  <conditionalFormatting sqref="AJ771:AK781">
    <cfRule type="cellIs" dxfId="3246" priority="1472" stopIfTrue="1" operator="equal">
      <formula>"NO ADMISIBLE"</formula>
    </cfRule>
  </conditionalFormatting>
  <conditionalFormatting sqref="AJ771">
    <cfRule type="cellIs" dxfId="3245" priority="1470" stopIfTrue="1" operator="equal">
      <formula>"NO ADMISIBLE"</formula>
    </cfRule>
    <cfRule type="cellIs" dxfId="3244" priority="1471" stopIfTrue="1" operator="equal">
      <formula>"ADMISIBLE"</formula>
    </cfRule>
  </conditionalFormatting>
  <conditionalFormatting sqref="AK771:AK781">
    <cfRule type="cellIs" dxfId="3243" priority="1468" stopIfTrue="1" operator="equal">
      <formula>"NO ADMISIBLE"</formula>
    </cfRule>
    <cfRule type="cellIs" dxfId="3242" priority="1469" stopIfTrue="1" operator="equal">
      <formula>"ADMISIBLE"</formula>
    </cfRule>
  </conditionalFormatting>
  <conditionalFormatting sqref="AL771:AL781">
    <cfRule type="cellIs" dxfId="3241" priority="1466" stopIfTrue="1" operator="equal">
      <formula>"NO ADMISIBLE"</formula>
    </cfRule>
    <cfRule type="cellIs" dxfId="3240" priority="1467" stopIfTrue="1" operator="equal">
      <formula>"ADMISIBLE"</formula>
    </cfRule>
  </conditionalFormatting>
  <conditionalFormatting sqref="S771:S781">
    <cfRule type="cellIs" dxfId="3239" priority="1463" stopIfTrue="1" operator="equal">
      <formula>"NO ADMISIBLE"</formula>
    </cfRule>
  </conditionalFormatting>
  <conditionalFormatting sqref="T772:T781">
    <cfRule type="cellIs" dxfId="3238" priority="1464" stopIfTrue="1" operator="equal">
      <formula>"NO ADMISIBLE"</formula>
    </cfRule>
    <cfRule type="cellIs" dxfId="3237" priority="1465" stopIfTrue="1" operator="equal">
      <formula>"ADMISIBLE"</formula>
    </cfRule>
  </conditionalFormatting>
  <conditionalFormatting sqref="U771:U781">
    <cfRule type="cellIs" dxfId="3236" priority="1460" stopIfTrue="1" operator="equal">
      <formula>"NO ADMISIBLE"</formula>
    </cfRule>
  </conditionalFormatting>
  <conditionalFormatting sqref="V771:W781">
    <cfRule type="cellIs" dxfId="3235" priority="1461" stopIfTrue="1" operator="equal">
      <formula>"NO ADMISIBLE"</formula>
    </cfRule>
    <cfRule type="cellIs" dxfId="3234" priority="1462" stopIfTrue="1" operator="equal">
      <formula>"ADMISIBLE"</formula>
    </cfRule>
  </conditionalFormatting>
  <conditionalFormatting sqref="D772:D781 E771:M771">
    <cfRule type="cellIs" dxfId="3233" priority="1459" stopIfTrue="1" operator="equal">
      <formula>"NO ADMISIBLE"</formula>
    </cfRule>
  </conditionalFormatting>
  <conditionalFormatting sqref="J773:K781">
    <cfRule type="cellIs" dxfId="3232" priority="1457" stopIfTrue="1" operator="equal">
      <formula>"NO ADMISIBLE"</formula>
    </cfRule>
  </conditionalFormatting>
  <conditionalFormatting sqref="J772:K772">
    <cfRule type="cellIs" dxfId="3231" priority="1458" stopIfTrue="1" operator="equal">
      <formula>"NO ADMISIBLE"</formula>
    </cfRule>
  </conditionalFormatting>
  <conditionalFormatting sqref="T771">
    <cfRule type="cellIs" dxfId="3230" priority="1455" stopIfTrue="1" operator="equal">
      <formula>"NO ADMISIBLE"</formula>
    </cfRule>
    <cfRule type="cellIs" dxfId="3229" priority="1456" stopIfTrue="1" operator="equal">
      <formula>"ADMISIBLE"</formula>
    </cfRule>
  </conditionalFormatting>
  <conditionalFormatting sqref="AE771">
    <cfRule type="cellIs" dxfId="3228" priority="1453" stopIfTrue="1" operator="equal">
      <formula>"NO ADMISIBLE"</formula>
    </cfRule>
    <cfRule type="cellIs" dxfId="3227" priority="1454" stopIfTrue="1" operator="equal">
      <formula>"ADMISIBLE"</formula>
    </cfRule>
  </conditionalFormatting>
  <conditionalFormatting sqref="C775">
    <cfRule type="cellIs" dxfId="3226" priority="1452" stopIfTrue="1" operator="equal">
      <formula>"NO ADMISIBLE"</formula>
    </cfRule>
  </conditionalFormatting>
  <conditionalFormatting sqref="D771">
    <cfRule type="cellIs" dxfId="3225" priority="1451" stopIfTrue="1" operator="equal">
      <formula>"NO ADMISIBLE"</formula>
    </cfRule>
  </conditionalFormatting>
  <conditionalFormatting sqref="C773">
    <cfRule type="cellIs" dxfId="3224" priority="1450" stopIfTrue="1" operator="equal">
      <formula>"NO ADMISIBLE"</formula>
    </cfRule>
  </conditionalFormatting>
  <conditionalFormatting sqref="C774">
    <cfRule type="cellIs" dxfId="3223" priority="1449" stopIfTrue="1" operator="equal">
      <formula>"NO ADMISIBLE"</formula>
    </cfRule>
  </conditionalFormatting>
  <conditionalFormatting sqref="AF782:AG792 AB782:AD792 X782:X792 C782 N782:R792 C787:C792">
    <cfRule type="cellIs" dxfId="3222" priority="1446" stopIfTrue="1" operator="equal">
      <formula>"NO ADMISIBLE"</formula>
    </cfRule>
  </conditionalFormatting>
  <conditionalFormatting sqref="AC782 AE783:AE792 Y782:AA792">
    <cfRule type="cellIs" dxfId="3221" priority="1447" stopIfTrue="1" operator="equal">
      <formula>"NO ADMISIBLE"</formula>
    </cfRule>
    <cfRule type="cellIs" dxfId="3220" priority="1448" stopIfTrue="1" operator="equal">
      <formula>"ADMISIBLE"</formula>
    </cfRule>
  </conditionalFormatting>
  <conditionalFormatting sqref="AD782:AD792">
    <cfRule type="cellIs" dxfId="3219" priority="1444" stopIfTrue="1" operator="equal">
      <formula>"NO ADMISIBLE"</formula>
    </cfRule>
    <cfRule type="cellIs" dxfId="3218" priority="1445" stopIfTrue="1" operator="equal">
      <formula>"ADMISIBLE"</formula>
    </cfRule>
  </conditionalFormatting>
  <conditionalFormatting sqref="AH782:AI792">
    <cfRule type="cellIs" dxfId="3217" priority="1443" stopIfTrue="1" operator="equal">
      <formula>"NO ADMISIBLE"</formula>
    </cfRule>
  </conditionalFormatting>
  <conditionalFormatting sqref="AH782">
    <cfRule type="cellIs" dxfId="3216" priority="1441" stopIfTrue="1" operator="equal">
      <formula>"NO ADMISIBLE"</formula>
    </cfRule>
    <cfRule type="cellIs" dxfId="3215" priority="1442" stopIfTrue="1" operator="equal">
      <formula>"ADMISIBLE"</formula>
    </cfRule>
  </conditionalFormatting>
  <conditionalFormatting sqref="AI782:AI792">
    <cfRule type="cellIs" dxfId="3214" priority="1439" stopIfTrue="1" operator="equal">
      <formula>"NO ADMISIBLE"</formula>
    </cfRule>
    <cfRule type="cellIs" dxfId="3213" priority="1440" stopIfTrue="1" operator="equal">
      <formula>"ADMISIBLE"</formula>
    </cfRule>
  </conditionalFormatting>
  <conditionalFormatting sqref="AJ782:AK792">
    <cfRule type="cellIs" dxfId="3212" priority="1438" stopIfTrue="1" operator="equal">
      <formula>"NO ADMISIBLE"</formula>
    </cfRule>
  </conditionalFormatting>
  <conditionalFormatting sqref="AJ782">
    <cfRule type="cellIs" dxfId="3211" priority="1436" stopIfTrue="1" operator="equal">
      <formula>"NO ADMISIBLE"</formula>
    </cfRule>
    <cfRule type="cellIs" dxfId="3210" priority="1437" stopIfTrue="1" operator="equal">
      <formula>"ADMISIBLE"</formula>
    </cfRule>
  </conditionalFormatting>
  <conditionalFormatting sqref="AK782:AK792">
    <cfRule type="cellIs" dxfId="3209" priority="1434" stopIfTrue="1" operator="equal">
      <formula>"NO ADMISIBLE"</formula>
    </cfRule>
    <cfRule type="cellIs" dxfId="3208" priority="1435" stopIfTrue="1" operator="equal">
      <formula>"ADMISIBLE"</formula>
    </cfRule>
  </conditionalFormatting>
  <conditionalFormatting sqref="AL782:AL792">
    <cfRule type="cellIs" dxfId="3207" priority="1432" stopIfTrue="1" operator="equal">
      <formula>"NO ADMISIBLE"</formula>
    </cfRule>
    <cfRule type="cellIs" dxfId="3206" priority="1433" stopIfTrue="1" operator="equal">
      <formula>"ADMISIBLE"</formula>
    </cfRule>
  </conditionalFormatting>
  <conditionalFormatting sqref="S782:S792">
    <cfRule type="cellIs" dxfId="3205" priority="1429" stopIfTrue="1" operator="equal">
      <formula>"NO ADMISIBLE"</formula>
    </cfRule>
  </conditionalFormatting>
  <conditionalFormatting sqref="T783:T792">
    <cfRule type="cellIs" dxfId="3204" priority="1430" stopIfTrue="1" operator="equal">
      <formula>"NO ADMISIBLE"</formula>
    </cfRule>
    <cfRule type="cellIs" dxfId="3203" priority="1431" stopIfTrue="1" operator="equal">
      <formula>"ADMISIBLE"</formula>
    </cfRule>
  </conditionalFormatting>
  <conditionalFormatting sqref="U782:U792">
    <cfRule type="cellIs" dxfId="3202" priority="1426" stopIfTrue="1" operator="equal">
      <formula>"NO ADMISIBLE"</formula>
    </cfRule>
  </conditionalFormatting>
  <conditionalFormatting sqref="V782:W792">
    <cfRule type="cellIs" dxfId="3201" priority="1427" stopIfTrue="1" operator="equal">
      <formula>"NO ADMISIBLE"</formula>
    </cfRule>
    <cfRule type="cellIs" dxfId="3200" priority="1428" stopIfTrue="1" operator="equal">
      <formula>"ADMISIBLE"</formula>
    </cfRule>
  </conditionalFormatting>
  <conditionalFormatting sqref="D783:D792 E782:M782">
    <cfRule type="cellIs" dxfId="3199" priority="1425" stopIfTrue="1" operator="equal">
      <formula>"NO ADMISIBLE"</formula>
    </cfRule>
  </conditionalFormatting>
  <conditionalFormatting sqref="J784:K792">
    <cfRule type="cellIs" dxfId="3198" priority="1423" stopIfTrue="1" operator="equal">
      <formula>"NO ADMISIBLE"</formula>
    </cfRule>
  </conditionalFormatting>
  <conditionalFormatting sqref="J783:K783">
    <cfRule type="cellIs" dxfId="3197" priority="1424" stopIfTrue="1" operator="equal">
      <formula>"NO ADMISIBLE"</formula>
    </cfRule>
  </conditionalFormatting>
  <conditionalFormatting sqref="T782">
    <cfRule type="cellIs" dxfId="3196" priority="1421" stopIfTrue="1" operator="equal">
      <formula>"NO ADMISIBLE"</formula>
    </cfRule>
    <cfRule type="cellIs" dxfId="3195" priority="1422" stopIfTrue="1" operator="equal">
      <formula>"ADMISIBLE"</formula>
    </cfRule>
  </conditionalFormatting>
  <conditionalFormatting sqref="AE782">
    <cfRule type="cellIs" dxfId="3194" priority="1419" stopIfTrue="1" operator="equal">
      <formula>"NO ADMISIBLE"</formula>
    </cfRule>
    <cfRule type="cellIs" dxfId="3193" priority="1420" stopIfTrue="1" operator="equal">
      <formula>"ADMISIBLE"</formula>
    </cfRule>
  </conditionalFormatting>
  <conditionalFormatting sqref="C786">
    <cfRule type="cellIs" dxfId="3192" priority="1418" stopIfTrue="1" operator="equal">
      <formula>"NO ADMISIBLE"</formula>
    </cfRule>
  </conditionalFormatting>
  <conditionalFormatting sqref="D782">
    <cfRule type="cellIs" dxfId="3191" priority="1417" stopIfTrue="1" operator="equal">
      <formula>"NO ADMISIBLE"</formula>
    </cfRule>
  </conditionalFormatting>
  <conditionalFormatting sqref="C784">
    <cfRule type="cellIs" dxfId="3190" priority="1416" stopIfTrue="1" operator="equal">
      <formula>"NO ADMISIBLE"</formula>
    </cfRule>
  </conditionalFormatting>
  <conditionalFormatting sqref="C785">
    <cfRule type="cellIs" dxfId="3189" priority="1415" stopIfTrue="1" operator="equal">
      <formula>"NO ADMISIBLE"</formula>
    </cfRule>
  </conditionalFormatting>
  <conditionalFormatting sqref="AF793:AG803 AB793:AD803 X793:X803 C793 N793:R803 C798:C803">
    <cfRule type="cellIs" dxfId="3188" priority="1412" stopIfTrue="1" operator="equal">
      <formula>"NO ADMISIBLE"</formula>
    </cfRule>
  </conditionalFormatting>
  <conditionalFormatting sqref="AC793 AE794:AE803 Y793:AA803">
    <cfRule type="cellIs" dxfId="3187" priority="1413" stopIfTrue="1" operator="equal">
      <formula>"NO ADMISIBLE"</formula>
    </cfRule>
    <cfRule type="cellIs" dxfId="3186" priority="1414" stopIfTrue="1" operator="equal">
      <formula>"ADMISIBLE"</formula>
    </cfRule>
  </conditionalFormatting>
  <conditionalFormatting sqref="AD793:AD803">
    <cfRule type="cellIs" dxfId="3185" priority="1410" stopIfTrue="1" operator="equal">
      <formula>"NO ADMISIBLE"</formula>
    </cfRule>
    <cfRule type="cellIs" dxfId="3184" priority="1411" stopIfTrue="1" operator="equal">
      <formula>"ADMISIBLE"</formula>
    </cfRule>
  </conditionalFormatting>
  <conditionalFormatting sqref="AH793:AI803">
    <cfRule type="cellIs" dxfId="3183" priority="1409" stopIfTrue="1" operator="equal">
      <formula>"NO ADMISIBLE"</formula>
    </cfRule>
  </conditionalFormatting>
  <conditionalFormatting sqref="AH793">
    <cfRule type="cellIs" dxfId="3182" priority="1407" stopIfTrue="1" operator="equal">
      <formula>"NO ADMISIBLE"</formula>
    </cfRule>
    <cfRule type="cellIs" dxfId="3181" priority="1408" stopIfTrue="1" operator="equal">
      <formula>"ADMISIBLE"</formula>
    </cfRule>
  </conditionalFormatting>
  <conditionalFormatting sqref="AI793:AI803">
    <cfRule type="cellIs" dxfId="3180" priority="1405" stopIfTrue="1" operator="equal">
      <formula>"NO ADMISIBLE"</formula>
    </cfRule>
    <cfRule type="cellIs" dxfId="3179" priority="1406" stopIfTrue="1" operator="equal">
      <formula>"ADMISIBLE"</formula>
    </cfRule>
  </conditionalFormatting>
  <conditionalFormatting sqref="AJ793:AK803">
    <cfRule type="cellIs" dxfId="3178" priority="1404" stopIfTrue="1" operator="equal">
      <formula>"NO ADMISIBLE"</formula>
    </cfRule>
  </conditionalFormatting>
  <conditionalFormatting sqref="AJ793">
    <cfRule type="cellIs" dxfId="3177" priority="1402" stopIfTrue="1" operator="equal">
      <formula>"NO ADMISIBLE"</formula>
    </cfRule>
    <cfRule type="cellIs" dxfId="3176" priority="1403" stopIfTrue="1" operator="equal">
      <formula>"ADMISIBLE"</formula>
    </cfRule>
  </conditionalFormatting>
  <conditionalFormatting sqref="AK793:AK803">
    <cfRule type="cellIs" dxfId="3175" priority="1400" stopIfTrue="1" operator="equal">
      <formula>"NO ADMISIBLE"</formula>
    </cfRule>
    <cfRule type="cellIs" dxfId="3174" priority="1401" stopIfTrue="1" operator="equal">
      <formula>"ADMISIBLE"</formula>
    </cfRule>
  </conditionalFormatting>
  <conditionalFormatting sqref="AL793:AL803">
    <cfRule type="cellIs" dxfId="3173" priority="1398" stopIfTrue="1" operator="equal">
      <formula>"NO ADMISIBLE"</formula>
    </cfRule>
    <cfRule type="cellIs" dxfId="3172" priority="1399" stopIfTrue="1" operator="equal">
      <formula>"ADMISIBLE"</formula>
    </cfRule>
  </conditionalFormatting>
  <conditionalFormatting sqref="S793:S803">
    <cfRule type="cellIs" dxfId="3171" priority="1395" stopIfTrue="1" operator="equal">
      <formula>"NO ADMISIBLE"</formula>
    </cfRule>
  </conditionalFormatting>
  <conditionalFormatting sqref="T794:T803">
    <cfRule type="cellIs" dxfId="3170" priority="1396" stopIfTrue="1" operator="equal">
      <formula>"NO ADMISIBLE"</formula>
    </cfRule>
    <cfRule type="cellIs" dxfId="3169" priority="1397" stopIfTrue="1" operator="equal">
      <formula>"ADMISIBLE"</formula>
    </cfRule>
  </conditionalFormatting>
  <conditionalFormatting sqref="U793:U803">
    <cfRule type="cellIs" dxfId="3168" priority="1392" stopIfTrue="1" operator="equal">
      <formula>"NO ADMISIBLE"</formula>
    </cfRule>
  </conditionalFormatting>
  <conditionalFormatting sqref="V793:W803">
    <cfRule type="cellIs" dxfId="3167" priority="1393" stopIfTrue="1" operator="equal">
      <formula>"NO ADMISIBLE"</formula>
    </cfRule>
    <cfRule type="cellIs" dxfId="3166" priority="1394" stopIfTrue="1" operator="equal">
      <formula>"ADMISIBLE"</formula>
    </cfRule>
  </conditionalFormatting>
  <conditionalFormatting sqref="D794:D803 E793:M793">
    <cfRule type="cellIs" dxfId="3165" priority="1391" stopIfTrue="1" operator="equal">
      <formula>"NO ADMISIBLE"</formula>
    </cfRule>
  </conditionalFormatting>
  <conditionalFormatting sqref="J795:K803">
    <cfRule type="cellIs" dxfId="3164" priority="1389" stopIfTrue="1" operator="equal">
      <formula>"NO ADMISIBLE"</formula>
    </cfRule>
  </conditionalFormatting>
  <conditionalFormatting sqref="J794:K794">
    <cfRule type="cellIs" dxfId="3163" priority="1390" stopIfTrue="1" operator="equal">
      <formula>"NO ADMISIBLE"</formula>
    </cfRule>
  </conditionalFormatting>
  <conditionalFormatting sqref="T793">
    <cfRule type="cellIs" dxfId="3162" priority="1387" stopIfTrue="1" operator="equal">
      <formula>"NO ADMISIBLE"</formula>
    </cfRule>
    <cfRule type="cellIs" dxfId="3161" priority="1388" stopIfTrue="1" operator="equal">
      <formula>"ADMISIBLE"</formula>
    </cfRule>
  </conditionalFormatting>
  <conditionalFormatting sqref="AE793">
    <cfRule type="cellIs" dxfId="3160" priority="1385" stopIfTrue="1" operator="equal">
      <formula>"NO ADMISIBLE"</formula>
    </cfRule>
    <cfRule type="cellIs" dxfId="3159" priority="1386" stopIfTrue="1" operator="equal">
      <formula>"ADMISIBLE"</formula>
    </cfRule>
  </conditionalFormatting>
  <conditionalFormatting sqref="C797">
    <cfRule type="cellIs" dxfId="3158" priority="1384" stopIfTrue="1" operator="equal">
      <formula>"NO ADMISIBLE"</formula>
    </cfRule>
  </conditionalFormatting>
  <conditionalFormatting sqref="D793">
    <cfRule type="cellIs" dxfId="3157" priority="1383" stopIfTrue="1" operator="equal">
      <formula>"NO ADMISIBLE"</formula>
    </cfRule>
  </conditionalFormatting>
  <conditionalFormatting sqref="C795">
    <cfRule type="cellIs" dxfId="3156" priority="1382" stopIfTrue="1" operator="equal">
      <formula>"NO ADMISIBLE"</formula>
    </cfRule>
  </conditionalFormatting>
  <conditionalFormatting sqref="C796">
    <cfRule type="cellIs" dxfId="3155" priority="1381" stopIfTrue="1" operator="equal">
      <formula>"NO ADMISIBLE"</formula>
    </cfRule>
  </conditionalFormatting>
  <conditionalFormatting sqref="AF804:AG814 AB804:AD814 X804:X814 C804 N804:R814 C809:C814">
    <cfRule type="cellIs" dxfId="3154" priority="1378" stopIfTrue="1" operator="equal">
      <formula>"NO ADMISIBLE"</formula>
    </cfRule>
  </conditionalFormatting>
  <conditionalFormatting sqref="AC804 AE805:AE814 Y804:AA814">
    <cfRule type="cellIs" dxfId="3153" priority="1379" stopIfTrue="1" operator="equal">
      <formula>"NO ADMISIBLE"</formula>
    </cfRule>
    <cfRule type="cellIs" dxfId="3152" priority="1380" stopIfTrue="1" operator="equal">
      <formula>"ADMISIBLE"</formula>
    </cfRule>
  </conditionalFormatting>
  <conditionalFormatting sqref="AD804:AD814">
    <cfRule type="cellIs" dxfId="3151" priority="1376" stopIfTrue="1" operator="equal">
      <formula>"NO ADMISIBLE"</formula>
    </cfRule>
    <cfRule type="cellIs" dxfId="3150" priority="1377" stopIfTrue="1" operator="equal">
      <formula>"ADMISIBLE"</formula>
    </cfRule>
  </conditionalFormatting>
  <conditionalFormatting sqref="AH804:AI814">
    <cfRule type="cellIs" dxfId="3149" priority="1375" stopIfTrue="1" operator="equal">
      <formula>"NO ADMISIBLE"</formula>
    </cfRule>
  </conditionalFormatting>
  <conditionalFormatting sqref="AH804">
    <cfRule type="cellIs" dxfId="3148" priority="1373" stopIfTrue="1" operator="equal">
      <formula>"NO ADMISIBLE"</formula>
    </cfRule>
    <cfRule type="cellIs" dxfId="3147" priority="1374" stopIfTrue="1" operator="equal">
      <formula>"ADMISIBLE"</formula>
    </cfRule>
  </conditionalFormatting>
  <conditionalFormatting sqref="AI804:AI814">
    <cfRule type="cellIs" dxfId="3146" priority="1371" stopIfTrue="1" operator="equal">
      <formula>"NO ADMISIBLE"</formula>
    </cfRule>
    <cfRule type="cellIs" dxfId="3145" priority="1372" stopIfTrue="1" operator="equal">
      <formula>"ADMISIBLE"</formula>
    </cfRule>
  </conditionalFormatting>
  <conditionalFormatting sqref="AJ804:AK814">
    <cfRule type="cellIs" dxfId="3144" priority="1370" stopIfTrue="1" operator="equal">
      <formula>"NO ADMISIBLE"</formula>
    </cfRule>
  </conditionalFormatting>
  <conditionalFormatting sqref="AJ804">
    <cfRule type="cellIs" dxfId="3143" priority="1368" stopIfTrue="1" operator="equal">
      <formula>"NO ADMISIBLE"</formula>
    </cfRule>
    <cfRule type="cellIs" dxfId="3142" priority="1369" stopIfTrue="1" operator="equal">
      <formula>"ADMISIBLE"</formula>
    </cfRule>
  </conditionalFormatting>
  <conditionalFormatting sqref="AK804:AK814">
    <cfRule type="cellIs" dxfId="3141" priority="1366" stopIfTrue="1" operator="equal">
      <formula>"NO ADMISIBLE"</formula>
    </cfRule>
    <cfRule type="cellIs" dxfId="3140" priority="1367" stopIfTrue="1" operator="equal">
      <formula>"ADMISIBLE"</formula>
    </cfRule>
  </conditionalFormatting>
  <conditionalFormatting sqref="AL804:AL814">
    <cfRule type="cellIs" dxfId="3139" priority="1364" stopIfTrue="1" operator="equal">
      <formula>"NO ADMISIBLE"</formula>
    </cfRule>
    <cfRule type="cellIs" dxfId="3138" priority="1365" stopIfTrue="1" operator="equal">
      <formula>"ADMISIBLE"</formula>
    </cfRule>
  </conditionalFormatting>
  <conditionalFormatting sqref="S804:S814">
    <cfRule type="cellIs" dxfId="3137" priority="1361" stopIfTrue="1" operator="equal">
      <formula>"NO ADMISIBLE"</formula>
    </cfRule>
  </conditionalFormatting>
  <conditionalFormatting sqref="T805:T814">
    <cfRule type="cellIs" dxfId="3136" priority="1362" stopIfTrue="1" operator="equal">
      <formula>"NO ADMISIBLE"</formula>
    </cfRule>
    <cfRule type="cellIs" dxfId="3135" priority="1363" stopIfTrue="1" operator="equal">
      <formula>"ADMISIBLE"</formula>
    </cfRule>
  </conditionalFormatting>
  <conditionalFormatting sqref="U804:U814">
    <cfRule type="cellIs" dxfId="3134" priority="1358" stopIfTrue="1" operator="equal">
      <formula>"NO ADMISIBLE"</formula>
    </cfRule>
  </conditionalFormatting>
  <conditionalFormatting sqref="V804:W814">
    <cfRule type="cellIs" dxfId="3133" priority="1359" stopIfTrue="1" operator="equal">
      <formula>"NO ADMISIBLE"</formula>
    </cfRule>
    <cfRule type="cellIs" dxfId="3132" priority="1360" stopIfTrue="1" operator="equal">
      <formula>"ADMISIBLE"</formula>
    </cfRule>
  </conditionalFormatting>
  <conditionalFormatting sqref="D805:D814 E804:M804">
    <cfRule type="cellIs" dxfId="3131" priority="1357" stopIfTrue="1" operator="equal">
      <formula>"NO ADMISIBLE"</formula>
    </cfRule>
  </conditionalFormatting>
  <conditionalFormatting sqref="J806:K814">
    <cfRule type="cellIs" dxfId="3130" priority="1355" stopIfTrue="1" operator="equal">
      <formula>"NO ADMISIBLE"</formula>
    </cfRule>
  </conditionalFormatting>
  <conditionalFormatting sqref="J805:K805">
    <cfRule type="cellIs" dxfId="3129" priority="1356" stopIfTrue="1" operator="equal">
      <formula>"NO ADMISIBLE"</formula>
    </cfRule>
  </conditionalFormatting>
  <conditionalFormatting sqref="T804">
    <cfRule type="cellIs" dxfId="3128" priority="1353" stopIfTrue="1" operator="equal">
      <formula>"NO ADMISIBLE"</formula>
    </cfRule>
    <cfRule type="cellIs" dxfId="3127" priority="1354" stopIfTrue="1" operator="equal">
      <formula>"ADMISIBLE"</formula>
    </cfRule>
  </conditionalFormatting>
  <conditionalFormatting sqref="AE804">
    <cfRule type="cellIs" dxfId="3126" priority="1351" stopIfTrue="1" operator="equal">
      <formula>"NO ADMISIBLE"</formula>
    </cfRule>
    <cfRule type="cellIs" dxfId="3125" priority="1352" stopIfTrue="1" operator="equal">
      <formula>"ADMISIBLE"</formula>
    </cfRule>
  </conditionalFormatting>
  <conditionalFormatting sqref="C808">
    <cfRule type="cellIs" dxfId="3124" priority="1350" stopIfTrue="1" operator="equal">
      <formula>"NO ADMISIBLE"</formula>
    </cfRule>
  </conditionalFormatting>
  <conditionalFormatting sqref="D804">
    <cfRule type="cellIs" dxfId="3123" priority="1349" stopIfTrue="1" operator="equal">
      <formula>"NO ADMISIBLE"</formula>
    </cfRule>
  </conditionalFormatting>
  <conditionalFormatting sqref="C806">
    <cfRule type="cellIs" dxfId="3122" priority="1348" stopIfTrue="1" operator="equal">
      <formula>"NO ADMISIBLE"</formula>
    </cfRule>
  </conditionalFormatting>
  <conditionalFormatting sqref="C807">
    <cfRule type="cellIs" dxfId="3121" priority="1347" stopIfTrue="1" operator="equal">
      <formula>"NO ADMISIBLE"</formula>
    </cfRule>
  </conditionalFormatting>
  <conditionalFormatting sqref="AF815:AG825 AB815:AD825 X815:X825 C815 N815:R825 C820:C825">
    <cfRule type="cellIs" dxfId="3120" priority="1344" stopIfTrue="1" operator="equal">
      <formula>"NO ADMISIBLE"</formula>
    </cfRule>
  </conditionalFormatting>
  <conditionalFormatting sqref="AC815 AE816:AE825 Y815:AA825">
    <cfRule type="cellIs" dxfId="3119" priority="1345" stopIfTrue="1" operator="equal">
      <formula>"NO ADMISIBLE"</formula>
    </cfRule>
    <cfRule type="cellIs" dxfId="3118" priority="1346" stopIfTrue="1" operator="equal">
      <formula>"ADMISIBLE"</formula>
    </cfRule>
  </conditionalFormatting>
  <conditionalFormatting sqref="AD815:AD825">
    <cfRule type="cellIs" dxfId="3117" priority="1342" stopIfTrue="1" operator="equal">
      <formula>"NO ADMISIBLE"</formula>
    </cfRule>
    <cfRule type="cellIs" dxfId="3116" priority="1343" stopIfTrue="1" operator="equal">
      <formula>"ADMISIBLE"</formula>
    </cfRule>
  </conditionalFormatting>
  <conditionalFormatting sqref="AH815:AI825">
    <cfRule type="cellIs" dxfId="3115" priority="1341" stopIfTrue="1" operator="equal">
      <formula>"NO ADMISIBLE"</formula>
    </cfRule>
  </conditionalFormatting>
  <conditionalFormatting sqref="AH815">
    <cfRule type="cellIs" dxfId="3114" priority="1339" stopIfTrue="1" operator="equal">
      <formula>"NO ADMISIBLE"</formula>
    </cfRule>
    <cfRule type="cellIs" dxfId="3113" priority="1340" stopIfTrue="1" operator="equal">
      <formula>"ADMISIBLE"</formula>
    </cfRule>
  </conditionalFormatting>
  <conditionalFormatting sqref="AI815:AI825">
    <cfRule type="cellIs" dxfId="3112" priority="1337" stopIfTrue="1" operator="equal">
      <formula>"NO ADMISIBLE"</formula>
    </cfRule>
    <cfRule type="cellIs" dxfId="3111" priority="1338" stopIfTrue="1" operator="equal">
      <formula>"ADMISIBLE"</formula>
    </cfRule>
  </conditionalFormatting>
  <conditionalFormatting sqref="AJ815:AK825">
    <cfRule type="cellIs" dxfId="3110" priority="1336" stopIfTrue="1" operator="equal">
      <formula>"NO ADMISIBLE"</formula>
    </cfRule>
  </conditionalFormatting>
  <conditionalFormatting sqref="AJ815">
    <cfRule type="cellIs" dxfId="3109" priority="1334" stopIfTrue="1" operator="equal">
      <formula>"NO ADMISIBLE"</formula>
    </cfRule>
    <cfRule type="cellIs" dxfId="3108" priority="1335" stopIfTrue="1" operator="equal">
      <formula>"ADMISIBLE"</formula>
    </cfRule>
  </conditionalFormatting>
  <conditionalFormatting sqref="AK815:AK825">
    <cfRule type="cellIs" dxfId="3107" priority="1332" stopIfTrue="1" operator="equal">
      <formula>"NO ADMISIBLE"</formula>
    </cfRule>
    <cfRule type="cellIs" dxfId="3106" priority="1333" stopIfTrue="1" operator="equal">
      <formula>"ADMISIBLE"</formula>
    </cfRule>
  </conditionalFormatting>
  <conditionalFormatting sqref="AL815:AL825">
    <cfRule type="cellIs" dxfId="3105" priority="1330" stopIfTrue="1" operator="equal">
      <formula>"NO ADMISIBLE"</formula>
    </cfRule>
    <cfRule type="cellIs" dxfId="3104" priority="1331" stopIfTrue="1" operator="equal">
      <formula>"ADMISIBLE"</formula>
    </cfRule>
  </conditionalFormatting>
  <conditionalFormatting sqref="S815:S825">
    <cfRule type="cellIs" dxfId="3103" priority="1327" stopIfTrue="1" operator="equal">
      <formula>"NO ADMISIBLE"</formula>
    </cfRule>
  </conditionalFormatting>
  <conditionalFormatting sqref="T816:T825">
    <cfRule type="cellIs" dxfId="3102" priority="1328" stopIfTrue="1" operator="equal">
      <formula>"NO ADMISIBLE"</formula>
    </cfRule>
    <cfRule type="cellIs" dxfId="3101" priority="1329" stopIfTrue="1" operator="equal">
      <formula>"ADMISIBLE"</formula>
    </cfRule>
  </conditionalFormatting>
  <conditionalFormatting sqref="U815:U825">
    <cfRule type="cellIs" dxfId="3100" priority="1324" stopIfTrue="1" operator="equal">
      <formula>"NO ADMISIBLE"</formula>
    </cfRule>
  </conditionalFormatting>
  <conditionalFormatting sqref="V815:W825">
    <cfRule type="cellIs" dxfId="3099" priority="1325" stopIfTrue="1" operator="equal">
      <formula>"NO ADMISIBLE"</formula>
    </cfRule>
    <cfRule type="cellIs" dxfId="3098" priority="1326" stopIfTrue="1" operator="equal">
      <formula>"ADMISIBLE"</formula>
    </cfRule>
  </conditionalFormatting>
  <conditionalFormatting sqref="D816:D825 E815:M815">
    <cfRule type="cellIs" dxfId="3097" priority="1323" stopIfTrue="1" operator="equal">
      <formula>"NO ADMISIBLE"</formula>
    </cfRule>
  </conditionalFormatting>
  <conditionalFormatting sqref="J817:K825">
    <cfRule type="cellIs" dxfId="3096" priority="1321" stopIfTrue="1" operator="equal">
      <formula>"NO ADMISIBLE"</formula>
    </cfRule>
  </conditionalFormatting>
  <conditionalFormatting sqref="J816:K816">
    <cfRule type="cellIs" dxfId="3095" priority="1322" stopIfTrue="1" operator="equal">
      <formula>"NO ADMISIBLE"</formula>
    </cfRule>
  </conditionalFormatting>
  <conditionalFormatting sqref="T815">
    <cfRule type="cellIs" dxfId="3094" priority="1319" stopIfTrue="1" operator="equal">
      <formula>"NO ADMISIBLE"</formula>
    </cfRule>
    <cfRule type="cellIs" dxfId="3093" priority="1320" stopIfTrue="1" operator="equal">
      <formula>"ADMISIBLE"</formula>
    </cfRule>
  </conditionalFormatting>
  <conditionalFormatting sqref="AE815">
    <cfRule type="cellIs" dxfId="3092" priority="1317" stopIfTrue="1" operator="equal">
      <formula>"NO ADMISIBLE"</formula>
    </cfRule>
    <cfRule type="cellIs" dxfId="3091" priority="1318" stopIfTrue="1" operator="equal">
      <formula>"ADMISIBLE"</formula>
    </cfRule>
  </conditionalFormatting>
  <conditionalFormatting sqref="C819">
    <cfRule type="cellIs" dxfId="3090" priority="1316" stopIfTrue="1" operator="equal">
      <formula>"NO ADMISIBLE"</formula>
    </cfRule>
  </conditionalFormatting>
  <conditionalFormatting sqref="D815">
    <cfRule type="cellIs" dxfId="3089" priority="1315" stopIfTrue="1" operator="equal">
      <formula>"NO ADMISIBLE"</formula>
    </cfRule>
  </conditionalFormatting>
  <conditionalFormatting sqref="C817">
    <cfRule type="cellIs" dxfId="3088" priority="1314" stopIfTrue="1" operator="equal">
      <formula>"NO ADMISIBLE"</formula>
    </cfRule>
  </conditionalFormatting>
  <conditionalFormatting sqref="C818">
    <cfRule type="cellIs" dxfId="3087" priority="1313" stopIfTrue="1" operator="equal">
      <formula>"NO ADMISIBLE"</formula>
    </cfRule>
  </conditionalFormatting>
  <conditionalFormatting sqref="AF826:AG836 AB826:AD836 X826:X836 C826 N826:R836 C831:C836">
    <cfRule type="cellIs" dxfId="3086" priority="1310" stopIfTrue="1" operator="equal">
      <formula>"NO ADMISIBLE"</formula>
    </cfRule>
  </conditionalFormatting>
  <conditionalFormatting sqref="AC826 AE827:AE836 Y826:AA836">
    <cfRule type="cellIs" dxfId="3085" priority="1311" stopIfTrue="1" operator="equal">
      <formula>"NO ADMISIBLE"</formula>
    </cfRule>
    <cfRule type="cellIs" dxfId="3084" priority="1312" stopIfTrue="1" operator="equal">
      <formula>"ADMISIBLE"</formula>
    </cfRule>
  </conditionalFormatting>
  <conditionalFormatting sqref="AD826:AD836">
    <cfRule type="cellIs" dxfId="3083" priority="1308" stopIfTrue="1" operator="equal">
      <formula>"NO ADMISIBLE"</formula>
    </cfRule>
    <cfRule type="cellIs" dxfId="3082" priority="1309" stopIfTrue="1" operator="equal">
      <formula>"ADMISIBLE"</formula>
    </cfRule>
  </conditionalFormatting>
  <conditionalFormatting sqref="AH826:AI836">
    <cfRule type="cellIs" dxfId="3081" priority="1307" stopIfTrue="1" operator="equal">
      <formula>"NO ADMISIBLE"</formula>
    </cfRule>
  </conditionalFormatting>
  <conditionalFormatting sqref="AH826">
    <cfRule type="cellIs" dxfId="3080" priority="1305" stopIfTrue="1" operator="equal">
      <formula>"NO ADMISIBLE"</formula>
    </cfRule>
    <cfRule type="cellIs" dxfId="3079" priority="1306" stopIfTrue="1" operator="equal">
      <formula>"ADMISIBLE"</formula>
    </cfRule>
  </conditionalFormatting>
  <conditionalFormatting sqref="AI826:AI836">
    <cfRule type="cellIs" dxfId="3078" priority="1303" stopIfTrue="1" operator="equal">
      <formula>"NO ADMISIBLE"</formula>
    </cfRule>
    <cfRule type="cellIs" dxfId="3077" priority="1304" stopIfTrue="1" operator="equal">
      <formula>"ADMISIBLE"</formula>
    </cfRule>
  </conditionalFormatting>
  <conditionalFormatting sqref="AJ826:AK836">
    <cfRule type="cellIs" dxfId="3076" priority="1302" stopIfTrue="1" operator="equal">
      <formula>"NO ADMISIBLE"</formula>
    </cfRule>
  </conditionalFormatting>
  <conditionalFormatting sqref="AJ826">
    <cfRule type="cellIs" dxfId="3075" priority="1300" stopIfTrue="1" operator="equal">
      <formula>"NO ADMISIBLE"</formula>
    </cfRule>
    <cfRule type="cellIs" dxfId="3074" priority="1301" stopIfTrue="1" operator="equal">
      <formula>"ADMISIBLE"</formula>
    </cfRule>
  </conditionalFormatting>
  <conditionalFormatting sqref="AK826:AK836">
    <cfRule type="cellIs" dxfId="3073" priority="1298" stopIfTrue="1" operator="equal">
      <formula>"NO ADMISIBLE"</formula>
    </cfRule>
    <cfRule type="cellIs" dxfId="3072" priority="1299" stopIfTrue="1" operator="equal">
      <formula>"ADMISIBLE"</formula>
    </cfRule>
  </conditionalFormatting>
  <conditionalFormatting sqref="AL826:AL836">
    <cfRule type="cellIs" dxfId="3071" priority="1296" stopIfTrue="1" operator="equal">
      <formula>"NO ADMISIBLE"</formula>
    </cfRule>
    <cfRule type="cellIs" dxfId="3070" priority="1297" stopIfTrue="1" operator="equal">
      <formula>"ADMISIBLE"</formula>
    </cfRule>
  </conditionalFormatting>
  <conditionalFormatting sqref="S826:S836">
    <cfRule type="cellIs" dxfId="3069" priority="1293" stopIfTrue="1" operator="equal">
      <formula>"NO ADMISIBLE"</formula>
    </cfRule>
  </conditionalFormatting>
  <conditionalFormatting sqref="T827:T836">
    <cfRule type="cellIs" dxfId="3068" priority="1294" stopIfTrue="1" operator="equal">
      <formula>"NO ADMISIBLE"</formula>
    </cfRule>
    <cfRule type="cellIs" dxfId="3067" priority="1295" stopIfTrue="1" operator="equal">
      <formula>"ADMISIBLE"</formula>
    </cfRule>
  </conditionalFormatting>
  <conditionalFormatting sqref="U826:U836">
    <cfRule type="cellIs" dxfId="3066" priority="1290" stopIfTrue="1" operator="equal">
      <formula>"NO ADMISIBLE"</formula>
    </cfRule>
  </conditionalFormatting>
  <conditionalFormatting sqref="V826:W836">
    <cfRule type="cellIs" dxfId="3065" priority="1291" stopIfTrue="1" operator="equal">
      <formula>"NO ADMISIBLE"</formula>
    </cfRule>
    <cfRule type="cellIs" dxfId="3064" priority="1292" stopIfTrue="1" operator="equal">
      <formula>"ADMISIBLE"</formula>
    </cfRule>
  </conditionalFormatting>
  <conditionalFormatting sqref="D827:D836 E826:M826">
    <cfRule type="cellIs" dxfId="3063" priority="1289" stopIfTrue="1" operator="equal">
      <formula>"NO ADMISIBLE"</formula>
    </cfRule>
  </conditionalFormatting>
  <conditionalFormatting sqref="J828:K836">
    <cfRule type="cellIs" dxfId="3062" priority="1287" stopIfTrue="1" operator="equal">
      <formula>"NO ADMISIBLE"</formula>
    </cfRule>
  </conditionalFormatting>
  <conditionalFormatting sqref="J827:K827">
    <cfRule type="cellIs" dxfId="3061" priority="1288" stopIfTrue="1" operator="equal">
      <formula>"NO ADMISIBLE"</formula>
    </cfRule>
  </conditionalFormatting>
  <conditionalFormatting sqref="T826">
    <cfRule type="cellIs" dxfId="3060" priority="1285" stopIfTrue="1" operator="equal">
      <formula>"NO ADMISIBLE"</formula>
    </cfRule>
    <cfRule type="cellIs" dxfId="3059" priority="1286" stopIfTrue="1" operator="equal">
      <formula>"ADMISIBLE"</formula>
    </cfRule>
  </conditionalFormatting>
  <conditionalFormatting sqref="AE826">
    <cfRule type="cellIs" dxfId="3058" priority="1283" stopIfTrue="1" operator="equal">
      <formula>"NO ADMISIBLE"</formula>
    </cfRule>
    <cfRule type="cellIs" dxfId="3057" priority="1284" stopIfTrue="1" operator="equal">
      <formula>"ADMISIBLE"</formula>
    </cfRule>
  </conditionalFormatting>
  <conditionalFormatting sqref="C830">
    <cfRule type="cellIs" dxfId="3056" priority="1282" stopIfTrue="1" operator="equal">
      <formula>"NO ADMISIBLE"</formula>
    </cfRule>
  </conditionalFormatting>
  <conditionalFormatting sqref="D826">
    <cfRule type="cellIs" dxfId="3055" priority="1281" stopIfTrue="1" operator="equal">
      <formula>"NO ADMISIBLE"</formula>
    </cfRule>
  </conditionalFormatting>
  <conditionalFormatting sqref="C828">
    <cfRule type="cellIs" dxfId="3054" priority="1280" stopIfTrue="1" operator="equal">
      <formula>"NO ADMISIBLE"</formula>
    </cfRule>
  </conditionalFormatting>
  <conditionalFormatting sqref="C829">
    <cfRule type="cellIs" dxfId="3053" priority="1279" stopIfTrue="1" operator="equal">
      <formula>"NO ADMISIBLE"</formula>
    </cfRule>
  </conditionalFormatting>
  <conditionalFormatting sqref="AF837:AG847 AB837:AD847 X837:X847 C837 N837:R847 C842:C847">
    <cfRule type="cellIs" dxfId="3052" priority="1276" stopIfTrue="1" operator="equal">
      <formula>"NO ADMISIBLE"</formula>
    </cfRule>
  </conditionalFormatting>
  <conditionalFormatting sqref="AC837 AE838:AE847 Y837:AA847">
    <cfRule type="cellIs" dxfId="3051" priority="1277" stopIfTrue="1" operator="equal">
      <formula>"NO ADMISIBLE"</formula>
    </cfRule>
    <cfRule type="cellIs" dxfId="3050" priority="1278" stopIfTrue="1" operator="equal">
      <formula>"ADMISIBLE"</formula>
    </cfRule>
  </conditionalFormatting>
  <conditionalFormatting sqref="AD837:AD847">
    <cfRule type="cellIs" dxfId="3049" priority="1274" stopIfTrue="1" operator="equal">
      <formula>"NO ADMISIBLE"</formula>
    </cfRule>
    <cfRule type="cellIs" dxfId="3048" priority="1275" stopIfTrue="1" operator="equal">
      <formula>"ADMISIBLE"</formula>
    </cfRule>
  </conditionalFormatting>
  <conditionalFormatting sqref="AH837:AI847">
    <cfRule type="cellIs" dxfId="3047" priority="1273" stopIfTrue="1" operator="equal">
      <formula>"NO ADMISIBLE"</formula>
    </cfRule>
  </conditionalFormatting>
  <conditionalFormatting sqref="AH837">
    <cfRule type="cellIs" dxfId="3046" priority="1271" stopIfTrue="1" operator="equal">
      <formula>"NO ADMISIBLE"</formula>
    </cfRule>
    <cfRule type="cellIs" dxfId="3045" priority="1272" stopIfTrue="1" operator="equal">
      <formula>"ADMISIBLE"</formula>
    </cfRule>
  </conditionalFormatting>
  <conditionalFormatting sqref="AI837:AI847">
    <cfRule type="cellIs" dxfId="3044" priority="1269" stopIfTrue="1" operator="equal">
      <formula>"NO ADMISIBLE"</formula>
    </cfRule>
    <cfRule type="cellIs" dxfId="3043" priority="1270" stopIfTrue="1" operator="equal">
      <formula>"ADMISIBLE"</formula>
    </cfRule>
  </conditionalFormatting>
  <conditionalFormatting sqref="AJ837:AK847">
    <cfRule type="cellIs" dxfId="3042" priority="1268" stopIfTrue="1" operator="equal">
      <formula>"NO ADMISIBLE"</formula>
    </cfRule>
  </conditionalFormatting>
  <conditionalFormatting sqref="AJ837">
    <cfRule type="cellIs" dxfId="3041" priority="1266" stopIfTrue="1" operator="equal">
      <formula>"NO ADMISIBLE"</formula>
    </cfRule>
    <cfRule type="cellIs" dxfId="3040" priority="1267" stopIfTrue="1" operator="equal">
      <formula>"ADMISIBLE"</formula>
    </cfRule>
  </conditionalFormatting>
  <conditionalFormatting sqref="AK837:AK847">
    <cfRule type="cellIs" dxfId="3039" priority="1264" stopIfTrue="1" operator="equal">
      <formula>"NO ADMISIBLE"</formula>
    </cfRule>
    <cfRule type="cellIs" dxfId="3038" priority="1265" stopIfTrue="1" operator="equal">
      <formula>"ADMISIBLE"</formula>
    </cfRule>
  </conditionalFormatting>
  <conditionalFormatting sqref="AL837:AL847">
    <cfRule type="cellIs" dxfId="3037" priority="1262" stopIfTrue="1" operator="equal">
      <formula>"NO ADMISIBLE"</formula>
    </cfRule>
    <cfRule type="cellIs" dxfId="3036" priority="1263" stopIfTrue="1" operator="equal">
      <formula>"ADMISIBLE"</formula>
    </cfRule>
  </conditionalFormatting>
  <conditionalFormatting sqref="S837:S847">
    <cfRule type="cellIs" dxfId="3035" priority="1259" stopIfTrue="1" operator="equal">
      <formula>"NO ADMISIBLE"</formula>
    </cfRule>
  </conditionalFormatting>
  <conditionalFormatting sqref="T838:T847">
    <cfRule type="cellIs" dxfId="3034" priority="1260" stopIfTrue="1" operator="equal">
      <formula>"NO ADMISIBLE"</formula>
    </cfRule>
    <cfRule type="cellIs" dxfId="3033" priority="1261" stopIfTrue="1" operator="equal">
      <formula>"ADMISIBLE"</formula>
    </cfRule>
  </conditionalFormatting>
  <conditionalFormatting sqref="U837:U847">
    <cfRule type="cellIs" dxfId="3032" priority="1256" stopIfTrue="1" operator="equal">
      <formula>"NO ADMISIBLE"</formula>
    </cfRule>
  </conditionalFormatting>
  <conditionalFormatting sqref="V837:W847">
    <cfRule type="cellIs" dxfId="3031" priority="1257" stopIfTrue="1" operator="equal">
      <formula>"NO ADMISIBLE"</formula>
    </cfRule>
    <cfRule type="cellIs" dxfId="3030" priority="1258" stopIfTrue="1" operator="equal">
      <formula>"ADMISIBLE"</formula>
    </cfRule>
  </conditionalFormatting>
  <conditionalFormatting sqref="D838:D847 E837:M837">
    <cfRule type="cellIs" dxfId="3029" priority="1255" stopIfTrue="1" operator="equal">
      <formula>"NO ADMISIBLE"</formula>
    </cfRule>
  </conditionalFormatting>
  <conditionalFormatting sqref="J839:K847">
    <cfRule type="cellIs" dxfId="3028" priority="1253" stopIfTrue="1" operator="equal">
      <formula>"NO ADMISIBLE"</formula>
    </cfRule>
  </conditionalFormatting>
  <conditionalFormatting sqref="J838:K838">
    <cfRule type="cellIs" dxfId="3027" priority="1254" stopIfTrue="1" operator="equal">
      <formula>"NO ADMISIBLE"</formula>
    </cfRule>
  </conditionalFormatting>
  <conditionalFormatting sqref="T837">
    <cfRule type="cellIs" dxfId="3026" priority="1251" stopIfTrue="1" operator="equal">
      <formula>"NO ADMISIBLE"</formula>
    </cfRule>
    <cfRule type="cellIs" dxfId="3025" priority="1252" stopIfTrue="1" operator="equal">
      <formula>"ADMISIBLE"</formula>
    </cfRule>
  </conditionalFormatting>
  <conditionalFormatting sqref="AE837">
    <cfRule type="cellIs" dxfId="3024" priority="1249" stopIfTrue="1" operator="equal">
      <formula>"NO ADMISIBLE"</formula>
    </cfRule>
    <cfRule type="cellIs" dxfId="3023" priority="1250" stopIfTrue="1" operator="equal">
      <formula>"ADMISIBLE"</formula>
    </cfRule>
  </conditionalFormatting>
  <conditionalFormatting sqref="C841">
    <cfRule type="cellIs" dxfId="3022" priority="1248" stopIfTrue="1" operator="equal">
      <formula>"NO ADMISIBLE"</formula>
    </cfRule>
  </conditionalFormatting>
  <conditionalFormatting sqref="D837">
    <cfRule type="cellIs" dxfId="3021" priority="1247" stopIfTrue="1" operator="equal">
      <formula>"NO ADMISIBLE"</formula>
    </cfRule>
  </conditionalFormatting>
  <conditionalFormatting sqref="C839">
    <cfRule type="cellIs" dxfId="3020" priority="1246" stopIfTrue="1" operator="equal">
      <formula>"NO ADMISIBLE"</formula>
    </cfRule>
  </conditionalFormatting>
  <conditionalFormatting sqref="C840">
    <cfRule type="cellIs" dxfId="3019" priority="1245" stopIfTrue="1" operator="equal">
      <formula>"NO ADMISIBLE"</formula>
    </cfRule>
  </conditionalFormatting>
  <conditionalFormatting sqref="AF848:AG858 AB848:AD858 X848:X858 C848 N848:R858 C853:C858">
    <cfRule type="cellIs" dxfId="3018" priority="1242" stopIfTrue="1" operator="equal">
      <formula>"NO ADMISIBLE"</formula>
    </cfRule>
  </conditionalFormatting>
  <conditionalFormatting sqref="AC848 AE849:AE858 Y848:AA858">
    <cfRule type="cellIs" dxfId="3017" priority="1243" stopIfTrue="1" operator="equal">
      <formula>"NO ADMISIBLE"</formula>
    </cfRule>
    <cfRule type="cellIs" dxfId="3016" priority="1244" stopIfTrue="1" operator="equal">
      <formula>"ADMISIBLE"</formula>
    </cfRule>
  </conditionalFormatting>
  <conditionalFormatting sqref="AD848:AD858">
    <cfRule type="cellIs" dxfId="3015" priority="1240" stopIfTrue="1" operator="equal">
      <formula>"NO ADMISIBLE"</formula>
    </cfRule>
    <cfRule type="cellIs" dxfId="3014" priority="1241" stopIfTrue="1" operator="equal">
      <formula>"ADMISIBLE"</formula>
    </cfRule>
  </conditionalFormatting>
  <conditionalFormatting sqref="AH848:AI858">
    <cfRule type="cellIs" dxfId="3013" priority="1239" stopIfTrue="1" operator="equal">
      <formula>"NO ADMISIBLE"</formula>
    </cfRule>
  </conditionalFormatting>
  <conditionalFormatting sqref="AH848">
    <cfRule type="cellIs" dxfId="3012" priority="1237" stopIfTrue="1" operator="equal">
      <formula>"NO ADMISIBLE"</formula>
    </cfRule>
    <cfRule type="cellIs" dxfId="3011" priority="1238" stopIfTrue="1" operator="equal">
      <formula>"ADMISIBLE"</formula>
    </cfRule>
  </conditionalFormatting>
  <conditionalFormatting sqref="AI848:AI858">
    <cfRule type="cellIs" dxfId="3010" priority="1235" stopIfTrue="1" operator="equal">
      <formula>"NO ADMISIBLE"</formula>
    </cfRule>
    <cfRule type="cellIs" dxfId="3009" priority="1236" stopIfTrue="1" operator="equal">
      <formula>"ADMISIBLE"</formula>
    </cfRule>
  </conditionalFormatting>
  <conditionalFormatting sqref="AJ848:AK858">
    <cfRule type="cellIs" dxfId="3008" priority="1234" stopIfTrue="1" operator="equal">
      <formula>"NO ADMISIBLE"</formula>
    </cfRule>
  </conditionalFormatting>
  <conditionalFormatting sqref="AJ848">
    <cfRule type="cellIs" dxfId="3007" priority="1232" stopIfTrue="1" operator="equal">
      <formula>"NO ADMISIBLE"</formula>
    </cfRule>
    <cfRule type="cellIs" dxfId="3006" priority="1233" stopIfTrue="1" operator="equal">
      <formula>"ADMISIBLE"</formula>
    </cfRule>
  </conditionalFormatting>
  <conditionalFormatting sqref="AK848:AK858">
    <cfRule type="cellIs" dxfId="3005" priority="1230" stopIfTrue="1" operator="equal">
      <formula>"NO ADMISIBLE"</formula>
    </cfRule>
    <cfRule type="cellIs" dxfId="3004" priority="1231" stopIfTrue="1" operator="equal">
      <formula>"ADMISIBLE"</formula>
    </cfRule>
  </conditionalFormatting>
  <conditionalFormatting sqref="AL848:AL858">
    <cfRule type="cellIs" dxfId="3003" priority="1228" stopIfTrue="1" operator="equal">
      <formula>"NO ADMISIBLE"</formula>
    </cfRule>
    <cfRule type="cellIs" dxfId="3002" priority="1229" stopIfTrue="1" operator="equal">
      <formula>"ADMISIBLE"</formula>
    </cfRule>
  </conditionalFormatting>
  <conditionalFormatting sqref="S848:S858">
    <cfRule type="cellIs" dxfId="3001" priority="1225" stopIfTrue="1" operator="equal">
      <formula>"NO ADMISIBLE"</formula>
    </cfRule>
  </conditionalFormatting>
  <conditionalFormatting sqref="T849:T858">
    <cfRule type="cellIs" dxfId="3000" priority="1226" stopIfTrue="1" operator="equal">
      <formula>"NO ADMISIBLE"</formula>
    </cfRule>
    <cfRule type="cellIs" dxfId="2999" priority="1227" stopIfTrue="1" operator="equal">
      <formula>"ADMISIBLE"</formula>
    </cfRule>
  </conditionalFormatting>
  <conditionalFormatting sqref="U848:U858">
    <cfRule type="cellIs" dxfId="2998" priority="1222" stopIfTrue="1" operator="equal">
      <formula>"NO ADMISIBLE"</formula>
    </cfRule>
  </conditionalFormatting>
  <conditionalFormatting sqref="V848:W858">
    <cfRule type="cellIs" dxfId="2997" priority="1223" stopIfTrue="1" operator="equal">
      <formula>"NO ADMISIBLE"</formula>
    </cfRule>
    <cfRule type="cellIs" dxfId="2996" priority="1224" stopIfTrue="1" operator="equal">
      <formula>"ADMISIBLE"</formula>
    </cfRule>
  </conditionalFormatting>
  <conditionalFormatting sqref="D849:D858 E848:M848">
    <cfRule type="cellIs" dxfId="2995" priority="1221" stopIfTrue="1" operator="equal">
      <formula>"NO ADMISIBLE"</formula>
    </cfRule>
  </conditionalFormatting>
  <conditionalFormatting sqref="J850:K858">
    <cfRule type="cellIs" dxfId="2994" priority="1219" stopIfTrue="1" operator="equal">
      <formula>"NO ADMISIBLE"</formula>
    </cfRule>
  </conditionalFormatting>
  <conditionalFormatting sqref="J849:K849">
    <cfRule type="cellIs" dxfId="2993" priority="1220" stopIfTrue="1" operator="equal">
      <formula>"NO ADMISIBLE"</formula>
    </cfRule>
  </conditionalFormatting>
  <conditionalFormatting sqref="T848">
    <cfRule type="cellIs" dxfId="2992" priority="1217" stopIfTrue="1" operator="equal">
      <formula>"NO ADMISIBLE"</formula>
    </cfRule>
    <cfRule type="cellIs" dxfId="2991" priority="1218" stopIfTrue="1" operator="equal">
      <formula>"ADMISIBLE"</formula>
    </cfRule>
  </conditionalFormatting>
  <conditionalFormatting sqref="AE848">
    <cfRule type="cellIs" dxfId="2990" priority="1215" stopIfTrue="1" operator="equal">
      <formula>"NO ADMISIBLE"</formula>
    </cfRule>
    <cfRule type="cellIs" dxfId="2989" priority="1216" stopIfTrue="1" operator="equal">
      <formula>"ADMISIBLE"</formula>
    </cfRule>
  </conditionalFormatting>
  <conditionalFormatting sqref="C852">
    <cfRule type="cellIs" dxfId="2988" priority="1214" stopIfTrue="1" operator="equal">
      <formula>"NO ADMISIBLE"</formula>
    </cfRule>
  </conditionalFormatting>
  <conditionalFormatting sqref="D848">
    <cfRule type="cellIs" dxfId="2987" priority="1213" stopIfTrue="1" operator="equal">
      <formula>"NO ADMISIBLE"</formula>
    </cfRule>
  </conditionalFormatting>
  <conditionalFormatting sqref="C850">
    <cfRule type="cellIs" dxfId="2986" priority="1212" stopIfTrue="1" operator="equal">
      <formula>"NO ADMISIBLE"</formula>
    </cfRule>
  </conditionalFormatting>
  <conditionalFormatting sqref="C851">
    <cfRule type="cellIs" dxfId="2985" priority="1211" stopIfTrue="1" operator="equal">
      <formula>"NO ADMISIBLE"</formula>
    </cfRule>
  </conditionalFormatting>
  <conditionalFormatting sqref="AF859:AG869 AB859:AD869 X859:X869 C859 N859:R869 C864:C869">
    <cfRule type="cellIs" dxfId="2984" priority="1208" stopIfTrue="1" operator="equal">
      <formula>"NO ADMISIBLE"</formula>
    </cfRule>
  </conditionalFormatting>
  <conditionalFormatting sqref="AC859 AE860:AE869 Y859:AA869">
    <cfRule type="cellIs" dxfId="2983" priority="1209" stopIfTrue="1" operator="equal">
      <formula>"NO ADMISIBLE"</formula>
    </cfRule>
    <cfRule type="cellIs" dxfId="2982" priority="1210" stopIfTrue="1" operator="equal">
      <formula>"ADMISIBLE"</formula>
    </cfRule>
  </conditionalFormatting>
  <conditionalFormatting sqref="AD859:AD869">
    <cfRule type="cellIs" dxfId="2981" priority="1206" stopIfTrue="1" operator="equal">
      <formula>"NO ADMISIBLE"</formula>
    </cfRule>
    <cfRule type="cellIs" dxfId="2980" priority="1207" stopIfTrue="1" operator="equal">
      <formula>"ADMISIBLE"</formula>
    </cfRule>
  </conditionalFormatting>
  <conditionalFormatting sqref="AH859:AI869">
    <cfRule type="cellIs" dxfId="2979" priority="1205" stopIfTrue="1" operator="equal">
      <formula>"NO ADMISIBLE"</formula>
    </cfRule>
  </conditionalFormatting>
  <conditionalFormatting sqref="AH859">
    <cfRule type="cellIs" dxfId="2978" priority="1203" stopIfTrue="1" operator="equal">
      <formula>"NO ADMISIBLE"</formula>
    </cfRule>
    <cfRule type="cellIs" dxfId="2977" priority="1204" stopIfTrue="1" operator="equal">
      <formula>"ADMISIBLE"</formula>
    </cfRule>
  </conditionalFormatting>
  <conditionalFormatting sqref="AI859:AI869">
    <cfRule type="cellIs" dxfId="2976" priority="1201" stopIfTrue="1" operator="equal">
      <formula>"NO ADMISIBLE"</formula>
    </cfRule>
    <cfRule type="cellIs" dxfId="2975" priority="1202" stopIfTrue="1" operator="equal">
      <formula>"ADMISIBLE"</formula>
    </cfRule>
  </conditionalFormatting>
  <conditionalFormatting sqref="AJ859:AK869">
    <cfRule type="cellIs" dxfId="2974" priority="1200" stopIfTrue="1" operator="equal">
      <formula>"NO ADMISIBLE"</formula>
    </cfRule>
  </conditionalFormatting>
  <conditionalFormatting sqref="AJ859">
    <cfRule type="cellIs" dxfId="2973" priority="1198" stopIfTrue="1" operator="equal">
      <formula>"NO ADMISIBLE"</formula>
    </cfRule>
    <cfRule type="cellIs" dxfId="2972" priority="1199" stopIfTrue="1" operator="equal">
      <formula>"ADMISIBLE"</formula>
    </cfRule>
  </conditionalFormatting>
  <conditionalFormatting sqref="AK859:AK869">
    <cfRule type="cellIs" dxfId="2971" priority="1196" stopIfTrue="1" operator="equal">
      <formula>"NO ADMISIBLE"</formula>
    </cfRule>
    <cfRule type="cellIs" dxfId="2970" priority="1197" stopIfTrue="1" operator="equal">
      <formula>"ADMISIBLE"</formula>
    </cfRule>
  </conditionalFormatting>
  <conditionalFormatting sqref="AL859:AL869">
    <cfRule type="cellIs" dxfId="2969" priority="1194" stopIfTrue="1" operator="equal">
      <formula>"NO ADMISIBLE"</formula>
    </cfRule>
    <cfRule type="cellIs" dxfId="2968" priority="1195" stopIfTrue="1" operator="equal">
      <formula>"ADMISIBLE"</formula>
    </cfRule>
  </conditionalFormatting>
  <conditionalFormatting sqref="S859:S869">
    <cfRule type="cellIs" dxfId="2967" priority="1191" stopIfTrue="1" operator="equal">
      <formula>"NO ADMISIBLE"</formula>
    </cfRule>
  </conditionalFormatting>
  <conditionalFormatting sqref="T860:T869">
    <cfRule type="cellIs" dxfId="2966" priority="1192" stopIfTrue="1" operator="equal">
      <formula>"NO ADMISIBLE"</formula>
    </cfRule>
    <cfRule type="cellIs" dxfId="2965" priority="1193" stopIfTrue="1" operator="equal">
      <formula>"ADMISIBLE"</formula>
    </cfRule>
  </conditionalFormatting>
  <conditionalFormatting sqref="U859:U869">
    <cfRule type="cellIs" dxfId="2964" priority="1188" stopIfTrue="1" operator="equal">
      <formula>"NO ADMISIBLE"</formula>
    </cfRule>
  </conditionalFormatting>
  <conditionalFormatting sqref="V859:W869">
    <cfRule type="cellIs" dxfId="2963" priority="1189" stopIfTrue="1" operator="equal">
      <formula>"NO ADMISIBLE"</formula>
    </cfRule>
    <cfRule type="cellIs" dxfId="2962" priority="1190" stopIfTrue="1" operator="equal">
      <formula>"ADMISIBLE"</formula>
    </cfRule>
  </conditionalFormatting>
  <conditionalFormatting sqref="D860:D869 E859:M859">
    <cfRule type="cellIs" dxfId="2961" priority="1187" stopIfTrue="1" operator="equal">
      <formula>"NO ADMISIBLE"</formula>
    </cfRule>
  </conditionalFormatting>
  <conditionalFormatting sqref="J861:K869">
    <cfRule type="cellIs" dxfId="2960" priority="1185" stopIfTrue="1" operator="equal">
      <formula>"NO ADMISIBLE"</formula>
    </cfRule>
  </conditionalFormatting>
  <conditionalFormatting sqref="J860:K860">
    <cfRule type="cellIs" dxfId="2959" priority="1186" stopIfTrue="1" operator="equal">
      <formula>"NO ADMISIBLE"</formula>
    </cfRule>
  </conditionalFormatting>
  <conditionalFormatting sqref="T859">
    <cfRule type="cellIs" dxfId="2958" priority="1183" stopIfTrue="1" operator="equal">
      <formula>"NO ADMISIBLE"</formula>
    </cfRule>
    <cfRule type="cellIs" dxfId="2957" priority="1184" stopIfTrue="1" operator="equal">
      <formula>"ADMISIBLE"</formula>
    </cfRule>
  </conditionalFormatting>
  <conditionalFormatting sqref="AE859">
    <cfRule type="cellIs" dxfId="2956" priority="1181" stopIfTrue="1" operator="equal">
      <formula>"NO ADMISIBLE"</formula>
    </cfRule>
    <cfRule type="cellIs" dxfId="2955" priority="1182" stopIfTrue="1" operator="equal">
      <formula>"ADMISIBLE"</formula>
    </cfRule>
  </conditionalFormatting>
  <conditionalFormatting sqref="C863">
    <cfRule type="cellIs" dxfId="2954" priority="1180" stopIfTrue="1" operator="equal">
      <formula>"NO ADMISIBLE"</formula>
    </cfRule>
  </conditionalFormatting>
  <conditionalFormatting sqref="D859">
    <cfRule type="cellIs" dxfId="2953" priority="1179" stopIfTrue="1" operator="equal">
      <formula>"NO ADMISIBLE"</formula>
    </cfRule>
  </conditionalFormatting>
  <conditionalFormatting sqref="C861">
    <cfRule type="cellIs" dxfId="2952" priority="1178" stopIfTrue="1" operator="equal">
      <formula>"NO ADMISIBLE"</formula>
    </cfRule>
  </conditionalFormatting>
  <conditionalFormatting sqref="C862">
    <cfRule type="cellIs" dxfId="2951" priority="1177" stopIfTrue="1" operator="equal">
      <formula>"NO ADMISIBLE"</formula>
    </cfRule>
  </conditionalFormatting>
  <conditionalFormatting sqref="AF870:AG880 AB870:AD880 X870:X880 C870 N870:R880 C875:C880">
    <cfRule type="cellIs" dxfId="2950" priority="1174" stopIfTrue="1" operator="equal">
      <formula>"NO ADMISIBLE"</formula>
    </cfRule>
  </conditionalFormatting>
  <conditionalFormatting sqref="AC870 AE871:AE880 Y870:AA880">
    <cfRule type="cellIs" dxfId="2949" priority="1175" stopIfTrue="1" operator="equal">
      <formula>"NO ADMISIBLE"</formula>
    </cfRule>
    <cfRule type="cellIs" dxfId="2948" priority="1176" stopIfTrue="1" operator="equal">
      <formula>"ADMISIBLE"</formula>
    </cfRule>
  </conditionalFormatting>
  <conditionalFormatting sqref="AD870:AD880">
    <cfRule type="cellIs" dxfId="2947" priority="1172" stopIfTrue="1" operator="equal">
      <formula>"NO ADMISIBLE"</formula>
    </cfRule>
    <cfRule type="cellIs" dxfId="2946" priority="1173" stopIfTrue="1" operator="equal">
      <formula>"ADMISIBLE"</formula>
    </cfRule>
  </conditionalFormatting>
  <conditionalFormatting sqref="AH870:AI880">
    <cfRule type="cellIs" dxfId="2945" priority="1171" stopIfTrue="1" operator="equal">
      <formula>"NO ADMISIBLE"</formula>
    </cfRule>
  </conditionalFormatting>
  <conditionalFormatting sqref="AH870">
    <cfRule type="cellIs" dxfId="2944" priority="1169" stopIfTrue="1" operator="equal">
      <formula>"NO ADMISIBLE"</formula>
    </cfRule>
    <cfRule type="cellIs" dxfId="2943" priority="1170" stopIfTrue="1" operator="equal">
      <formula>"ADMISIBLE"</formula>
    </cfRule>
  </conditionalFormatting>
  <conditionalFormatting sqref="AI870:AI880">
    <cfRule type="cellIs" dxfId="2942" priority="1167" stopIfTrue="1" operator="equal">
      <formula>"NO ADMISIBLE"</formula>
    </cfRule>
    <cfRule type="cellIs" dxfId="2941" priority="1168" stopIfTrue="1" operator="equal">
      <formula>"ADMISIBLE"</formula>
    </cfRule>
  </conditionalFormatting>
  <conditionalFormatting sqref="AJ870:AK880">
    <cfRule type="cellIs" dxfId="2940" priority="1166" stopIfTrue="1" operator="equal">
      <formula>"NO ADMISIBLE"</formula>
    </cfRule>
  </conditionalFormatting>
  <conditionalFormatting sqref="AJ870">
    <cfRule type="cellIs" dxfId="2939" priority="1164" stopIfTrue="1" operator="equal">
      <formula>"NO ADMISIBLE"</formula>
    </cfRule>
    <cfRule type="cellIs" dxfId="2938" priority="1165" stopIfTrue="1" operator="equal">
      <formula>"ADMISIBLE"</formula>
    </cfRule>
  </conditionalFormatting>
  <conditionalFormatting sqref="AK870:AK880">
    <cfRule type="cellIs" dxfId="2937" priority="1162" stopIfTrue="1" operator="equal">
      <formula>"NO ADMISIBLE"</formula>
    </cfRule>
    <cfRule type="cellIs" dxfId="2936" priority="1163" stopIfTrue="1" operator="equal">
      <formula>"ADMISIBLE"</formula>
    </cfRule>
  </conditionalFormatting>
  <conditionalFormatting sqref="AL870:AL880">
    <cfRule type="cellIs" dxfId="2935" priority="1160" stopIfTrue="1" operator="equal">
      <formula>"NO ADMISIBLE"</formula>
    </cfRule>
    <cfRule type="cellIs" dxfId="2934" priority="1161" stopIfTrue="1" operator="equal">
      <formula>"ADMISIBLE"</formula>
    </cfRule>
  </conditionalFormatting>
  <conditionalFormatting sqref="S870:S880">
    <cfRule type="cellIs" dxfId="2933" priority="1157" stopIfTrue="1" operator="equal">
      <formula>"NO ADMISIBLE"</formula>
    </cfRule>
  </conditionalFormatting>
  <conditionalFormatting sqref="T871:T880">
    <cfRule type="cellIs" dxfId="2932" priority="1158" stopIfTrue="1" operator="equal">
      <formula>"NO ADMISIBLE"</formula>
    </cfRule>
    <cfRule type="cellIs" dxfId="2931" priority="1159" stopIfTrue="1" operator="equal">
      <formula>"ADMISIBLE"</formula>
    </cfRule>
  </conditionalFormatting>
  <conditionalFormatting sqref="U870:U880">
    <cfRule type="cellIs" dxfId="2930" priority="1154" stopIfTrue="1" operator="equal">
      <formula>"NO ADMISIBLE"</formula>
    </cfRule>
  </conditionalFormatting>
  <conditionalFormatting sqref="V870:W880">
    <cfRule type="cellIs" dxfId="2929" priority="1155" stopIfTrue="1" operator="equal">
      <formula>"NO ADMISIBLE"</formula>
    </cfRule>
    <cfRule type="cellIs" dxfId="2928" priority="1156" stopIfTrue="1" operator="equal">
      <formula>"ADMISIBLE"</formula>
    </cfRule>
  </conditionalFormatting>
  <conditionalFormatting sqref="D871:D880 E870:M870">
    <cfRule type="cellIs" dxfId="2927" priority="1153" stopIfTrue="1" operator="equal">
      <formula>"NO ADMISIBLE"</formula>
    </cfRule>
  </conditionalFormatting>
  <conditionalFormatting sqref="J872:K880">
    <cfRule type="cellIs" dxfId="2926" priority="1151" stopIfTrue="1" operator="equal">
      <formula>"NO ADMISIBLE"</formula>
    </cfRule>
  </conditionalFormatting>
  <conditionalFormatting sqref="J871:K871">
    <cfRule type="cellIs" dxfId="2925" priority="1152" stopIfTrue="1" operator="equal">
      <formula>"NO ADMISIBLE"</formula>
    </cfRule>
  </conditionalFormatting>
  <conditionalFormatting sqref="T870">
    <cfRule type="cellIs" dxfId="2924" priority="1149" stopIfTrue="1" operator="equal">
      <formula>"NO ADMISIBLE"</formula>
    </cfRule>
    <cfRule type="cellIs" dxfId="2923" priority="1150" stopIfTrue="1" operator="equal">
      <formula>"ADMISIBLE"</formula>
    </cfRule>
  </conditionalFormatting>
  <conditionalFormatting sqref="AE870">
    <cfRule type="cellIs" dxfId="2922" priority="1147" stopIfTrue="1" operator="equal">
      <formula>"NO ADMISIBLE"</formula>
    </cfRule>
    <cfRule type="cellIs" dxfId="2921" priority="1148" stopIfTrue="1" operator="equal">
      <formula>"ADMISIBLE"</formula>
    </cfRule>
  </conditionalFormatting>
  <conditionalFormatting sqref="C874">
    <cfRule type="cellIs" dxfId="2920" priority="1146" stopIfTrue="1" operator="equal">
      <formula>"NO ADMISIBLE"</formula>
    </cfRule>
  </conditionalFormatting>
  <conditionalFormatting sqref="D870">
    <cfRule type="cellIs" dxfId="2919" priority="1145" stopIfTrue="1" operator="equal">
      <formula>"NO ADMISIBLE"</formula>
    </cfRule>
  </conditionalFormatting>
  <conditionalFormatting sqref="C872">
    <cfRule type="cellIs" dxfId="2918" priority="1144" stopIfTrue="1" operator="equal">
      <formula>"NO ADMISIBLE"</formula>
    </cfRule>
  </conditionalFormatting>
  <conditionalFormatting sqref="C873">
    <cfRule type="cellIs" dxfId="2917" priority="1143" stopIfTrue="1" operator="equal">
      <formula>"NO ADMISIBLE"</formula>
    </cfRule>
  </conditionalFormatting>
  <conditionalFormatting sqref="AF881:AG891 AB881:AD891 X881:X891 C881 N881:R891 C886:C891">
    <cfRule type="cellIs" dxfId="2916" priority="1140" stopIfTrue="1" operator="equal">
      <formula>"NO ADMISIBLE"</formula>
    </cfRule>
  </conditionalFormatting>
  <conditionalFormatting sqref="AC881 AE882:AE891 Y881:AA891">
    <cfRule type="cellIs" dxfId="2915" priority="1141" stopIfTrue="1" operator="equal">
      <formula>"NO ADMISIBLE"</formula>
    </cfRule>
    <cfRule type="cellIs" dxfId="2914" priority="1142" stopIfTrue="1" operator="equal">
      <formula>"ADMISIBLE"</formula>
    </cfRule>
  </conditionalFormatting>
  <conditionalFormatting sqref="AD881:AD891">
    <cfRule type="cellIs" dxfId="2913" priority="1138" stopIfTrue="1" operator="equal">
      <formula>"NO ADMISIBLE"</formula>
    </cfRule>
    <cfRule type="cellIs" dxfId="2912" priority="1139" stopIfTrue="1" operator="equal">
      <formula>"ADMISIBLE"</formula>
    </cfRule>
  </conditionalFormatting>
  <conditionalFormatting sqref="AH881:AI891">
    <cfRule type="cellIs" dxfId="2911" priority="1137" stopIfTrue="1" operator="equal">
      <formula>"NO ADMISIBLE"</formula>
    </cfRule>
  </conditionalFormatting>
  <conditionalFormatting sqref="AH881">
    <cfRule type="cellIs" dxfId="2910" priority="1135" stopIfTrue="1" operator="equal">
      <formula>"NO ADMISIBLE"</formula>
    </cfRule>
    <cfRule type="cellIs" dxfId="2909" priority="1136" stopIfTrue="1" operator="equal">
      <formula>"ADMISIBLE"</formula>
    </cfRule>
  </conditionalFormatting>
  <conditionalFormatting sqref="AI881:AI891">
    <cfRule type="cellIs" dxfId="2908" priority="1133" stopIfTrue="1" operator="equal">
      <formula>"NO ADMISIBLE"</formula>
    </cfRule>
    <cfRule type="cellIs" dxfId="2907" priority="1134" stopIfTrue="1" operator="equal">
      <formula>"ADMISIBLE"</formula>
    </cfRule>
  </conditionalFormatting>
  <conditionalFormatting sqref="AJ881:AK891">
    <cfRule type="cellIs" dxfId="2906" priority="1132" stopIfTrue="1" operator="equal">
      <formula>"NO ADMISIBLE"</formula>
    </cfRule>
  </conditionalFormatting>
  <conditionalFormatting sqref="AJ881">
    <cfRule type="cellIs" dxfId="2905" priority="1130" stopIfTrue="1" operator="equal">
      <formula>"NO ADMISIBLE"</formula>
    </cfRule>
    <cfRule type="cellIs" dxfId="2904" priority="1131" stopIfTrue="1" operator="equal">
      <formula>"ADMISIBLE"</formula>
    </cfRule>
  </conditionalFormatting>
  <conditionalFormatting sqref="AK881:AK891">
    <cfRule type="cellIs" dxfId="2903" priority="1128" stopIfTrue="1" operator="equal">
      <formula>"NO ADMISIBLE"</formula>
    </cfRule>
    <cfRule type="cellIs" dxfId="2902" priority="1129" stopIfTrue="1" operator="equal">
      <formula>"ADMISIBLE"</formula>
    </cfRule>
  </conditionalFormatting>
  <conditionalFormatting sqref="AL881:AL891">
    <cfRule type="cellIs" dxfId="2901" priority="1126" stopIfTrue="1" operator="equal">
      <formula>"NO ADMISIBLE"</formula>
    </cfRule>
    <cfRule type="cellIs" dxfId="2900" priority="1127" stopIfTrue="1" operator="equal">
      <formula>"ADMISIBLE"</formula>
    </cfRule>
  </conditionalFormatting>
  <conditionalFormatting sqref="S881:S891">
    <cfRule type="cellIs" dxfId="2899" priority="1123" stopIfTrue="1" operator="equal">
      <formula>"NO ADMISIBLE"</formula>
    </cfRule>
  </conditionalFormatting>
  <conditionalFormatting sqref="T882:T891">
    <cfRule type="cellIs" dxfId="2898" priority="1124" stopIfTrue="1" operator="equal">
      <formula>"NO ADMISIBLE"</formula>
    </cfRule>
    <cfRule type="cellIs" dxfId="2897" priority="1125" stopIfTrue="1" operator="equal">
      <formula>"ADMISIBLE"</formula>
    </cfRule>
  </conditionalFormatting>
  <conditionalFormatting sqref="U881:U891">
    <cfRule type="cellIs" dxfId="2896" priority="1120" stopIfTrue="1" operator="equal">
      <formula>"NO ADMISIBLE"</formula>
    </cfRule>
  </conditionalFormatting>
  <conditionalFormatting sqref="V881:W891">
    <cfRule type="cellIs" dxfId="2895" priority="1121" stopIfTrue="1" operator="equal">
      <formula>"NO ADMISIBLE"</formula>
    </cfRule>
    <cfRule type="cellIs" dxfId="2894" priority="1122" stopIfTrue="1" operator="equal">
      <formula>"ADMISIBLE"</formula>
    </cfRule>
  </conditionalFormatting>
  <conditionalFormatting sqref="D882:D891 E881:M881">
    <cfRule type="cellIs" dxfId="2893" priority="1119" stopIfTrue="1" operator="equal">
      <formula>"NO ADMISIBLE"</formula>
    </cfRule>
  </conditionalFormatting>
  <conditionalFormatting sqref="J883:K891">
    <cfRule type="cellIs" dxfId="2892" priority="1117" stopIfTrue="1" operator="equal">
      <formula>"NO ADMISIBLE"</formula>
    </cfRule>
  </conditionalFormatting>
  <conditionalFormatting sqref="J882:K882">
    <cfRule type="cellIs" dxfId="2891" priority="1118" stopIfTrue="1" operator="equal">
      <formula>"NO ADMISIBLE"</formula>
    </cfRule>
  </conditionalFormatting>
  <conditionalFormatting sqref="T881">
    <cfRule type="cellIs" dxfId="2890" priority="1115" stopIfTrue="1" operator="equal">
      <formula>"NO ADMISIBLE"</formula>
    </cfRule>
    <cfRule type="cellIs" dxfId="2889" priority="1116" stopIfTrue="1" operator="equal">
      <formula>"ADMISIBLE"</formula>
    </cfRule>
  </conditionalFormatting>
  <conditionalFormatting sqref="AE881">
    <cfRule type="cellIs" dxfId="2888" priority="1113" stopIfTrue="1" operator="equal">
      <formula>"NO ADMISIBLE"</formula>
    </cfRule>
    <cfRule type="cellIs" dxfId="2887" priority="1114" stopIfTrue="1" operator="equal">
      <formula>"ADMISIBLE"</formula>
    </cfRule>
  </conditionalFormatting>
  <conditionalFormatting sqref="C885">
    <cfRule type="cellIs" dxfId="2886" priority="1112" stopIfTrue="1" operator="equal">
      <formula>"NO ADMISIBLE"</formula>
    </cfRule>
  </conditionalFormatting>
  <conditionalFormatting sqref="D881">
    <cfRule type="cellIs" dxfId="2885" priority="1111" stopIfTrue="1" operator="equal">
      <formula>"NO ADMISIBLE"</formula>
    </cfRule>
  </conditionalFormatting>
  <conditionalFormatting sqref="C883">
    <cfRule type="cellIs" dxfId="2884" priority="1110" stopIfTrue="1" operator="equal">
      <formula>"NO ADMISIBLE"</formula>
    </cfRule>
  </conditionalFormatting>
  <conditionalFormatting sqref="C884">
    <cfRule type="cellIs" dxfId="2883" priority="1109" stopIfTrue="1" operator="equal">
      <formula>"NO ADMISIBLE"</formula>
    </cfRule>
  </conditionalFormatting>
  <conditionalFormatting sqref="AF892:AG902 AB892:AD902 X892:X902 C892 N892:R902 C897:C902">
    <cfRule type="cellIs" dxfId="2882" priority="1106" stopIfTrue="1" operator="equal">
      <formula>"NO ADMISIBLE"</formula>
    </cfRule>
  </conditionalFormatting>
  <conditionalFormatting sqref="AC892 AE893:AE902 Y892:AA902">
    <cfRule type="cellIs" dxfId="2881" priority="1107" stopIfTrue="1" operator="equal">
      <formula>"NO ADMISIBLE"</formula>
    </cfRule>
    <cfRule type="cellIs" dxfId="2880" priority="1108" stopIfTrue="1" operator="equal">
      <formula>"ADMISIBLE"</formula>
    </cfRule>
  </conditionalFormatting>
  <conditionalFormatting sqref="AD892:AD902">
    <cfRule type="cellIs" dxfId="2879" priority="1104" stopIfTrue="1" operator="equal">
      <formula>"NO ADMISIBLE"</formula>
    </cfRule>
    <cfRule type="cellIs" dxfId="2878" priority="1105" stopIfTrue="1" operator="equal">
      <formula>"ADMISIBLE"</formula>
    </cfRule>
  </conditionalFormatting>
  <conditionalFormatting sqref="AH892:AI902">
    <cfRule type="cellIs" dxfId="2877" priority="1103" stopIfTrue="1" operator="equal">
      <formula>"NO ADMISIBLE"</formula>
    </cfRule>
  </conditionalFormatting>
  <conditionalFormatting sqref="AH892">
    <cfRule type="cellIs" dxfId="2876" priority="1101" stopIfTrue="1" operator="equal">
      <formula>"NO ADMISIBLE"</formula>
    </cfRule>
    <cfRule type="cellIs" dxfId="2875" priority="1102" stopIfTrue="1" operator="equal">
      <formula>"ADMISIBLE"</formula>
    </cfRule>
  </conditionalFormatting>
  <conditionalFormatting sqref="AI892:AI902">
    <cfRule type="cellIs" dxfId="2874" priority="1099" stopIfTrue="1" operator="equal">
      <formula>"NO ADMISIBLE"</formula>
    </cfRule>
    <cfRule type="cellIs" dxfId="2873" priority="1100" stopIfTrue="1" operator="equal">
      <formula>"ADMISIBLE"</formula>
    </cfRule>
  </conditionalFormatting>
  <conditionalFormatting sqref="AJ892:AK902">
    <cfRule type="cellIs" dxfId="2872" priority="1098" stopIfTrue="1" operator="equal">
      <formula>"NO ADMISIBLE"</formula>
    </cfRule>
  </conditionalFormatting>
  <conditionalFormatting sqref="AJ892">
    <cfRule type="cellIs" dxfId="2871" priority="1096" stopIfTrue="1" operator="equal">
      <formula>"NO ADMISIBLE"</formula>
    </cfRule>
    <cfRule type="cellIs" dxfId="2870" priority="1097" stopIfTrue="1" operator="equal">
      <formula>"ADMISIBLE"</formula>
    </cfRule>
  </conditionalFormatting>
  <conditionalFormatting sqref="AK892:AK902">
    <cfRule type="cellIs" dxfId="2869" priority="1094" stopIfTrue="1" operator="equal">
      <formula>"NO ADMISIBLE"</formula>
    </cfRule>
    <cfRule type="cellIs" dxfId="2868" priority="1095" stopIfTrue="1" operator="equal">
      <formula>"ADMISIBLE"</formula>
    </cfRule>
  </conditionalFormatting>
  <conditionalFormatting sqref="AL892:AL902">
    <cfRule type="cellIs" dxfId="2867" priority="1092" stopIfTrue="1" operator="equal">
      <formula>"NO ADMISIBLE"</formula>
    </cfRule>
    <cfRule type="cellIs" dxfId="2866" priority="1093" stopIfTrue="1" operator="equal">
      <formula>"ADMISIBLE"</formula>
    </cfRule>
  </conditionalFormatting>
  <conditionalFormatting sqref="S892:S902">
    <cfRule type="cellIs" dxfId="2865" priority="1089" stopIfTrue="1" operator="equal">
      <formula>"NO ADMISIBLE"</formula>
    </cfRule>
  </conditionalFormatting>
  <conditionalFormatting sqref="T893:T902">
    <cfRule type="cellIs" dxfId="2864" priority="1090" stopIfTrue="1" operator="equal">
      <formula>"NO ADMISIBLE"</formula>
    </cfRule>
    <cfRule type="cellIs" dxfId="2863" priority="1091" stopIfTrue="1" operator="equal">
      <formula>"ADMISIBLE"</formula>
    </cfRule>
  </conditionalFormatting>
  <conditionalFormatting sqref="U892:U902">
    <cfRule type="cellIs" dxfId="2862" priority="1086" stopIfTrue="1" operator="equal">
      <formula>"NO ADMISIBLE"</formula>
    </cfRule>
  </conditionalFormatting>
  <conditionalFormatting sqref="V892:W902">
    <cfRule type="cellIs" dxfId="2861" priority="1087" stopIfTrue="1" operator="equal">
      <formula>"NO ADMISIBLE"</formula>
    </cfRule>
    <cfRule type="cellIs" dxfId="2860" priority="1088" stopIfTrue="1" operator="equal">
      <formula>"ADMISIBLE"</formula>
    </cfRule>
  </conditionalFormatting>
  <conditionalFormatting sqref="D893:D902 E892:M892">
    <cfRule type="cellIs" dxfId="2859" priority="1085" stopIfTrue="1" operator="equal">
      <formula>"NO ADMISIBLE"</formula>
    </cfRule>
  </conditionalFormatting>
  <conditionalFormatting sqref="J894:K902">
    <cfRule type="cellIs" dxfId="2858" priority="1083" stopIfTrue="1" operator="equal">
      <formula>"NO ADMISIBLE"</formula>
    </cfRule>
  </conditionalFormatting>
  <conditionalFormatting sqref="J893:K893">
    <cfRule type="cellIs" dxfId="2857" priority="1084" stopIfTrue="1" operator="equal">
      <formula>"NO ADMISIBLE"</formula>
    </cfRule>
  </conditionalFormatting>
  <conditionalFormatting sqref="T892">
    <cfRule type="cellIs" dxfId="2856" priority="1081" stopIfTrue="1" operator="equal">
      <formula>"NO ADMISIBLE"</formula>
    </cfRule>
    <cfRule type="cellIs" dxfId="2855" priority="1082" stopIfTrue="1" operator="equal">
      <formula>"ADMISIBLE"</formula>
    </cfRule>
  </conditionalFormatting>
  <conditionalFormatting sqref="AE892">
    <cfRule type="cellIs" dxfId="2854" priority="1079" stopIfTrue="1" operator="equal">
      <formula>"NO ADMISIBLE"</formula>
    </cfRule>
    <cfRule type="cellIs" dxfId="2853" priority="1080" stopIfTrue="1" operator="equal">
      <formula>"ADMISIBLE"</formula>
    </cfRule>
  </conditionalFormatting>
  <conditionalFormatting sqref="C896">
    <cfRule type="cellIs" dxfId="2852" priority="1078" stopIfTrue="1" operator="equal">
      <formula>"NO ADMISIBLE"</formula>
    </cfRule>
  </conditionalFormatting>
  <conditionalFormatting sqref="D892">
    <cfRule type="cellIs" dxfId="2851" priority="1077" stopIfTrue="1" operator="equal">
      <formula>"NO ADMISIBLE"</formula>
    </cfRule>
  </conditionalFormatting>
  <conditionalFormatting sqref="C894">
    <cfRule type="cellIs" dxfId="2850" priority="1076" stopIfTrue="1" operator="equal">
      <formula>"NO ADMISIBLE"</formula>
    </cfRule>
  </conditionalFormatting>
  <conditionalFormatting sqref="C895">
    <cfRule type="cellIs" dxfId="2849" priority="1075" stopIfTrue="1" operator="equal">
      <formula>"NO ADMISIBLE"</formula>
    </cfRule>
  </conditionalFormatting>
  <conditionalFormatting sqref="AF903:AG913 AB903:AD913 X903:X913 C903 N903:R913 C908:C913">
    <cfRule type="cellIs" dxfId="2848" priority="1072" stopIfTrue="1" operator="equal">
      <formula>"NO ADMISIBLE"</formula>
    </cfRule>
  </conditionalFormatting>
  <conditionalFormatting sqref="AC903 AE904:AE913 Y903:AA913">
    <cfRule type="cellIs" dxfId="2847" priority="1073" stopIfTrue="1" operator="equal">
      <formula>"NO ADMISIBLE"</formula>
    </cfRule>
    <cfRule type="cellIs" dxfId="2846" priority="1074" stopIfTrue="1" operator="equal">
      <formula>"ADMISIBLE"</formula>
    </cfRule>
  </conditionalFormatting>
  <conditionalFormatting sqref="AD903:AD913">
    <cfRule type="cellIs" dxfId="2845" priority="1070" stopIfTrue="1" operator="equal">
      <formula>"NO ADMISIBLE"</formula>
    </cfRule>
    <cfRule type="cellIs" dxfId="2844" priority="1071" stopIfTrue="1" operator="equal">
      <formula>"ADMISIBLE"</formula>
    </cfRule>
  </conditionalFormatting>
  <conditionalFormatting sqref="AH903:AI913">
    <cfRule type="cellIs" dxfId="2843" priority="1069" stopIfTrue="1" operator="equal">
      <formula>"NO ADMISIBLE"</formula>
    </cfRule>
  </conditionalFormatting>
  <conditionalFormatting sqref="AH903">
    <cfRule type="cellIs" dxfId="2842" priority="1067" stopIfTrue="1" operator="equal">
      <formula>"NO ADMISIBLE"</formula>
    </cfRule>
    <cfRule type="cellIs" dxfId="2841" priority="1068" stopIfTrue="1" operator="equal">
      <formula>"ADMISIBLE"</formula>
    </cfRule>
  </conditionalFormatting>
  <conditionalFormatting sqref="AI903:AI913">
    <cfRule type="cellIs" dxfId="2840" priority="1065" stopIfTrue="1" operator="equal">
      <formula>"NO ADMISIBLE"</formula>
    </cfRule>
    <cfRule type="cellIs" dxfId="2839" priority="1066" stopIfTrue="1" operator="equal">
      <formula>"ADMISIBLE"</formula>
    </cfRule>
  </conditionalFormatting>
  <conditionalFormatting sqref="AJ903:AK913">
    <cfRule type="cellIs" dxfId="2838" priority="1064" stopIfTrue="1" operator="equal">
      <formula>"NO ADMISIBLE"</formula>
    </cfRule>
  </conditionalFormatting>
  <conditionalFormatting sqref="AJ903">
    <cfRule type="cellIs" dxfId="2837" priority="1062" stopIfTrue="1" operator="equal">
      <formula>"NO ADMISIBLE"</formula>
    </cfRule>
    <cfRule type="cellIs" dxfId="2836" priority="1063" stopIfTrue="1" operator="equal">
      <formula>"ADMISIBLE"</formula>
    </cfRule>
  </conditionalFormatting>
  <conditionalFormatting sqref="AK903:AK913">
    <cfRule type="cellIs" dxfId="2835" priority="1060" stopIfTrue="1" operator="equal">
      <formula>"NO ADMISIBLE"</formula>
    </cfRule>
    <cfRule type="cellIs" dxfId="2834" priority="1061" stopIfTrue="1" operator="equal">
      <formula>"ADMISIBLE"</formula>
    </cfRule>
  </conditionalFormatting>
  <conditionalFormatting sqref="AL903:AL913">
    <cfRule type="cellIs" dxfId="2833" priority="1058" stopIfTrue="1" operator="equal">
      <formula>"NO ADMISIBLE"</formula>
    </cfRule>
    <cfRule type="cellIs" dxfId="2832" priority="1059" stopIfTrue="1" operator="equal">
      <formula>"ADMISIBLE"</formula>
    </cfRule>
  </conditionalFormatting>
  <conditionalFormatting sqref="S903:S913">
    <cfRule type="cellIs" dxfId="2831" priority="1055" stopIfTrue="1" operator="equal">
      <formula>"NO ADMISIBLE"</formula>
    </cfRule>
  </conditionalFormatting>
  <conditionalFormatting sqref="T904:T913">
    <cfRule type="cellIs" dxfId="2830" priority="1056" stopIfTrue="1" operator="equal">
      <formula>"NO ADMISIBLE"</formula>
    </cfRule>
    <cfRule type="cellIs" dxfId="2829" priority="1057" stopIfTrue="1" operator="equal">
      <formula>"ADMISIBLE"</formula>
    </cfRule>
  </conditionalFormatting>
  <conditionalFormatting sqref="U903:U913">
    <cfRule type="cellIs" dxfId="2828" priority="1052" stopIfTrue="1" operator="equal">
      <formula>"NO ADMISIBLE"</formula>
    </cfRule>
  </conditionalFormatting>
  <conditionalFormatting sqref="V903:W913">
    <cfRule type="cellIs" dxfId="2827" priority="1053" stopIfTrue="1" operator="equal">
      <formula>"NO ADMISIBLE"</formula>
    </cfRule>
    <cfRule type="cellIs" dxfId="2826" priority="1054" stopIfTrue="1" operator="equal">
      <formula>"ADMISIBLE"</formula>
    </cfRule>
  </conditionalFormatting>
  <conditionalFormatting sqref="D904:D913 E903:M903">
    <cfRule type="cellIs" dxfId="2825" priority="1051" stopIfTrue="1" operator="equal">
      <formula>"NO ADMISIBLE"</formula>
    </cfRule>
  </conditionalFormatting>
  <conditionalFormatting sqref="J905:K913">
    <cfRule type="cellIs" dxfId="2824" priority="1049" stopIfTrue="1" operator="equal">
      <formula>"NO ADMISIBLE"</formula>
    </cfRule>
  </conditionalFormatting>
  <conditionalFormatting sqref="J904:K904">
    <cfRule type="cellIs" dxfId="2823" priority="1050" stopIfTrue="1" operator="equal">
      <formula>"NO ADMISIBLE"</formula>
    </cfRule>
  </conditionalFormatting>
  <conditionalFormatting sqref="T903">
    <cfRule type="cellIs" dxfId="2822" priority="1047" stopIfTrue="1" operator="equal">
      <formula>"NO ADMISIBLE"</formula>
    </cfRule>
    <cfRule type="cellIs" dxfId="2821" priority="1048" stopIfTrue="1" operator="equal">
      <formula>"ADMISIBLE"</formula>
    </cfRule>
  </conditionalFormatting>
  <conditionalFormatting sqref="AE903">
    <cfRule type="cellIs" dxfId="2820" priority="1045" stopIfTrue="1" operator="equal">
      <formula>"NO ADMISIBLE"</formula>
    </cfRule>
    <cfRule type="cellIs" dxfId="2819" priority="1046" stopIfTrue="1" operator="equal">
      <formula>"ADMISIBLE"</formula>
    </cfRule>
  </conditionalFormatting>
  <conditionalFormatting sqref="C907">
    <cfRule type="cellIs" dxfId="2818" priority="1044" stopIfTrue="1" operator="equal">
      <formula>"NO ADMISIBLE"</formula>
    </cfRule>
  </conditionalFormatting>
  <conditionalFormatting sqref="D903">
    <cfRule type="cellIs" dxfId="2817" priority="1043" stopIfTrue="1" operator="equal">
      <formula>"NO ADMISIBLE"</formula>
    </cfRule>
  </conditionalFormatting>
  <conditionalFormatting sqref="C905">
    <cfRule type="cellIs" dxfId="2816" priority="1042" stopIfTrue="1" operator="equal">
      <formula>"NO ADMISIBLE"</formula>
    </cfRule>
  </conditionalFormatting>
  <conditionalFormatting sqref="C906">
    <cfRule type="cellIs" dxfId="2815" priority="1041" stopIfTrue="1" operator="equal">
      <formula>"NO ADMISIBLE"</formula>
    </cfRule>
  </conditionalFormatting>
  <conditionalFormatting sqref="AF914:AG924 AB914:AD924 X914:X924 C914 N914:R924 C919:C924">
    <cfRule type="cellIs" dxfId="2814" priority="1038" stopIfTrue="1" operator="equal">
      <formula>"NO ADMISIBLE"</formula>
    </cfRule>
  </conditionalFormatting>
  <conditionalFormatting sqref="AC914 AE915:AE924 Y914:AA924">
    <cfRule type="cellIs" dxfId="2813" priority="1039" stopIfTrue="1" operator="equal">
      <formula>"NO ADMISIBLE"</formula>
    </cfRule>
    <cfRule type="cellIs" dxfId="2812" priority="1040" stopIfTrue="1" operator="equal">
      <formula>"ADMISIBLE"</formula>
    </cfRule>
  </conditionalFormatting>
  <conditionalFormatting sqref="AD914:AD924">
    <cfRule type="cellIs" dxfId="2811" priority="1036" stopIfTrue="1" operator="equal">
      <formula>"NO ADMISIBLE"</formula>
    </cfRule>
    <cfRule type="cellIs" dxfId="2810" priority="1037" stopIfTrue="1" operator="equal">
      <formula>"ADMISIBLE"</formula>
    </cfRule>
  </conditionalFormatting>
  <conditionalFormatting sqref="AH914:AI924">
    <cfRule type="cellIs" dxfId="2809" priority="1035" stopIfTrue="1" operator="equal">
      <formula>"NO ADMISIBLE"</formula>
    </cfRule>
  </conditionalFormatting>
  <conditionalFormatting sqref="AH914">
    <cfRule type="cellIs" dxfId="2808" priority="1033" stopIfTrue="1" operator="equal">
      <formula>"NO ADMISIBLE"</formula>
    </cfRule>
    <cfRule type="cellIs" dxfId="2807" priority="1034" stopIfTrue="1" operator="equal">
      <formula>"ADMISIBLE"</formula>
    </cfRule>
  </conditionalFormatting>
  <conditionalFormatting sqref="AI914:AI924">
    <cfRule type="cellIs" dxfId="2806" priority="1031" stopIfTrue="1" operator="equal">
      <formula>"NO ADMISIBLE"</formula>
    </cfRule>
    <cfRule type="cellIs" dxfId="2805" priority="1032" stopIfTrue="1" operator="equal">
      <formula>"ADMISIBLE"</formula>
    </cfRule>
  </conditionalFormatting>
  <conditionalFormatting sqref="AJ914:AK924">
    <cfRule type="cellIs" dxfId="2804" priority="1030" stopIfTrue="1" operator="equal">
      <formula>"NO ADMISIBLE"</formula>
    </cfRule>
  </conditionalFormatting>
  <conditionalFormatting sqref="AJ914">
    <cfRule type="cellIs" dxfId="2803" priority="1028" stopIfTrue="1" operator="equal">
      <formula>"NO ADMISIBLE"</formula>
    </cfRule>
    <cfRule type="cellIs" dxfId="2802" priority="1029" stopIfTrue="1" operator="equal">
      <formula>"ADMISIBLE"</formula>
    </cfRule>
  </conditionalFormatting>
  <conditionalFormatting sqref="AK914:AK924">
    <cfRule type="cellIs" dxfId="2801" priority="1026" stopIfTrue="1" operator="equal">
      <formula>"NO ADMISIBLE"</formula>
    </cfRule>
    <cfRule type="cellIs" dxfId="2800" priority="1027" stopIfTrue="1" operator="equal">
      <formula>"ADMISIBLE"</formula>
    </cfRule>
  </conditionalFormatting>
  <conditionalFormatting sqref="AL914:AL924">
    <cfRule type="cellIs" dxfId="2799" priority="1024" stopIfTrue="1" operator="equal">
      <formula>"NO ADMISIBLE"</formula>
    </cfRule>
    <cfRule type="cellIs" dxfId="2798" priority="1025" stopIfTrue="1" operator="equal">
      <formula>"ADMISIBLE"</formula>
    </cfRule>
  </conditionalFormatting>
  <conditionalFormatting sqref="S914:S924">
    <cfRule type="cellIs" dxfId="2797" priority="1021" stopIfTrue="1" operator="equal">
      <formula>"NO ADMISIBLE"</formula>
    </cfRule>
  </conditionalFormatting>
  <conditionalFormatting sqref="T915:T924">
    <cfRule type="cellIs" dxfId="2796" priority="1022" stopIfTrue="1" operator="equal">
      <formula>"NO ADMISIBLE"</formula>
    </cfRule>
    <cfRule type="cellIs" dxfId="2795" priority="1023" stopIfTrue="1" operator="equal">
      <formula>"ADMISIBLE"</formula>
    </cfRule>
  </conditionalFormatting>
  <conditionalFormatting sqref="U914:U924">
    <cfRule type="cellIs" dxfId="2794" priority="1018" stopIfTrue="1" operator="equal">
      <formula>"NO ADMISIBLE"</formula>
    </cfRule>
  </conditionalFormatting>
  <conditionalFormatting sqref="V914:W924">
    <cfRule type="cellIs" dxfId="2793" priority="1019" stopIfTrue="1" operator="equal">
      <formula>"NO ADMISIBLE"</formula>
    </cfRule>
    <cfRule type="cellIs" dxfId="2792" priority="1020" stopIfTrue="1" operator="equal">
      <formula>"ADMISIBLE"</formula>
    </cfRule>
  </conditionalFormatting>
  <conditionalFormatting sqref="D915:D924 E914:M914">
    <cfRule type="cellIs" dxfId="2791" priority="1017" stopIfTrue="1" operator="equal">
      <formula>"NO ADMISIBLE"</formula>
    </cfRule>
  </conditionalFormatting>
  <conditionalFormatting sqref="J916:K924">
    <cfRule type="cellIs" dxfId="2790" priority="1015" stopIfTrue="1" operator="equal">
      <formula>"NO ADMISIBLE"</formula>
    </cfRule>
  </conditionalFormatting>
  <conditionalFormatting sqref="J915:K915">
    <cfRule type="cellIs" dxfId="2789" priority="1016" stopIfTrue="1" operator="equal">
      <formula>"NO ADMISIBLE"</formula>
    </cfRule>
  </conditionalFormatting>
  <conditionalFormatting sqref="T914">
    <cfRule type="cellIs" dxfId="2788" priority="1013" stopIfTrue="1" operator="equal">
      <formula>"NO ADMISIBLE"</formula>
    </cfRule>
    <cfRule type="cellIs" dxfId="2787" priority="1014" stopIfTrue="1" operator="equal">
      <formula>"ADMISIBLE"</formula>
    </cfRule>
  </conditionalFormatting>
  <conditionalFormatting sqref="AE914">
    <cfRule type="cellIs" dxfId="2786" priority="1011" stopIfTrue="1" operator="equal">
      <formula>"NO ADMISIBLE"</formula>
    </cfRule>
    <cfRule type="cellIs" dxfId="2785" priority="1012" stopIfTrue="1" operator="equal">
      <formula>"ADMISIBLE"</formula>
    </cfRule>
  </conditionalFormatting>
  <conditionalFormatting sqref="C918">
    <cfRule type="cellIs" dxfId="2784" priority="1010" stopIfTrue="1" operator="equal">
      <formula>"NO ADMISIBLE"</formula>
    </cfRule>
  </conditionalFormatting>
  <conditionalFormatting sqref="D914">
    <cfRule type="cellIs" dxfId="2783" priority="1009" stopIfTrue="1" operator="equal">
      <formula>"NO ADMISIBLE"</formula>
    </cfRule>
  </conditionalFormatting>
  <conditionalFormatting sqref="C916">
    <cfRule type="cellIs" dxfId="2782" priority="1008" stopIfTrue="1" operator="equal">
      <formula>"NO ADMISIBLE"</formula>
    </cfRule>
  </conditionalFormatting>
  <conditionalFormatting sqref="C917">
    <cfRule type="cellIs" dxfId="2781" priority="1007" stopIfTrue="1" operator="equal">
      <formula>"NO ADMISIBLE"</formula>
    </cfRule>
  </conditionalFormatting>
  <conditionalFormatting sqref="AF925:AG935 AB925:AD935 X925:X935 C925 N925:R935 C930:C935">
    <cfRule type="cellIs" dxfId="2780" priority="1004" stopIfTrue="1" operator="equal">
      <formula>"NO ADMISIBLE"</formula>
    </cfRule>
  </conditionalFormatting>
  <conditionalFormatting sqref="AC925 AE926:AE935 Y925:AA935">
    <cfRule type="cellIs" dxfId="2779" priority="1005" stopIfTrue="1" operator="equal">
      <formula>"NO ADMISIBLE"</formula>
    </cfRule>
    <cfRule type="cellIs" dxfId="2778" priority="1006" stopIfTrue="1" operator="equal">
      <formula>"ADMISIBLE"</formula>
    </cfRule>
  </conditionalFormatting>
  <conditionalFormatting sqref="AD925:AD935">
    <cfRule type="cellIs" dxfId="2777" priority="1002" stopIfTrue="1" operator="equal">
      <formula>"NO ADMISIBLE"</formula>
    </cfRule>
    <cfRule type="cellIs" dxfId="2776" priority="1003" stopIfTrue="1" operator="equal">
      <formula>"ADMISIBLE"</formula>
    </cfRule>
  </conditionalFormatting>
  <conditionalFormatting sqref="AH925:AI935">
    <cfRule type="cellIs" dxfId="2775" priority="1001" stopIfTrue="1" operator="equal">
      <formula>"NO ADMISIBLE"</formula>
    </cfRule>
  </conditionalFormatting>
  <conditionalFormatting sqref="AH925">
    <cfRule type="cellIs" dxfId="2774" priority="999" stopIfTrue="1" operator="equal">
      <formula>"NO ADMISIBLE"</formula>
    </cfRule>
    <cfRule type="cellIs" dxfId="2773" priority="1000" stopIfTrue="1" operator="equal">
      <formula>"ADMISIBLE"</formula>
    </cfRule>
  </conditionalFormatting>
  <conditionalFormatting sqref="AI925:AI935">
    <cfRule type="cellIs" dxfId="2772" priority="997" stopIfTrue="1" operator="equal">
      <formula>"NO ADMISIBLE"</formula>
    </cfRule>
    <cfRule type="cellIs" dxfId="2771" priority="998" stopIfTrue="1" operator="equal">
      <formula>"ADMISIBLE"</formula>
    </cfRule>
  </conditionalFormatting>
  <conditionalFormatting sqref="AJ925:AK935">
    <cfRule type="cellIs" dxfId="2770" priority="996" stopIfTrue="1" operator="equal">
      <formula>"NO ADMISIBLE"</formula>
    </cfRule>
  </conditionalFormatting>
  <conditionalFormatting sqref="AJ925">
    <cfRule type="cellIs" dxfId="2769" priority="994" stopIfTrue="1" operator="equal">
      <formula>"NO ADMISIBLE"</formula>
    </cfRule>
    <cfRule type="cellIs" dxfId="2768" priority="995" stopIfTrue="1" operator="equal">
      <formula>"ADMISIBLE"</formula>
    </cfRule>
  </conditionalFormatting>
  <conditionalFormatting sqref="AK925:AK935">
    <cfRule type="cellIs" dxfId="2767" priority="992" stopIfTrue="1" operator="equal">
      <formula>"NO ADMISIBLE"</formula>
    </cfRule>
    <cfRule type="cellIs" dxfId="2766" priority="993" stopIfTrue="1" operator="equal">
      <formula>"ADMISIBLE"</formula>
    </cfRule>
  </conditionalFormatting>
  <conditionalFormatting sqref="AL925:AL935">
    <cfRule type="cellIs" dxfId="2765" priority="990" stopIfTrue="1" operator="equal">
      <formula>"NO ADMISIBLE"</formula>
    </cfRule>
    <cfRule type="cellIs" dxfId="2764" priority="991" stopIfTrue="1" operator="equal">
      <formula>"ADMISIBLE"</formula>
    </cfRule>
  </conditionalFormatting>
  <conditionalFormatting sqref="S925:S935">
    <cfRule type="cellIs" dxfId="2763" priority="987" stopIfTrue="1" operator="equal">
      <formula>"NO ADMISIBLE"</formula>
    </cfRule>
  </conditionalFormatting>
  <conditionalFormatting sqref="T926:T935">
    <cfRule type="cellIs" dxfId="2762" priority="988" stopIfTrue="1" operator="equal">
      <formula>"NO ADMISIBLE"</formula>
    </cfRule>
    <cfRule type="cellIs" dxfId="2761" priority="989" stopIfTrue="1" operator="equal">
      <formula>"ADMISIBLE"</formula>
    </cfRule>
  </conditionalFormatting>
  <conditionalFormatting sqref="U925:U935">
    <cfRule type="cellIs" dxfId="2760" priority="984" stopIfTrue="1" operator="equal">
      <formula>"NO ADMISIBLE"</formula>
    </cfRule>
  </conditionalFormatting>
  <conditionalFormatting sqref="V925:W935">
    <cfRule type="cellIs" dxfId="2759" priority="985" stopIfTrue="1" operator="equal">
      <formula>"NO ADMISIBLE"</formula>
    </cfRule>
    <cfRule type="cellIs" dxfId="2758" priority="986" stopIfTrue="1" operator="equal">
      <formula>"ADMISIBLE"</formula>
    </cfRule>
  </conditionalFormatting>
  <conditionalFormatting sqref="D926:D935 E925:M925">
    <cfRule type="cellIs" dxfId="2757" priority="983" stopIfTrue="1" operator="equal">
      <formula>"NO ADMISIBLE"</formula>
    </cfRule>
  </conditionalFormatting>
  <conditionalFormatting sqref="J927:K935">
    <cfRule type="cellIs" dxfId="2756" priority="981" stopIfTrue="1" operator="equal">
      <formula>"NO ADMISIBLE"</formula>
    </cfRule>
  </conditionalFormatting>
  <conditionalFormatting sqref="J926:K926">
    <cfRule type="cellIs" dxfId="2755" priority="982" stopIfTrue="1" operator="equal">
      <formula>"NO ADMISIBLE"</formula>
    </cfRule>
  </conditionalFormatting>
  <conditionalFormatting sqref="T925">
    <cfRule type="cellIs" dxfId="2754" priority="979" stopIfTrue="1" operator="equal">
      <formula>"NO ADMISIBLE"</formula>
    </cfRule>
    <cfRule type="cellIs" dxfId="2753" priority="980" stopIfTrue="1" operator="equal">
      <formula>"ADMISIBLE"</formula>
    </cfRule>
  </conditionalFormatting>
  <conditionalFormatting sqref="AE925">
    <cfRule type="cellIs" dxfId="2752" priority="977" stopIfTrue="1" operator="equal">
      <formula>"NO ADMISIBLE"</formula>
    </cfRule>
    <cfRule type="cellIs" dxfId="2751" priority="978" stopIfTrue="1" operator="equal">
      <formula>"ADMISIBLE"</formula>
    </cfRule>
  </conditionalFormatting>
  <conditionalFormatting sqref="C929">
    <cfRule type="cellIs" dxfId="2750" priority="976" stopIfTrue="1" operator="equal">
      <formula>"NO ADMISIBLE"</formula>
    </cfRule>
  </conditionalFormatting>
  <conditionalFormatting sqref="D925">
    <cfRule type="cellIs" dxfId="2749" priority="975" stopIfTrue="1" operator="equal">
      <formula>"NO ADMISIBLE"</formula>
    </cfRule>
  </conditionalFormatting>
  <conditionalFormatting sqref="C927">
    <cfRule type="cellIs" dxfId="2748" priority="974" stopIfTrue="1" operator="equal">
      <formula>"NO ADMISIBLE"</formula>
    </cfRule>
  </conditionalFormatting>
  <conditionalFormatting sqref="C928">
    <cfRule type="cellIs" dxfId="2747" priority="973" stopIfTrue="1" operator="equal">
      <formula>"NO ADMISIBLE"</formula>
    </cfRule>
  </conditionalFormatting>
  <conditionalFormatting sqref="AF936:AG946 AB936:AD946 X936:X946 C936 N936:R946 C941:C946">
    <cfRule type="cellIs" dxfId="2746" priority="970" stopIfTrue="1" operator="equal">
      <formula>"NO ADMISIBLE"</formula>
    </cfRule>
  </conditionalFormatting>
  <conditionalFormatting sqref="AC936 AE937:AE946 Y936:AA946">
    <cfRule type="cellIs" dxfId="2745" priority="971" stopIfTrue="1" operator="equal">
      <formula>"NO ADMISIBLE"</formula>
    </cfRule>
    <cfRule type="cellIs" dxfId="2744" priority="972" stopIfTrue="1" operator="equal">
      <formula>"ADMISIBLE"</formula>
    </cfRule>
  </conditionalFormatting>
  <conditionalFormatting sqref="AD936:AD946">
    <cfRule type="cellIs" dxfId="2743" priority="968" stopIfTrue="1" operator="equal">
      <formula>"NO ADMISIBLE"</formula>
    </cfRule>
    <cfRule type="cellIs" dxfId="2742" priority="969" stopIfTrue="1" operator="equal">
      <formula>"ADMISIBLE"</formula>
    </cfRule>
  </conditionalFormatting>
  <conditionalFormatting sqref="AH936:AI946">
    <cfRule type="cellIs" dxfId="2741" priority="967" stopIfTrue="1" operator="equal">
      <formula>"NO ADMISIBLE"</formula>
    </cfRule>
  </conditionalFormatting>
  <conditionalFormatting sqref="AH936">
    <cfRule type="cellIs" dxfId="2740" priority="965" stopIfTrue="1" operator="equal">
      <formula>"NO ADMISIBLE"</formula>
    </cfRule>
    <cfRule type="cellIs" dxfId="2739" priority="966" stopIfTrue="1" operator="equal">
      <formula>"ADMISIBLE"</formula>
    </cfRule>
  </conditionalFormatting>
  <conditionalFormatting sqref="AI936:AI946">
    <cfRule type="cellIs" dxfId="2738" priority="963" stopIfTrue="1" operator="equal">
      <formula>"NO ADMISIBLE"</formula>
    </cfRule>
    <cfRule type="cellIs" dxfId="2737" priority="964" stopIfTrue="1" operator="equal">
      <formula>"ADMISIBLE"</formula>
    </cfRule>
  </conditionalFormatting>
  <conditionalFormatting sqref="AJ936:AK946">
    <cfRule type="cellIs" dxfId="2736" priority="962" stopIfTrue="1" operator="equal">
      <formula>"NO ADMISIBLE"</formula>
    </cfRule>
  </conditionalFormatting>
  <conditionalFormatting sqref="AJ936">
    <cfRule type="cellIs" dxfId="2735" priority="960" stopIfTrue="1" operator="equal">
      <formula>"NO ADMISIBLE"</formula>
    </cfRule>
    <cfRule type="cellIs" dxfId="2734" priority="961" stopIfTrue="1" operator="equal">
      <formula>"ADMISIBLE"</formula>
    </cfRule>
  </conditionalFormatting>
  <conditionalFormatting sqref="AK936:AK946">
    <cfRule type="cellIs" dxfId="2733" priority="958" stopIfTrue="1" operator="equal">
      <formula>"NO ADMISIBLE"</formula>
    </cfRule>
    <cfRule type="cellIs" dxfId="2732" priority="959" stopIfTrue="1" operator="equal">
      <formula>"ADMISIBLE"</formula>
    </cfRule>
  </conditionalFormatting>
  <conditionalFormatting sqref="AL936:AL946">
    <cfRule type="cellIs" dxfId="2731" priority="956" stopIfTrue="1" operator="equal">
      <formula>"NO ADMISIBLE"</formula>
    </cfRule>
    <cfRule type="cellIs" dxfId="2730" priority="957" stopIfTrue="1" operator="equal">
      <formula>"ADMISIBLE"</formula>
    </cfRule>
  </conditionalFormatting>
  <conditionalFormatting sqref="S936:S946">
    <cfRule type="cellIs" dxfId="2729" priority="953" stopIfTrue="1" operator="equal">
      <formula>"NO ADMISIBLE"</formula>
    </cfRule>
  </conditionalFormatting>
  <conditionalFormatting sqref="T937:T946">
    <cfRule type="cellIs" dxfId="2728" priority="954" stopIfTrue="1" operator="equal">
      <formula>"NO ADMISIBLE"</formula>
    </cfRule>
    <cfRule type="cellIs" dxfId="2727" priority="955" stopIfTrue="1" operator="equal">
      <formula>"ADMISIBLE"</formula>
    </cfRule>
  </conditionalFormatting>
  <conditionalFormatting sqref="U936:U946">
    <cfRule type="cellIs" dxfId="2726" priority="950" stopIfTrue="1" operator="equal">
      <formula>"NO ADMISIBLE"</formula>
    </cfRule>
  </conditionalFormatting>
  <conditionalFormatting sqref="V936:W946">
    <cfRule type="cellIs" dxfId="2725" priority="951" stopIfTrue="1" operator="equal">
      <formula>"NO ADMISIBLE"</formula>
    </cfRule>
    <cfRule type="cellIs" dxfId="2724" priority="952" stopIfTrue="1" operator="equal">
      <formula>"ADMISIBLE"</formula>
    </cfRule>
  </conditionalFormatting>
  <conditionalFormatting sqref="D937:D946 E936:M936">
    <cfRule type="cellIs" dxfId="2723" priority="949" stopIfTrue="1" operator="equal">
      <formula>"NO ADMISIBLE"</formula>
    </cfRule>
  </conditionalFormatting>
  <conditionalFormatting sqref="J938:K946">
    <cfRule type="cellIs" dxfId="2722" priority="947" stopIfTrue="1" operator="equal">
      <formula>"NO ADMISIBLE"</formula>
    </cfRule>
  </conditionalFormatting>
  <conditionalFormatting sqref="J937:K937">
    <cfRule type="cellIs" dxfId="2721" priority="948" stopIfTrue="1" operator="equal">
      <formula>"NO ADMISIBLE"</formula>
    </cfRule>
  </conditionalFormatting>
  <conditionalFormatting sqref="T936">
    <cfRule type="cellIs" dxfId="2720" priority="945" stopIfTrue="1" operator="equal">
      <formula>"NO ADMISIBLE"</formula>
    </cfRule>
    <cfRule type="cellIs" dxfId="2719" priority="946" stopIfTrue="1" operator="equal">
      <formula>"ADMISIBLE"</formula>
    </cfRule>
  </conditionalFormatting>
  <conditionalFormatting sqref="AE936">
    <cfRule type="cellIs" dxfId="2718" priority="943" stopIfTrue="1" operator="equal">
      <formula>"NO ADMISIBLE"</formula>
    </cfRule>
    <cfRule type="cellIs" dxfId="2717" priority="944" stopIfTrue="1" operator="equal">
      <formula>"ADMISIBLE"</formula>
    </cfRule>
  </conditionalFormatting>
  <conditionalFormatting sqref="C940">
    <cfRule type="cellIs" dxfId="2716" priority="942" stopIfTrue="1" operator="equal">
      <formula>"NO ADMISIBLE"</formula>
    </cfRule>
  </conditionalFormatting>
  <conditionalFormatting sqref="D936">
    <cfRule type="cellIs" dxfId="2715" priority="941" stopIfTrue="1" operator="equal">
      <formula>"NO ADMISIBLE"</formula>
    </cfRule>
  </conditionalFormatting>
  <conditionalFormatting sqref="C938">
    <cfRule type="cellIs" dxfId="2714" priority="940" stopIfTrue="1" operator="equal">
      <formula>"NO ADMISIBLE"</formula>
    </cfRule>
  </conditionalFormatting>
  <conditionalFormatting sqref="C939">
    <cfRule type="cellIs" dxfId="2713" priority="939" stopIfTrue="1" operator="equal">
      <formula>"NO ADMISIBLE"</formula>
    </cfRule>
  </conditionalFormatting>
  <conditionalFormatting sqref="AF947:AG957 AB947:AD957 X947:X957 C947 N947:R957 C952:C957">
    <cfRule type="cellIs" dxfId="2712" priority="936" stopIfTrue="1" operator="equal">
      <formula>"NO ADMISIBLE"</formula>
    </cfRule>
  </conditionalFormatting>
  <conditionalFormatting sqref="AC947 AE948:AE957 Y947:AA957">
    <cfRule type="cellIs" dxfId="2711" priority="937" stopIfTrue="1" operator="equal">
      <formula>"NO ADMISIBLE"</formula>
    </cfRule>
    <cfRule type="cellIs" dxfId="2710" priority="938" stopIfTrue="1" operator="equal">
      <formula>"ADMISIBLE"</formula>
    </cfRule>
  </conditionalFormatting>
  <conditionalFormatting sqref="AD947:AD957">
    <cfRule type="cellIs" dxfId="2709" priority="934" stopIfTrue="1" operator="equal">
      <formula>"NO ADMISIBLE"</formula>
    </cfRule>
    <cfRule type="cellIs" dxfId="2708" priority="935" stopIfTrue="1" operator="equal">
      <formula>"ADMISIBLE"</formula>
    </cfRule>
  </conditionalFormatting>
  <conditionalFormatting sqref="AH947:AI957">
    <cfRule type="cellIs" dxfId="2707" priority="933" stopIfTrue="1" operator="equal">
      <formula>"NO ADMISIBLE"</formula>
    </cfRule>
  </conditionalFormatting>
  <conditionalFormatting sqref="AH947">
    <cfRule type="cellIs" dxfId="2706" priority="931" stopIfTrue="1" operator="equal">
      <formula>"NO ADMISIBLE"</formula>
    </cfRule>
    <cfRule type="cellIs" dxfId="2705" priority="932" stopIfTrue="1" operator="equal">
      <formula>"ADMISIBLE"</formula>
    </cfRule>
  </conditionalFormatting>
  <conditionalFormatting sqref="AI947:AI957">
    <cfRule type="cellIs" dxfId="2704" priority="929" stopIfTrue="1" operator="equal">
      <formula>"NO ADMISIBLE"</formula>
    </cfRule>
    <cfRule type="cellIs" dxfId="2703" priority="930" stopIfTrue="1" operator="equal">
      <formula>"ADMISIBLE"</formula>
    </cfRule>
  </conditionalFormatting>
  <conditionalFormatting sqref="AJ947:AK957">
    <cfRule type="cellIs" dxfId="2702" priority="928" stopIfTrue="1" operator="equal">
      <formula>"NO ADMISIBLE"</formula>
    </cfRule>
  </conditionalFormatting>
  <conditionalFormatting sqref="AJ947">
    <cfRule type="cellIs" dxfId="2701" priority="926" stopIfTrue="1" operator="equal">
      <formula>"NO ADMISIBLE"</formula>
    </cfRule>
    <cfRule type="cellIs" dxfId="2700" priority="927" stopIfTrue="1" operator="equal">
      <formula>"ADMISIBLE"</formula>
    </cfRule>
  </conditionalFormatting>
  <conditionalFormatting sqref="AK947:AK957">
    <cfRule type="cellIs" dxfId="2699" priority="924" stopIfTrue="1" operator="equal">
      <formula>"NO ADMISIBLE"</formula>
    </cfRule>
    <cfRule type="cellIs" dxfId="2698" priority="925" stopIfTrue="1" operator="equal">
      <formula>"ADMISIBLE"</formula>
    </cfRule>
  </conditionalFormatting>
  <conditionalFormatting sqref="AL947:AL957">
    <cfRule type="cellIs" dxfId="2697" priority="922" stopIfTrue="1" operator="equal">
      <formula>"NO ADMISIBLE"</formula>
    </cfRule>
    <cfRule type="cellIs" dxfId="2696" priority="923" stopIfTrue="1" operator="equal">
      <formula>"ADMISIBLE"</formula>
    </cfRule>
  </conditionalFormatting>
  <conditionalFormatting sqref="S947:S957">
    <cfRule type="cellIs" dxfId="2695" priority="919" stopIfTrue="1" operator="equal">
      <formula>"NO ADMISIBLE"</formula>
    </cfRule>
  </conditionalFormatting>
  <conditionalFormatting sqref="T948:T957">
    <cfRule type="cellIs" dxfId="2694" priority="920" stopIfTrue="1" operator="equal">
      <formula>"NO ADMISIBLE"</formula>
    </cfRule>
    <cfRule type="cellIs" dxfId="2693" priority="921" stopIfTrue="1" operator="equal">
      <formula>"ADMISIBLE"</formula>
    </cfRule>
  </conditionalFormatting>
  <conditionalFormatting sqref="U947:U957">
    <cfRule type="cellIs" dxfId="2692" priority="916" stopIfTrue="1" operator="equal">
      <formula>"NO ADMISIBLE"</formula>
    </cfRule>
  </conditionalFormatting>
  <conditionalFormatting sqref="V947:W957">
    <cfRule type="cellIs" dxfId="2691" priority="917" stopIfTrue="1" operator="equal">
      <formula>"NO ADMISIBLE"</formula>
    </cfRule>
    <cfRule type="cellIs" dxfId="2690" priority="918" stopIfTrue="1" operator="equal">
      <formula>"ADMISIBLE"</formula>
    </cfRule>
  </conditionalFormatting>
  <conditionalFormatting sqref="D948:D957 E947:M947">
    <cfRule type="cellIs" dxfId="2689" priority="915" stopIfTrue="1" operator="equal">
      <formula>"NO ADMISIBLE"</formula>
    </cfRule>
  </conditionalFormatting>
  <conditionalFormatting sqref="J949:K957">
    <cfRule type="cellIs" dxfId="2688" priority="913" stopIfTrue="1" operator="equal">
      <formula>"NO ADMISIBLE"</formula>
    </cfRule>
  </conditionalFormatting>
  <conditionalFormatting sqref="J948:K948">
    <cfRule type="cellIs" dxfId="2687" priority="914" stopIfTrue="1" operator="equal">
      <formula>"NO ADMISIBLE"</formula>
    </cfRule>
  </conditionalFormatting>
  <conditionalFormatting sqref="T947">
    <cfRule type="cellIs" dxfId="2686" priority="911" stopIfTrue="1" operator="equal">
      <formula>"NO ADMISIBLE"</formula>
    </cfRule>
    <cfRule type="cellIs" dxfId="2685" priority="912" stopIfTrue="1" operator="equal">
      <formula>"ADMISIBLE"</formula>
    </cfRule>
  </conditionalFormatting>
  <conditionalFormatting sqref="AE947">
    <cfRule type="cellIs" dxfId="2684" priority="909" stopIfTrue="1" operator="equal">
      <formula>"NO ADMISIBLE"</formula>
    </cfRule>
    <cfRule type="cellIs" dxfId="2683" priority="910" stopIfTrue="1" operator="equal">
      <formula>"ADMISIBLE"</formula>
    </cfRule>
  </conditionalFormatting>
  <conditionalFormatting sqref="C951">
    <cfRule type="cellIs" dxfId="2682" priority="908" stopIfTrue="1" operator="equal">
      <formula>"NO ADMISIBLE"</formula>
    </cfRule>
  </conditionalFormatting>
  <conditionalFormatting sqref="D947">
    <cfRule type="cellIs" dxfId="2681" priority="907" stopIfTrue="1" operator="equal">
      <formula>"NO ADMISIBLE"</formula>
    </cfRule>
  </conditionalFormatting>
  <conditionalFormatting sqref="C949">
    <cfRule type="cellIs" dxfId="2680" priority="906" stopIfTrue="1" operator="equal">
      <formula>"NO ADMISIBLE"</formula>
    </cfRule>
  </conditionalFormatting>
  <conditionalFormatting sqref="C950">
    <cfRule type="cellIs" dxfId="2679" priority="905" stopIfTrue="1" operator="equal">
      <formula>"NO ADMISIBLE"</formula>
    </cfRule>
  </conditionalFormatting>
  <conditionalFormatting sqref="AF958:AG968 AB958:AD968 X958:X968 C958 N958:R968 C963:C968">
    <cfRule type="cellIs" dxfId="2678" priority="902" stopIfTrue="1" operator="equal">
      <formula>"NO ADMISIBLE"</formula>
    </cfRule>
  </conditionalFormatting>
  <conditionalFormatting sqref="AC958 AE959:AE968 Y958:AA968">
    <cfRule type="cellIs" dxfId="2677" priority="903" stopIfTrue="1" operator="equal">
      <formula>"NO ADMISIBLE"</formula>
    </cfRule>
    <cfRule type="cellIs" dxfId="2676" priority="904" stopIfTrue="1" operator="equal">
      <formula>"ADMISIBLE"</formula>
    </cfRule>
  </conditionalFormatting>
  <conditionalFormatting sqref="AD958:AD968">
    <cfRule type="cellIs" dxfId="2675" priority="900" stopIfTrue="1" operator="equal">
      <formula>"NO ADMISIBLE"</formula>
    </cfRule>
    <cfRule type="cellIs" dxfId="2674" priority="901" stopIfTrue="1" operator="equal">
      <formula>"ADMISIBLE"</formula>
    </cfRule>
  </conditionalFormatting>
  <conditionalFormatting sqref="AH958:AI968">
    <cfRule type="cellIs" dxfId="2673" priority="899" stopIfTrue="1" operator="equal">
      <formula>"NO ADMISIBLE"</formula>
    </cfRule>
  </conditionalFormatting>
  <conditionalFormatting sqref="AH958">
    <cfRule type="cellIs" dxfId="2672" priority="897" stopIfTrue="1" operator="equal">
      <formula>"NO ADMISIBLE"</formula>
    </cfRule>
    <cfRule type="cellIs" dxfId="2671" priority="898" stopIfTrue="1" operator="equal">
      <formula>"ADMISIBLE"</formula>
    </cfRule>
  </conditionalFormatting>
  <conditionalFormatting sqref="AI958:AI968">
    <cfRule type="cellIs" dxfId="2670" priority="895" stopIfTrue="1" operator="equal">
      <formula>"NO ADMISIBLE"</formula>
    </cfRule>
    <cfRule type="cellIs" dxfId="2669" priority="896" stopIfTrue="1" operator="equal">
      <formula>"ADMISIBLE"</formula>
    </cfRule>
  </conditionalFormatting>
  <conditionalFormatting sqref="AJ958:AK968">
    <cfRule type="cellIs" dxfId="2668" priority="894" stopIfTrue="1" operator="equal">
      <formula>"NO ADMISIBLE"</formula>
    </cfRule>
  </conditionalFormatting>
  <conditionalFormatting sqref="AJ958">
    <cfRule type="cellIs" dxfId="2667" priority="892" stopIfTrue="1" operator="equal">
      <formula>"NO ADMISIBLE"</formula>
    </cfRule>
    <cfRule type="cellIs" dxfId="2666" priority="893" stopIfTrue="1" operator="equal">
      <formula>"ADMISIBLE"</formula>
    </cfRule>
  </conditionalFormatting>
  <conditionalFormatting sqref="AK958:AK968">
    <cfRule type="cellIs" dxfId="2665" priority="890" stopIfTrue="1" operator="equal">
      <formula>"NO ADMISIBLE"</formula>
    </cfRule>
    <cfRule type="cellIs" dxfId="2664" priority="891" stopIfTrue="1" operator="equal">
      <formula>"ADMISIBLE"</formula>
    </cfRule>
  </conditionalFormatting>
  <conditionalFormatting sqref="AL958:AL968">
    <cfRule type="cellIs" dxfId="2663" priority="888" stopIfTrue="1" operator="equal">
      <formula>"NO ADMISIBLE"</formula>
    </cfRule>
    <cfRule type="cellIs" dxfId="2662" priority="889" stopIfTrue="1" operator="equal">
      <formula>"ADMISIBLE"</formula>
    </cfRule>
  </conditionalFormatting>
  <conditionalFormatting sqref="S958:S968">
    <cfRule type="cellIs" dxfId="2661" priority="885" stopIfTrue="1" operator="equal">
      <formula>"NO ADMISIBLE"</formula>
    </cfRule>
  </conditionalFormatting>
  <conditionalFormatting sqref="T959:T968">
    <cfRule type="cellIs" dxfId="2660" priority="886" stopIfTrue="1" operator="equal">
      <formula>"NO ADMISIBLE"</formula>
    </cfRule>
    <cfRule type="cellIs" dxfId="2659" priority="887" stopIfTrue="1" operator="equal">
      <formula>"ADMISIBLE"</formula>
    </cfRule>
  </conditionalFormatting>
  <conditionalFormatting sqref="U958:U968">
    <cfRule type="cellIs" dxfId="2658" priority="882" stopIfTrue="1" operator="equal">
      <formula>"NO ADMISIBLE"</formula>
    </cfRule>
  </conditionalFormatting>
  <conditionalFormatting sqref="V958:W968">
    <cfRule type="cellIs" dxfId="2657" priority="883" stopIfTrue="1" operator="equal">
      <formula>"NO ADMISIBLE"</formula>
    </cfRule>
    <cfRule type="cellIs" dxfId="2656" priority="884" stopIfTrue="1" operator="equal">
      <formula>"ADMISIBLE"</formula>
    </cfRule>
  </conditionalFormatting>
  <conditionalFormatting sqref="D959:D968 E958:M958">
    <cfRule type="cellIs" dxfId="2655" priority="881" stopIfTrue="1" operator="equal">
      <formula>"NO ADMISIBLE"</formula>
    </cfRule>
  </conditionalFormatting>
  <conditionalFormatting sqref="J960:K968">
    <cfRule type="cellIs" dxfId="2654" priority="879" stopIfTrue="1" operator="equal">
      <formula>"NO ADMISIBLE"</formula>
    </cfRule>
  </conditionalFormatting>
  <conditionalFormatting sqref="J959:K959">
    <cfRule type="cellIs" dxfId="2653" priority="880" stopIfTrue="1" operator="equal">
      <formula>"NO ADMISIBLE"</formula>
    </cfRule>
  </conditionalFormatting>
  <conditionalFormatting sqref="T958">
    <cfRule type="cellIs" dxfId="2652" priority="877" stopIfTrue="1" operator="equal">
      <formula>"NO ADMISIBLE"</formula>
    </cfRule>
    <cfRule type="cellIs" dxfId="2651" priority="878" stopIfTrue="1" operator="equal">
      <formula>"ADMISIBLE"</formula>
    </cfRule>
  </conditionalFormatting>
  <conditionalFormatting sqref="AE958">
    <cfRule type="cellIs" dxfId="2650" priority="875" stopIfTrue="1" operator="equal">
      <formula>"NO ADMISIBLE"</formula>
    </cfRule>
    <cfRule type="cellIs" dxfId="2649" priority="876" stopIfTrue="1" operator="equal">
      <formula>"ADMISIBLE"</formula>
    </cfRule>
  </conditionalFormatting>
  <conditionalFormatting sqref="C962">
    <cfRule type="cellIs" dxfId="2648" priority="874" stopIfTrue="1" operator="equal">
      <formula>"NO ADMISIBLE"</formula>
    </cfRule>
  </conditionalFormatting>
  <conditionalFormatting sqref="D958">
    <cfRule type="cellIs" dxfId="2647" priority="873" stopIfTrue="1" operator="equal">
      <formula>"NO ADMISIBLE"</formula>
    </cfRule>
  </conditionalFormatting>
  <conditionalFormatting sqref="C960">
    <cfRule type="cellIs" dxfId="2646" priority="872" stopIfTrue="1" operator="equal">
      <formula>"NO ADMISIBLE"</formula>
    </cfRule>
  </conditionalFormatting>
  <conditionalFormatting sqref="C961">
    <cfRule type="cellIs" dxfId="2645" priority="871" stopIfTrue="1" operator="equal">
      <formula>"NO ADMISIBLE"</formula>
    </cfRule>
  </conditionalFormatting>
  <conditionalFormatting sqref="AF969:AG979 AB969:AD979 X969:X979 C969 N969:R979 C974:C979">
    <cfRule type="cellIs" dxfId="2644" priority="868" stopIfTrue="1" operator="equal">
      <formula>"NO ADMISIBLE"</formula>
    </cfRule>
  </conditionalFormatting>
  <conditionalFormatting sqref="AC969 AE970:AE979 Y969:AA979">
    <cfRule type="cellIs" dxfId="2643" priority="869" stopIfTrue="1" operator="equal">
      <formula>"NO ADMISIBLE"</formula>
    </cfRule>
    <cfRule type="cellIs" dxfId="2642" priority="870" stopIfTrue="1" operator="equal">
      <formula>"ADMISIBLE"</formula>
    </cfRule>
  </conditionalFormatting>
  <conditionalFormatting sqref="AD969:AD979">
    <cfRule type="cellIs" dxfId="2641" priority="866" stopIfTrue="1" operator="equal">
      <formula>"NO ADMISIBLE"</formula>
    </cfRule>
    <cfRule type="cellIs" dxfId="2640" priority="867" stopIfTrue="1" operator="equal">
      <formula>"ADMISIBLE"</formula>
    </cfRule>
  </conditionalFormatting>
  <conditionalFormatting sqref="AH969:AI979">
    <cfRule type="cellIs" dxfId="2639" priority="865" stopIfTrue="1" operator="equal">
      <formula>"NO ADMISIBLE"</formula>
    </cfRule>
  </conditionalFormatting>
  <conditionalFormatting sqref="AH969">
    <cfRule type="cellIs" dxfId="2638" priority="863" stopIfTrue="1" operator="equal">
      <formula>"NO ADMISIBLE"</formula>
    </cfRule>
    <cfRule type="cellIs" dxfId="2637" priority="864" stopIfTrue="1" operator="equal">
      <formula>"ADMISIBLE"</formula>
    </cfRule>
  </conditionalFormatting>
  <conditionalFormatting sqref="AI969:AI979">
    <cfRule type="cellIs" dxfId="2636" priority="861" stopIfTrue="1" operator="equal">
      <formula>"NO ADMISIBLE"</formula>
    </cfRule>
    <cfRule type="cellIs" dxfId="2635" priority="862" stopIfTrue="1" operator="equal">
      <formula>"ADMISIBLE"</formula>
    </cfRule>
  </conditionalFormatting>
  <conditionalFormatting sqref="AJ969:AK979">
    <cfRule type="cellIs" dxfId="2634" priority="860" stopIfTrue="1" operator="equal">
      <formula>"NO ADMISIBLE"</formula>
    </cfRule>
  </conditionalFormatting>
  <conditionalFormatting sqref="AJ969">
    <cfRule type="cellIs" dxfId="2633" priority="858" stopIfTrue="1" operator="equal">
      <formula>"NO ADMISIBLE"</formula>
    </cfRule>
    <cfRule type="cellIs" dxfId="2632" priority="859" stopIfTrue="1" operator="equal">
      <formula>"ADMISIBLE"</formula>
    </cfRule>
  </conditionalFormatting>
  <conditionalFormatting sqref="AK969:AK979">
    <cfRule type="cellIs" dxfId="2631" priority="856" stopIfTrue="1" operator="equal">
      <formula>"NO ADMISIBLE"</formula>
    </cfRule>
    <cfRule type="cellIs" dxfId="2630" priority="857" stopIfTrue="1" operator="equal">
      <formula>"ADMISIBLE"</formula>
    </cfRule>
  </conditionalFormatting>
  <conditionalFormatting sqref="AL969:AL979">
    <cfRule type="cellIs" dxfId="2629" priority="854" stopIfTrue="1" operator="equal">
      <formula>"NO ADMISIBLE"</formula>
    </cfRule>
    <cfRule type="cellIs" dxfId="2628" priority="855" stopIfTrue="1" operator="equal">
      <formula>"ADMISIBLE"</formula>
    </cfRule>
  </conditionalFormatting>
  <conditionalFormatting sqref="S969:S979">
    <cfRule type="cellIs" dxfId="2627" priority="851" stopIfTrue="1" operator="equal">
      <formula>"NO ADMISIBLE"</formula>
    </cfRule>
  </conditionalFormatting>
  <conditionalFormatting sqref="T970:T979">
    <cfRule type="cellIs" dxfId="2626" priority="852" stopIfTrue="1" operator="equal">
      <formula>"NO ADMISIBLE"</formula>
    </cfRule>
    <cfRule type="cellIs" dxfId="2625" priority="853" stopIfTrue="1" operator="equal">
      <formula>"ADMISIBLE"</formula>
    </cfRule>
  </conditionalFormatting>
  <conditionalFormatting sqref="U969:U979">
    <cfRule type="cellIs" dxfId="2624" priority="848" stopIfTrue="1" operator="equal">
      <formula>"NO ADMISIBLE"</formula>
    </cfRule>
  </conditionalFormatting>
  <conditionalFormatting sqref="V969:W979">
    <cfRule type="cellIs" dxfId="2623" priority="849" stopIfTrue="1" operator="equal">
      <formula>"NO ADMISIBLE"</formula>
    </cfRule>
    <cfRule type="cellIs" dxfId="2622" priority="850" stopIfTrue="1" operator="equal">
      <formula>"ADMISIBLE"</formula>
    </cfRule>
  </conditionalFormatting>
  <conditionalFormatting sqref="D970:D979 E969:M969">
    <cfRule type="cellIs" dxfId="2621" priority="847" stopIfTrue="1" operator="equal">
      <formula>"NO ADMISIBLE"</formula>
    </cfRule>
  </conditionalFormatting>
  <conditionalFormatting sqref="J971:K979">
    <cfRule type="cellIs" dxfId="2620" priority="845" stopIfTrue="1" operator="equal">
      <formula>"NO ADMISIBLE"</formula>
    </cfRule>
  </conditionalFormatting>
  <conditionalFormatting sqref="J970:K970">
    <cfRule type="cellIs" dxfId="2619" priority="846" stopIfTrue="1" operator="equal">
      <formula>"NO ADMISIBLE"</formula>
    </cfRule>
  </conditionalFormatting>
  <conditionalFormatting sqref="T969">
    <cfRule type="cellIs" dxfId="2618" priority="843" stopIfTrue="1" operator="equal">
      <formula>"NO ADMISIBLE"</formula>
    </cfRule>
    <cfRule type="cellIs" dxfId="2617" priority="844" stopIfTrue="1" operator="equal">
      <formula>"ADMISIBLE"</formula>
    </cfRule>
  </conditionalFormatting>
  <conditionalFormatting sqref="AE969">
    <cfRule type="cellIs" dxfId="2616" priority="841" stopIfTrue="1" operator="equal">
      <formula>"NO ADMISIBLE"</formula>
    </cfRule>
    <cfRule type="cellIs" dxfId="2615" priority="842" stopIfTrue="1" operator="equal">
      <formula>"ADMISIBLE"</formula>
    </cfRule>
  </conditionalFormatting>
  <conditionalFormatting sqref="C973">
    <cfRule type="cellIs" dxfId="2614" priority="840" stopIfTrue="1" operator="equal">
      <formula>"NO ADMISIBLE"</formula>
    </cfRule>
  </conditionalFormatting>
  <conditionalFormatting sqref="D969">
    <cfRule type="cellIs" dxfId="2613" priority="839" stopIfTrue="1" operator="equal">
      <formula>"NO ADMISIBLE"</formula>
    </cfRule>
  </conditionalFormatting>
  <conditionalFormatting sqref="C971">
    <cfRule type="cellIs" dxfId="2612" priority="838" stopIfTrue="1" operator="equal">
      <formula>"NO ADMISIBLE"</formula>
    </cfRule>
  </conditionalFormatting>
  <conditionalFormatting sqref="C972">
    <cfRule type="cellIs" dxfId="2611" priority="837" stopIfTrue="1" operator="equal">
      <formula>"NO ADMISIBLE"</formula>
    </cfRule>
  </conditionalFormatting>
  <conditionalFormatting sqref="AF980:AG990 AB980:AD990 X980:X990 C980 N980:R990 C985:C990">
    <cfRule type="cellIs" dxfId="2610" priority="834" stopIfTrue="1" operator="equal">
      <formula>"NO ADMISIBLE"</formula>
    </cfRule>
  </conditionalFormatting>
  <conditionalFormatting sqref="AC980 AE981:AE990 Y980:AA990">
    <cfRule type="cellIs" dxfId="2609" priority="835" stopIfTrue="1" operator="equal">
      <formula>"NO ADMISIBLE"</formula>
    </cfRule>
    <cfRule type="cellIs" dxfId="2608" priority="836" stopIfTrue="1" operator="equal">
      <formula>"ADMISIBLE"</formula>
    </cfRule>
  </conditionalFormatting>
  <conditionalFormatting sqref="AD980:AD990">
    <cfRule type="cellIs" dxfId="2607" priority="832" stopIfTrue="1" operator="equal">
      <formula>"NO ADMISIBLE"</formula>
    </cfRule>
    <cfRule type="cellIs" dxfId="2606" priority="833" stopIfTrue="1" operator="equal">
      <formula>"ADMISIBLE"</formula>
    </cfRule>
  </conditionalFormatting>
  <conditionalFormatting sqref="AH980:AI990">
    <cfRule type="cellIs" dxfId="2605" priority="831" stopIfTrue="1" operator="equal">
      <formula>"NO ADMISIBLE"</formula>
    </cfRule>
  </conditionalFormatting>
  <conditionalFormatting sqref="AH980">
    <cfRule type="cellIs" dxfId="2604" priority="829" stopIfTrue="1" operator="equal">
      <formula>"NO ADMISIBLE"</formula>
    </cfRule>
    <cfRule type="cellIs" dxfId="2603" priority="830" stopIfTrue="1" operator="equal">
      <formula>"ADMISIBLE"</formula>
    </cfRule>
  </conditionalFormatting>
  <conditionalFormatting sqref="AI980:AI990">
    <cfRule type="cellIs" dxfId="2602" priority="827" stopIfTrue="1" operator="equal">
      <formula>"NO ADMISIBLE"</formula>
    </cfRule>
    <cfRule type="cellIs" dxfId="2601" priority="828" stopIfTrue="1" operator="equal">
      <formula>"ADMISIBLE"</formula>
    </cfRule>
  </conditionalFormatting>
  <conditionalFormatting sqref="AJ980:AK990">
    <cfRule type="cellIs" dxfId="2600" priority="826" stopIfTrue="1" operator="equal">
      <formula>"NO ADMISIBLE"</formula>
    </cfRule>
  </conditionalFormatting>
  <conditionalFormatting sqref="AJ980">
    <cfRule type="cellIs" dxfId="2599" priority="824" stopIfTrue="1" operator="equal">
      <formula>"NO ADMISIBLE"</formula>
    </cfRule>
    <cfRule type="cellIs" dxfId="2598" priority="825" stopIfTrue="1" operator="equal">
      <formula>"ADMISIBLE"</formula>
    </cfRule>
  </conditionalFormatting>
  <conditionalFormatting sqref="AK980:AK990">
    <cfRule type="cellIs" dxfId="2597" priority="822" stopIfTrue="1" operator="equal">
      <formula>"NO ADMISIBLE"</formula>
    </cfRule>
    <cfRule type="cellIs" dxfId="2596" priority="823" stopIfTrue="1" operator="equal">
      <formula>"ADMISIBLE"</formula>
    </cfRule>
  </conditionalFormatting>
  <conditionalFormatting sqref="AL980:AL990">
    <cfRule type="cellIs" dxfId="2595" priority="820" stopIfTrue="1" operator="equal">
      <formula>"NO ADMISIBLE"</formula>
    </cfRule>
    <cfRule type="cellIs" dxfId="2594" priority="821" stopIfTrue="1" operator="equal">
      <formula>"ADMISIBLE"</formula>
    </cfRule>
  </conditionalFormatting>
  <conditionalFormatting sqref="S980:S990">
    <cfRule type="cellIs" dxfId="2593" priority="817" stopIfTrue="1" operator="equal">
      <formula>"NO ADMISIBLE"</formula>
    </cfRule>
  </conditionalFormatting>
  <conditionalFormatting sqref="T981:T990">
    <cfRule type="cellIs" dxfId="2592" priority="818" stopIfTrue="1" operator="equal">
      <formula>"NO ADMISIBLE"</formula>
    </cfRule>
    <cfRule type="cellIs" dxfId="2591" priority="819" stopIfTrue="1" operator="equal">
      <formula>"ADMISIBLE"</formula>
    </cfRule>
  </conditionalFormatting>
  <conditionalFormatting sqref="U980:U990">
    <cfRule type="cellIs" dxfId="2590" priority="814" stopIfTrue="1" operator="equal">
      <formula>"NO ADMISIBLE"</formula>
    </cfRule>
  </conditionalFormatting>
  <conditionalFormatting sqref="V980:W990">
    <cfRule type="cellIs" dxfId="2589" priority="815" stopIfTrue="1" operator="equal">
      <formula>"NO ADMISIBLE"</formula>
    </cfRule>
    <cfRule type="cellIs" dxfId="2588" priority="816" stopIfTrue="1" operator="equal">
      <formula>"ADMISIBLE"</formula>
    </cfRule>
  </conditionalFormatting>
  <conditionalFormatting sqref="D981:D990 E980:M980">
    <cfRule type="cellIs" dxfId="2587" priority="813" stopIfTrue="1" operator="equal">
      <formula>"NO ADMISIBLE"</formula>
    </cfRule>
  </conditionalFormatting>
  <conditionalFormatting sqref="J982:K990">
    <cfRule type="cellIs" dxfId="2586" priority="811" stopIfTrue="1" operator="equal">
      <formula>"NO ADMISIBLE"</formula>
    </cfRule>
  </conditionalFormatting>
  <conditionalFormatting sqref="J981:K981">
    <cfRule type="cellIs" dxfId="2585" priority="812" stopIfTrue="1" operator="equal">
      <formula>"NO ADMISIBLE"</formula>
    </cfRule>
  </conditionalFormatting>
  <conditionalFormatting sqref="T980">
    <cfRule type="cellIs" dxfId="2584" priority="809" stopIfTrue="1" operator="equal">
      <formula>"NO ADMISIBLE"</formula>
    </cfRule>
    <cfRule type="cellIs" dxfId="2583" priority="810" stopIfTrue="1" operator="equal">
      <formula>"ADMISIBLE"</formula>
    </cfRule>
  </conditionalFormatting>
  <conditionalFormatting sqref="AE980">
    <cfRule type="cellIs" dxfId="2582" priority="807" stopIfTrue="1" operator="equal">
      <formula>"NO ADMISIBLE"</formula>
    </cfRule>
    <cfRule type="cellIs" dxfId="2581" priority="808" stopIfTrue="1" operator="equal">
      <formula>"ADMISIBLE"</formula>
    </cfRule>
  </conditionalFormatting>
  <conditionalFormatting sqref="C984">
    <cfRule type="cellIs" dxfId="2580" priority="806" stopIfTrue="1" operator="equal">
      <formula>"NO ADMISIBLE"</formula>
    </cfRule>
  </conditionalFormatting>
  <conditionalFormatting sqref="D980">
    <cfRule type="cellIs" dxfId="2579" priority="805" stopIfTrue="1" operator="equal">
      <formula>"NO ADMISIBLE"</formula>
    </cfRule>
  </conditionalFormatting>
  <conditionalFormatting sqref="C982">
    <cfRule type="cellIs" dxfId="2578" priority="804" stopIfTrue="1" operator="equal">
      <formula>"NO ADMISIBLE"</formula>
    </cfRule>
  </conditionalFormatting>
  <conditionalFormatting sqref="C983">
    <cfRule type="cellIs" dxfId="2577" priority="803" stopIfTrue="1" operator="equal">
      <formula>"NO ADMISIBLE"</formula>
    </cfRule>
  </conditionalFormatting>
  <conditionalFormatting sqref="AF991:AG1001 AB991:AD1001 X991:X1001 C991 N991:R1001 C996:C1001">
    <cfRule type="cellIs" dxfId="2576" priority="800" stopIfTrue="1" operator="equal">
      <formula>"NO ADMISIBLE"</formula>
    </cfRule>
  </conditionalFormatting>
  <conditionalFormatting sqref="AC991 AE992:AE1001 Y991:AA1001">
    <cfRule type="cellIs" dxfId="2575" priority="801" stopIfTrue="1" operator="equal">
      <formula>"NO ADMISIBLE"</formula>
    </cfRule>
    <cfRule type="cellIs" dxfId="2574" priority="802" stopIfTrue="1" operator="equal">
      <formula>"ADMISIBLE"</formula>
    </cfRule>
  </conditionalFormatting>
  <conditionalFormatting sqref="AD991:AD1001">
    <cfRule type="cellIs" dxfId="2573" priority="798" stopIfTrue="1" operator="equal">
      <formula>"NO ADMISIBLE"</formula>
    </cfRule>
    <cfRule type="cellIs" dxfId="2572" priority="799" stopIfTrue="1" operator="equal">
      <formula>"ADMISIBLE"</formula>
    </cfRule>
  </conditionalFormatting>
  <conditionalFormatting sqref="AH991:AI1001">
    <cfRule type="cellIs" dxfId="2571" priority="797" stopIfTrue="1" operator="equal">
      <formula>"NO ADMISIBLE"</formula>
    </cfRule>
  </conditionalFormatting>
  <conditionalFormatting sqref="AH991">
    <cfRule type="cellIs" dxfId="2570" priority="795" stopIfTrue="1" operator="equal">
      <formula>"NO ADMISIBLE"</formula>
    </cfRule>
    <cfRule type="cellIs" dxfId="2569" priority="796" stopIfTrue="1" operator="equal">
      <formula>"ADMISIBLE"</formula>
    </cfRule>
  </conditionalFormatting>
  <conditionalFormatting sqref="AI991:AI1001">
    <cfRule type="cellIs" dxfId="2568" priority="793" stopIfTrue="1" operator="equal">
      <formula>"NO ADMISIBLE"</formula>
    </cfRule>
    <cfRule type="cellIs" dxfId="2567" priority="794" stopIfTrue="1" operator="equal">
      <formula>"ADMISIBLE"</formula>
    </cfRule>
  </conditionalFormatting>
  <conditionalFormatting sqref="AJ991:AK1001">
    <cfRule type="cellIs" dxfId="2566" priority="792" stopIfTrue="1" operator="equal">
      <formula>"NO ADMISIBLE"</formula>
    </cfRule>
  </conditionalFormatting>
  <conditionalFormatting sqref="AJ991">
    <cfRule type="cellIs" dxfId="2565" priority="790" stopIfTrue="1" operator="equal">
      <formula>"NO ADMISIBLE"</formula>
    </cfRule>
    <cfRule type="cellIs" dxfId="2564" priority="791" stopIfTrue="1" operator="equal">
      <formula>"ADMISIBLE"</formula>
    </cfRule>
  </conditionalFormatting>
  <conditionalFormatting sqref="AK991:AK1001">
    <cfRule type="cellIs" dxfId="2563" priority="788" stopIfTrue="1" operator="equal">
      <formula>"NO ADMISIBLE"</formula>
    </cfRule>
    <cfRule type="cellIs" dxfId="2562" priority="789" stopIfTrue="1" operator="equal">
      <formula>"ADMISIBLE"</formula>
    </cfRule>
  </conditionalFormatting>
  <conditionalFormatting sqref="AL991:AL1001">
    <cfRule type="cellIs" dxfId="2561" priority="786" stopIfTrue="1" operator="equal">
      <formula>"NO ADMISIBLE"</formula>
    </cfRule>
    <cfRule type="cellIs" dxfId="2560" priority="787" stopIfTrue="1" operator="equal">
      <formula>"ADMISIBLE"</formula>
    </cfRule>
  </conditionalFormatting>
  <conditionalFormatting sqref="S991:S1001">
    <cfRule type="cellIs" dxfId="2559" priority="783" stopIfTrue="1" operator="equal">
      <formula>"NO ADMISIBLE"</formula>
    </cfRule>
  </conditionalFormatting>
  <conditionalFormatting sqref="T992:T1001">
    <cfRule type="cellIs" dxfId="2558" priority="784" stopIfTrue="1" operator="equal">
      <formula>"NO ADMISIBLE"</formula>
    </cfRule>
    <cfRule type="cellIs" dxfId="2557" priority="785" stopIfTrue="1" operator="equal">
      <formula>"ADMISIBLE"</formula>
    </cfRule>
  </conditionalFormatting>
  <conditionalFormatting sqref="U991:U1001">
    <cfRule type="cellIs" dxfId="2556" priority="780" stopIfTrue="1" operator="equal">
      <formula>"NO ADMISIBLE"</formula>
    </cfRule>
  </conditionalFormatting>
  <conditionalFormatting sqref="V991:W1001">
    <cfRule type="cellIs" dxfId="2555" priority="781" stopIfTrue="1" operator="equal">
      <formula>"NO ADMISIBLE"</formula>
    </cfRule>
    <cfRule type="cellIs" dxfId="2554" priority="782" stopIfTrue="1" operator="equal">
      <formula>"ADMISIBLE"</formula>
    </cfRule>
  </conditionalFormatting>
  <conditionalFormatting sqref="D992:D1001 E991:M991">
    <cfRule type="cellIs" dxfId="2553" priority="779" stopIfTrue="1" operator="equal">
      <formula>"NO ADMISIBLE"</formula>
    </cfRule>
  </conditionalFormatting>
  <conditionalFormatting sqref="J993:K1001">
    <cfRule type="cellIs" dxfId="2552" priority="777" stopIfTrue="1" operator="equal">
      <formula>"NO ADMISIBLE"</formula>
    </cfRule>
  </conditionalFormatting>
  <conditionalFormatting sqref="J992:K992">
    <cfRule type="cellIs" dxfId="2551" priority="778" stopIfTrue="1" operator="equal">
      <formula>"NO ADMISIBLE"</formula>
    </cfRule>
  </conditionalFormatting>
  <conditionalFormatting sqref="T991">
    <cfRule type="cellIs" dxfId="2550" priority="775" stopIfTrue="1" operator="equal">
      <formula>"NO ADMISIBLE"</formula>
    </cfRule>
    <cfRule type="cellIs" dxfId="2549" priority="776" stopIfTrue="1" operator="equal">
      <formula>"ADMISIBLE"</formula>
    </cfRule>
  </conditionalFormatting>
  <conditionalFormatting sqref="AE991">
    <cfRule type="cellIs" dxfId="2548" priority="773" stopIfTrue="1" operator="equal">
      <formula>"NO ADMISIBLE"</formula>
    </cfRule>
    <cfRule type="cellIs" dxfId="2547" priority="774" stopIfTrue="1" operator="equal">
      <formula>"ADMISIBLE"</formula>
    </cfRule>
  </conditionalFormatting>
  <conditionalFormatting sqref="C995">
    <cfRule type="cellIs" dxfId="2546" priority="772" stopIfTrue="1" operator="equal">
      <formula>"NO ADMISIBLE"</formula>
    </cfRule>
  </conditionalFormatting>
  <conditionalFormatting sqref="D991">
    <cfRule type="cellIs" dxfId="2545" priority="771" stopIfTrue="1" operator="equal">
      <formula>"NO ADMISIBLE"</formula>
    </cfRule>
  </conditionalFormatting>
  <conditionalFormatting sqref="C993">
    <cfRule type="cellIs" dxfId="2544" priority="770" stopIfTrue="1" operator="equal">
      <formula>"NO ADMISIBLE"</formula>
    </cfRule>
  </conditionalFormatting>
  <conditionalFormatting sqref="C994">
    <cfRule type="cellIs" dxfId="2543" priority="769" stopIfTrue="1" operator="equal">
      <formula>"NO ADMISIBLE"</formula>
    </cfRule>
  </conditionalFormatting>
  <conditionalFormatting sqref="AF1002:AG1012 AB1002:AD1012 X1002:X1012 C1002 N1002:R1012 C1007:C1012">
    <cfRule type="cellIs" dxfId="2542" priority="766" stopIfTrue="1" operator="equal">
      <formula>"NO ADMISIBLE"</formula>
    </cfRule>
  </conditionalFormatting>
  <conditionalFormatting sqref="AC1002 AE1003:AE1012 Y1002:AA1012">
    <cfRule type="cellIs" dxfId="2541" priority="767" stopIfTrue="1" operator="equal">
      <formula>"NO ADMISIBLE"</formula>
    </cfRule>
    <cfRule type="cellIs" dxfId="2540" priority="768" stopIfTrue="1" operator="equal">
      <formula>"ADMISIBLE"</formula>
    </cfRule>
  </conditionalFormatting>
  <conditionalFormatting sqref="AD1002:AD1012">
    <cfRule type="cellIs" dxfId="2539" priority="764" stopIfTrue="1" operator="equal">
      <formula>"NO ADMISIBLE"</formula>
    </cfRule>
    <cfRule type="cellIs" dxfId="2538" priority="765" stopIfTrue="1" operator="equal">
      <formula>"ADMISIBLE"</formula>
    </cfRule>
  </conditionalFormatting>
  <conditionalFormatting sqref="AH1002:AI1012">
    <cfRule type="cellIs" dxfId="2537" priority="763" stopIfTrue="1" operator="equal">
      <formula>"NO ADMISIBLE"</formula>
    </cfRule>
  </conditionalFormatting>
  <conditionalFormatting sqref="AH1002">
    <cfRule type="cellIs" dxfId="2536" priority="761" stopIfTrue="1" operator="equal">
      <formula>"NO ADMISIBLE"</formula>
    </cfRule>
    <cfRule type="cellIs" dxfId="2535" priority="762" stopIfTrue="1" operator="equal">
      <formula>"ADMISIBLE"</formula>
    </cfRule>
  </conditionalFormatting>
  <conditionalFormatting sqref="AI1002:AI1012">
    <cfRule type="cellIs" dxfId="2534" priority="759" stopIfTrue="1" operator="equal">
      <formula>"NO ADMISIBLE"</formula>
    </cfRule>
    <cfRule type="cellIs" dxfId="2533" priority="760" stopIfTrue="1" operator="equal">
      <formula>"ADMISIBLE"</formula>
    </cfRule>
  </conditionalFormatting>
  <conditionalFormatting sqref="AJ1002:AK1012">
    <cfRule type="cellIs" dxfId="2532" priority="758" stopIfTrue="1" operator="equal">
      <formula>"NO ADMISIBLE"</formula>
    </cfRule>
  </conditionalFormatting>
  <conditionalFormatting sqref="AJ1002">
    <cfRule type="cellIs" dxfId="2531" priority="756" stopIfTrue="1" operator="equal">
      <formula>"NO ADMISIBLE"</formula>
    </cfRule>
    <cfRule type="cellIs" dxfId="2530" priority="757" stopIfTrue="1" operator="equal">
      <formula>"ADMISIBLE"</formula>
    </cfRule>
  </conditionalFormatting>
  <conditionalFormatting sqref="AK1002:AK1012">
    <cfRule type="cellIs" dxfId="2529" priority="754" stopIfTrue="1" operator="equal">
      <formula>"NO ADMISIBLE"</formula>
    </cfRule>
    <cfRule type="cellIs" dxfId="2528" priority="755" stopIfTrue="1" operator="equal">
      <formula>"ADMISIBLE"</formula>
    </cfRule>
  </conditionalFormatting>
  <conditionalFormatting sqref="AL1002:AL1012">
    <cfRule type="cellIs" dxfId="2527" priority="752" stopIfTrue="1" operator="equal">
      <formula>"NO ADMISIBLE"</formula>
    </cfRule>
    <cfRule type="cellIs" dxfId="2526" priority="753" stopIfTrue="1" operator="equal">
      <formula>"ADMISIBLE"</formula>
    </cfRule>
  </conditionalFormatting>
  <conditionalFormatting sqref="S1002:S1012">
    <cfRule type="cellIs" dxfId="2525" priority="749" stopIfTrue="1" operator="equal">
      <formula>"NO ADMISIBLE"</formula>
    </cfRule>
  </conditionalFormatting>
  <conditionalFormatting sqref="T1003:T1012">
    <cfRule type="cellIs" dxfId="2524" priority="750" stopIfTrue="1" operator="equal">
      <formula>"NO ADMISIBLE"</formula>
    </cfRule>
    <cfRule type="cellIs" dxfId="2523" priority="751" stopIfTrue="1" operator="equal">
      <formula>"ADMISIBLE"</formula>
    </cfRule>
  </conditionalFormatting>
  <conditionalFormatting sqref="U1002:U1012">
    <cfRule type="cellIs" dxfId="2522" priority="746" stopIfTrue="1" operator="equal">
      <formula>"NO ADMISIBLE"</formula>
    </cfRule>
  </conditionalFormatting>
  <conditionalFormatting sqref="V1002:W1012">
    <cfRule type="cellIs" dxfId="2521" priority="747" stopIfTrue="1" operator="equal">
      <formula>"NO ADMISIBLE"</formula>
    </cfRule>
    <cfRule type="cellIs" dxfId="2520" priority="748" stopIfTrue="1" operator="equal">
      <formula>"ADMISIBLE"</formula>
    </cfRule>
  </conditionalFormatting>
  <conditionalFormatting sqref="D1003:D1012 E1002:M1002">
    <cfRule type="cellIs" dxfId="2519" priority="745" stopIfTrue="1" operator="equal">
      <formula>"NO ADMISIBLE"</formula>
    </cfRule>
  </conditionalFormatting>
  <conditionalFormatting sqref="J1004:K1012">
    <cfRule type="cellIs" dxfId="2518" priority="743" stopIfTrue="1" operator="equal">
      <formula>"NO ADMISIBLE"</formula>
    </cfRule>
  </conditionalFormatting>
  <conditionalFormatting sqref="J1003:K1003">
    <cfRule type="cellIs" dxfId="2517" priority="744" stopIfTrue="1" operator="equal">
      <formula>"NO ADMISIBLE"</formula>
    </cfRule>
  </conditionalFormatting>
  <conditionalFormatting sqref="T1002">
    <cfRule type="cellIs" dxfId="2516" priority="741" stopIfTrue="1" operator="equal">
      <formula>"NO ADMISIBLE"</formula>
    </cfRule>
    <cfRule type="cellIs" dxfId="2515" priority="742" stopIfTrue="1" operator="equal">
      <formula>"ADMISIBLE"</formula>
    </cfRule>
  </conditionalFormatting>
  <conditionalFormatting sqref="AE1002">
    <cfRule type="cellIs" dxfId="2514" priority="739" stopIfTrue="1" operator="equal">
      <formula>"NO ADMISIBLE"</formula>
    </cfRule>
    <cfRule type="cellIs" dxfId="2513" priority="740" stopIfTrue="1" operator="equal">
      <formula>"ADMISIBLE"</formula>
    </cfRule>
  </conditionalFormatting>
  <conditionalFormatting sqref="C1006">
    <cfRule type="cellIs" dxfId="2512" priority="738" stopIfTrue="1" operator="equal">
      <formula>"NO ADMISIBLE"</formula>
    </cfRule>
  </conditionalFormatting>
  <conditionalFormatting sqref="D1002">
    <cfRule type="cellIs" dxfId="2511" priority="737" stopIfTrue="1" operator="equal">
      <formula>"NO ADMISIBLE"</formula>
    </cfRule>
  </conditionalFormatting>
  <conditionalFormatting sqref="C1004">
    <cfRule type="cellIs" dxfId="2510" priority="736" stopIfTrue="1" operator="equal">
      <formula>"NO ADMISIBLE"</formula>
    </cfRule>
  </conditionalFormatting>
  <conditionalFormatting sqref="C1005">
    <cfRule type="cellIs" dxfId="2509" priority="735" stopIfTrue="1" operator="equal">
      <formula>"NO ADMISIBLE"</formula>
    </cfRule>
  </conditionalFormatting>
  <conditionalFormatting sqref="AF1013:AG1023 AB1013:AD1023 X1013:X1023 C1013 N1013:R1023 C1018:C1023">
    <cfRule type="cellIs" dxfId="2508" priority="732" stopIfTrue="1" operator="equal">
      <formula>"NO ADMISIBLE"</formula>
    </cfRule>
  </conditionalFormatting>
  <conditionalFormatting sqref="AC1013 AE1014:AE1023 Y1013:AA1023">
    <cfRule type="cellIs" dxfId="2507" priority="733" stopIfTrue="1" operator="equal">
      <formula>"NO ADMISIBLE"</formula>
    </cfRule>
    <cfRule type="cellIs" dxfId="2506" priority="734" stopIfTrue="1" operator="equal">
      <formula>"ADMISIBLE"</formula>
    </cfRule>
  </conditionalFormatting>
  <conditionalFormatting sqref="AD1013:AD1023">
    <cfRule type="cellIs" dxfId="2505" priority="730" stopIfTrue="1" operator="equal">
      <formula>"NO ADMISIBLE"</formula>
    </cfRule>
    <cfRule type="cellIs" dxfId="2504" priority="731" stopIfTrue="1" operator="equal">
      <formula>"ADMISIBLE"</formula>
    </cfRule>
  </conditionalFormatting>
  <conditionalFormatting sqref="AH1013:AI1023">
    <cfRule type="cellIs" dxfId="2503" priority="729" stopIfTrue="1" operator="equal">
      <formula>"NO ADMISIBLE"</formula>
    </cfRule>
  </conditionalFormatting>
  <conditionalFormatting sqref="AH1013">
    <cfRule type="cellIs" dxfId="2502" priority="727" stopIfTrue="1" operator="equal">
      <formula>"NO ADMISIBLE"</formula>
    </cfRule>
    <cfRule type="cellIs" dxfId="2501" priority="728" stopIfTrue="1" operator="equal">
      <formula>"ADMISIBLE"</formula>
    </cfRule>
  </conditionalFormatting>
  <conditionalFormatting sqref="AI1013:AI1023">
    <cfRule type="cellIs" dxfId="2500" priority="725" stopIfTrue="1" operator="equal">
      <formula>"NO ADMISIBLE"</formula>
    </cfRule>
    <cfRule type="cellIs" dxfId="2499" priority="726" stopIfTrue="1" operator="equal">
      <formula>"ADMISIBLE"</formula>
    </cfRule>
  </conditionalFormatting>
  <conditionalFormatting sqref="AJ1013:AK1023">
    <cfRule type="cellIs" dxfId="2498" priority="724" stopIfTrue="1" operator="equal">
      <formula>"NO ADMISIBLE"</formula>
    </cfRule>
  </conditionalFormatting>
  <conditionalFormatting sqref="AJ1013">
    <cfRule type="cellIs" dxfId="2497" priority="722" stopIfTrue="1" operator="equal">
      <formula>"NO ADMISIBLE"</formula>
    </cfRule>
    <cfRule type="cellIs" dxfId="2496" priority="723" stopIfTrue="1" operator="equal">
      <formula>"ADMISIBLE"</formula>
    </cfRule>
  </conditionalFormatting>
  <conditionalFormatting sqref="AK1013:AK1023">
    <cfRule type="cellIs" dxfId="2495" priority="720" stopIfTrue="1" operator="equal">
      <formula>"NO ADMISIBLE"</formula>
    </cfRule>
    <cfRule type="cellIs" dxfId="2494" priority="721" stopIfTrue="1" operator="equal">
      <formula>"ADMISIBLE"</formula>
    </cfRule>
  </conditionalFormatting>
  <conditionalFormatting sqref="AL1013:AL1023">
    <cfRule type="cellIs" dxfId="2493" priority="718" stopIfTrue="1" operator="equal">
      <formula>"NO ADMISIBLE"</formula>
    </cfRule>
    <cfRule type="cellIs" dxfId="2492" priority="719" stopIfTrue="1" operator="equal">
      <formula>"ADMISIBLE"</formula>
    </cfRule>
  </conditionalFormatting>
  <conditionalFormatting sqref="S1013:S1023">
    <cfRule type="cellIs" dxfId="2491" priority="715" stopIfTrue="1" operator="equal">
      <formula>"NO ADMISIBLE"</formula>
    </cfRule>
  </conditionalFormatting>
  <conditionalFormatting sqref="T1014:T1023">
    <cfRule type="cellIs" dxfId="2490" priority="716" stopIfTrue="1" operator="equal">
      <formula>"NO ADMISIBLE"</formula>
    </cfRule>
    <cfRule type="cellIs" dxfId="2489" priority="717" stopIfTrue="1" operator="equal">
      <formula>"ADMISIBLE"</formula>
    </cfRule>
  </conditionalFormatting>
  <conditionalFormatting sqref="U1013:U1023">
    <cfRule type="cellIs" dxfId="2488" priority="712" stopIfTrue="1" operator="equal">
      <formula>"NO ADMISIBLE"</formula>
    </cfRule>
  </conditionalFormatting>
  <conditionalFormatting sqref="V1013:W1023">
    <cfRule type="cellIs" dxfId="2487" priority="713" stopIfTrue="1" operator="equal">
      <formula>"NO ADMISIBLE"</formula>
    </cfRule>
    <cfRule type="cellIs" dxfId="2486" priority="714" stopIfTrue="1" operator="equal">
      <formula>"ADMISIBLE"</formula>
    </cfRule>
  </conditionalFormatting>
  <conditionalFormatting sqref="D1014:D1023 E1013:M1013">
    <cfRule type="cellIs" dxfId="2485" priority="711" stopIfTrue="1" operator="equal">
      <formula>"NO ADMISIBLE"</formula>
    </cfRule>
  </conditionalFormatting>
  <conditionalFormatting sqref="J1015:K1023">
    <cfRule type="cellIs" dxfId="2484" priority="709" stopIfTrue="1" operator="equal">
      <formula>"NO ADMISIBLE"</formula>
    </cfRule>
  </conditionalFormatting>
  <conditionalFormatting sqref="J1014:K1014">
    <cfRule type="cellIs" dxfId="2483" priority="710" stopIfTrue="1" operator="equal">
      <formula>"NO ADMISIBLE"</formula>
    </cfRule>
  </conditionalFormatting>
  <conditionalFormatting sqref="T1013">
    <cfRule type="cellIs" dxfId="2482" priority="707" stopIfTrue="1" operator="equal">
      <formula>"NO ADMISIBLE"</formula>
    </cfRule>
    <cfRule type="cellIs" dxfId="2481" priority="708" stopIfTrue="1" operator="equal">
      <formula>"ADMISIBLE"</formula>
    </cfRule>
  </conditionalFormatting>
  <conditionalFormatting sqref="AE1013">
    <cfRule type="cellIs" dxfId="2480" priority="705" stopIfTrue="1" operator="equal">
      <formula>"NO ADMISIBLE"</formula>
    </cfRule>
    <cfRule type="cellIs" dxfId="2479" priority="706" stopIfTrue="1" operator="equal">
      <formula>"ADMISIBLE"</formula>
    </cfRule>
  </conditionalFormatting>
  <conditionalFormatting sqref="C1017">
    <cfRule type="cellIs" dxfId="2478" priority="704" stopIfTrue="1" operator="equal">
      <formula>"NO ADMISIBLE"</formula>
    </cfRule>
  </conditionalFormatting>
  <conditionalFormatting sqref="D1013">
    <cfRule type="cellIs" dxfId="2477" priority="703" stopIfTrue="1" operator="equal">
      <formula>"NO ADMISIBLE"</formula>
    </cfRule>
  </conditionalFormatting>
  <conditionalFormatting sqref="C1015">
    <cfRule type="cellIs" dxfId="2476" priority="702" stopIfTrue="1" operator="equal">
      <formula>"NO ADMISIBLE"</formula>
    </cfRule>
  </conditionalFormatting>
  <conditionalFormatting sqref="C1016">
    <cfRule type="cellIs" dxfId="2475" priority="701" stopIfTrue="1" operator="equal">
      <formula>"NO ADMISIBLE"</formula>
    </cfRule>
  </conditionalFormatting>
  <conditionalFormatting sqref="AF1024:AG1034 AB1024:AD1034 X1024:X1034 C1024 N1024:R1034 C1029:C1034">
    <cfRule type="cellIs" dxfId="2474" priority="698" stopIfTrue="1" operator="equal">
      <formula>"NO ADMISIBLE"</formula>
    </cfRule>
  </conditionalFormatting>
  <conditionalFormatting sqref="AC1024 AE1025:AE1034 Y1024:AA1034">
    <cfRule type="cellIs" dxfId="2473" priority="699" stopIfTrue="1" operator="equal">
      <formula>"NO ADMISIBLE"</formula>
    </cfRule>
    <cfRule type="cellIs" dxfId="2472" priority="700" stopIfTrue="1" operator="equal">
      <formula>"ADMISIBLE"</formula>
    </cfRule>
  </conditionalFormatting>
  <conditionalFormatting sqref="AD1024:AD1034">
    <cfRule type="cellIs" dxfId="2471" priority="696" stopIfTrue="1" operator="equal">
      <formula>"NO ADMISIBLE"</formula>
    </cfRule>
    <cfRule type="cellIs" dxfId="2470" priority="697" stopIfTrue="1" operator="equal">
      <formula>"ADMISIBLE"</formula>
    </cfRule>
  </conditionalFormatting>
  <conditionalFormatting sqref="AH1024:AI1034">
    <cfRule type="cellIs" dxfId="2469" priority="695" stopIfTrue="1" operator="equal">
      <formula>"NO ADMISIBLE"</formula>
    </cfRule>
  </conditionalFormatting>
  <conditionalFormatting sqref="AH1024">
    <cfRule type="cellIs" dxfId="2468" priority="693" stopIfTrue="1" operator="equal">
      <formula>"NO ADMISIBLE"</formula>
    </cfRule>
    <cfRule type="cellIs" dxfId="2467" priority="694" stopIfTrue="1" operator="equal">
      <formula>"ADMISIBLE"</formula>
    </cfRule>
  </conditionalFormatting>
  <conditionalFormatting sqref="AI1024:AI1034">
    <cfRule type="cellIs" dxfId="2466" priority="691" stopIfTrue="1" operator="equal">
      <formula>"NO ADMISIBLE"</formula>
    </cfRule>
    <cfRule type="cellIs" dxfId="2465" priority="692" stopIfTrue="1" operator="equal">
      <formula>"ADMISIBLE"</formula>
    </cfRule>
  </conditionalFormatting>
  <conditionalFormatting sqref="AJ1024:AK1034">
    <cfRule type="cellIs" dxfId="2464" priority="690" stopIfTrue="1" operator="equal">
      <formula>"NO ADMISIBLE"</formula>
    </cfRule>
  </conditionalFormatting>
  <conditionalFormatting sqref="AJ1024">
    <cfRule type="cellIs" dxfId="2463" priority="688" stopIfTrue="1" operator="equal">
      <formula>"NO ADMISIBLE"</formula>
    </cfRule>
    <cfRule type="cellIs" dxfId="2462" priority="689" stopIfTrue="1" operator="equal">
      <formula>"ADMISIBLE"</formula>
    </cfRule>
  </conditionalFormatting>
  <conditionalFormatting sqref="AK1024:AK1034">
    <cfRule type="cellIs" dxfId="2461" priority="686" stopIfTrue="1" operator="equal">
      <formula>"NO ADMISIBLE"</formula>
    </cfRule>
    <cfRule type="cellIs" dxfId="2460" priority="687" stopIfTrue="1" operator="equal">
      <formula>"ADMISIBLE"</formula>
    </cfRule>
  </conditionalFormatting>
  <conditionalFormatting sqref="AL1024:AL1034">
    <cfRule type="cellIs" dxfId="2459" priority="684" stopIfTrue="1" operator="equal">
      <formula>"NO ADMISIBLE"</formula>
    </cfRule>
    <cfRule type="cellIs" dxfId="2458" priority="685" stopIfTrue="1" operator="equal">
      <formula>"ADMISIBLE"</formula>
    </cfRule>
  </conditionalFormatting>
  <conditionalFormatting sqref="S1024:S1034">
    <cfRule type="cellIs" dxfId="2457" priority="681" stopIfTrue="1" operator="equal">
      <formula>"NO ADMISIBLE"</formula>
    </cfRule>
  </conditionalFormatting>
  <conditionalFormatting sqref="T1025:T1034">
    <cfRule type="cellIs" dxfId="2456" priority="682" stopIfTrue="1" operator="equal">
      <formula>"NO ADMISIBLE"</formula>
    </cfRule>
    <cfRule type="cellIs" dxfId="2455" priority="683" stopIfTrue="1" operator="equal">
      <formula>"ADMISIBLE"</formula>
    </cfRule>
  </conditionalFormatting>
  <conditionalFormatting sqref="U1024:U1034">
    <cfRule type="cellIs" dxfId="2454" priority="678" stopIfTrue="1" operator="equal">
      <formula>"NO ADMISIBLE"</formula>
    </cfRule>
  </conditionalFormatting>
  <conditionalFormatting sqref="V1024:W1034">
    <cfRule type="cellIs" dxfId="2453" priority="679" stopIfTrue="1" operator="equal">
      <formula>"NO ADMISIBLE"</formula>
    </cfRule>
    <cfRule type="cellIs" dxfId="2452" priority="680" stopIfTrue="1" operator="equal">
      <formula>"ADMISIBLE"</formula>
    </cfRule>
  </conditionalFormatting>
  <conditionalFormatting sqref="D1025:D1034 E1024:M1024">
    <cfRule type="cellIs" dxfId="2451" priority="677" stopIfTrue="1" operator="equal">
      <formula>"NO ADMISIBLE"</formula>
    </cfRule>
  </conditionalFormatting>
  <conditionalFormatting sqref="J1026:K1034">
    <cfRule type="cellIs" dxfId="2450" priority="675" stopIfTrue="1" operator="equal">
      <formula>"NO ADMISIBLE"</formula>
    </cfRule>
  </conditionalFormatting>
  <conditionalFormatting sqref="J1025:K1025">
    <cfRule type="cellIs" dxfId="2449" priority="676" stopIfTrue="1" operator="equal">
      <formula>"NO ADMISIBLE"</formula>
    </cfRule>
  </conditionalFormatting>
  <conditionalFormatting sqref="T1024">
    <cfRule type="cellIs" dxfId="2448" priority="673" stopIfTrue="1" operator="equal">
      <formula>"NO ADMISIBLE"</formula>
    </cfRule>
    <cfRule type="cellIs" dxfId="2447" priority="674" stopIfTrue="1" operator="equal">
      <formula>"ADMISIBLE"</formula>
    </cfRule>
  </conditionalFormatting>
  <conditionalFormatting sqref="AE1024">
    <cfRule type="cellIs" dxfId="2446" priority="671" stopIfTrue="1" operator="equal">
      <formula>"NO ADMISIBLE"</formula>
    </cfRule>
    <cfRule type="cellIs" dxfId="2445" priority="672" stopIfTrue="1" operator="equal">
      <formula>"ADMISIBLE"</formula>
    </cfRule>
  </conditionalFormatting>
  <conditionalFormatting sqref="C1028">
    <cfRule type="cellIs" dxfId="2444" priority="670" stopIfTrue="1" operator="equal">
      <formula>"NO ADMISIBLE"</formula>
    </cfRule>
  </conditionalFormatting>
  <conditionalFormatting sqref="D1024">
    <cfRule type="cellIs" dxfId="2443" priority="669" stopIfTrue="1" operator="equal">
      <formula>"NO ADMISIBLE"</formula>
    </cfRule>
  </conditionalFormatting>
  <conditionalFormatting sqref="C1026">
    <cfRule type="cellIs" dxfId="2442" priority="668" stopIfTrue="1" operator="equal">
      <formula>"NO ADMISIBLE"</formula>
    </cfRule>
  </conditionalFormatting>
  <conditionalFormatting sqref="C1027">
    <cfRule type="cellIs" dxfId="2441" priority="667" stopIfTrue="1" operator="equal">
      <formula>"NO ADMISIBLE"</formula>
    </cfRule>
  </conditionalFormatting>
  <conditionalFormatting sqref="AF1035:AG1045 AB1035:AD1045 X1035:X1045 C1035 N1035:R1045 C1040:C1045">
    <cfRule type="cellIs" dxfId="2440" priority="664" stopIfTrue="1" operator="equal">
      <formula>"NO ADMISIBLE"</formula>
    </cfRule>
  </conditionalFormatting>
  <conditionalFormatting sqref="AC1035 AE1036:AE1045 Y1035:AA1045">
    <cfRule type="cellIs" dxfId="2439" priority="665" stopIfTrue="1" operator="equal">
      <formula>"NO ADMISIBLE"</formula>
    </cfRule>
    <cfRule type="cellIs" dxfId="2438" priority="666" stopIfTrue="1" operator="equal">
      <formula>"ADMISIBLE"</formula>
    </cfRule>
  </conditionalFormatting>
  <conditionalFormatting sqref="AD1035:AD1045">
    <cfRule type="cellIs" dxfId="2437" priority="662" stopIfTrue="1" operator="equal">
      <formula>"NO ADMISIBLE"</formula>
    </cfRule>
    <cfRule type="cellIs" dxfId="2436" priority="663" stopIfTrue="1" operator="equal">
      <formula>"ADMISIBLE"</formula>
    </cfRule>
  </conditionalFormatting>
  <conditionalFormatting sqref="AH1035:AI1045">
    <cfRule type="cellIs" dxfId="2435" priority="661" stopIfTrue="1" operator="equal">
      <formula>"NO ADMISIBLE"</formula>
    </cfRule>
  </conditionalFormatting>
  <conditionalFormatting sqref="AH1035">
    <cfRule type="cellIs" dxfId="2434" priority="659" stopIfTrue="1" operator="equal">
      <formula>"NO ADMISIBLE"</formula>
    </cfRule>
    <cfRule type="cellIs" dxfId="2433" priority="660" stopIfTrue="1" operator="equal">
      <formula>"ADMISIBLE"</formula>
    </cfRule>
  </conditionalFormatting>
  <conditionalFormatting sqref="AI1035:AI1045">
    <cfRule type="cellIs" dxfId="2432" priority="657" stopIfTrue="1" operator="equal">
      <formula>"NO ADMISIBLE"</formula>
    </cfRule>
    <cfRule type="cellIs" dxfId="2431" priority="658" stopIfTrue="1" operator="equal">
      <formula>"ADMISIBLE"</formula>
    </cfRule>
  </conditionalFormatting>
  <conditionalFormatting sqref="AJ1035:AK1045">
    <cfRule type="cellIs" dxfId="2430" priority="656" stopIfTrue="1" operator="equal">
      <formula>"NO ADMISIBLE"</formula>
    </cfRule>
  </conditionalFormatting>
  <conditionalFormatting sqref="AJ1035">
    <cfRule type="cellIs" dxfId="2429" priority="654" stopIfTrue="1" operator="equal">
      <formula>"NO ADMISIBLE"</formula>
    </cfRule>
    <cfRule type="cellIs" dxfId="2428" priority="655" stopIfTrue="1" operator="equal">
      <formula>"ADMISIBLE"</formula>
    </cfRule>
  </conditionalFormatting>
  <conditionalFormatting sqref="AK1035:AK1045">
    <cfRule type="cellIs" dxfId="2427" priority="652" stopIfTrue="1" operator="equal">
      <formula>"NO ADMISIBLE"</formula>
    </cfRule>
    <cfRule type="cellIs" dxfId="2426" priority="653" stopIfTrue="1" operator="equal">
      <formula>"ADMISIBLE"</formula>
    </cfRule>
  </conditionalFormatting>
  <conditionalFormatting sqref="AL1035:AL1045">
    <cfRule type="cellIs" dxfId="2425" priority="650" stopIfTrue="1" operator="equal">
      <formula>"NO ADMISIBLE"</formula>
    </cfRule>
    <cfRule type="cellIs" dxfId="2424" priority="651" stopIfTrue="1" operator="equal">
      <formula>"ADMISIBLE"</formula>
    </cfRule>
  </conditionalFormatting>
  <conditionalFormatting sqref="S1035:S1045">
    <cfRule type="cellIs" dxfId="2423" priority="647" stopIfTrue="1" operator="equal">
      <formula>"NO ADMISIBLE"</formula>
    </cfRule>
  </conditionalFormatting>
  <conditionalFormatting sqref="T1036:T1045">
    <cfRule type="cellIs" dxfId="2422" priority="648" stopIfTrue="1" operator="equal">
      <formula>"NO ADMISIBLE"</formula>
    </cfRule>
    <cfRule type="cellIs" dxfId="2421" priority="649" stopIfTrue="1" operator="equal">
      <formula>"ADMISIBLE"</formula>
    </cfRule>
  </conditionalFormatting>
  <conditionalFormatting sqref="U1035:U1045">
    <cfRule type="cellIs" dxfId="2420" priority="644" stopIfTrue="1" operator="equal">
      <formula>"NO ADMISIBLE"</formula>
    </cfRule>
  </conditionalFormatting>
  <conditionalFormatting sqref="V1035:W1045">
    <cfRule type="cellIs" dxfId="2419" priority="645" stopIfTrue="1" operator="equal">
      <formula>"NO ADMISIBLE"</formula>
    </cfRule>
    <cfRule type="cellIs" dxfId="2418" priority="646" stopIfTrue="1" operator="equal">
      <formula>"ADMISIBLE"</formula>
    </cfRule>
  </conditionalFormatting>
  <conditionalFormatting sqref="D1036:D1045 E1035:M1035">
    <cfRule type="cellIs" dxfId="2417" priority="643" stopIfTrue="1" operator="equal">
      <formula>"NO ADMISIBLE"</formula>
    </cfRule>
  </conditionalFormatting>
  <conditionalFormatting sqref="J1037:K1045">
    <cfRule type="cellIs" dxfId="2416" priority="641" stopIfTrue="1" operator="equal">
      <formula>"NO ADMISIBLE"</formula>
    </cfRule>
  </conditionalFormatting>
  <conditionalFormatting sqref="J1036:K1036">
    <cfRule type="cellIs" dxfId="2415" priority="642" stopIfTrue="1" operator="equal">
      <formula>"NO ADMISIBLE"</formula>
    </cfRule>
  </conditionalFormatting>
  <conditionalFormatting sqref="T1035">
    <cfRule type="cellIs" dxfId="2414" priority="639" stopIfTrue="1" operator="equal">
      <formula>"NO ADMISIBLE"</formula>
    </cfRule>
    <cfRule type="cellIs" dxfId="2413" priority="640" stopIfTrue="1" operator="equal">
      <formula>"ADMISIBLE"</formula>
    </cfRule>
  </conditionalFormatting>
  <conditionalFormatting sqref="AE1035">
    <cfRule type="cellIs" dxfId="2412" priority="637" stopIfTrue="1" operator="equal">
      <formula>"NO ADMISIBLE"</formula>
    </cfRule>
    <cfRule type="cellIs" dxfId="2411" priority="638" stopIfTrue="1" operator="equal">
      <formula>"ADMISIBLE"</formula>
    </cfRule>
  </conditionalFormatting>
  <conditionalFormatting sqref="C1039">
    <cfRule type="cellIs" dxfId="2410" priority="636" stopIfTrue="1" operator="equal">
      <formula>"NO ADMISIBLE"</formula>
    </cfRule>
  </conditionalFormatting>
  <conditionalFormatting sqref="D1035">
    <cfRule type="cellIs" dxfId="2409" priority="635" stopIfTrue="1" operator="equal">
      <formula>"NO ADMISIBLE"</formula>
    </cfRule>
  </conditionalFormatting>
  <conditionalFormatting sqref="C1037">
    <cfRule type="cellIs" dxfId="2408" priority="634" stopIfTrue="1" operator="equal">
      <formula>"NO ADMISIBLE"</formula>
    </cfRule>
  </conditionalFormatting>
  <conditionalFormatting sqref="C1038">
    <cfRule type="cellIs" dxfId="2407" priority="633" stopIfTrue="1" operator="equal">
      <formula>"NO ADMISIBLE"</formula>
    </cfRule>
  </conditionalFormatting>
  <conditionalFormatting sqref="AF1046:AG1056 AB1046:AD1056 X1046:X1056 C1046 N1046:R1056 C1051:C1056">
    <cfRule type="cellIs" dxfId="2406" priority="630" stopIfTrue="1" operator="equal">
      <formula>"NO ADMISIBLE"</formula>
    </cfRule>
  </conditionalFormatting>
  <conditionalFormatting sqref="AC1046 AE1047:AE1056 Y1046:AA1056">
    <cfRule type="cellIs" dxfId="2405" priority="631" stopIfTrue="1" operator="equal">
      <formula>"NO ADMISIBLE"</formula>
    </cfRule>
    <cfRule type="cellIs" dxfId="2404" priority="632" stopIfTrue="1" operator="equal">
      <formula>"ADMISIBLE"</formula>
    </cfRule>
  </conditionalFormatting>
  <conditionalFormatting sqref="AD1046:AD1056">
    <cfRule type="cellIs" dxfId="2403" priority="628" stopIfTrue="1" operator="equal">
      <formula>"NO ADMISIBLE"</formula>
    </cfRule>
    <cfRule type="cellIs" dxfId="2402" priority="629" stopIfTrue="1" operator="equal">
      <formula>"ADMISIBLE"</formula>
    </cfRule>
  </conditionalFormatting>
  <conditionalFormatting sqref="AH1046:AI1056">
    <cfRule type="cellIs" dxfId="2401" priority="627" stopIfTrue="1" operator="equal">
      <formula>"NO ADMISIBLE"</formula>
    </cfRule>
  </conditionalFormatting>
  <conditionalFormatting sqref="AH1046">
    <cfRule type="cellIs" dxfId="2400" priority="625" stopIfTrue="1" operator="equal">
      <formula>"NO ADMISIBLE"</formula>
    </cfRule>
    <cfRule type="cellIs" dxfId="2399" priority="626" stopIfTrue="1" operator="equal">
      <formula>"ADMISIBLE"</formula>
    </cfRule>
  </conditionalFormatting>
  <conditionalFormatting sqref="AI1046:AI1056">
    <cfRule type="cellIs" dxfId="2398" priority="623" stopIfTrue="1" operator="equal">
      <formula>"NO ADMISIBLE"</formula>
    </cfRule>
    <cfRule type="cellIs" dxfId="2397" priority="624" stopIfTrue="1" operator="equal">
      <formula>"ADMISIBLE"</formula>
    </cfRule>
  </conditionalFormatting>
  <conditionalFormatting sqref="AJ1046:AK1056">
    <cfRule type="cellIs" dxfId="2396" priority="622" stopIfTrue="1" operator="equal">
      <formula>"NO ADMISIBLE"</formula>
    </cfRule>
  </conditionalFormatting>
  <conditionalFormatting sqref="AJ1046">
    <cfRule type="cellIs" dxfId="2395" priority="620" stopIfTrue="1" operator="equal">
      <formula>"NO ADMISIBLE"</formula>
    </cfRule>
    <cfRule type="cellIs" dxfId="2394" priority="621" stopIfTrue="1" operator="equal">
      <formula>"ADMISIBLE"</formula>
    </cfRule>
  </conditionalFormatting>
  <conditionalFormatting sqref="AK1046:AK1056">
    <cfRule type="cellIs" dxfId="2393" priority="618" stopIfTrue="1" operator="equal">
      <formula>"NO ADMISIBLE"</formula>
    </cfRule>
    <cfRule type="cellIs" dxfId="2392" priority="619" stopIfTrue="1" operator="equal">
      <formula>"ADMISIBLE"</formula>
    </cfRule>
  </conditionalFormatting>
  <conditionalFormatting sqref="AL1046:AL1056">
    <cfRule type="cellIs" dxfId="2391" priority="616" stopIfTrue="1" operator="equal">
      <formula>"NO ADMISIBLE"</formula>
    </cfRule>
    <cfRule type="cellIs" dxfId="2390" priority="617" stopIfTrue="1" operator="equal">
      <formula>"ADMISIBLE"</formula>
    </cfRule>
  </conditionalFormatting>
  <conditionalFormatting sqref="S1046:S1056">
    <cfRule type="cellIs" dxfId="2389" priority="613" stopIfTrue="1" operator="equal">
      <formula>"NO ADMISIBLE"</formula>
    </cfRule>
  </conditionalFormatting>
  <conditionalFormatting sqref="T1047:T1056">
    <cfRule type="cellIs" dxfId="2388" priority="614" stopIfTrue="1" operator="equal">
      <formula>"NO ADMISIBLE"</formula>
    </cfRule>
    <cfRule type="cellIs" dxfId="2387" priority="615" stopIfTrue="1" operator="equal">
      <formula>"ADMISIBLE"</formula>
    </cfRule>
  </conditionalFormatting>
  <conditionalFormatting sqref="U1046:U1056">
    <cfRule type="cellIs" dxfId="2386" priority="610" stopIfTrue="1" operator="equal">
      <formula>"NO ADMISIBLE"</formula>
    </cfRule>
  </conditionalFormatting>
  <conditionalFormatting sqref="V1046:V1056">
    <cfRule type="cellIs" dxfId="2385" priority="611" stopIfTrue="1" operator="equal">
      <formula>"NO ADMISIBLE"</formula>
    </cfRule>
    <cfRule type="cellIs" dxfId="2384" priority="612" stopIfTrue="1" operator="equal">
      <formula>"ADMISIBLE"</formula>
    </cfRule>
  </conditionalFormatting>
  <conditionalFormatting sqref="D1047:D1056 E1046:M1046">
    <cfRule type="cellIs" dxfId="2383" priority="609" stopIfTrue="1" operator="equal">
      <formula>"NO ADMISIBLE"</formula>
    </cfRule>
  </conditionalFormatting>
  <conditionalFormatting sqref="J1048:K1056">
    <cfRule type="cellIs" dxfId="2382" priority="607" stopIfTrue="1" operator="equal">
      <formula>"NO ADMISIBLE"</formula>
    </cfRule>
  </conditionalFormatting>
  <conditionalFormatting sqref="J1047:K1047">
    <cfRule type="cellIs" dxfId="2381" priority="608" stopIfTrue="1" operator="equal">
      <formula>"NO ADMISIBLE"</formula>
    </cfRule>
  </conditionalFormatting>
  <conditionalFormatting sqref="AE1046">
    <cfRule type="cellIs" dxfId="2380" priority="605" stopIfTrue="1" operator="equal">
      <formula>"NO ADMISIBLE"</formula>
    </cfRule>
    <cfRule type="cellIs" dxfId="2379" priority="606" stopIfTrue="1" operator="equal">
      <formula>"ADMISIBLE"</formula>
    </cfRule>
  </conditionalFormatting>
  <conditionalFormatting sqref="C1050">
    <cfRule type="cellIs" dxfId="2378" priority="604" stopIfTrue="1" operator="equal">
      <formula>"NO ADMISIBLE"</formula>
    </cfRule>
  </conditionalFormatting>
  <conditionalFormatting sqref="D1046">
    <cfRule type="cellIs" dxfId="2377" priority="603" stopIfTrue="1" operator="equal">
      <formula>"NO ADMISIBLE"</formula>
    </cfRule>
  </conditionalFormatting>
  <conditionalFormatting sqref="C1049">
    <cfRule type="cellIs" dxfId="2376" priority="602" stopIfTrue="1" operator="equal">
      <formula>"NO ADMISIBLE"</formula>
    </cfRule>
  </conditionalFormatting>
  <conditionalFormatting sqref="AF1057:AG1067 AB1057:AD1067 X1057:X1067 C1057 N1057:R1067 C1062:C1067">
    <cfRule type="cellIs" dxfId="2375" priority="599" stopIfTrue="1" operator="equal">
      <formula>"NO ADMISIBLE"</formula>
    </cfRule>
  </conditionalFormatting>
  <conditionalFormatting sqref="AC1057 AE1058:AE1067 Y1057:AA1067">
    <cfRule type="cellIs" dxfId="2374" priority="600" stopIfTrue="1" operator="equal">
      <formula>"NO ADMISIBLE"</formula>
    </cfRule>
    <cfRule type="cellIs" dxfId="2373" priority="601" stopIfTrue="1" operator="equal">
      <formula>"ADMISIBLE"</formula>
    </cfRule>
  </conditionalFormatting>
  <conditionalFormatting sqref="AD1057:AD1067">
    <cfRule type="cellIs" dxfId="2372" priority="597" stopIfTrue="1" operator="equal">
      <formula>"NO ADMISIBLE"</formula>
    </cfRule>
    <cfRule type="cellIs" dxfId="2371" priority="598" stopIfTrue="1" operator="equal">
      <formula>"ADMISIBLE"</formula>
    </cfRule>
  </conditionalFormatting>
  <conditionalFormatting sqref="AH1057:AI1067">
    <cfRule type="cellIs" dxfId="2370" priority="596" stopIfTrue="1" operator="equal">
      <formula>"NO ADMISIBLE"</formula>
    </cfRule>
  </conditionalFormatting>
  <conditionalFormatting sqref="AH1057">
    <cfRule type="cellIs" dxfId="2369" priority="594" stopIfTrue="1" operator="equal">
      <formula>"NO ADMISIBLE"</formula>
    </cfRule>
    <cfRule type="cellIs" dxfId="2368" priority="595" stopIfTrue="1" operator="equal">
      <formula>"ADMISIBLE"</formula>
    </cfRule>
  </conditionalFormatting>
  <conditionalFormatting sqref="AI1057:AI1067">
    <cfRule type="cellIs" dxfId="2367" priority="592" stopIfTrue="1" operator="equal">
      <formula>"NO ADMISIBLE"</formula>
    </cfRule>
    <cfRule type="cellIs" dxfId="2366" priority="593" stopIfTrue="1" operator="equal">
      <formula>"ADMISIBLE"</formula>
    </cfRule>
  </conditionalFormatting>
  <conditionalFormatting sqref="AJ1057:AK1067">
    <cfRule type="cellIs" dxfId="2365" priority="591" stopIfTrue="1" operator="equal">
      <formula>"NO ADMISIBLE"</formula>
    </cfRule>
  </conditionalFormatting>
  <conditionalFormatting sqref="AJ1057">
    <cfRule type="cellIs" dxfId="2364" priority="589" stopIfTrue="1" operator="equal">
      <formula>"NO ADMISIBLE"</formula>
    </cfRule>
    <cfRule type="cellIs" dxfId="2363" priority="590" stopIfTrue="1" operator="equal">
      <formula>"ADMISIBLE"</formula>
    </cfRule>
  </conditionalFormatting>
  <conditionalFormatting sqref="AK1057:AK1067">
    <cfRule type="cellIs" dxfId="2362" priority="587" stopIfTrue="1" operator="equal">
      <formula>"NO ADMISIBLE"</formula>
    </cfRule>
    <cfRule type="cellIs" dxfId="2361" priority="588" stopIfTrue="1" operator="equal">
      <formula>"ADMISIBLE"</formula>
    </cfRule>
  </conditionalFormatting>
  <conditionalFormatting sqref="AL1057:AL1067">
    <cfRule type="cellIs" dxfId="2360" priority="585" stopIfTrue="1" operator="equal">
      <formula>"NO ADMISIBLE"</formula>
    </cfRule>
    <cfRule type="cellIs" dxfId="2359" priority="586" stopIfTrue="1" operator="equal">
      <formula>"ADMISIBLE"</formula>
    </cfRule>
  </conditionalFormatting>
  <conditionalFormatting sqref="S1057:S1067">
    <cfRule type="cellIs" dxfId="2358" priority="582" stopIfTrue="1" operator="equal">
      <formula>"NO ADMISIBLE"</formula>
    </cfRule>
  </conditionalFormatting>
  <conditionalFormatting sqref="T1067">
    <cfRule type="cellIs" dxfId="2357" priority="583" stopIfTrue="1" operator="equal">
      <formula>"NO ADMISIBLE"</formula>
    </cfRule>
    <cfRule type="cellIs" dxfId="2356" priority="584" stopIfTrue="1" operator="equal">
      <formula>"ADMISIBLE"</formula>
    </cfRule>
  </conditionalFormatting>
  <conditionalFormatting sqref="U1057:U1067">
    <cfRule type="cellIs" dxfId="2355" priority="579" stopIfTrue="1" operator="equal">
      <formula>"NO ADMISIBLE"</formula>
    </cfRule>
  </conditionalFormatting>
  <conditionalFormatting sqref="V1057:W1057 V1058:V1067">
    <cfRule type="cellIs" dxfId="2354" priority="580" stopIfTrue="1" operator="equal">
      <formula>"NO ADMISIBLE"</formula>
    </cfRule>
    <cfRule type="cellIs" dxfId="2353" priority="581" stopIfTrue="1" operator="equal">
      <formula>"ADMISIBLE"</formula>
    </cfRule>
  </conditionalFormatting>
  <conditionalFormatting sqref="D1058:D1067 E1057:M1057">
    <cfRule type="cellIs" dxfId="2352" priority="578" stopIfTrue="1" operator="equal">
      <formula>"NO ADMISIBLE"</formula>
    </cfRule>
  </conditionalFormatting>
  <conditionalFormatting sqref="J1059:K1067">
    <cfRule type="cellIs" dxfId="2351" priority="576" stopIfTrue="1" operator="equal">
      <formula>"NO ADMISIBLE"</formula>
    </cfRule>
  </conditionalFormatting>
  <conditionalFormatting sqref="J1058:K1058">
    <cfRule type="cellIs" dxfId="2350" priority="577" stopIfTrue="1" operator="equal">
      <formula>"NO ADMISIBLE"</formula>
    </cfRule>
  </conditionalFormatting>
  <conditionalFormatting sqref="T1057">
    <cfRule type="cellIs" dxfId="2349" priority="574" stopIfTrue="1" operator="equal">
      <formula>"NO ADMISIBLE"</formula>
    </cfRule>
    <cfRule type="cellIs" dxfId="2348" priority="575" stopIfTrue="1" operator="equal">
      <formula>"ADMISIBLE"</formula>
    </cfRule>
  </conditionalFormatting>
  <conditionalFormatting sqref="AE1057">
    <cfRule type="cellIs" dxfId="2347" priority="572" stopIfTrue="1" operator="equal">
      <formula>"NO ADMISIBLE"</formula>
    </cfRule>
    <cfRule type="cellIs" dxfId="2346" priority="573" stopIfTrue="1" operator="equal">
      <formula>"ADMISIBLE"</formula>
    </cfRule>
  </conditionalFormatting>
  <conditionalFormatting sqref="C1061">
    <cfRule type="cellIs" dxfId="2345" priority="571" stopIfTrue="1" operator="equal">
      <formula>"NO ADMISIBLE"</formula>
    </cfRule>
  </conditionalFormatting>
  <conditionalFormatting sqref="D1057">
    <cfRule type="cellIs" dxfId="2344" priority="570" stopIfTrue="1" operator="equal">
      <formula>"NO ADMISIBLE"</formula>
    </cfRule>
  </conditionalFormatting>
  <conditionalFormatting sqref="C1060">
    <cfRule type="cellIs" dxfId="2343" priority="569" stopIfTrue="1" operator="equal">
      <formula>"NO ADMISIBLE"</formula>
    </cfRule>
  </conditionalFormatting>
  <conditionalFormatting sqref="AF1068:AG1078 AB1068:AD1078 X1068:X1078 C1068 N1068:R1078 C1073:C1078">
    <cfRule type="cellIs" dxfId="2342" priority="566" stopIfTrue="1" operator="equal">
      <formula>"NO ADMISIBLE"</formula>
    </cfRule>
  </conditionalFormatting>
  <conditionalFormatting sqref="AC1068 AE1069:AE1078 Y1068:AA1078">
    <cfRule type="cellIs" dxfId="2341" priority="567" stopIfTrue="1" operator="equal">
      <formula>"NO ADMISIBLE"</formula>
    </cfRule>
    <cfRule type="cellIs" dxfId="2340" priority="568" stopIfTrue="1" operator="equal">
      <formula>"ADMISIBLE"</formula>
    </cfRule>
  </conditionalFormatting>
  <conditionalFormatting sqref="AD1068:AD1078">
    <cfRule type="cellIs" dxfId="2339" priority="564" stopIfTrue="1" operator="equal">
      <formula>"NO ADMISIBLE"</formula>
    </cfRule>
    <cfRule type="cellIs" dxfId="2338" priority="565" stopIfTrue="1" operator="equal">
      <formula>"ADMISIBLE"</formula>
    </cfRule>
  </conditionalFormatting>
  <conditionalFormatting sqref="AH1068:AI1078">
    <cfRule type="cellIs" dxfId="2337" priority="563" stopIfTrue="1" operator="equal">
      <formula>"NO ADMISIBLE"</formula>
    </cfRule>
  </conditionalFormatting>
  <conditionalFormatting sqref="AH1068">
    <cfRule type="cellIs" dxfId="2336" priority="561" stopIfTrue="1" operator="equal">
      <formula>"NO ADMISIBLE"</formula>
    </cfRule>
    <cfRule type="cellIs" dxfId="2335" priority="562" stopIfTrue="1" operator="equal">
      <formula>"ADMISIBLE"</formula>
    </cfRule>
  </conditionalFormatting>
  <conditionalFormatting sqref="AI1068:AI1078">
    <cfRule type="cellIs" dxfId="2334" priority="559" stopIfTrue="1" operator="equal">
      <formula>"NO ADMISIBLE"</formula>
    </cfRule>
    <cfRule type="cellIs" dxfId="2333" priority="560" stopIfTrue="1" operator="equal">
      <formula>"ADMISIBLE"</formula>
    </cfRule>
  </conditionalFormatting>
  <conditionalFormatting sqref="AJ1068:AK1078">
    <cfRule type="cellIs" dxfId="2332" priority="558" stopIfTrue="1" operator="equal">
      <formula>"NO ADMISIBLE"</formula>
    </cfRule>
  </conditionalFormatting>
  <conditionalFormatting sqref="AJ1068">
    <cfRule type="cellIs" dxfId="2331" priority="556" stopIfTrue="1" operator="equal">
      <formula>"NO ADMISIBLE"</formula>
    </cfRule>
    <cfRule type="cellIs" dxfId="2330" priority="557" stopIfTrue="1" operator="equal">
      <formula>"ADMISIBLE"</formula>
    </cfRule>
  </conditionalFormatting>
  <conditionalFormatting sqref="AK1068:AK1078">
    <cfRule type="cellIs" dxfId="2329" priority="554" stopIfTrue="1" operator="equal">
      <formula>"NO ADMISIBLE"</formula>
    </cfRule>
    <cfRule type="cellIs" dxfId="2328" priority="555" stopIfTrue="1" operator="equal">
      <formula>"ADMISIBLE"</formula>
    </cfRule>
  </conditionalFormatting>
  <conditionalFormatting sqref="AL1068:AL1078">
    <cfRule type="cellIs" dxfId="2327" priority="552" stopIfTrue="1" operator="equal">
      <formula>"NO ADMISIBLE"</formula>
    </cfRule>
    <cfRule type="cellIs" dxfId="2326" priority="553" stopIfTrue="1" operator="equal">
      <formula>"ADMISIBLE"</formula>
    </cfRule>
  </conditionalFormatting>
  <conditionalFormatting sqref="S1068:S1078">
    <cfRule type="cellIs" dxfId="2325" priority="549" stopIfTrue="1" operator="equal">
      <formula>"NO ADMISIBLE"</formula>
    </cfRule>
  </conditionalFormatting>
  <conditionalFormatting sqref="T1078">
    <cfRule type="cellIs" dxfId="2324" priority="550" stopIfTrue="1" operator="equal">
      <formula>"NO ADMISIBLE"</formula>
    </cfRule>
    <cfRule type="cellIs" dxfId="2323" priority="551" stopIfTrue="1" operator="equal">
      <formula>"ADMISIBLE"</formula>
    </cfRule>
  </conditionalFormatting>
  <conditionalFormatting sqref="U1068:U1078">
    <cfRule type="cellIs" dxfId="2322" priority="546" stopIfTrue="1" operator="equal">
      <formula>"NO ADMISIBLE"</formula>
    </cfRule>
  </conditionalFormatting>
  <conditionalFormatting sqref="V1068:W1068 V1069:V1078">
    <cfRule type="cellIs" dxfId="2321" priority="547" stopIfTrue="1" operator="equal">
      <formula>"NO ADMISIBLE"</formula>
    </cfRule>
    <cfRule type="cellIs" dxfId="2320" priority="548" stopIfTrue="1" operator="equal">
      <formula>"ADMISIBLE"</formula>
    </cfRule>
  </conditionalFormatting>
  <conditionalFormatting sqref="D1069:D1078 E1068:M1068">
    <cfRule type="cellIs" dxfId="2319" priority="545" stopIfTrue="1" operator="equal">
      <formula>"NO ADMISIBLE"</formula>
    </cfRule>
  </conditionalFormatting>
  <conditionalFormatting sqref="J1070:K1078">
    <cfRule type="cellIs" dxfId="2318" priority="543" stopIfTrue="1" operator="equal">
      <formula>"NO ADMISIBLE"</formula>
    </cfRule>
  </conditionalFormatting>
  <conditionalFormatting sqref="J1069:K1069">
    <cfRule type="cellIs" dxfId="2317" priority="544" stopIfTrue="1" operator="equal">
      <formula>"NO ADMISIBLE"</formula>
    </cfRule>
  </conditionalFormatting>
  <conditionalFormatting sqref="T1068">
    <cfRule type="cellIs" dxfId="2316" priority="541" stopIfTrue="1" operator="equal">
      <formula>"NO ADMISIBLE"</formula>
    </cfRule>
    <cfRule type="cellIs" dxfId="2315" priority="542" stopIfTrue="1" operator="equal">
      <formula>"ADMISIBLE"</formula>
    </cfRule>
  </conditionalFormatting>
  <conditionalFormatting sqref="AE1068">
    <cfRule type="cellIs" dxfId="2314" priority="539" stopIfTrue="1" operator="equal">
      <formula>"NO ADMISIBLE"</formula>
    </cfRule>
    <cfRule type="cellIs" dxfId="2313" priority="540" stopIfTrue="1" operator="equal">
      <formula>"ADMISIBLE"</formula>
    </cfRule>
  </conditionalFormatting>
  <conditionalFormatting sqref="C1072">
    <cfRule type="cellIs" dxfId="2312" priority="538" stopIfTrue="1" operator="equal">
      <formula>"NO ADMISIBLE"</formula>
    </cfRule>
  </conditionalFormatting>
  <conditionalFormatting sqref="D1068">
    <cfRule type="cellIs" dxfId="2311" priority="537" stopIfTrue="1" operator="equal">
      <formula>"NO ADMISIBLE"</formula>
    </cfRule>
  </conditionalFormatting>
  <conditionalFormatting sqref="C1071">
    <cfRule type="cellIs" dxfId="2310" priority="536" stopIfTrue="1" operator="equal">
      <formula>"NO ADMISIBLE"</formula>
    </cfRule>
  </conditionalFormatting>
  <conditionalFormatting sqref="AF1079:AG1089 AB1079:AD1089 X1079:X1089 C1079 N1079:R1089 C1084:C1089">
    <cfRule type="cellIs" dxfId="2309" priority="533" stopIfTrue="1" operator="equal">
      <formula>"NO ADMISIBLE"</formula>
    </cfRule>
  </conditionalFormatting>
  <conditionalFormatting sqref="AC1079 AE1080:AE1089 Y1079:AA1089">
    <cfRule type="cellIs" dxfId="2308" priority="534" stopIfTrue="1" operator="equal">
      <formula>"NO ADMISIBLE"</formula>
    </cfRule>
    <cfRule type="cellIs" dxfId="2307" priority="535" stopIfTrue="1" operator="equal">
      <formula>"ADMISIBLE"</formula>
    </cfRule>
  </conditionalFormatting>
  <conditionalFormatting sqref="AD1079:AD1089">
    <cfRule type="cellIs" dxfId="2306" priority="531" stopIfTrue="1" operator="equal">
      <formula>"NO ADMISIBLE"</formula>
    </cfRule>
    <cfRule type="cellIs" dxfId="2305" priority="532" stopIfTrue="1" operator="equal">
      <formula>"ADMISIBLE"</formula>
    </cfRule>
  </conditionalFormatting>
  <conditionalFormatting sqref="AH1079:AI1089">
    <cfRule type="cellIs" dxfId="2304" priority="530" stopIfTrue="1" operator="equal">
      <formula>"NO ADMISIBLE"</formula>
    </cfRule>
  </conditionalFormatting>
  <conditionalFormatting sqref="AH1079">
    <cfRule type="cellIs" dxfId="2303" priority="528" stopIfTrue="1" operator="equal">
      <formula>"NO ADMISIBLE"</formula>
    </cfRule>
    <cfRule type="cellIs" dxfId="2302" priority="529" stopIfTrue="1" operator="equal">
      <formula>"ADMISIBLE"</formula>
    </cfRule>
  </conditionalFormatting>
  <conditionalFormatting sqref="AI1079:AI1089">
    <cfRule type="cellIs" dxfId="2301" priority="526" stopIfTrue="1" operator="equal">
      <formula>"NO ADMISIBLE"</formula>
    </cfRule>
    <cfRule type="cellIs" dxfId="2300" priority="527" stopIfTrue="1" operator="equal">
      <formula>"ADMISIBLE"</formula>
    </cfRule>
  </conditionalFormatting>
  <conditionalFormatting sqref="AJ1079:AK1089">
    <cfRule type="cellIs" dxfId="2299" priority="525" stopIfTrue="1" operator="equal">
      <formula>"NO ADMISIBLE"</formula>
    </cfRule>
  </conditionalFormatting>
  <conditionalFormatting sqref="AJ1079">
    <cfRule type="cellIs" dxfId="2298" priority="523" stopIfTrue="1" operator="equal">
      <formula>"NO ADMISIBLE"</formula>
    </cfRule>
    <cfRule type="cellIs" dxfId="2297" priority="524" stopIfTrue="1" operator="equal">
      <formula>"ADMISIBLE"</formula>
    </cfRule>
  </conditionalFormatting>
  <conditionalFormatting sqref="AK1079:AK1089">
    <cfRule type="cellIs" dxfId="2296" priority="521" stopIfTrue="1" operator="equal">
      <formula>"NO ADMISIBLE"</formula>
    </cfRule>
    <cfRule type="cellIs" dxfId="2295" priority="522" stopIfTrue="1" operator="equal">
      <formula>"ADMISIBLE"</formula>
    </cfRule>
  </conditionalFormatting>
  <conditionalFormatting sqref="AL1079:AL1089">
    <cfRule type="cellIs" dxfId="2294" priority="519" stopIfTrue="1" operator="equal">
      <formula>"NO ADMISIBLE"</formula>
    </cfRule>
    <cfRule type="cellIs" dxfId="2293" priority="520" stopIfTrue="1" operator="equal">
      <formula>"ADMISIBLE"</formula>
    </cfRule>
  </conditionalFormatting>
  <conditionalFormatting sqref="S1079:S1089">
    <cfRule type="cellIs" dxfId="2292" priority="516" stopIfTrue="1" operator="equal">
      <formula>"NO ADMISIBLE"</formula>
    </cfRule>
  </conditionalFormatting>
  <conditionalFormatting sqref="T1089">
    <cfRule type="cellIs" dxfId="2291" priority="517" stopIfTrue="1" operator="equal">
      <formula>"NO ADMISIBLE"</formula>
    </cfRule>
    <cfRule type="cellIs" dxfId="2290" priority="518" stopIfTrue="1" operator="equal">
      <formula>"ADMISIBLE"</formula>
    </cfRule>
  </conditionalFormatting>
  <conditionalFormatting sqref="U1079:U1089">
    <cfRule type="cellIs" dxfId="2289" priority="513" stopIfTrue="1" operator="equal">
      <formula>"NO ADMISIBLE"</formula>
    </cfRule>
  </conditionalFormatting>
  <conditionalFormatting sqref="V1079:W1079 V1080:V1089">
    <cfRule type="cellIs" dxfId="2288" priority="514" stopIfTrue="1" operator="equal">
      <formula>"NO ADMISIBLE"</formula>
    </cfRule>
    <cfRule type="cellIs" dxfId="2287" priority="515" stopIfTrue="1" operator="equal">
      <formula>"ADMISIBLE"</formula>
    </cfRule>
  </conditionalFormatting>
  <conditionalFormatting sqref="D1080:D1089 E1079:M1079">
    <cfRule type="cellIs" dxfId="2286" priority="512" stopIfTrue="1" operator="equal">
      <formula>"NO ADMISIBLE"</formula>
    </cfRule>
  </conditionalFormatting>
  <conditionalFormatting sqref="J1081:K1089">
    <cfRule type="cellIs" dxfId="2285" priority="510" stopIfTrue="1" operator="equal">
      <formula>"NO ADMISIBLE"</formula>
    </cfRule>
  </conditionalFormatting>
  <conditionalFormatting sqref="J1080:K1080">
    <cfRule type="cellIs" dxfId="2284" priority="511" stopIfTrue="1" operator="equal">
      <formula>"NO ADMISIBLE"</formula>
    </cfRule>
  </conditionalFormatting>
  <conditionalFormatting sqref="T1079">
    <cfRule type="cellIs" dxfId="2283" priority="508" stopIfTrue="1" operator="equal">
      <formula>"NO ADMISIBLE"</formula>
    </cfRule>
    <cfRule type="cellIs" dxfId="2282" priority="509" stopIfTrue="1" operator="equal">
      <formula>"ADMISIBLE"</formula>
    </cfRule>
  </conditionalFormatting>
  <conditionalFormatting sqref="AE1079">
    <cfRule type="cellIs" dxfId="2281" priority="506" stopIfTrue="1" operator="equal">
      <formula>"NO ADMISIBLE"</formula>
    </cfRule>
    <cfRule type="cellIs" dxfId="2280" priority="507" stopIfTrue="1" operator="equal">
      <formula>"ADMISIBLE"</formula>
    </cfRule>
  </conditionalFormatting>
  <conditionalFormatting sqref="D1079">
    <cfRule type="cellIs" dxfId="2279" priority="505" stopIfTrue="1" operator="equal">
      <formula>"NO ADMISIBLE"</formula>
    </cfRule>
  </conditionalFormatting>
  <conditionalFormatting sqref="AF1090:AG1100 AB1090:AD1100 X1090:X1100 C1090 N1090:R1100 C1095:C1100">
    <cfRule type="cellIs" dxfId="2278" priority="502" stopIfTrue="1" operator="equal">
      <formula>"NO ADMISIBLE"</formula>
    </cfRule>
  </conditionalFormatting>
  <conditionalFormatting sqref="AC1090 AE1091:AE1100 Y1090:AA1100">
    <cfRule type="cellIs" dxfId="2277" priority="503" stopIfTrue="1" operator="equal">
      <formula>"NO ADMISIBLE"</formula>
    </cfRule>
    <cfRule type="cellIs" dxfId="2276" priority="504" stopIfTrue="1" operator="equal">
      <formula>"ADMISIBLE"</formula>
    </cfRule>
  </conditionalFormatting>
  <conditionalFormatting sqref="AD1090:AD1100">
    <cfRule type="cellIs" dxfId="2275" priority="500" stopIfTrue="1" operator="equal">
      <formula>"NO ADMISIBLE"</formula>
    </cfRule>
    <cfRule type="cellIs" dxfId="2274" priority="501" stopIfTrue="1" operator="equal">
      <formula>"ADMISIBLE"</formula>
    </cfRule>
  </conditionalFormatting>
  <conditionalFormatting sqref="AH1090:AI1100">
    <cfRule type="cellIs" dxfId="2273" priority="499" stopIfTrue="1" operator="equal">
      <formula>"NO ADMISIBLE"</formula>
    </cfRule>
  </conditionalFormatting>
  <conditionalFormatting sqref="AH1090">
    <cfRule type="cellIs" dxfId="2272" priority="497" stopIfTrue="1" operator="equal">
      <formula>"NO ADMISIBLE"</formula>
    </cfRule>
    <cfRule type="cellIs" dxfId="2271" priority="498" stopIfTrue="1" operator="equal">
      <formula>"ADMISIBLE"</formula>
    </cfRule>
  </conditionalFormatting>
  <conditionalFormatting sqref="AI1090:AI1100">
    <cfRule type="cellIs" dxfId="2270" priority="495" stopIfTrue="1" operator="equal">
      <formula>"NO ADMISIBLE"</formula>
    </cfRule>
    <cfRule type="cellIs" dxfId="2269" priority="496" stopIfTrue="1" operator="equal">
      <formula>"ADMISIBLE"</formula>
    </cfRule>
  </conditionalFormatting>
  <conditionalFormatting sqref="AJ1090:AK1100">
    <cfRule type="cellIs" dxfId="2268" priority="494" stopIfTrue="1" operator="equal">
      <formula>"NO ADMISIBLE"</formula>
    </cfRule>
  </conditionalFormatting>
  <conditionalFormatting sqref="AJ1090">
    <cfRule type="cellIs" dxfId="2267" priority="492" stopIfTrue="1" operator="equal">
      <formula>"NO ADMISIBLE"</formula>
    </cfRule>
    <cfRule type="cellIs" dxfId="2266" priority="493" stopIfTrue="1" operator="equal">
      <formula>"ADMISIBLE"</formula>
    </cfRule>
  </conditionalFormatting>
  <conditionalFormatting sqref="AK1090:AK1100">
    <cfRule type="cellIs" dxfId="2265" priority="490" stopIfTrue="1" operator="equal">
      <formula>"NO ADMISIBLE"</formula>
    </cfRule>
    <cfRule type="cellIs" dxfId="2264" priority="491" stopIfTrue="1" operator="equal">
      <formula>"ADMISIBLE"</formula>
    </cfRule>
  </conditionalFormatting>
  <conditionalFormatting sqref="AL1090:AL1100">
    <cfRule type="cellIs" dxfId="2263" priority="488" stopIfTrue="1" operator="equal">
      <formula>"NO ADMISIBLE"</formula>
    </cfRule>
    <cfRule type="cellIs" dxfId="2262" priority="489" stopIfTrue="1" operator="equal">
      <formula>"ADMISIBLE"</formula>
    </cfRule>
  </conditionalFormatting>
  <conditionalFormatting sqref="S1090:S1100">
    <cfRule type="cellIs" dxfId="2261" priority="485" stopIfTrue="1" operator="equal">
      <formula>"NO ADMISIBLE"</formula>
    </cfRule>
  </conditionalFormatting>
  <conditionalFormatting sqref="T1100">
    <cfRule type="cellIs" dxfId="2260" priority="486" stopIfTrue="1" operator="equal">
      <formula>"NO ADMISIBLE"</formula>
    </cfRule>
    <cfRule type="cellIs" dxfId="2259" priority="487" stopIfTrue="1" operator="equal">
      <formula>"ADMISIBLE"</formula>
    </cfRule>
  </conditionalFormatting>
  <conditionalFormatting sqref="U1090:U1100">
    <cfRule type="cellIs" dxfId="2258" priority="482" stopIfTrue="1" operator="equal">
      <formula>"NO ADMISIBLE"</formula>
    </cfRule>
  </conditionalFormatting>
  <conditionalFormatting sqref="V1090:W1090 V1091:V1100">
    <cfRule type="cellIs" dxfId="2257" priority="483" stopIfTrue="1" operator="equal">
      <formula>"NO ADMISIBLE"</formula>
    </cfRule>
    <cfRule type="cellIs" dxfId="2256" priority="484" stopIfTrue="1" operator="equal">
      <formula>"ADMISIBLE"</formula>
    </cfRule>
  </conditionalFormatting>
  <conditionalFormatting sqref="D1091:D1100 E1090:M1090">
    <cfRule type="cellIs" dxfId="2255" priority="481" stopIfTrue="1" operator="equal">
      <formula>"NO ADMISIBLE"</formula>
    </cfRule>
  </conditionalFormatting>
  <conditionalFormatting sqref="J1092:K1100">
    <cfRule type="cellIs" dxfId="2254" priority="479" stopIfTrue="1" operator="equal">
      <formula>"NO ADMISIBLE"</formula>
    </cfRule>
  </conditionalFormatting>
  <conditionalFormatting sqref="J1091:K1091">
    <cfRule type="cellIs" dxfId="2253" priority="480" stopIfTrue="1" operator="equal">
      <formula>"NO ADMISIBLE"</formula>
    </cfRule>
  </conditionalFormatting>
  <conditionalFormatting sqref="AE1090">
    <cfRule type="cellIs" dxfId="2252" priority="477" stopIfTrue="1" operator="equal">
      <formula>"NO ADMISIBLE"</formula>
    </cfRule>
    <cfRule type="cellIs" dxfId="2251" priority="478" stopIfTrue="1" operator="equal">
      <formula>"ADMISIBLE"</formula>
    </cfRule>
  </conditionalFormatting>
  <conditionalFormatting sqref="C1094">
    <cfRule type="cellIs" dxfId="2250" priority="476" stopIfTrue="1" operator="equal">
      <formula>"NO ADMISIBLE"</formula>
    </cfRule>
  </conditionalFormatting>
  <conditionalFormatting sqref="D1090">
    <cfRule type="cellIs" dxfId="2249" priority="475" stopIfTrue="1" operator="equal">
      <formula>"NO ADMISIBLE"</formula>
    </cfRule>
  </conditionalFormatting>
  <conditionalFormatting sqref="C1092">
    <cfRule type="cellIs" dxfId="2248" priority="474" stopIfTrue="1" operator="equal">
      <formula>"NO ADMISIBLE"</formula>
    </cfRule>
  </conditionalFormatting>
  <conditionalFormatting sqref="C1093">
    <cfRule type="cellIs" dxfId="2247" priority="473" stopIfTrue="1" operator="equal">
      <formula>"NO ADMISIBLE"</formula>
    </cfRule>
  </conditionalFormatting>
  <conditionalFormatting sqref="AF1101:AG1111 AB1101:AD1111 X1101:X1111 C1101 N1101:R1111 C1106:C1111">
    <cfRule type="cellIs" dxfId="2246" priority="470" stopIfTrue="1" operator="equal">
      <formula>"NO ADMISIBLE"</formula>
    </cfRule>
  </conditionalFormatting>
  <conditionalFormatting sqref="AC1101 AE1102:AE1111 Y1101:AA1111">
    <cfRule type="cellIs" dxfId="2245" priority="471" stopIfTrue="1" operator="equal">
      <formula>"NO ADMISIBLE"</formula>
    </cfRule>
    <cfRule type="cellIs" dxfId="2244" priority="472" stopIfTrue="1" operator="equal">
      <formula>"ADMISIBLE"</formula>
    </cfRule>
  </conditionalFormatting>
  <conditionalFormatting sqref="AD1101:AD1111">
    <cfRule type="cellIs" dxfId="2243" priority="468" stopIfTrue="1" operator="equal">
      <formula>"NO ADMISIBLE"</formula>
    </cfRule>
    <cfRule type="cellIs" dxfId="2242" priority="469" stopIfTrue="1" operator="equal">
      <formula>"ADMISIBLE"</formula>
    </cfRule>
  </conditionalFormatting>
  <conditionalFormatting sqref="AH1101:AI1111">
    <cfRule type="cellIs" dxfId="2241" priority="467" stopIfTrue="1" operator="equal">
      <formula>"NO ADMISIBLE"</formula>
    </cfRule>
  </conditionalFormatting>
  <conditionalFormatting sqref="AH1101">
    <cfRule type="cellIs" dxfId="2240" priority="465" stopIfTrue="1" operator="equal">
      <formula>"NO ADMISIBLE"</formula>
    </cfRule>
    <cfRule type="cellIs" dxfId="2239" priority="466" stopIfTrue="1" operator="equal">
      <formula>"ADMISIBLE"</formula>
    </cfRule>
  </conditionalFormatting>
  <conditionalFormatting sqref="AI1101:AI1111">
    <cfRule type="cellIs" dxfId="2238" priority="463" stopIfTrue="1" operator="equal">
      <formula>"NO ADMISIBLE"</formula>
    </cfRule>
    <cfRule type="cellIs" dxfId="2237" priority="464" stopIfTrue="1" operator="equal">
      <formula>"ADMISIBLE"</formula>
    </cfRule>
  </conditionalFormatting>
  <conditionalFormatting sqref="AJ1101:AK1111">
    <cfRule type="cellIs" dxfId="2236" priority="462" stopIfTrue="1" operator="equal">
      <formula>"NO ADMISIBLE"</formula>
    </cfRule>
  </conditionalFormatting>
  <conditionalFormatting sqref="AJ1101">
    <cfRule type="cellIs" dxfId="2235" priority="460" stopIfTrue="1" operator="equal">
      <formula>"NO ADMISIBLE"</formula>
    </cfRule>
    <cfRule type="cellIs" dxfId="2234" priority="461" stopIfTrue="1" operator="equal">
      <formula>"ADMISIBLE"</formula>
    </cfRule>
  </conditionalFormatting>
  <conditionalFormatting sqref="AK1101:AK1111">
    <cfRule type="cellIs" dxfId="2233" priority="458" stopIfTrue="1" operator="equal">
      <formula>"NO ADMISIBLE"</formula>
    </cfRule>
    <cfRule type="cellIs" dxfId="2232" priority="459" stopIfTrue="1" operator="equal">
      <formula>"ADMISIBLE"</formula>
    </cfRule>
  </conditionalFormatting>
  <conditionalFormatting sqref="AL1101:AL1111">
    <cfRule type="cellIs" dxfId="2231" priority="456" stopIfTrue="1" operator="equal">
      <formula>"NO ADMISIBLE"</formula>
    </cfRule>
    <cfRule type="cellIs" dxfId="2230" priority="457" stopIfTrue="1" operator="equal">
      <formula>"ADMISIBLE"</formula>
    </cfRule>
  </conditionalFormatting>
  <conditionalFormatting sqref="S1101:S1111">
    <cfRule type="cellIs" dxfId="2229" priority="453" stopIfTrue="1" operator="equal">
      <formula>"NO ADMISIBLE"</formula>
    </cfRule>
  </conditionalFormatting>
  <conditionalFormatting sqref="T1111">
    <cfRule type="cellIs" dxfId="2228" priority="454" stopIfTrue="1" operator="equal">
      <formula>"NO ADMISIBLE"</formula>
    </cfRule>
    <cfRule type="cellIs" dxfId="2227" priority="455" stopIfTrue="1" operator="equal">
      <formula>"ADMISIBLE"</formula>
    </cfRule>
  </conditionalFormatting>
  <conditionalFormatting sqref="U1101:U1111">
    <cfRule type="cellIs" dxfId="2226" priority="450" stopIfTrue="1" operator="equal">
      <formula>"NO ADMISIBLE"</formula>
    </cfRule>
  </conditionalFormatting>
  <conditionalFormatting sqref="V1101:W1101 V1102:V1111">
    <cfRule type="cellIs" dxfId="2225" priority="451" stopIfTrue="1" operator="equal">
      <formula>"NO ADMISIBLE"</formula>
    </cfRule>
    <cfRule type="cellIs" dxfId="2224" priority="452" stopIfTrue="1" operator="equal">
      <formula>"ADMISIBLE"</formula>
    </cfRule>
  </conditionalFormatting>
  <conditionalFormatting sqref="D1102:D1111 E1101:M1101">
    <cfRule type="cellIs" dxfId="2223" priority="449" stopIfTrue="1" operator="equal">
      <formula>"NO ADMISIBLE"</formula>
    </cfRule>
  </conditionalFormatting>
  <conditionalFormatting sqref="J1103:K1111">
    <cfRule type="cellIs" dxfId="2222" priority="447" stopIfTrue="1" operator="equal">
      <formula>"NO ADMISIBLE"</formula>
    </cfRule>
  </conditionalFormatting>
  <conditionalFormatting sqref="J1102:K1102">
    <cfRule type="cellIs" dxfId="2221" priority="448" stopIfTrue="1" operator="equal">
      <formula>"NO ADMISIBLE"</formula>
    </cfRule>
  </conditionalFormatting>
  <conditionalFormatting sqref="T1101">
    <cfRule type="cellIs" dxfId="2220" priority="445" stopIfTrue="1" operator="equal">
      <formula>"NO ADMISIBLE"</formula>
    </cfRule>
    <cfRule type="cellIs" dxfId="2219" priority="446" stopIfTrue="1" operator="equal">
      <formula>"ADMISIBLE"</formula>
    </cfRule>
  </conditionalFormatting>
  <conditionalFormatting sqref="AE1101">
    <cfRule type="cellIs" dxfId="2218" priority="443" stopIfTrue="1" operator="equal">
      <formula>"NO ADMISIBLE"</formula>
    </cfRule>
    <cfRule type="cellIs" dxfId="2217" priority="444" stopIfTrue="1" operator="equal">
      <formula>"ADMISIBLE"</formula>
    </cfRule>
  </conditionalFormatting>
  <conditionalFormatting sqref="C1105">
    <cfRule type="cellIs" dxfId="2216" priority="442" stopIfTrue="1" operator="equal">
      <formula>"NO ADMISIBLE"</formula>
    </cfRule>
  </conditionalFormatting>
  <conditionalFormatting sqref="D1101">
    <cfRule type="cellIs" dxfId="2215" priority="441" stopIfTrue="1" operator="equal">
      <formula>"NO ADMISIBLE"</formula>
    </cfRule>
  </conditionalFormatting>
  <conditionalFormatting sqref="AF1112:AG1122 AB1112:AD1122 X1112:X1122 C1112 N1112:R1122 C1117:C1122">
    <cfRule type="cellIs" dxfId="2214" priority="438" stopIfTrue="1" operator="equal">
      <formula>"NO ADMISIBLE"</formula>
    </cfRule>
  </conditionalFormatting>
  <conditionalFormatting sqref="AC1112 AE1113:AE1122 Y1112:AA1122">
    <cfRule type="cellIs" dxfId="2213" priority="439" stopIfTrue="1" operator="equal">
      <formula>"NO ADMISIBLE"</formula>
    </cfRule>
    <cfRule type="cellIs" dxfId="2212" priority="440" stopIfTrue="1" operator="equal">
      <formula>"ADMISIBLE"</formula>
    </cfRule>
  </conditionalFormatting>
  <conditionalFormatting sqref="AD1112:AD1122">
    <cfRule type="cellIs" dxfId="2211" priority="436" stopIfTrue="1" operator="equal">
      <formula>"NO ADMISIBLE"</formula>
    </cfRule>
    <cfRule type="cellIs" dxfId="2210" priority="437" stopIfTrue="1" operator="equal">
      <formula>"ADMISIBLE"</formula>
    </cfRule>
  </conditionalFormatting>
  <conditionalFormatting sqref="AH1112:AI1122">
    <cfRule type="cellIs" dxfId="2209" priority="435" stopIfTrue="1" operator="equal">
      <formula>"NO ADMISIBLE"</formula>
    </cfRule>
  </conditionalFormatting>
  <conditionalFormatting sqref="AH1112">
    <cfRule type="cellIs" dxfId="2208" priority="433" stopIfTrue="1" operator="equal">
      <formula>"NO ADMISIBLE"</formula>
    </cfRule>
    <cfRule type="cellIs" dxfId="2207" priority="434" stopIfTrue="1" operator="equal">
      <formula>"ADMISIBLE"</formula>
    </cfRule>
  </conditionalFormatting>
  <conditionalFormatting sqref="AI1112:AI1122">
    <cfRule type="cellIs" dxfId="2206" priority="431" stopIfTrue="1" operator="equal">
      <formula>"NO ADMISIBLE"</formula>
    </cfRule>
    <cfRule type="cellIs" dxfId="2205" priority="432" stopIfTrue="1" operator="equal">
      <formula>"ADMISIBLE"</formula>
    </cfRule>
  </conditionalFormatting>
  <conditionalFormatting sqref="AJ1112:AK1122">
    <cfRule type="cellIs" dxfId="2204" priority="430" stopIfTrue="1" operator="equal">
      <formula>"NO ADMISIBLE"</formula>
    </cfRule>
  </conditionalFormatting>
  <conditionalFormatting sqref="AJ1112">
    <cfRule type="cellIs" dxfId="2203" priority="428" stopIfTrue="1" operator="equal">
      <formula>"NO ADMISIBLE"</formula>
    </cfRule>
    <cfRule type="cellIs" dxfId="2202" priority="429" stopIfTrue="1" operator="equal">
      <formula>"ADMISIBLE"</formula>
    </cfRule>
  </conditionalFormatting>
  <conditionalFormatting sqref="AK1112:AK1122">
    <cfRule type="cellIs" dxfId="2201" priority="426" stopIfTrue="1" operator="equal">
      <formula>"NO ADMISIBLE"</formula>
    </cfRule>
    <cfRule type="cellIs" dxfId="2200" priority="427" stopIfTrue="1" operator="equal">
      <formula>"ADMISIBLE"</formula>
    </cfRule>
  </conditionalFormatting>
  <conditionalFormatting sqref="AL1112:AL1122">
    <cfRule type="cellIs" dxfId="2199" priority="424" stopIfTrue="1" operator="equal">
      <formula>"NO ADMISIBLE"</formula>
    </cfRule>
    <cfRule type="cellIs" dxfId="2198" priority="425" stopIfTrue="1" operator="equal">
      <formula>"ADMISIBLE"</formula>
    </cfRule>
  </conditionalFormatting>
  <conditionalFormatting sqref="S1112:S1122">
    <cfRule type="cellIs" dxfId="2197" priority="423" stopIfTrue="1" operator="equal">
      <formula>"NO ADMISIBLE"</formula>
    </cfRule>
  </conditionalFormatting>
  <conditionalFormatting sqref="U1112:U1122">
    <cfRule type="cellIs" dxfId="2196" priority="420" stopIfTrue="1" operator="equal">
      <formula>"NO ADMISIBLE"</formula>
    </cfRule>
  </conditionalFormatting>
  <conditionalFormatting sqref="V1112:W1112 V1113:V1122">
    <cfRule type="cellIs" dxfId="2195" priority="421" stopIfTrue="1" operator="equal">
      <formula>"NO ADMISIBLE"</formula>
    </cfRule>
    <cfRule type="cellIs" dxfId="2194" priority="422" stopIfTrue="1" operator="equal">
      <formula>"ADMISIBLE"</formula>
    </cfRule>
  </conditionalFormatting>
  <conditionalFormatting sqref="D1113:D1122 E1112:M1112">
    <cfRule type="cellIs" dxfId="2193" priority="419" stopIfTrue="1" operator="equal">
      <formula>"NO ADMISIBLE"</formula>
    </cfRule>
  </conditionalFormatting>
  <conditionalFormatting sqref="J1114:K1122">
    <cfRule type="cellIs" dxfId="2192" priority="417" stopIfTrue="1" operator="equal">
      <formula>"NO ADMISIBLE"</formula>
    </cfRule>
  </conditionalFormatting>
  <conditionalFormatting sqref="J1113:K1113">
    <cfRule type="cellIs" dxfId="2191" priority="418" stopIfTrue="1" operator="equal">
      <formula>"NO ADMISIBLE"</formula>
    </cfRule>
  </conditionalFormatting>
  <conditionalFormatting sqref="T1112">
    <cfRule type="cellIs" dxfId="2190" priority="415" stopIfTrue="1" operator="equal">
      <formula>"NO ADMISIBLE"</formula>
    </cfRule>
    <cfRule type="cellIs" dxfId="2189" priority="416" stopIfTrue="1" operator="equal">
      <formula>"ADMISIBLE"</formula>
    </cfRule>
  </conditionalFormatting>
  <conditionalFormatting sqref="AE1112">
    <cfRule type="cellIs" dxfId="2188" priority="413" stopIfTrue="1" operator="equal">
      <formula>"NO ADMISIBLE"</formula>
    </cfRule>
    <cfRule type="cellIs" dxfId="2187" priority="414" stopIfTrue="1" operator="equal">
      <formula>"ADMISIBLE"</formula>
    </cfRule>
  </conditionalFormatting>
  <conditionalFormatting sqref="C1116">
    <cfRule type="cellIs" dxfId="2186" priority="412" stopIfTrue="1" operator="equal">
      <formula>"NO ADMISIBLE"</formula>
    </cfRule>
  </conditionalFormatting>
  <conditionalFormatting sqref="D1112">
    <cfRule type="cellIs" dxfId="2185" priority="411" stopIfTrue="1" operator="equal">
      <formula>"NO ADMISIBLE"</formula>
    </cfRule>
  </conditionalFormatting>
  <conditionalFormatting sqref="AF1123:AG1133 AB1123:AD1133 X1123:X1133 C1123 N1123:R1133 C1128:C1133">
    <cfRule type="cellIs" dxfId="2184" priority="408" stopIfTrue="1" operator="equal">
      <formula>"NO ADMISIBLE"</formula>
    </cfRule>
  </conditionalFormatting>
  <conditionalFormatting sqref="AC1123 AE1124:AE1133 Y1123:AA1133">
    <cfRule type="cellIs" dxfId="2183" priority="409" stopIfTrue="1" operator="equal">
      <formula>"NO ADMISIBLE"</formula>
    </cfRule>
    <cfRule type="cellIs" dxfId="2182" priority="410" stopIfTrue="1" operator="equal">
      <formula>"ADMISIBLE"</formula>
    </cfRule>
  </conditionalFormatting>
  <conditionalFormatting sqref="AD1123:AD1133">
    <cfRule type="cellIs" dxfId="2181" priority="406" stopIfTrue="1" operator="equal">
      <formula>"NO ADMISIBLE"</formula>
    </cfRule>
    <cfRule type="cellIs" dxfId="2180" priority="407" stopIfTrue="1" operator="equal">
      <formula>"ADMISIBLE"</formula>
    </cfRule>
  </conditionalFormatting>
  <conditionalFormatting sqref="AH1123:AI1133">
    <cfRule type="cellIs" dxfId="2179" priority="405" stopIfTrue="1" operator="equal">
      <formula>"NO ADMISIBLE"</formula>
    </cfRule>
  </conditionalFormatting>
  <conditionalFormatting sqref="AH1123">
    <cfRule type="cellIs" dxfId="2178" priority="403" stopIfTrue="1" operator="equal">
      <formula>"NO ADMISIBLE"</formula>
    </cfRule>
    <cfRule type="cellIs" dxfId="2177" priority="404" stopIfTrue="1" operator="equal">
      <formula>"ADMISIBLE"</formula>
    </cfRule>
  </conditionalFormatting>
  <conditionalFormatting sqref="AI1123:AI1133">
    <cfRule type="cellIs" dxfId="2176" priority="401" stopIfTrue="1" operator="equal">
      <formula>"NO ADMISIBLE"</formula>
    </cfRule>
    <cfRule type="cellIs" dxfId="2175" priority="402" stopIfTrue="1" operator="equal">
      <formula>"ADMISIBLE"</formula>
    </cfRule>
  </conditionalFormatting>
  <conditionalFormatting sqref="AJ1123:AK1133">
    <cfRule type="cellIs" dxfId="2174" priority="400" stopIfTrue="1" operator="equal">
      <formula>"NO ADMISIBLE"</formula>
    </cfRule>
  </conditionalFormatting>
  <conditionalFormatting sqref="AJ1123">
    <cfRule type="cellIs" dxfId="2173" priority="398" stopIfTrue="1" operator="equal">
      <formula>"NO ADMISIBLE"</formula>
    </cfRule>
    <cfRule type="cellIs" dxfId="2172" priority="399" stopIfTrue="1" operator="equal">
      <formula>"ADMISIBLE"</formula>
    </cfRule>
  </conditionalFormatting>
  <conditionalFormatting sqref="AK1123:AK1133">
    <cfRule type="cellIs" dxfId="2171" priority="396" stopIfTrue="1" operator="equal">
      <formula>"NO ADMISIBLE"</formula>
    </cfRule>
    <cfRule type="cellIs" dxfId="2170" priority="397" stopIfTrue="1" operator="equal">
      <formula>"ADMISIBLE"</formula>
    </cfRule>
  </conditionalFormatting>
  <conditionalFormatting sqref="AL1123:AL1133">
    <cfRule type="cellIs" dxfId="2169" priority="394" stopIfTrue="1" operator="equal">
      <formula>"NO ADMISIBLE"</formula>
    </cfRule>
    <cfRule type="cellIs" dxfId="2168" priority="395" stopIfTrue="1" operator="equal">
      <formula>"ADMISIBLE"</formula>
    </cfRule>
  </conditionalFormatting>
  <conditionalFormatting sqref="S1123:S1133">
    <cfRule type="cellIs" dxfId="2167" priority="393" stopIfTrue="1" operator="equal">
      <formula>"NO ADMISIBLE"</formula>
    </cfRule>
  </conditionalFormatting>
  <conditionalFormatting sqref="U1123:U1133">
    <cfRule type="cellIs" dxfId="2166" priority="390" stopIfTrue="1" operator="equal">
      <formula>"NO ADMISIBLE"</formula>
    </cfRule>
  </conditionalFormatting>
  <conditionalFormatting sqref="V1123:W1123 V1124:V1133">
    <cfRule type="cellIs" dxfId="2165" priority="391" stopIfTrue="1" operator="equal">
      <formula>"NO ADMISIBLE"</formula>
    </cfRule>
    <cfRule type="cellIs" dxfId="2164" priority="392" stopIfTrue="1" operator="equal">
      <formula>"ADMISIBLE"</formula>
    </cfRule>
  </conditionalFormatting>
  <conditionalFormatting sqref="D1124:D1133 E1123:M1123">
    <cfRule type="cellIs" dxfId="2163" priority="389" stopIfTrue="1" operator="equal">
      <formula>"NO ADMISIBLE"</formula>
    </cfRule>
  </conditionalFormatting>
  <conditionalFormatting sqref="J1125:K1133">
    <cfRule type="cellIs" dxfId="2162" priority="387" stopIfTrue="1" operator="equal">
      <formula>"NO ADMISIBLE"</formula>
    </cfRule>
  </conditionalFormatting>
  <conditionalFormatting sqref="J1124:K1124">
    <cfRule type="cellIs" dxfId="2161" priority="388" stopIfTrue="1" operator="equal">
      <formula>"NO ADMISIBLE"</formula>
    </cfRule>
  </conditionalFormatting>
  <conditionalFormatting sqref="T1123">
    <cfRule type="cellIs" dxfId="2160" priority="385" stopIfTrue="1" operator="equal">
      <formula>"NO ADMISIBLE"</formula>
    </cfRule>
    <cfRule type="cellIs" dxfId="2159" priority="386" stopIfTrue="1" operator="equal">
      <formula>"ADMISIBLE"</formula>
    </cfRule>
  </conditionalFormatting>
  <conditionalFormatting sqref="AE1123">
    <cfRule type="cellIs" dxfId="2158" priority="383" stopIfTrue="1" operator="equal">
      <formula>"NO ADMISIBLE"</formula>
    </cfRule>
    <cfRule type="cellIs" dxfId="2157" priority="384" stopIfTrue="1" operator="equal">
      <formula>"ADMISIBLE"</formula>
    </cfRule>
  </conditionalFormatting>
  <conditionalFormatting sqref="C1127">
    <cfRule type="cellIs" dxfId="2156" priority="382" stopIfTrue="1" operator="equal">
      <formula>"NO ADMISIBLE"</formula>
    </cfRule>
  </conditionalFormatting>
  <conditionalFormatting sqref="D1123">
    <cfRule type="cellIs" dxfId="2155" priority="381" stopIfTrue="1" operator="equal">
      <formula>"NO ADMISIBLE"</formula>
    </cfRule>
  </conditionalFormatting>
  <conditionalFormatting sqref="C1126">
    <cfRule type="cellIs" dxfId="2154" priority="380" stopIfTrue="1" operator="equal">
      <formula>"NO ADMISIBLE"</formula>
    </cfRule>
  </conditionalFormatting>
  <conditionalFormatting sqref="AF1134:AG1144 AB1134:AD1144 X1134:X1144 C1134 N1134:R1144 C1139:C1144">
    <cfRule type="cellIs" dxfId="2153" priority="377" stopIfTrue="1" operator="equal">
      <formula>"NO ADMISIBLE"</formula>
    </cfRule>
  </conditionalFormatting>
  <conditionalFormatting sqref="AC1134 AE1135:AE1144 Y1134:AA1144">
    <cfRule type="cellIs" dxfId="2152" priority="378" stopIfTrue="1" operator="equal">
      <formula>"NO ADMISIBLE"</formula>
    </cfRule>
    <cfRule type="cellIs" dxfId="2151" priority="379" stopIfTrue="1" operator="equal">
      <formula>"ADMISIBLE"</formula>
    </cfRule>
  </conditionalFormatting>
  <conditionalFormatting sqref="AD1134:AD1144">
    <cfRule type="cellIs" dxfId="2150" priority="375" stopIfTrue="1" operator="equal">
      <formula>"NO ADMISIBLE"</formula>
    </cfRule>
    <cfRule type="cellIs" dxfId="2149" priority="376" stopIfTrue="1" operator="equal">
      <formula>"ADMISIBLE"</formula>
    </cfRule>
  </conditionalFormatting>
  <conditionalFormatting sqref="AH1134:AI1144">
    <cfRule type="cellIs" dxfId="2148" priority="374" stopIfTrue="1" operator="equal">
      <formula>"NO ADMISIBLE"</formula>
    </cfRule>
  </conditionalFormatting>
  <conditionalFormatting sqref="AH1134">
    <cfRule type="cellIs" dxfId="2147" priority="372" stopIfTrue="1" operator="equal">
      <formula>"NO ADMISIBLE"</formula>
    </cfRule>
    <cfRule type="cellIs" dxfId="2146" priority="373" stopIfTrue="1" operator="equal">
      <formula>"ADMISIBLE"</formula>
    </cfRule>
  </conditionalFormatting>
  <conditionalFormatting sqref="AI1134:AI1144">
    <cfRule type="cellIs" dxfId="2145" priority="370" stopIfTrue="1" operator="equal">
      <formula>"NO ADMISIBLE"</formula>
    </cfRule>
    <cfRule type="cellIs" dxfId="2144" priority="371" stopIfTrue="1" operator="equal">
      <formula>"ADMISIBLE"</formula>
    </cfRule>
  </conditionalFormatting>
  <conditionalFormatting sqref="AJ1134:AK1144">
    <cfRule type="cellIs" dxfId="2143" priority="369" stopIfTrue="1" operator="equal">
      <formula>"NO ADMISIBLE"</formula>
    </cfRule>
  </conditionalFormatting>
  <conditionalFormatting sqref="AJ1134">
    <cfRule type="cellIs" dxfId="2142" priority="367" stopIfTrue="1" operator="equal">
      <formula>"NO ADMISIBLE"</formula>
    </cfRule>
    <cfRule type="cellIs" dxfId="2141" priority="368" stopIfTrue="1" operator="equal">
      <formula>"ADMISIBLE"</formula>
    </cfRule>
  </conditionalFormatting>
  <conditionalFormatting sqref="AK1134:AK1144">
    <cfRule type="cellIs" dxfId="2140" priority="365" stopIfTrue="1" operator="equal">
      <formula>"NO ADMISIBLE"</formula>
    </cfRule>
    <cfRule type="cellIs" dxfId="2139" priority="366" stopIfTrue="1" operator="equal">
      <formula>"ADMISIBLE"</formula>
    </cfRule>
  </conditionalFormatting>
  <conditionalFormatting sqref="AL1134:AL1144">
    <cfRule type="cellIs" dxfId="2138" priority="363" stopIfTrue="1" operator="equal">
      <formula>"NO ADMISIBLE"</formula>
    </cfRule>
    <cfRule type="cellIs" dxfId="2137" priority="364" stopIfTrue="1" operator="equal">
      <formula>"ADMISIBLE"</formula>
    </cfRule>
  </conditionalFormatting>
  <conditionalFormatting sqref="S1134:S1144">
    <cfRule type="cellIs" dxfId="2136" priority="362" stopIfTrue="1" operator="equal">
      <formula>"NO ADMISIBLE"</formula>
    </cfRule>
  </conditionalFormatting>
  <conditionalFormatting sqref="U1134:U1144">
    <cfRule type="cellIs" dxfId="2135" priority="359" stopIfTrue="1" operator="equal">
      <formula>"NO ADMISIBLE"</formula>
    </cfRule>
  </conditionalFormatting>
  <conditionalFormatting sqref="V1134:W1134 V1135:V1144">
    <cfRule type="cellIs" dxfId="2134" priority="360" stopIfTrue="1" operator="equal">
      <formula>"NO ADMISIBLE"</formula>
    </cfRule>
    <cfRule type="cellIs" dxfId="2133" priority="361" stopIfTrue="1" operator="equal">
      <formula>"ADMISIBLE"</formula>
    </cfRule>
  </conditionalFormatting>
  <conditionalFormatting sqref="D1135:D1144 E1134:M1134">
    <cfRule type="cellIs" dxfId="2132" priority="358" stopIfTrue="1" operator="equal">
      <formula>"NO ADMISIBLE"</formula>
    </cfRule>
  </conditionalFormatting>
  <conditionalFormatting sqref="J1136:K1144">
    <cfRule type="cellIs" dxfId="2131" priority="356" stopIfTrue="1" operator="equal">
      <formula>"NO ADMISIBLE"</formula>
    </cfRule>
  </conditionalFormatting>
  <conditionalFormatting sqref="J1135:K1135">
    <cfRule type="cellIs" dxfId="2130" priority="357" stopIfTrue="1" operator="equal">
      <formula>"NO ADMISIBLE"</formula>
    </cfRule>
  </conditionalFormatting>
  <conditionalFormatting sqref="T1134">
    <cfRule type="cellIs" dxfId="2129" priority="354" stopIfTrue="1" operator="equal">
      <formula>"NO ADMISIBLE"</formula>
    </cfRule>
    <cfRule type="cellIs" dxfId="2128" priority="355" stopIfTrue="1" operator="equal">
      <formula>"ADMISIBLE"</formula>
    </cfRule>
  </conditionalFormatting>
  <conditionalFormatting sqref="AE1134">
    <cfRule type="cellIs" dxfId="2127" priority="352" stopIfTrue="1" operator="equal">
      <formula>"NO ADMISIBLE"</formula>
    </cfRule>
    <cfRule type="cellIs" dxfId="2126" priority="353" stopIfTrue="1" operator="equal">
      <formula>"ADMISIBLE"</formula>
    </cfRule>
  </conditionalFormatting>
  <conditionalFormatting sqref="C1138">
    <cfRule type="cellIs" dxfId="2125" priority="351" stopIfTrue="1" operator="equal">
      <formula>"NO ADMISIBLE"</formula>
    </cfRule>
  </conditionalFormatting>
  <conditionalFormatting sqref="D1134">
    <cfRule type="cellIs" dxfId="2124" priority="350" stopIfTrue="1" operator="equal">
      <formula>"NO ADMISIBLE"</formula>
    </cfRule>
  </conditionalFormatting>
  <conditionalFormatting sqref="C1136">
    <cfRule type="cellIs" dxfId="2123" priority="349" stopIfTrue="1" operator="equal">
      <formula>"NO ADMISIBLE"</formula>
    </cfRule>
  </conditionalFormatting>
  <conditionalFormatting sqref="C1137">
    <cfRule type="cellIs" dxfId="2122" priority="348" stopIfTrue="1" operator="equal">
      <formula>"NO ADMISIBLE"</formula>
    </cfRule>
  </conditionalFormatting>
  <conditionalFormatting sqref="AF1145:AG1155 AB1145:AD1155 X1145:X1155 C1145 N1145:R1155 C1150:C1155">
    <cfRule type="cellIs" dxfId="2121" priority="345" stopIfTrue="1" operator="equal">
      <formula>"NO ADMISIBLE"</formula>
    </cfRule>
  </conditionalFormatting>
  <conditionalFormatting sqref="AC1145 AE1146:AE1155 Y1145:AA1155">
    <cfRule type="cellIs" dxfId="2120" priority="346" stopIfTrue="1" operator="equal">
      <formula>"NO ADMISIBLE"</formula>
    </cfRule>
    <cfRule type="cellIs" dxfId="2119" priority="347" stopIfTrue="1" operator="equal">
      <formula>"ADMISIBLE"</formula>
    </cfRule>
  </conditionalFormatting>
  <conditionalFormatting sqref="AD1145:AD1155">
    <cfRule type="cellIs" dxfId="2118" priority="343" stopIfTrue="1" operator="equal">
      <formula>"NO ADMISIBLE"</formula>
    </cfRule>
    <cfRule type="cellIs" dxfId="2117" priority="344" stopIfTrue="1" operator="equal">
      <formula>"ADMISIBLE"</formula>
    </cfRule>
  </conditionalFormatting>
  <conditionalFormatting sqref="AH1145:AI1155">
    <cfRule type="cellIs" dxfId="2116" priority="342" stopIfTrue="1" operator="equal">
      <formula>"NO ADMISIBLE"</formula>
    </cfRule>
  </conditionalFormatting>
  <conditionalFormatting sqref="AH1145">
    <cfRule type="cellIs" dxfId="2115" priority="340" stopIfTrue="1" operator="equal">
      <formula>"NO ADMISIBLE"</formula>
    </cfRule>
    <cfRule type="cellIs" dxfId="2114" priority="341" stopIfTrue="1" operator="equal">
      <formula>"ADMISIBLE"</formula>
    </cfRule>
  </conditionalFormatting>
  <conditionalFormatting sqref="AI1145:AI1155">
    <cfRule type="cellIs" dxfId="2113" priority="338" stopIfTrue="1" operator="equal">
      <formula>"NO ADMISIBLE"</formula>
    </cfRule>
    <cfRule type="cellIs" dxfId="2112" priority="339" stopIfTrue="1" operator="equal">
      <formula>"ADMISIBLE"</formula>
    </cfRule>
  </conditionalFormatting>
  <conditionalFormatting sqref="AJ1145:AK1155">
    <cfRule type="cellIs" dxfId="2111" priority="337" stopIfTrue="1" operator="equal">
      <formula>"NO ADMISIBLE"</formula>
    </cfRule>
  </conditionalFormatting>
  <conditionalFormatting sqref="AJ1145">
    <cfRule type="cellIs" dxfId="2110" priority="335" stopIfTrue="1" operator="equal">
      <formula>"NO ADMISIBLE"</formula>
    </cfRule>
    <cfRule type="cellIs" dxfId="2109" priority="336" stopIfTrue="1" operator="equal">
      <formula>"ADMISIBLE"</formula>
    </cfRule>
  </conditionalFormatting>
  <conditionalFormatting sqref="AK1145:AK1155">
    <cfRule type="cellIs" dxfId="2108" priority="333" stopIfTrue="1" operator="equal">
      <formula>"NO ADMISIBLE"</formula>
    </cfRule>
    <cfRule type="cellIs" dxfId="2107" priority="334" stopIfTrue="1" operator="equal">
      <formula>"ADMISIBLE"</formula>
    </cfRule>
  </conditionalFormatting>
  <conditionalFormatting sqref="AL1145:AL1155">
    <cfRule type="cellIs" dxfId="2106" priority="331" stopIfTrue="1" operator="equal">
      <formula>"NO ADMISIBLE"</formula>
    </cfRule>
    <cfRule type="cellIs" dxfId="2105" priority="332" stopIfTrue="1" operator="equal">
      <formula>"ADMISIBLE"</formula>
    </cfRule>
  </conditionalFormatting>
  <conditionalFormatting sqref="S1145:S1155">
    <cfRule type="cellIs" dxfId="2104" priority="330" stopIfTrue="1" operator="equal">
      <formula>"NO ADMISIBLE"</formula>
    </cfRule>
  </conditionalFormatting>
  <conditionalFormatting sqref="U1145:U1155">
    <cfRule type="cellIs" dxfId="2103" priority="327" stopIfTrue="1" operator="equal">
      <formula>"NO ADMISIBLE"</formula>
    </cfRule>
  </conditionalFormatting>
  <conditionalFormatting sqref="V1145:W1145 V1146:V1155">
    <cfRule type="cellIs" dxfId="2102" priority="328" stopIfTrue="1" operator="equal">
      <formula>"NO ADMISIBLE"</formula>
    </cfRule>
    <cfRule type="cellIs" dxfId="2101" priority="329" stopIfTrue="1" operator="equal">
      <formula>"ADMISIBLE"</formula>
    </cfRule>
  </conditionalFormatting>
  <conditionalFormatting sqref="D1146:D1155 E1145:M1145">
    <cfRule type="cellIs" dxfId="2100" priority="326" stopIfTrue="1" operator="equal">
      <formula>"NO ADMISIBLE"</formula>
    </cfRule>
  </conditionalFormatting>
  <conditionalFormatting sqref="J1147:K1155">
    <cfRule type="cellIs" dxfId="2099" priority="324" stopIfTrue="1" operator="equal">
      <formula>"NO ADMISIBLE"</formula>
    </cfRule>
  </conditionalFormatting>
  <conditionalFormatting sqref="J1146:K1146">
    <cfRule type="cellIs" dxfId="2098" priority="325" stopIfTrue="1" operator="equal">
      <formula>"NO ADMISIBLE"</formula>
    </cfRule>
  </conditionalFormatting>
  <conditionalFormatting sqref="T1145">
    <cfRule type="cellIs" dxfId="2097" priority="322" stopIfTrue="1" operator="equal">
      <formula>"NO ADMISIBLE"</formula>
    </cfRule>
    <cfRule type="cellIs" dxfId="2096" priority="323" stopIfTrue="1" operator="equal">
      <formula>"ADMISIBLE"</formula>
    </cfRule>
  </conditionalFormatting>
  <conditionalFormatting sqref="AE1145">
    <cfRule type="cellIs" dxfId="2095" priority="320" stopIfTrue="1" operator="equal">
      <formula>"NO ADMISIBLE"</formula>
    </cfRule>
    <cfRule type="cellIs" dxfId="2094" priority="321" stopIfTrue="1" operator="equal">
      <formula>"ADMISIBLE"</formula>
    </cfRule>
  </conditionalFormatting>
  <conditionalFormatting sqref="C1149">
    <cfRule type="cellIs" dxfId="2093" priority="319" stopIfTrue="1" operator="equal">
      <formula>"NO ADMISIBLE"</formula>
    </cfRule>
  </conditionalFormatting>
  <conditionalFormatting sqref="D1145">
    <cfRule type="cellIs" dxfId="2092" priority="318" stopIfTrue="1" operator="equal">
      <formula>"NO ADMISIBLE"</formula>
    </cfRule>
  </conditionalFormatting>
  <conditionalFormatting sqref="C1048">
    <cfRule type="cellIs" dxfId="2091" priority="288" stopIfTrue="1" operator="equal">
      <formula>"NO ADMISIBLE"</formula>
    </cfRule>
  </conditionalFormatting>
  <conditionalFormatting sqref="C1059">
    <cfRule type="cellIs" dxfId="2090" priority="287" stopIfTrue="1" operator="equal">
      <formula>"NO ADMISIBLE"</formula>
    </cfRule>
  </conditionalFormatting>
  <conditionalFormatting sqref="C1058">
    <cfRule type="cellIs" dxfId="2089" priority="286" stopIfTrue="1" operator="equal">
      <formula>"NO ADMISIBLE"</formula>
    </cfRule>
  </conditionalFormatting>
  <conditionalFormatting sqref="C1070">
    <cfRule type="cellIs" dxfId="2088" priority="285" stopIfTrue="1" operator="equal">
      <formula>"NO ADMISIBLE"</formula>
    </cfRule>
  </conditionalFormatting>
  <conditionalFormatting sqref="C1103">
    <cfRule type="cellIs" dxfId="2087" priority="284" stopIfTrue="1" operator="equal">
      <formula>"NO ADMISIBLE"</formula>
    </cfRule>
  </conditionalFormatting>
  <conditionalFormatting sqref="C1102">
    <cfRule type="cellIs" dxfId="2086" priority="283" stopIfTrue="1" operator="equal">
      <formula>"NO ADMISIBLE"</formula>
    </cfRule>
  </conditionalFormatting>
  <conditionalFormatting sqref="C1104">
    <cfRule type="cellIs" dxfId="2085" priority="282" stopIfTrue="1" operator="equal">
      <formula>"NO ADMISIBLE"</formula>
    </cfRule>
  </conditionalFormatting>
  <conditionalFormatting sqref="C1114">
    <cfRule type="cellIs" dxfId="2084" priority="281" stopIfTrue="1" operator="equal">
      <formula>"NO ADMISIBLE"</formula>
    </cfRule>
  </conditionalFormatting>
  <conditionalFormatting sqref="C1115">
    <cfRule type="cellIs" dxfId="2083" priority="280" stopIfTrue="1" operator="equal">
      <formula>"NO ADMISIBLE"</formula>
    </cfRule>
  </conditionalFormatting>
  <conditionalFormatting sqref="C1124:C1125">
    <cfRule type="cellIs" dxfId="2082" priority="279" stopIfTrue="1" operator="equal">
      <formula>"NO ADMISIBLE"</formula>
    </cfRule>
  </conditionalFormatting>
  <conditionalFormatting sqref="C1147">
    <cfRule type="cellIs" dxfId="2081" priority="278" stopIfTrue="1" operator="equal">
      <formula>"NO ADMISIBLE"</formula>
    </cfRule>
  </conditionalFormatting>
  <conditionalFormatting sqref="C1148">
    <cfRule type="cellIs" dxfId="2080" priority="277" stopIfTrue="1" operator="equal">
      <formula>"NO ADMISIBLE"</formula>
    </cfRule>
  </conditionalFormatting>
  <conditionalFormatting sqref="C1083">
    <cfRule type="cellIs" dxfId="2079" priority="274" stopIfTrue="1" operator="equal">
      <formula>"NO ADMISIBLE"</formula>
    </cfRule>
  </conditionalFormatting>
  <conditionalFormatting sqref="C1082">
    <cfRule type="cellIs" dxfId="2078" priority="273" stopIfTrue="1" operator="equal">
      <formula>"NO ADMISIBLE"</formula>
    </cfRule>
  </conditionalFormatting>
  <conditionalFormatting sqref="C1081">
    <cfRule type="cellIs" dxfId="2077" priority="272" stopIfTrue="1" operator="equal">
      <formula>"NO ADMISIBLE"</formula>
    </cfRule>
  </conditionalFormatting>
  <conditionalFormatting sqref="W1047">
    <cfRule type="cellIs" dxfId="2076" priority="270" stopIfTrue="1" operator="equal">
      <formula>"NO ADMISIBLE"</formula>
    </cfRule>
    <cfRule type="cellIs" dxfId="2075" priority="271" stopIfTrue="1" operator="equal">
      <formula>"ADMISIBLE"</formula>
    </cfRule>
  </conditionalFormatting>
  <conditionalFormatting sqref="T1058:T1066">
    <cfRule type="cellIs" dxfId="2074" priority="268" stopIfTrue="1" operator="equal">
      <formula>"NO ADMISIBLE"</formula>
    </cfRule>
    <cfRule type="cellIs" dxfId="2073" priority="269" stopIfTrue="1" operator="equal">
      <formula>"ADMISIBLE"</formula>
    </cfRule>
  </conditionalFormatting>
  <conditionalFormatting sqref="T1069:T1077">
    <cfRule type="cellIs" dxfId="2072" priority="266" stopIfTrue="1" operator="equal">
      <formula>"NO ADMISIBLE"</formula>
    </cfRule>
    <cfRule type="cellIs" dxfId="2071" priority="267" stopIfTrue="1" operator="equal">
      <formula>"ADMISIBLE"</formula>
    </cfRule>
  </conditionalFormatting>
  <conditionalFormatting sqref="T1080:T1088">
    <cfRule type="cellIs" dxfId="2070" priority="264" stopIfTrue="1" operator="equal">
      <formula>"NO ADMISIBLE"</formula>
    </cfRule>
    <cfRule type="cellIs" dxfId="2069" priority="265" stopIfTrue="1" operator="equal">
      <formula>"ADMISIBLE"</formula>
    </cfRule>
  </conditionalFormatting>
  <conditionalFormatting sqref="T1091:T1099">
    <cfRule type="cellIs" dxfId="2068" priority="262" stopIfTrue="1" operator="equal">
      <formula>"NO ADMISIBLE"</formula>
    </cfRule>
    <cfRule type="cellIs" dxfId="2067" priority="263" stopIfTrue="1" operator="equal">
      <formula>"ADMISIBLE"</formula>
    </cfRule>
  </conditionalFormatting>
  <conditionalFormatting sqref="T1102:T1110">
    <cfRule type="cellIs" dxfId="2066" priority="260" stopIfTrue="1" operator="equal">
      <formula>"NO ADMISIBLE"</formula>
    </cfRule>
    <cfRule type="cellIs" dxfId="2065" priority="261" stopIfTrue="1" operator="equal">
      <formula>"ADMISIBLE"</formula>
    </cfRule>
  </conditionalFormatting>
  <conditionalFormatting sqref="T1113">
    <cfRule type="cellIs" dxfId="2064" priority="258" stopIfTrue="1" operator="equal">
      <formula>"NO ADMISIBLE"</formula>
    </cfRule>
    <cfRule type="cellIs" dxfId="2063" priority="259" stopIfTrue="1" operator="equal">
      <formula>"ADMISIBLE"</formula>
    </cfRule>
  </conditionalFormatting>
  <conditionalFormatting sqref="T1114:T1122">
    <cfRule type="cellIs" dxfId="2062" priority="256" stopIfTrue="1" operator="equal">
      <formula>"NO ADMISIBLE"</formula>
    </cfRule>
    <cfRule type="cellIs" dxfId="2061" priority="257" stopIfTrue="1" operator="equal">
      <formula>"ADMISIBLE"</formula>
    </cfRule>
  </conditionalFormatting>
  <conditionalFormatting sqref="T1124:T1133">
    <cfRule type="cellIs" dxfId="2060" priority="254" stopIfTrue="1" operator="equal">
      <formula>"NO ADMISIBLE"</formula>
    </cfRule>
    <cfRule type="cellIs" dxfId="2059" priority="255" stopIfTrue="1" operator="equal">
      <formula>"ADMISIBLE"</formula>
    </cfRule>
  </conditionalFormatting>
  <conditionalFormatting sqref="T1135:T1144">
    <cfRule type="cellIs" dxfId="2058" priority="252" stopIfTrue="1" operator="equal">
      <formula>"NO ADMISIBLE"</formula>
    </cfRule>
    <cfRule type="cellIs" dxfId="2057" priority="253" stopIfTrue="1" operator="equal">
      <formula>"ADMISIBLE"</formula>
    </cfRule>
  </conditionalFormatting>
  <conditionalFormatting sqref="T1146:T1155">
    <cfRule type="cellIs" dxfId="2056" priority="250" stopIfTrue="1" operator="equal">
      <formula>"NO ADMISIBLE"</formula>
    </cfRule>
    <cfRule type="cellIs" dxfId="2055" priority="251" stopIfTrue="1" operator="equal">
      <formula>"ADMISIBLE"</formula>
    </cfRule>
  </conditionalFormatting>
  <conditionalFormatting sqref="T1090">
    <cfRule type="cellIs" dxfId="2054" priority="246" stopIfTrue="1" operator="equal">
      <formula>"NO ADMISIBLE"</formula>
    </cfRule>
    <cfRule type="cellIs" dxfId="2053" priority="247" stopIfTrue="1" operator="equal">
      <formula>"ADMISIBLE"</formula>
    </cfRule>
  </conditionalFormatting>
  <conditionalFormatting sqref="W1048:W1056">
    <cfRule type="cellIs" dxfId="2052" priority="244" stopIfTrue="1" operator="equal">
      <formula>"NO ADMISIBLE"</formula>
    </cfRule>
    <cfRule type="cellIs" dxfId="2051" priority="245" stopIfTrue="1" operator="equal">
      <formula>"ADMISIBLE"</formula>
    </cfRule>
  </conditionalFormatting>
  <conditionalFormatting sqref="W1058:W1067">
    <cfRule type="cellIs" dxfId="2050" priority="242" stopIfTrue="1" operator="equal">
      <formula>"NO ADMISIBLE"</formula>
    </cfRule>
    <cfRule type="cellIs" dxfId="2049" priority="243" stopIfTrue="1" operator="equal">
      <formula>"ADMISIBLE"</formula>
    </cfRule>
  </conditionalFormatting>
  <conditionalFormatting sqref="W1069:W1078">
    <cfRule type="cellIs" dxfId="2048" priority="240" stopIfTrue="1" operator="equal">
      <formula>"NO ADMISIBLE"</formula>
    </cfRule>
    <cfRule type="cellIs" dxfId="2047" priority="241" stopIfTrue="1" operator="equal">
      <formula>"ADMISIBLE"</formula>
    </cfRule>
  </conditionalFormatting>
  <conditionalFormatting sqref="W1080:W1089">
    <cfRule type="cellIs" dxfId="2046" priority="238" stopIfTrue="1" operator="equal">
      <formula>"NO ADMISIBLE"</formula>
    </cfRule>
    <cfRule type="cellIs" dxfId="2045" priority="239" stopIfTrue="1" operator="equal">
      <formula>"ADMISIBLE"</formula>
    </cfRule>
  </conditionalFormatting>
  <conditionalFormatting sqref="W1091:W1100">
    <cfRule type="cellIs" dxfId="2044" priority="236" stopIfTrue="1" operator="equal">
      <formula>"NO ADMISIBLE"</formula>
    </cfRule>
    <cfRule type="cellIs" dxfId="2043" priority="237" stopIfTrue="1" operator="equal">
      <formula>"ADMISIBLE"</formula>
    </cfRule>
  </conditionalFormatting>
  <conditionalFormatting sqref="W1102:W1111">
    <cfRule type="cellIs" dxfId="2042" priority="234" stopIfTrue="1" operator="equal">
      <formula>"NO ADMISIBLE"</formula>
    </cfRule>
    <cfRule type="cellIs" dxfId="2041" priority="235" stopIfTrue="1" operator="equal">
      <formula>"ADMISIBLE"</formula>
    </cfRule>
  </conditionalFormatting>
  <conditionalFormatting sqref="W1113:W1122">
    <cfRule type="cellIs" dxfId="2040" priority="232" stopIfTrue="1" operator="equal">
      <formula>"NO ADMISIBLE"</formula>
    </cfRule>
    <cfRule type="cellIs" dxfId="2039" priority="233" stopIfTrue="1" operator="equal">
      <formula>"ADMISIBLE"</formula>
    </cfRule>
  </conditionalFormatting>
  <conditionalFormatting sqref="W1124:W1133">
    <cfRule type="cellIs" dxfId="2038" priority="230" stopIfTrue="1" operator="equal">
      <formula>"NO ADMISIBLE"</formula>
    </cfRule>
    <cfRule type="cellIs" dxfId="2037" priority="231" stopIfTrue="1" operator="equal">
      <formula>"ADMISIBLE"</formula>
    </cfRule>
  </conditionalFormatting>
  <conditionalFormatting sqref="W1135:W1144">
    <cfRule type="cellIs" dxfId="2036" priority="228" stopIfTrue="1" operator="equal">
      <formula>"NO ADMISIBLE"</formula>
    </cfRule>
    <cfRule type="cellIs" dxfId="2035" priority="229" stopIfTrue="1" operator="equal">
      <formula>"ADMISIBLE"</formula>
    </cfRule>
  </conditionalFormatting>
  <conditionalFormatting sqref="W1146:W1155">
    <cfRule type="cellIs" dxfId="2034" priority="226" stopIfTrue="1" operator="equal">
      <formula>"NO ADMISIBLE"</formula>
    </cfRule>
    <cfRule type="cellIs" dxfId="2033" priority="227" stopIfTrue="1" operator="equal">
      <formula>"ADMISIBLE"</formula>
    </cfRule>
  </conditionalFormatting>
  <conditionalFormatting sqref="T1046">
    <cfRule type="cellIs" dxfId="2032" priority="222" stopIfTrue="1" operator="equal">
      <formula>"NO ADMISIBLE"</formula>
    </cfRule>
    <cfRule type="cellIs" dxfId="2031" priority="223" stopIfTrue="1" operator="equal">
      <formula>"ADMISIBLE"</formula>
    </cfRule>
  </conditionalFormatting>
  <conditionalFormatting sqref="W1046">
    <cfRule type="cellIs" dxfId="2030" priority="220" stopIfTrue="1" operator="equal">
      <formula>"NO ADMISIBLE"</formula>
    </cfRule>
    <cfRule type="cellIs" dxfId="2029" priority="221" stopIfTrue="1" operator="equal">
      <formula>"ADMISIBLE"</formula>
    </cfRule>
  </conditionalFormatting>
  <conditionalFormatting sqref="C1069">
    <cfRule type="cellIs" dxfId="2028" priority="219" stopIfTrue="1" operator="equal">
      <formula>"NO ADMISIBLE"</formula>
    </cfRule>
  </conditionalFormatting>
  <conditionalFormatting sqref="C1091">
    <cfRule type="cellIs" dxfId="2027" priority="218" stopIfTrue="1" operator="equal">
      <formula>"NO ADMISIBLE"</formula>
    </cfRule>
  </conditionalFormatting>
  <conditionalFormatting sqref="C1113">
    <cfRule type="cellIs" dxfId="2026" priority="217" stopIfTrue="1" operator="equal">
      <formula>"NO ADMISIBLE"</formula>
    </cfRule>
  </conditionalFormatting>
  <conditionalFormatting sqref="AD1160:AD1163 AE1164 AE1160:AE1162 AF1161:AF1162 AE1163:AF1163 AE1165:AF1175 AK1160:AK1164 AG1164:AJ1164 AA1165:AC1175 AL1159:JA1164 J1166:K1175 W1165:W1175 C1165:C1175 N1165:R1175">
    <cfRule type="cellIs" dxfId="2025" priority="214" stopIfTrue="1" operator="equal">
      <formula>"NO ADMISIBLE"</formula>
    </cfRule>
  </conditionalFormatting>
  <conditionalFormatting sqref="AB1165 AD1165:AD1175 X1165:Z1175">
    <cfRule type="cellIs" dxfId="2024" priority="215" stopIfTrue="1" operator="equal">
      <formula>"NO ADMISIBLE"</formula>
    </cfRule>
    <cfRule type="cellIs" dxfId="2023" priority="216" stopIfTrue="1" operator="equal">
      <formula>"ADMISIBLE"</formula>
    </cfRule>
  </conditionalFormatting>
  <conditionalFormatting sqref="AC1165:AC1175">
    <cfRule type="cellIs" dxfId="2022" priority="212" stopIfTrue="1" operator="equal">
      <formula>"NO ADMISIBLE"</formula>
    </cfRule>
    <cfRule type="cellIs" dxfId="2021" priority="213" stopIfTrue="1" operator="equal">
      <formula>"ADMISIBLE"</formula>
    </cfRule>
  </conditionalFormatting>
  <conditionalFormatting sqref="AG1165:AH1175">
    <cfRule type="cellIs" dxfId="2020" priority="211" stopIfTrue="1" operator="equal">
      <formula>"NO ADMISIBLE"</formula>
    </cfRule>
  </conditionalFormatting>
  <conditionalFormatting sqref="AG1165">
    <cfRule type="cellIs" dxfId="2019" priority="209" stopIfTrue="1" operator="equal">
      <formula>"NO ADMISIBLE"</formula>
    </cfRule>
    <cfRule type="cellIs" dxfId="2018" priority="210" stopIfTrue="1" operator="equal">
      <formula>"ADMISIBLE"</formula>
    </cfRule>
  </conditionalFormatting>
  <conditionalFormatting sqref="AH1165:AH1175">
    <cfRule type="cellIs" dxfId="2017" priority="207" stopIfTrue="1" operator="equal">
      <formula>"NO ADMISIBLE"</formula>
    </cfRule>
    <cfRule type="cellIs" dxfId="2016" priority="208" stopIfTrue="1" operator="equal">
      <formula>"ADMISIBLE"</formula>
    </cfRule>
  </conditionalFormatting>
  <conditionalFormatting sqref="AI1165:AJ1175">
    <cfRule type="cellIs" dxfId="2015" priority="206" stopIfTrue="1" operator="equal">
      <formula>"NO ADMISIBLE"</formula>
    </cfRule>
  </conditionalFormatting>
  <conditionalFormatting sqref="AI1165">
    <cfRule type="cellIs" dxfId="2014" priority="204" stopIfTrue="1" operator="equal">
      <formula>"NO ADMISIBLE"</formula>
    </cfRule>
    <cfRule type="cellIs" dxfId="2013" priority="205" stopIfTrue="1" operator="equal">
      <formula>"ADMISIBLE"</formula>
    </cfRule>
  </conditionalFormatting>
  <conditionalFormatting sqref="AJ1165:AJ1175">
    <cfRule type="cellIs" dxfId="2012" priority="202" stopIfTrue="1" operator="equal">
      <formula>"NO ADMISIBLE"</formula>
    </cfRule>
    <cfRule type="cellIs" dxfId="2011" priority="203" stopIfTrue="1" operator="equal">
      <formula>"ADMISIBLE"</formula>
    </cfRule>
  </conditionalFormatting>
  <conditionalFormatting sqref="AK1165:AK1175">
    <cfRule type="cellIs" dxfId="2010" priority="200" stopIfTrue="1" operator="equal">
      <formula>"NO ADMISIBLE"</formula>
    </cfRule>
    <cfRule type="cellIs" dxfId="2009" priority="201" stopIfTrue="1" operator="equal">
      <formula>"ADMISIBLE"</formula>
    </cfRule>
  </conditionalFormatting>
  <conditionalFormatting sqref="S1165:S1175">
    <cfRule type="cellIs" dxfId="2008" priority="197" stopIfTrue="1" operator="equal">
      <formula>"NO ADMISIBLE"</formula>
    </cfRule>
  </conditionalFormatting>
  <conditionalFormatting sqref="T1165:T1175">
    <cfRule type="cellIs" dxfId="2007" priority="198" stopIfTrue="1" operator="equal">
      <formula>"NO ADMISIBLE"</formula>
    </cfRule>
    <cfRule type="cellIs" dxfId="2006" priority="199" stopIfTrue="1" operator="equal">
      <formula>"ADMISIBLE"</formula>
    </cfRule>
  </conditionalFormatting>
  <conditionalFormatting sqref="U1165:U1175">
    <cfRule type="cellIs" dxfId="2005" priority="194" stopIfTrue="1" operator="equal">
      <formula>"NO ADMISIBLE"</formula>
    </cfRule>
  </conditionalFormatting>
  <conditionalFormatting sqref="V1165:V1175">
    <cfRule type="cellIs" dxfId="2004" priority="195" stopIfTrue="1" operator="equal">
      <formula>"NO ADMISIBLE"</formula>
    </cfRule>
    <cfRule type="cellIs" dxfId="2003" priority="196" stopIfTrue="1" operator="equal">
      <formula>"ADMISIBLE"</formula>
    </cfRule>
  </conditionalFormatting>
  <conditionalFormatting sqref="D1165:D1175">
    <cfRule type="cellIs" dxfId="2002" priority="193" stopIfTrue="1" operator="equal">
      <formula>"NO ADMISIBLE"</formula>
    </cfRule>
  </conditionalFormatting>
  <conditionalFormatting sqref="AE1176:AF1186 AA1176:AC1186 J1177:K1186 W1176:W1186 C1176:C1186 N1176:R1186">
    <cfRule type="cellIs" dxfId="2001" priority="190" stopIfTrue="1" operator="equal">
      <formula>"NO ADMISIBLE"</formula>
    </cfRule>
  </conditionalFormatting>
  <conditionalFormatting sqref="AB1176 AD1176:AD1186 X1176:Z1186">
    <cfRule type="cellIs" dxfId="2000" priority="191" stopIfTrue="1" operator="equal">
      <formula>"NO ADMISIBLE"</formula>
    </cfRule>
    <cfRule type="cellIs" dxfId="1999" priority="192" stopIfTrue="1" operator="equal">
      <formula>"ADMISIBLE"</formula>
    </cfRule>
  </conditionalFormatting>
  <conditionalFormatting sqref="AC1176:AC1186">
    <cfRule type="cellIs" dxfId="1998" priority="188" stopIfTrue="1" operator="equal">
      <formula>"NO ADMISIBLE"</formula>
    </cfRule>
    <cfRule type="cellIs" dxfId="1997" priority="189" stopIfTrue="1" operator="equal">
      <formula>"ADMISIBLE"</formula>
    </cfRule>
  </conditionalFormatting>
  <conditionalFormatting sqref="AG1176:AH1186">
    <cfRule type="cellIs" dxfId="1996" priority="187" stopIfTrue="1" operator="equal">
      <formula>"NO ADMISIBLE"</formula>
    </cfRule>
  </conditionalFormatting>
  <conditionalFormatting sqref="AG1176">
    <cfRule type="cellIs" dxfId="1995" priority="185" stopIfTrue="1" operator="equal">
      <formula>"NO ADMISIBLE"</formula>
    </cfRule>
    <cfRule type="cellIs" dxfId="1994" priority="186" stopIfTrue="1" operator="equal">
      <formula>"ADMISIBLE"</formula>
    </cfRule>
  </conditionalFormatting>
  <conditionalFormatting sqref="AH1176:AH1186">
    <cfRule type="cellIs" dxfId="1993" priority="183" stopIfTrue="1" operator="equal">
      <formula>"NO ADMISIBLE"</formula>
    </cfRule>
    <cfRule type="cellIs" dxfId="1992" priority="184" stopIfTrue="1" operator="equal">
      <formula>"ADMISIBLE"</formula>
    </cfRule>
  </conditionalFormatting>
  <conditionalFormatting sqref="AI1176:AJ1186">
    <cfRule type="cellIs" dxfId="1991" priority="182" stopIfTrue="1" operator="equal">
      <formula>"NO ADMISIBLE"</formula>
    </cfRule>
  </conditionalFormatting>
  <conditionalFormatting sqref="AI1176">
    <cfRule type="cellIs" dxfId="1990" priority="180" stopIfTrue="1" operator="equal">
      <formula>"NO ADMISIBLE"</formula>
    </cfRule>
    <cfRule type="cellIs" dxfId="1989" priority="181" stopIfTrue="1" operator="equal">
      <formula>"ADMISIBLE"</formula>
    </cfRule>
  </conditionalFormatting>
  <conditionalFormatting sqref="AJ1176:AJ1186">
    <cfRule type="cellIs" dxfId="1988" priority="178" stopIfTrue="1" operator="equal">
      <formula>"NO ADMISIBLE"</formula>
    </cfRule>
    <cfRule type="cellIs" dxfId="1987" priority="179" stopIfTrue="1" operator="equal">
      <formula>"ADMISIBLE"</formula>
    </cfRule>
  </conditionalFormatting>
  <conditionalFormatting sqref="AK1176:AK1186">
    <cfRule type="cellIs" dxfId="1986" priority="176" stopIfTrue="1" operator="equal">
      <formula>"NO ADMISIBLE"</formula>
    </cfRule>
    <cfRule type="cellIs" dxfId="1985" priority="177" stopIfTrue="1" operator="equal">
      <formula>"ADMISIBLE"</formula>
    </cfRule>
  </conditionalFormatting>
  <conditionalFormatting sqref="S1176:S1186">
    <cfRule type="cellIs" dxfId="1984" priority="173" stopIfTrue="1" operator="equal">
      <formula>"NO ADMISIBLE"</formula>
    </cfRule>
  </conditionalFormatting>
  <conditionalFormatting sqref="T1176:T1186">
    <cfRule type="cellIs" dxfId="1983" priority="174" stopIfTrue="1" operator="equal">
      <formula>"NO ADMISIBLE"</formula>
    </cfRule>
    <cfRule type="cellIs" dxfId="1982" priority="175" stopIfTrue="1" operator="equal">
      <formula>"ADMISIBLE"</formula>
    </cfRule>
  </conditionalFormatting>
  <conditionalFormatting sqref="U1176:U1186">
    <cfRule type="cellIs" dxfId="1981" priority="170" stopIfTrue="1" operator="equal">
      <formula>"NO ADMISIBLE"</formula>
    </cfRule>
  </conditionalFormatting>
  <conditionalFormatting sqref="V1176:V1186">
    <cfRule type="cellIs" dxfId="1980" priority="171" stopIfTrue="1" operator="equal">
      <formula>"NO ADMISIBLE"</formula>
    </cfRule>
    <cfRule type="cellIs" dxfId="1979" priority="172" stopIfTrue="1" operator="equal">
      <formula>"ADMISIBLE"</formula>
    </cfRule>
  </conditionalFormatting>
  <conditionalFormatting sqref="D1176:D1186">
    <cfRule type="cellIs" dxfId="1978" priority="169" stopIfTrue="1" operator="equal">
      <formula>"NO ADMISIBLE"</formula>
    </cfRule>
  </conditionalFormatting>
  <conditionalFormatting sqref="AE1187:AF1197 AA1187:AC1197 J1188:K1197 W1187:W1197 C1187:C1197 N1187:R1197">
    <cfRule type="cellIs" dxfId="1977" priority="166" stopIfTrue="1" operator="equal">
      <formula>"NO ADMISIBLE"</formula>
    </cfRule>
  </conditionalFormatting>
  <conditionalFormatting sqref="AB1187 AD1187:AD1197 X1187:Z1197">
    <cfRule type="cellIs" dxfId="1976" priority="167" stopIfTrue="1" operator="equal">
      <formula>"NO ADMISIBLE"</formula>
    </cfRule>
    <cfRule type="cellIs" dxfId="1975" priority="168" stopIfTrue="1" operator="equal">
      <formula>"ADMISIBLE"</formula>
    </cfRule>
  </conditionalFormatting>
  <conditionalFormatting sqref="AC1187:AC1197">
    <cfRule type="cellIs" dxfId="1974" priority="164" stopIfTrue="1" operator="equal">
      <formula>"NO ADMISIBLE"</formula>
    </cfRule>
    <cfRule type="cellIs" dxfId="1973" priority="165" stopIfTrue="1" operator="equal">
      <formula>"ADMISIBLE"</formula>
    </cfRule>
  </conditionalFormatting>
  <conditionalFormatting sqref="AG1187:AH1197">
    <cfRule type="cellIs" dxfId="1972" priority="163" stopIfTrue="1" operator="equal">
      <formula>"NO ADMISIBLE"</formula>
    </cfRule>
  </conditionalFormatting>
  <conditionalFormatting sqref="AG1187">
    <cfRule type="cellIs" dxfId="1971" priority="161" stopIfTrue="1" operator="equal">
      <formula>"NO ADMISIBLE"</formula>
    </cfRule>
    <cfRule type="cellIs" dxfId="1970" priority="162" stopIfTrue="1" operator="equal">
      <formula>"ADMISIBLE"</formula>
    </cfRule>
  </conditionalFormatting>
  <conditionalFormatting sqref="AH1187:AH1197">
    <cfRule type="cellIs" dxfId="1969" priority="159" stopIfTrue="1" operator="equal">
      <formula>"NO ADMISIBLE"</formula>
    </cfRule>
    <cfRule type="cellIs" dxfId="1968" priority="160" stopIfTrue="1" operator="equal">
      <formula>"ADMISIBLE"</formula>
    </cfRule>
  </conditionalFormatting>
  <conditionalFormatting sqref="AI1187:AJ1197">
    <cfRule type="cellIs" dxfId="1967" priority="158" stopIfTrue="1" operator="equal">
      <formula>"NO ADMISIBLE"</formula>
    </cfRule>
  </conditionalFormatting>
  <conditionalFormatting sqref="AI1187">
    <cfRule type="cellIs" dxfId="1966" priority="156" stopIfTrue="1" operator="equal">
      <formula>"NO ADMISIBLE"</formula>
    </cfRule>
    <cfRule type="cellIs" dxfId="1965" priority="157" stopIfTrue="1" operator="equal">
      <formula>"ADMISIBLE"</formula>
    </cfRule>
  </conditionalFormatting>
  <conditionalFormatting sqref="AJ1187:AJ1197">
    <cfRule type="cellIs" dxfId="1964" priority="154" stopIfTrue="1" operator="equal">
      <formula>"NO ADMISIBLE"</formula>
    </cfRule>
    <cfRule type="cellIs" dxfId="1963" priority="155" stopIfTrue="1" operator="equal">
      <formula>"ADMISIBLE"</formula>
    </cfRule>
  </conditionalFormatting>
  <conditionalFormatting sqref="AK1187:AK1197">
    <cfRule type="cellIs" dxfId="1962" priority="152" stopIfTrue="1" operator="equal">
      <formula>"NO ADMISIBLE"</formula>
    </cfRule>
    <cfRule type="cellIs" dxfId="1961" priority="153" stopIfTrue="1" operator="equal">
      <formula>"ADMISIBLE"</formula>
    </cfRule>
  </conditionalFormatting>
  <conditionalFormatting sqref="S1187:S1197">
    <cfRule type="cellIs" dxfId="1960" priority="149" stopIfTrue="1" operator="equal">
      <formula>"NO ADMISIBLE"</formula>
    </cfRule>
  </conditionalFormatting>
  <conditionalFormatting sqref="T1187:T1197">
    <cfRule type="cellIs" dxfId="1959" priority="150" stopIfTrue="1" operator="equal">
      <formula>"NO ADMISIBLE"</formula>
    </cfRule>
    <cfRule type="cellIs" dxfId="1958" priority="151" stopIfTrue="1" operator="equal">
      <formula>"ADMISIBLE"</formula>
    </cfRule>
  </conditionalFormatting>
  <conditionalFormatting sqref="U1187:U1197">
    <cfRule type="cellIs" dxfId="1957" priority="146" stopIfTrue="1" operator="equal">
      <formula>"NO ADMISIBLE"</formula>
    </cfRule>
  </conditionalFormatting>
  <conditionalFormatting sqref="V1187:V1197">
    <cfRule type="cellIs" dxfId="1956" priority="147" stopIfTrue="1" operator="equal">
      <formula>"NO ADMISIBLE"</formula>
    </cfRule>
    <cfRule type="cellIs" dxfId="1955" priority="148" stopIfTrue="1" operator="equal">
      <formula>"ADMISIBLE"</formula>
    </cfRule>
  </conditionalFormatting>
  <conditionalFormatting sqref="D1187:D1197">
    <cfRule type="cellIs" dxfId="1954" priority="145" stopIfTrue="1" operator="equal">
      <formula>"NO ADMISIBLE"</formula>
    </cfRule>
  </conditionalFormatting>
  <conditionalFormatting sqref="AE1198:AF1208 AA1198:AC1208 J1199:K1208 W1198:W1208 C1198:C1208 N1198:R1208">
    <cfRule type="cellIs" dxfId="1953" priority="142" stopIfTrue="1" operator="equal">
      <formula>"NO ADMISIBLE"</formula>
    </cfRule>
  </conditionalFormatting>
  <conditionalFormatting sqref="AB1198 AD1198:AD1208 X1198:Z1208">
    <cfRule type="cellIs" dxfId="1952" priority="143" stopIfTrue="1" operator="equal">
      <formula>"NO ADMISIBLE"</formula>
    </cfRule>
    <cfRule type="cellIs" dxfId="1951" priority="144" stopIfTrue="1" operator="equal">
      <formula>"ADMISIBLE"</formula>
    </cfRule>
  </conditionalFormatting>
  <conditionalFormatting sqref="AC1198:AC1208">
    <cfRule type="cellIs" dxfId="1950" priority="140" stopIfTrue="1" operator="equal">
      <formula>"NO ADMISIBLE"</formula>
    </cfRule>
    <cfRule type="cellIs" dxfId="1949" priority="141" stopIfTrue="1" operator="equal">
      <formula>"ADMISIBLE"</formula>
    </cfRule>
  </conditionalFormatting>
  <conditionalFormatting sqref="AG1198:AH1208">
    <cfRule type="cellIs" dxfId="1948" priority="139" stopIfTrue="1" operator="equal">
      <formula>"NO ADMISIBLE"</formula>
    </cfRule>
  </conditionalFormatting>
  <conditionalFormatting sqref="AG1198">
    <cfRule type="cellIs" dxfId="1947" priority="137" stopIfTrue="1" operator="equal">
      <formula>"NO ADMISIBLE"</formula>
    </cfRule>
    <cfRule type="cellIs" dxfId="1946" priority="138" stopIfTrue="1" operator="equal">
      <formula>"ADMISIBLE"</formula>
    </cfRule>
  </conditionalFormatting>
  <conditionalFormatting sqref="AH1198:AH1208">
    <cfRule type="cellIs" dxfId="1945" priority="135" stopIfTrue="1" operator="equal">
      <formula>"NO ADMISIBLE"</formula>
    </cfRule>
    <cfRule type="cellIs" dxfId="1944" priority="136" stopIfTrue="1" operator="equal">
      <formula>"ADMISIBLE"</formula>
    </cfRule>
  </conditionalFormatting>
  <conditionalFormatting sqref="AI1198:AJ1208">
    <cfRule type="cellIs" dxfId="1943" priority="134" stopIfTrue="1" operator="equal">
      <formula>"NO ADMISIBLE"</formula>
    </cfRule>
  </conditionalFormatting>
  <conditionalFormatting sqref="AI1198">
    <cfRule type="cellIs" dxfId="1942" priority="132" stopIfTrue="1" operator="equal">
      <formula>"NO ADMISIBLE"</formula>
    </cfRule>
    <cfRule type="cellIs" dxfId="1941" priority="133" stopIfTrue="1" operator="equal">
      <formula>"ADMISIBLE"</formula>
    </cfRule>
  </conditionalFormatting>
  <conditionalFormatting sqref="AJ1198:AJ1208">
    <cfRule type="cellIs" dxfId="1940" priority="130" stopIfTrue="1" operator="equal">
      <formula>"NO ADMISIBLE"</formula>
    </cfRule>
    <cfRule type="cellIs" dxfId="1939" priority="131" stopIfTrue="1" operator="equal">
      <formula>"ADMISIBLE"</formula>
    </cfRule>
  </conditionalFormatting>
  <conditionalFormatting sqref="AK1198:AK1208">
    <cfRule type="cellIs" dxfId="1938" priority="128" stopIfTrue="1" operator="equal">
      <formula>"NO ADMISIBLE"</formula>
    </cfRule>
    <cfRule type="cellIs" dxfId="1937" priority="129" stopIfTrue="1" operator="equal">
      <formula>"ADMISIBLE"</formula>
    </cfRule>
  </conditionalFormatting>
  <conditionalFormatting sqref="S1198:S1208">
    <cfRule type="cellIs" dxfId="1936" priority="125" stopIfTrue="1" operator="equal">
      <formula>"NO ADMISIBLE"</formula>
    </cfRule>
  </conditionalFormatting>
  <conditionalFormatting sqref="T1198:T1208">
    <cfRule type="cellIs" dxfId="1935" priority="126" stopIfTrue="1" operator="equal">
      <formula>"NO ADMISIBLE"</formula>
    </cfRule>
    <cfRule type="cellIs" dxfId="1934" priority="127" stopIfTrue="1" operator="equal">
      <formula>"ADMISIBLE"</formula>
    </cfRule>
  </conditionalFormatting>
  <conditionalFormatting sqref="U1198:U1208">
    <cfRule type="cellIs" dxfId="1933" priority="122" stopIfTrue="1" operator="equal">
      <formula>"NO ADMISIBLE"</formula>
    </cfRule>
  </conditionalFormatting>
  <conditionalFormatting sqref="V1198:V1208">
    <cfRule type="cellIs" dxfId="1932" priority="123" stopIfTrue="1" operator="equal">
      <formula>"NO ADMISIBLE"</formula>
    </cfRule>
    <cfRule type="cellIs" dxfId="1931" priority="124" stopIfTrue="1" operator="equal">
      <formula>"ADMISIBLE"</formula>
    </cfRule>
  </conditionalFormatting>
  <conditionalFormatting sqref="D1198:D1208">
    <cfRule type="cellIs" dxfId="1930" priority="121" stopIfTrue="1" operator="equal">
      <formula>"NO ADMISIBLE"</formula>
    </cfRule>
  </conditionalFormatting>
  <conditionalFormatting sqref="AE1209:AF1219 AA1209:AC1219 J1210:K1219 W1209:W1219 C1209:C1219 N1209:R1219">
    <cfRule type="cellIs" dxfId="1929" priority="118" stopIfTrue="1" operator="equal">
      <formula>"NO ADMISIBLE"</formula>
    </cfRule>
  </conditionalFormatting>
  <conditionalFormatting sqref="AB1209 AD1209:AD1219 X1209:Z1219">
    <cfRule type="cellIs" dxfId="1928" priority="119" stopIfTrue="1" operator="equal">
      <formula>"NO ADMISIBLE"</formula>
    </cfRule>
    <cfRule type="cellIs" dxfId="1927" priority="120" stopIfTrue="1" operator="equal">
      <formula>"ADMISIBLE"</formula>
    </cfRule>
  </conditionalFormatting>
  <conditionalFormatting sqref="AC1209:AC1219">
    <cfRule type="cellIs" dxfId="1926" priority="116" stopIfTrue="1" operator="equal">
      <formula>"NO ADMISIBLE"</formula>
    </cfRule>
    <cfRule type="cellIs" dxfId="1925" priority="117" stopIfTrue="1" operator="equal">
      <formula>"ADMISIBLE"</formula>
    </cfRule>
  </conditionalFormatting>
  <conditionalFormatting sqref="AG1209:AH1219">
    <cfRule type="cellIs" dxfId="1924" priority="115" stopIfTrue="1" operator="equal">
      <formula>"NO ADMISIBLE"</formula>
    </cfRule>
  </conditionalFormatting>
  <conditionalFormatting sqref="AG1209">
    <cfRule type="cellIs" dxfId="1923" priority="113" stopIfTrue="1" operator="equal">
      <formula>"NO ADMISIBLE"</formula>
    </cfRule>
    <cfRule type="cellIs" dxfId="1922" priority="114" stopIfTrue="1" operator="equal">
      <formula>"ADMISIBLE"</formula>
    </cfRule>
  </conditionalFormatting>
  <conditionalFormatting sqref="AH1209:AH1219">
    <cfRule type="cellIs" dxfId="1921" priority="111" stopIfTrue="1" operator="equal">
      <formula>"NO ADMISIBLE"</formula>
    </cfRule>
    <cfRule type="cellIs" dxfId="1920" priority="112" stopIfTrue="1" operator="equal">
      <formula>"ADMISIBLE"</formula>
    </cfRule>
  </conditionalFormatting>
  <conditionalFormatting sqref="AI1209:AJ1219">
    <cfRule type="cellIs" dxfId="1919" priority="110" stopIfTrue="1" operator="equal">
      <formula>"NO ADMISIBLE"</formula>
    </cfRule>
  </conditionalFormatting>
  <conditionalFormatting sqref="AI1209">
    <cfRule type="cellIs" dxfId="1918" priority="108" stopIfTrue="1" operator="equal">
      <formula>"NO ADMISIBLE"</formula>
    </cfRule>
    <cfRule type="cellIs" dxfId="1917" priority="109" stopIfTrue="1" operator="equal">
      <formula>"ADMISIBLE"</formula>
    </cfRule>
  </conditionalFormatting>
  <conditionalFormatting sqref="AJ1209:AJ1219">
    <cfRule type="cellIs" dxfId="1916" priority="106" stopIfTrue="1" operator="equal">
      <formula>"NO ADMISIBLE"</formula>
    </cfRule>
    <cfRule type="cellIs" dxfId="1915" priority="107" stopIfTrue="1" operator="equal">
      <formula>"ADMISIBLE"</formula>
    </cfRule>
  </conditionalFormatting>
  <conditionalFormatting sqref="AK1209:AK1219">
    <cfRule type="cellIs" dxfId="1914" priority="104" stopIfTrue="1" operator="equal">
      <formula>"NO ADMISIBLE"</formula>
    </cfRule>
    <cfRule type="cellIs" dxfId="1913" priority="105" stopIfTrue="1" operator="equal">
      <formula>"ADMISIBLE"</formula>
    </cfRule>
  </conditionalFormatting>
  <conditionalFormatting sqref="S1209:S1219">
    <cfRule type="cellIs" dxfId="1912" priority="101" stopIfTrue="1" operator="equal">
      <formula>"NO ADMISIBLE"</formula>
    </cfRule>
  </conditionalFormatting>
  <conditionalFormatting sqref="T1209:T1219">
    <cfRule type="cellIs" dxfId="1911" priority="102" stopIfTrue="1" operator="equal">
      <formula>"NO ADMISIBLE"</formula>
    </cfRule>
    <cfRule type="cellIs" dxfId="1910" priority="103" stopIfTrue="1" operator="equal">
      <formula>"ADMISIBLE"</formula>
    </cfRule>
  </conditionalFormatting>
  <conditionalFormatting sqref="U1209:U1219">
    <cfRule type="cellIs" dxfId="1909" priority="98" stopIfTrue="1" operator="equal">
      <formula>"NO ADMISIBLE"</formula>
    </cfRule>
  </conditionalFormatting>
  <conditionalFormatting sqref="V1209:V1219">
    <cfRule type="cellIs" dxfId="1908" priority="99" stopIfTrue="1" operator="equal">
      <formula>"NO ADMISIBLE"</formula>
    </cfRule>
    <cfRule type="cellIs" dxfId="1907" priority="100" stopIfTrue="1" operator="equal">
      <formula>"ADMISIBLE"</formula>
    </cfRule>
  </conditionalFormatting>
  <conditionalFormatting sqref="D1209:D1219">
    <cfRule type="cellIs" dxfId="1906" priority="97" stopIfTrue="1" operator="equal">
      <formula>"NO ADMISIBLE"</formula>
    </cfRule>
  </conditionalFormatting>
  <conditionalFormatting sqref="AE1220:AF1230 AA1220:AC1230 J1221:K1230 W1220:W1230 C1220:C1230 N1220:R1230">
    <cfRule type="cellIs" dxfId="1905" priority="94" stopIfTrue="1" operator="equal">
      <formula>"NO ADMISIBLE"</formula>
    </cfRule>
  </conditionalFormatting>
  <conditionalFormatting sqref="AB1220 AD1220:AD1230 X1220:Z1230">
    <cfRule type="cellIs" dxfId="1904" priority="95" stopIfTrue="1" operator="equal">
      <formula>"NO ADMISIBLE"</formula>
    </cfRule>
    <cfRule type="cellIs" dxfId="1903" priority="96" stopIfTrue="1" operator="equal">
      <formula>"ADMISIBLE"</formula>
    </cfRule>
  </conditionalFormatting>
  <conditionalFormatting sqref="AC1220:AC1230">
    <cfRule type="cellIs" dxfId="1902" priority="92" stopIfTrue="1" operator="equal">
      <formula>"NO ADMISIBLE"</formula>
    </cfRule>
    <cfRule type="cellIs" dxfId="1901" priority="93" stopIfTrue="1" operator="equal">
      <formula>"ADMISIBLE"</formula>
    </cfRule>
  </conditionalFormatting>
  <conditionalFormatting sqref="AG1220:AH1230">
    <cfRule type="cellIs" dxfId="1900" priority="91" stopIfTrue="1" operator="equal">
      <formula>"NO ADMISIBLE"</formula>
    </cfRule>
  </conditionalFormatting>
  <conditionalFormatting sqref="AG1220">
    <cfRule type="cellIs" dxfId="1899" priority="89" stopIfTrue="1" operator="equal">
      <formula>"NO ADMISIBLE"</formula>
    </cfRule>
    <cfRule type="cellIs" dxfId="1898" priority="90" stopIfTrue="1" operator="equal">
      <formula>"ADMISIBLE"</formula>
    </cfRule>
  </conditionalFormatting>
  <conditionalFormatting sqref="AH1220:AH1230">
    <cfRule type="cellIs" dxfId="1897" priority="87" stopIfTrue="1" operator="equal">
      <formula>"NO ADMISIBLE"</formula>
    </cfRule>
    <cfRule type="cellIs" dxfId="1896" priority="88" stopIfTrue="1" operator="equal">
      <formula>"ADMISIBLE"</formula>
    </cfRule>
  </conditionalFormatting>
  <conditionalFormatting sqref="AI1220:AJ1230">
    <cfRule type="cellIs" dxfId="1895" priority="86" stopIfTrue="1" operator="equal">
      <formula>"NO ADMISIBLE"</formula>
    </cfRule>
  </conditionalFormatting>
  <conditionalFormatting sqref="AI1220">
    <cfRule type="cellIs" dxfId="1894" priority="84" stopIfTrue="1" operator="equal">
      <formula>"NO ADMISIBLE"</formula>
    </cfRule>
    <cfRule type="cellIs" dxfId="1893" priority="85" stopIfTrue="1" operator="equal">
      <formula>"ADMISIBLE"</formula>
    </cfRule>
  </conditionalFormatting>
  <conditionalFormatting sqref="AJ1220:AJ1230">
    <cfRule type="cellIs" dxfId="1892" priority="82" stopIfTrue="1" operator="equal">
      <formula>"NO ADMISIBLE"</formula>
    </cfRule>
    <cfRule type="cellIs" dxfId="1891" priority="83" stopIfTrue="1" operator="equal">
      <formula>"ADMISIBLE"</formula>
    </cfRule>
  </conditionalFormatting>
  <conditionalFormatting sqref="AK1220:AK1230">
    <cfRule type="cellIs" dxfId="1890" priority="80" stopIfTrue="1" operator="equal">
      <formula>"NO ADMISIBLE"</formula>
    </cfRule>
    <cfRule type="cellIs" dxfId="1889" priority="81" stopIfTrue="1" operator="equal">
      <formula>"ADMISIBLE"</formula>
    </cfRule>
  </conditionalFormatting>
  <conditionalFormatting sqref="S1220:S1230">
    <cfRule type="cellIs" dxfId="1888" priority="77" stopIfTrue="1" operator="equal">
      <formula>"NO ADMISIBLE"</formula>
    </cfRule>
  </conditionalFormatting>
  <conditionalFormatting sqref="T1220:T1230">
    <cfRule type="cellIs" dxfId="1887" priority="78" stopIfTrue="1" operator="equal">
      <formula>"NO ADMISIBLE"</formula>
    </cfRule>
    <cfRule type="cellIs" dxfId="1886" priority="79" stopIfTrue="1" operator="equal">
      <formula>"ADMISIBLE"</formula>
    </cfRule>
  </conditionalFormatting>
  <conditionalFormatting sqref="U1220:U1230">
    <cfRule type="cellIs" dxfId="1885" priority="74" stopIfTrue="1" operator="equal">
      <formula>"NO ADMISIBLE"</formula>
    </cfRule>
  </conditionalFormatting>
  <conditionalFormatting sqref="V1220:V1230">
    <cfRule type="cellIs" dxfId="1884" priority="75" stopIfTrue="1" operator="equal">
      <formula>"NO ADMISIBLE"</formula>
    </cfRule>
    <cfRule type="cellIs" dxfId="1883" priority="76" stopIfTrue="1" operator="equal">
      <formula>"ADMISIBLE"</formula>
    </cfRule>
  </conditionalFormatting>
  <conditionalFormatting sqref="D1220:D1230">
    <cfRule type="cellIs" dxfId="1882" priority="73" stopIfTrue="1" operator="equal">
      <formula>"NO ADMISIBLE"</formula>
    </cfRule>
  </conditionalFormatting>
  <conditionalFormatting sqref="AE1231:AF1241 AA1231:AC1241 J1232:K1241 W1231:W1241 C1231:C1241 N1231:R1241">
    <cfRule type="cellIs" dxfId="1881" priority="70" stopIfTrue="1" operator="equal">
      <formula>"NO ADMISIBLE"</formula>
    </cfRule>
  </conditionalFormatting>
  <conditionalFormatting sqref="AB1231 AD1231:AD1241 X1231:Z1241">
    <cfRule type="cellIs" dxfId="1880" priority="71" stopIfTrue="1" operator="equal">
      <formula>"NO ADMISIBLE"</formula>
    </cfRule>
    <cfRule type="cellIs" dxfId="1879" priority="72" stopIfTrue="1" operator="equal">
      <formula>"ADMISIBLE"</formula>
    </cfRule>
  </conditionalFormatting>
  <conditionalFormatting sqref="AC1231:AC1241">
    <cfRule type="cellIs" dxfId="1878" priority="68" stopIfTrue="1" operator="equal">
      <formula>"NO ADMISIBLE"</formula>
    </cfRule>
    <cfRule type="cellIs" dxfId="1877" priority="69" stopIfTrue="1" operator="equal">
      <formula>"ADMISIBLE"</formula>
    </cfRule>
  </conditionalFormatting>
  <conditionalFormatting sqref="AG1231:AH1241">
    <cfRule type="cellIs" dxfId="1876" priority="67" stopIfTrue="1" operator="equal">
      <formula>"NO ADMISIBLE"</formula>
    </cfRule>
  </conditionalFormatting>
  <conditionalFormatting sqref="AG1231">
    <cfRule type="cellIs" dxfId="1875" priority="65" stopIfTrue="1" operator="equal">
      <formula>"NO ADMISIBLE"</formula>
    </cfRule>
    <cfRule type="cellIs" dxfId="1874" priority="66" stopIfTrue="1" operator="equal">
      <formula>"ADMISIBLE"</formula>
    </cfRule>
  </conditionalFormatting>
  <conditionalFormatting sqref="AH1231:AH1241">
    <cfRule type="cellIs" dxfId="1873" priority="63" stopIfTrue="1" operator="equal">
      <formula>"NO ADMISIBLE"</formula>
    </cfRule>
    <cfRule type="cellIs" dxfId="1872" priority="64" stopIfTrue="1" operator="equal">
      <formula>"ADMISIBLE"</formula>
    </cfRule>
  </conditionalFormatting>
  <conditionalFormatting sqref="AI1231:AJ1241">
    <cfRule type="cellIs" dxfId="1871" priority="62" stopIfTrue="1" operator="equal">
      <formula>"NO ADMISIBLE"</formula>
    </cfRule>
  </conditionalFormatting>
  <conditionalFormatting sqref="AI1231">
    <cfRule type="cellIs" dxfId="1870" priority="60" stopIfTrue="1" operator="equal">
      <formula>"NO ADMISIBLE"</formula>
    </cfRule>
    <cfRule type="cellIs" dxfId="1869" priority="61" stopIfTrue="1" operator="equal">
      <formula>"ADMISIBLE"</formula>
    </cfRule>
  </conditionalFormatting>
  <conditionalFormatting sqref="AJ1231:AJ1241">
    <cfRule type="cellIs" dxfId="1868" priority="58" stopIfTrue="1" operator="equal">
      <formula>"NO ADMISIBLE"</formula>
    </cfRule>
    <cfRule type="cellIs" dxfId="1867" priority="59" stopIfTrue="1" operator="equal">
      <formula>"ADMISIBLE"</formula>
    </cfRule>
  </conditionalFormatting>
  <conditionalFormatting sqref="AK1231:AK1241">
    <cfRule type="cellIs" dxfId="1866" priority="56" stopIfTrue="1" operator="equal">
      <formula>"NO ADMISIBLE"</formula>
    </cfRule>
    <cfRule type="cellIs" dxfId="1865" priority="57" stopIfTrue="1" operator="equal">
      <formula>"ADMISIBLE"</formula>
    </cfRule>
  </conditionalFormatting>
  <conditionalFormatting sqref="S1231:S1241">
    <cfRule type="cellIs" dxfId="1864" priority="53" stopIfTrue="1" operator="equal">
      <formula>"NO ADMISIBLE"</formula>
    </cfRule>
  </conditionalFormatting>
  <conditionalFormatting sqref="T1231:T1241">
    <cfRule type="cellIs" dxfId="1863" priority="54" stopIfTrue="1" operator="equal">
      <formula>"NO ADMISIBLE"</formula>
    </cfRule>
    <cfRule type="cellIs" dxfId="1862" priority="55" stopIfTrue="1" operator="equal">
      <formula>"ADMISIBLE"</formula>
    </cfRule>
  </conditionalFormatting>
  <conditionalFormatting sqref="U1231:U1241">
    <cfRule type="cellIs" dxfId="1861" priority="50" stopIfTrue="1" operator="equal">
      <formula>"NO ADMISIBLE"</formula>
    </cfRule>
  </conditionalFormatting>
  <conditionalFormatting sqref="V1231:V1241">
    <cfRule type="cellIs" dxfId="1860" priority="51" stopIfTrue="1" operator="equal">
      <formula>"NO ADMISIBLE"</formula>
    </cfRule>
    <cfRule type="cellIs" dxfId="1859" priority="52" stopIfTrue="1" operator="equal">
      <formula>"ADMISIBLE"</formula>
    </cfRule>
  </conditionalFormatting>
  <conditionalFormatting sqref="D1231:D1241">
    <cfRule type="cellIs" dxfId="1858" priority="49" stopIfTrue="1" operator="equal">
      <formula>"NO ADMISIBLE"</formula>
    </cfRule>
  </conditionalFormatting>
  <conditionalFormatting sqref="AE1242:AF1252 AA1242:AC1252 J1243:K1252 W1242:W1252 C1242:C1252 N1242:R1252">
    <cfRule type="cellIs" dxfId="1857" priority="46" stopIfTrue="1" operator="equal">
      <formula>"NO ADMISIBLE"</formula>
    </cfRule>
  </conditionalFormatting>
  <conditionalFormatting sqref="AB1242 AD1242:AD1252 X1242:Z1252">
    <cfRule type="cellIs" dxfId="1856" priority="47" stopIfTrue="1" operator="equal">
      <formula>"NO ADMISIBLE"</formula>
    </cfRule>
    <cfRule type="cellIs" dxfId="1855" priority="48" stopIfTrue="1" operator="equal">
      <formula>"ADMISIBLE"</formula>
    </cfRule>
  </conditionalFormatting>
  <conditionalFormatting sqref="AC1242:AC1252">
    <cfRule type="cellIs" dxfId="1854" priority="44" stopIfTrue="1" operator="equal">
      <formula>"NO ADMISIBLE"</formula>
    </cfRule>
    <cfRule type="cellIs" dxfId="1853" priority="45" stopIfTrue="1" operator="equal">
      <formula>"ADMISIBLE"</formula>
    </cfRule>
  </conditionalFormatting>
  <conditionalFormatting sqref="AG1242:AH1252">
    <cfRule type="cellIs" dxfId="1852" priority="43" stopIfTrue="1" operator="equal">
      <formula>"NO ADMISIBLE"</formula>
    </cfRule>
  </conditionalFormatting>
  <conditionalFormatting sqref="AG1242">
    <cfRule type="cellIs" dxfId="1851" priority="41" stopIfTrue="1" operator="equal">
      <formula>"NO ADMISIBLE"</formula>
    </cfRule>
    <cfRule type="cellIs" dxfId="1850" priority="42" stopIfTrue="1" operator="equal">
      <formula>"ADMISIBLE"</formula>
    </cfRule>
  </conditionalFormatting>
  <conditionalFormatting sqref="AH1242:AH1252">
    <cfRule type="cellIs" dxfId="1849" priority="39" stopIfTrue="1" operator="equal">
      <formula>"NO ADMISIBLE"</formula>
    </cfRule>
    <cfRule type="cellIs" dxfId="1848" priority="40" stopIfTrue="1" operator="equal">
      <formula>"ADMISIBLE"</formula>
    </cfRule>
  </conditionalFormatting>
  <conditionalFormatting sqref="AI1242:AJ1252">
    <cfRule type="cellIs" dxfId="1847" priority="38" stopIfTrue="1" operator="equal">
      <formula>"NO ADMISIBLE"</formula>
    </cfRule>
  </conditionalFormatting>
  <conditionalFormatting sqref="AI1242">
    <cfRule type="cellIs" dxfId="1846" priority="36" stopIfTrue="1" operator="equal">
      <formula>"NO ADMISIBLE"</formula>
    </cfRule>
    <cfRule type="cellIs" dxfId="1845" priority="37" stopIfTrue="1" operator="equal">
      <formula>"ADMISIBLE"</formula>
    </cfRule>
  </conditionalFormatting>
  <conditionalFormatting sqref="AJ1242:AJ1252">
    <cfRule type="cellIs" dxfId="1844" priority="34" stopIfTrue="1" operator="equal">
      <formula>"NO ADMISIBLE"</formula>
    </cfRule>
    <cfRule type="cellIs" dxfId="1843" priority="35" stopIfTrue="1" operator="equal">
      <formula>"ADMISIBLE"</formula>
    </cfRule>
  </conditionalFormatting>
  <conditionalFormatting sqref="AK1242:AK1252">
    <cfRule type="cellIs" dxfId="1842" priority="32" stopIfTrue="1" operator="equal">
      <formula>"NO ADMISIBLE"</formula>
    </cfRule>
    <cfRule type="cellIs" dxfId="1841" priority="33" stopIfTrue="1" operator="equal">
      <formula>"ADMISIBLE"</formula>
    </cfRule>
  </conditionalFormatting>
  <conditionalFormatting sqref="S1242:S1252">
    <cfRule type="cellIs" dxfId="1840" priority="29" stopIfTrue="1" operator="equal">
      <formula>"NO ADMISIBLE"</formula>
    </cfRule>
  </conditionalFormatting>
  <conditionalFormatting sqref="T1242:T1252">
    <cfRule type="cellIs" dxfId="1839" priority="30" stopIfTrue="1" operator="equal">
      <formula>"NO ADMISIBLE"</formula>
    </cfRule>
    <cfRule type="cellIs" dxfId="1838" priority="31" stopIfTrue="1" operator="equal">
      <formula>"ADMISIBLE"</formula>
    </cfRule>
  </conditionalFormatting>
  <conditionalFormatting sqref="U1242:U1252">
    <cfRule type="cellIs" dxfId="1837" priority="26" stopIfTrue="1" operator="equal">
      <formula>"NO ADMISIBLE"</formula>
    </cfRule>
  </conditionalFormatting>
  <conditionalFormatting sqref="V1242:V1252">
    <cfRule type="cellIs" dxfId="1836" priority="27" stopIfTrue="1" operator="equal">
      <formula>"NO ADMISIBLE"</formula>
    </cfRule>
    <cfRule type="cellIs" dxfId="1835" priority="28" stopIfTrue="1" operator="equal">
      <formula>"ADMISIBLE"</formula>
    </cfRule>
  </conditionalFormatting>
  <conditionalFormatting sqref="D1242:D1252">
    <cfRule type="cellIs" dxfId="1834" priority="25" stopIfTrue="1" operator="equal">
      <formula>"NO ADMISIBLE"</formula>
    </cfRule>
  </conditionalFormatting>
  <conditionalFormatting sqref="AE1253:AF1263 AA1253:AC1263 J1254:K1263 W1253:W1263 C1253:C1263 N1253:R1263">
    <cfRule type="cellIs" dxfId="1833" priority="22" stopIfTrue="1" operator="equal">
      <formula>"NO ADMISIBLE"</formula>
    </cfRule>
  </conditionalFormatting>
  <conditionalFormatting sqref="AB1253 X1253:Z1263 AD1253:AD1263">
    <cfRule type="cellIs" dxfId="1832" priority="23" stopIfTrue="1" operator="equal">
      <formula>"NO ADMISIBLE"</formula>
    </cfRule>
    <cfRule type="cellIs" dxfId="1831" priority="24" stopIfTrue="1" operator="equal">
      <formula>"ADMISIBLE"</formula>
    </cfRule>
  </conditionalFormatting>
  <conditionalFormatting sqref="AC1253:AC1263">
    <cfRule type="cellIs" dxfId="1830" priority="20" stopIfTrue="1" operator="equal">
      <formula>"NO ADMISIBLE"</formula>
    </cfRule>
    <cfRule type="cellIs" dxfId="1829" priority="21" stopIfTrue="1" operator="equal">
      <formula>"ADMISIBLE"</formula>
    </cfRule>
  </conditionalFormatting>
  <conditionalFormatting sqref="AG1253:AH1263">
    <cfRule type="cellIs" dxfId="1828" priority="19" stopIfTrue="1" operator="equal">
      <formula>"NO ADMISIBLE"</formula>
    </cfRule>
  </conditionalFormatting>
  <conditionalFormatting sqref="AG1253">
    <cfRule type="cellIs" dxfId="1827" priority="17" stopIfTrue="1" operator="equal">
      <formula>"NO ADMISIBLE"</formula>
    </cfRule>
    <cfRule type="cellIs" dxfId="1826" priority="18" stopIfTrue="1" operator="equal">
      <formula>"ADMISIBLE"</formula>
    </cfRule>
  </conditionalFormatting>
  <conditionalFormatting sqref="AH1253:AH1263">
    <cfRule type="cellIs" dxfId="1825" priority="15" stopIfTrue="1" operator="equal">
      <formula>"NO ADMISIBLE"</formula>
    </cfRule>
    <cfRule type="cellIs" dxfId="1824" priority="16" stopIfTrue="1" operator="equal">
      <formula>"ADMISIBLE"</formula>
    </cfRule>
  </conditionalFormatting>
  <conditionalFormatting sqref="AI1253:AJ1263">
    <cfRule type="cellIs" dxfId="1823" priority="14" stopIfTrue="1" operator="equal">
      <formula>"NO ADMISIBLE"</formula>
    </cfRule>
  </conditionalFormatting>
  <conditionalFormatting sqref="AI1253">
    <cfRule type="cellIs" dxfId="1822" priority="12" stopIfTrue="1" operator="equal">
      <formula>"NO ADMISIBLE"</formula>
    </cfRule>
    <cfRule type="cellIs" dxfId="1821" priority="13" stopIfTrue="1" operator="equal">
      <formula>"ADMISIBLE"</formula>
    </cfRule>
  </conditionalFormatting>
  <conditionalFormatting sqref="AJ1253:AJ1263">
    <cfRule type="cellIs" dxfId="1820" priority="10" stopIfTrue="1" operator="equal">
      <formula>"NO ADMISIBLE"</formula>
    </cfRule>
    <cfRule type="cellIs" dxfId="1819" priority="11" stopIfTrue="1" operator="equal">
      <formula>"ADMISIBLE"</formula>
    </cfRule>
  </conditionalFormatting>
  <conditionalFormatting sqref="AK1253:AK1263">
    <cfRule type="cellIs" dxfId="1818" priority="8" stopIfTrue="1" operator="equal">
      <formula>"NO ADMISIBLE"</formula>
    </cfRule>
    <cfRule type="cellIs" dxfId="1817" priority="9" stopIfTrue="1" operator="equal">
      <formula>"ADMISIBLE"</formula>
    </cfRule>
  </conditionalFormatting>
  <conditionalFormatting sqref="S1253:S1263">
    <cfRule type="cellIs" dxfId="1816" priority="5" stopIfTrue="1" operator="equal">
      <formula>"NO ADMISIBLE"</formula>
    </cfRule>
  </conditionalFormatting>
  <conditionalFormatting sqref="T1253:T1263">
    <cfRule type="cellIs" dxfId="1815" priority="6" stopIfTrue="1" operator="equal">
      <formula>"NO ADMISIBLE"</formula>
    </cfRule>
    <cfRule type="cellIs" dxfId="1814" priority="7" stopIfTrue="1" operator="equal">
      <formula>"ADMISIBLE"</formula>
    </cfRule>
  </conditionalFormatting>
  <conditionalFormatting sqref="U1253:U1263">
    <cfRule type="cellIs" dxfId="1813" priority="2" stopIfTrue="1" operator="equal">
      <formula>"NO ADMISIBLE"</formula>
    </cfRule>
  </conditionalFormatting>
  <conditionalFormatting sqref="V1253:V1263">
    <cfRule type="cellIs" dxfId="1812" priority="3" stopIfTrue="1" operator="equal">
      <formula>"NO ADMISIBLE"</formula>
    </cfRule>
    <cfRule type="cellIs" dxfId="1811" priority="4" stopIfTrue="1" operator="equal">
      <formula>"ADMISIBLE"</formula>
    </cfRule>
  </conditionalFormatting>
  <conditionalFormatting sqref="D1253:D1263">
    <cfRule type="cellIs" dxfId="1810" priority="1" stopIfTrue="1" operator="equal">
      <formula>"NO ADMISIBLE"</formula>
    </cfRule>
  </conditionalFormatting>
  <dataValidations count="2">
    <dataValidation type="list" allowBlank="1" showInputMessage="1" showErrorMessage="1" sqref="C14 C25 C36 C47 C58 C69 C80 C91 C102 C113 C124 C135 C146 C157 C168 C179 C190 C201 C212 C223 C234 C245 C256 C267 C278 C289 C300 C311 C322 C333 C344 C355 C366 C377 C388 C399 C410 C421 C432 C443 C454 C465 C476 C487 C498 C509 C520 C531 C542 C553 C564 C575 C586 C597 C608 C619 C630 C641 C652 C663 C674 C685 C696 C707 C718 C729 C740 C751 C762 C773 C784 C795 C806 C817 C828 C839 C850 C861 C872 C883 C894 C905 C916 C927 C938 C949 C960 C971 C982 C993 C1004 C1015 C1026 C1037 C1092 C1136">
      <formula1>basedato</formula1>
    </dataValidation>
    <dataValidation type="list" allowBlank="1" showInputMessage="1" showErrorMessage="1" sqref="E12:M12 C12:C13 C16:C24 D12:D1155 E23:M23 C27:C35 E34:M34 C38:C46 E45:M45 C49:C57 E56:M56 C60:C68 E67:M67 C71:C79 E78:M78 C82:C90 E89:M89 C93:C101 E100:M100 C104:C112 E111:M111 C115:C123 E122:M122 C126:C134 E133:M133 C137:C145 E144:M144 C148:C156 E155:M155 C159:C167 E166:M166 C170:C178 E177:M177 C181:C189 E188:M188 C192:C200 E199:M199 C203:C211 E210:M210 C214:C222 E221:M221 C225:C233 E232:M232 C236:C244 E243:M243 C247:C255 E254:M254 C258:C266 E265:M265 C269:C277 E276:M276 C280:C288 E287:M287 C291:C299 E298:M298 C302:C310 E309:M309 C313:C321 E320:M320 C324:C332 E331:M331 C335:C343 E342:M342 C346:C354 E353:M353 C357:C365 E364:M364 C368:C376 E375:M375 C379:C387 E386:M386 C390:C398 E397:M397 C401:C409 E408:M408 C412:C420 E419:M419 C423:C431 E430:M430 C434:C442 E441:M441 C445:C453 E452:M452 C456:C464 E463:M463 C467:C475 E474:M474 C478:C486 E485:M485 C489:C497 E496:M496 C500:C508 E507:M507 C511:C519 E518:M518 C522:C530 E529:M529 C533:C541 E540:M540 C544:C552 E551:M551 C555:C563 E562:M562 C566:C574 E573:M573 C577:C585 E584:M584 C588:C596 E595:M595 C599:C607 E606:M606 C610:C618 E617:M617 C621:C629 E628:M628 C632:C640 E639:M639 C643:C651 E650:M650 C654:C662 E661:M661 C665:C673 E672:M672 C676:C684 E683:M683 C687:C695 E694:M694 C698:C706 E705:M705 C709:C717 E716:M716 C720:C728 E727:M727 C731:C739 E738:M738 C742:C750 E749:M749 C753:C761 E760:M760 C764:C772 E771:M771 C775:C783 E782:M782 C786:C794 E793:M793 C797:C805 E804:M804 C808:C816 E815:M815 C819:C827 E826:M826 C830:C838 E837:M837 C841:C849 E848:M848 C852:C860 E859:M859 C863:C871 E870:M870 C874:C882 E881:M881 C885:C893 E892:M892 C896:C904 E903:M903 C907:C915 E914:M914 C918:C926 E925:M925 C929:C937 E936:M936 C940:C948 E947:M947 C951:C959 E958:M958 C962:C970 E969:M969 C973:C981 E980:M980 C984:C992 E991:M991 C995:C1003 E1002:M1002 C1006:C1014 E1013:M1013 C1017:C1025 E1024:M1024 C1028:C1036 E1035:M1035 E1046:M1046 C1039:C1046 E1057:M1057 C1050:C1059 E1068:M1068 C1072:C1080 E1079:M1079 C1138:C1145 E1090:M1090 C1084:C1091 E1101:M1101 C1094:C1101 E1112:M1112 C1116:C1124 E1123:M1123 C1127:C1135 E1134:M1134 C1105:C1112 E1145:M1145 C1147:C1155 C1061:C1070 C1165:D1263">
      <formula1>prueba</formula1>
    </dataValidation>
  </dataValidations>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2]!copiar" altText="No. Propuestas">
                <anchor moveWithCells="1" sizeWithCells="1">
                  <from>
                    <xdr:col>0</xdr:col>
                    <xdr:colOff>0</xdr:colOff>
                    <xdr:row>1</xdr:row>
                    <xdr:rowOff>0</xdr:rowOff>
                  </from>
                  <to>
                    <xdr:col>1</xdr:col>
                    <xdr:colOff>0</xdr:colOff>
                    <xdr:row>2</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C2:X1259"/>
  <sheetViews>
    <sheetView tabSelected="1" topLeftCell="B1129" workbookViewId="0">
      <selection activeCell="D1129" sqref="D1129"/>
    </sheetView>
  </sheetViews>
  <sheetFormatPr baseColWidth="10" defaultColWidth="11.42578125" defaultRowHeight="15" x14ac:dyDescent="0.25"/>
  <cols>
    <col min="1" max="1" width="11.42578125" style="106" customWidth="1"/>
    <col min="2" max="2" width="11.28515625" style="106" customWidth="1"/>
    <col min="3" max="3" width="5.140625" style="106" customWidth="1"/>
    <col min="4" max="4" width="29.42578125" style="106" customWidth="1"/>
    <col min="5" max="5" width="11.5703125" style="106" customWidth="1"/>
    <col min="6" max="6" width="5.5703125" style="106" customWidth="1"/>
    <col min="7" max="7" width="21" style="106" customWidth="1"/>
    <col min="8" max="8" width="21.28515625" style="106" customWidth="1"/>
    <col min="9" max="9" width="3.7109375" style="106" customWidth="1"/>
    <col min="10" max="10" width="25.28515625" style="106" customWidth="1"/>
    <col min="11" max="11" width="20.85546875" style="89" customWidth="1"/>
    <col min="12" max="12" width="14.5703125" style="89" customWidth="1"/>
    <col min="13" max="13" width="8.85546875" style="89" hidden="1" customWidth="1"/>
    <col min="14" max="14" width="14.5703125" style="89" hidden="1" customWidth="1"/>
    <col min="15" max="15" width="13.140625" style="89" customWidth="1"/>
    <col min="16" max="16" width="13.85546875" style="89" customWidth="1"/>
    <col min="17" max="17" width="20.7109375" style="89" customWidth="1"/>
    <col min="18" max="18" width="26.42578125" style="89" customWidth="1"/>
    <col min="19" max="19" width="29.42578125" style="106" customWidth="1"/>
    <col min="20" max="20" width="11.42578125" style="106"/>
    <col min="21" max="21" width="13.85546875" style="107" customWidth="1"/>
    <col min="22" max="22" width="9.7109375" style="108" customWidth="1"/>
    <col min="23" max="23" width="12.5703125" style="106" customWidth="1"/>
    <col min="24" max="24" width="12.7109375" style="106" customWidth="1"/>
    <col min="25" max="16384" width="11.42578125" style="106"/>
  </cols>
  <sheetData>
    <row r="2" spans="3:24" s="90" customFormat="1" ht="20.25" customHeight="1" x14ac:dyDescent="0.2">
      <c r="C2" s="212" t="s">
        <v>79</v>
      </c>
      <c r="D2" s="212"/>
      <c r="E2" s="212"/>
      <c r="F2" s="212"/>
      <c r="G2" s="212"/>
      <c r="H2" s="212"/>
      <c r="I2" s="212"/>
      <c r="J2" s="212"/>
      <c r="K2" s="212"/>
      <c r="L2" s="212"/>
      <c r="M2" s="212"/>
      <c r="N2" s="212"/>
      <c r="O2" s="212"/>
      <c r="P2" s="212"/>
      <c r="Q2" s="212"/>
      <c r="R2" s="212"/>
      <c r="S2" s="212"/>
      <c r="U2" s="91"/>
      <c r="V2" s="92"/>
    </row>
    <row r="3" spans="3:24" s="90" customFormat="1" ht="18" customHeight="1" x14ac:dyDescent="0.2">
      <c r="C3" s="213" t="s">
        <v>1</v>
      </c>
      <c r="D3" s="213"/>
      <c r="E3" s="213"/>
      <c r="F3" s="213"/>
      <c r="G3" s="213"/>
      <c r="H3" s="213"/>
      <c r="I3" s="213"/>
      <c r="J3" s="213"/>
      <c r="K3" s="213"/>
      <c r="L3" s="213"/>
      <c r="M3" s="213"/>
      <c r="N3" s="213"/>
      <c r="O3" s="213"/>
      <c r="P3" s="213"/>
      <c r="Q3" s="213"/>
      <c r="R3" s="213"/>
      <c r="S3" s="213"/>
      <c r="U3" s="91"/>
      <c r="V3" s="92"/>
    </row>
    <row r="4" spans="3:24" s="90" customFormat="1" ht="13.5" customHeight="1" x14ac:dyDescent="0.2">
      <c r="C4" s="214" t="s">
        <v>2</v>
      </c>
      <c r="D4" s="214"/>
      <c r="E4" s="214"/>
      <c r="F4" s="214"/>
      <c r="G4" s="214"/>
      <c r="H4" s="214"/>
      <c r="I4" s="214"/>
      <c r="J4" s="214"/>
      <c r="K4" s="214"/>
      <c r="L4" s="214"/>
      <c r="M4" s="214"/>
      <c r="N4" s="214"/>
      <c r="O4" s="214"/>
      <c r="P4" s="214"/>
      <c r="Q4" s="214"/>
      <c r="R4" s="214"/>
      <c r="S4" s="214"/>
      <c r="U4" s="91"/>
      <c r="V4" s="92"/>
    </row>
    <row r="5" spans="3:24" s="90" customFormat="1" ht="13.5" customHeight="1" x14ac:dyDescent="0.2">
      <c r="C5" s="214" t="s">
        <v>80</v>
      </c>
      <c r="D5" s="214"/>
      <c r="E5" s="214"/>
      <c r="F5" s="214"/>
      <c r="G5" s="214"/>
      <c r="H5" s="214"/>
      <c r="I5" s="214"/>
      <c r="J5" s="214"/>
      <c r="K5" s="214"/>
      <c r="L5" s="214"/>
      <c r="M5" s="214"/>
      <c r="N5" s="214"/>
      <c r="O5" s="214"/>
      <c r="P5" s="214"/>
      <c r="Q5" s="214"/>
      <c r="R5" s="214"/>
      <c r="S5" s="214"/>
      <c r="U5" s="91"/>
      <c r="V5" s="92"/>
    </row>
    <row r="6" spans="3:24" s="90" customFormat="1" ht="14.25" thickBot="1" x14ac:dyDescent="0.25">
      <c r="C6" s="93"/>
      <c r="D6" s="94"/>
      <c r="E6" s="95"/>
      <c r="F6" s="95"/>
      <c r="G6" s="96"/>
      <c r="H6" s="96"/>
      <c r="I6" s="96"/>
      <c r="J6" s="97"/>
      <c r="L6" s="98"/>
      <c r="M6" s="98"/>
      <c r="N6" s="98"/>
      <c r="O6" s="98"/>
      <c r="P6" s="98"/>
      <c r="Q6" s="98"/>
      <c r="R6" s="98"/>
      <c r="S6" s="99"/>
      <c r="U6" s="91"/>
      <c r="V6" s="92"/>
    </row>
    <row r="7" spans="3:24" ht="54" customHeight="1" x14ac:dyDescent="0.25">
      <c r="C7" s="200" t="s">
        <v>16</v>
      </c>
      <c r="D7" s="203" t="s">
        <v>17</v>
      </c>
      <c r="E7" s="100" t="s">
        <v>81</v>
      </c>
      <c r="F7" s="206" t="s">
        <v>26</v>
      </c>
      <c r="G7" s="100" t="s">
        <v>82</v>
      </c>
      <c r="H7" s="100" t="s">
        <v>83</v>
      </c>
      <c r="I7" s="209" t="s">
        <v>84</v>
      </c>
      <c r="J7" s="101" t="s">
        <v>85</v>
      </c>
      <c r="K7" s="100" t="s">
        <v>86</v>
      </c>
      <c r="L7" s="100" t="s">
        <v>87</v>
      </c>
      <c r="M7" s="166" t="s">
        <v>28</v>
      </c>
      <c r="N7" s="156" t="s">
        <v>29</v>
      </c>
      <c r="O7" s="100" t="s">
        <v>88</v>
      </c>
      <c r="P7" s="102" t="s">
        <v>89</v>
      </c>
      <c r="Q7" s="103" t="s">
        <v>90</v>
      </c>
      <c r="R7" s="104" t="s">
        <v>91</v>
      </c>
      <c r="S7" s="105" t="s">
        <v>92</v>
      </c>
    </row>
    <row r="8" spans="3:24" x14ac:dyDescent="0.25">
      <c r="C8" s="201"/>
      <c r="D8" s="204"/>
      <c r="E8" s="198" t="s">
        <v>93</v>
      </c>
      <c r="F8" s="207"/>
      <c r="G8" s="198" t="s">
        <v>94</v>
      </c>
      <c r="H8" s="198" t="s">
        <v>94</v>
      </c>
      <c r="I8" s="210"/>
      <c r="J8" s="194" t="s">
        <v>95</v>
      </c>
      <c r="K8" s="192" t="s">
        <v>96</v>
      </c>
      <c r="L8" s="192" t="s">
        <v>97</v>
      </c>
      <c r="M8" s="167"/>
      <c r="N8" s="157"/>
      <c r="O8" s="192" t="s">
        <v>97</v>
      </c>
      <c r="P8" s="192" t="s">
        <v>97</v>
      </c>
      <c r="Q8" s="192" t="s">
        <v>96</v>
      </c>
      <c r="R8" s="194" t="s">
        <v>98</v>
      </c>
      <c r="S8" s="196" t="s">
        <v>99</v>
      </c>
    </row>
    <row r="9" spans="3:24" ht="51" customHeight="1" thickBot="1" x14ac:dyDescent="0.3">
      <c r="C9" s="202"/>
      <c r="D9" s="205"/>
      <c r="E9" s="199"/>
      <c r="F9" s="208"/>
      <c r="G9" s="199"/>
      <c r="H9" s="199"/>
      <c r="I9" s="211"/>
      <c r="J9" s="195"/>
      <c r="K9" s="193"/>
      <c r="L9" s="193"/>
      <c r="M9" s="168"/>
      <c r="N9" s="158"/>
      <c r="O9" s="193"/>
      <c r="P9" s="193"/>
      <c r="Q9" s="193"/>
      <c r="R9" s="195"/>
      <c r="S9" s="197"/>
    </row>
    <row r="10" spans="3:24" ht="15.75" hidden="1" thickBot="1" x14ac:dyDescent="0.3">
      <c r="C10" s="109">
        <v>1</v>
      </c>
      <c r="D10" s="110">
        <v>0</v>
      </c>
      <c r="E10" s="111" t="s">
        <v>109</v>
      </c>
      <c r="F10" s="112">
        <v>1</v>
      </c>
      <c r="G10" s="113">
        <v>151500000000</v>
      </c>
      <c r="H10" s="113">
        <v>75750000000</v>
      </c>
      <c r="I10" s="112">
        <v>18</v>
      </c>
      <c r="J10" s="110">
        <v>50500000000</v>
      </c>
      <c r="K10" s="112"/>
      <c r="L10" s="110"/>
      <c r="M10" s="110"/>
      <c r="N10" s="110">
        <v>0</v>
      </c>
      <c r="O10" s="112" t="s">
        <v>109</v>
      </c>
      <c r="P10" s="110" t="s">
        <v>109</v>
      </c>
      <c r="Q10" s="114"/>
      <c r="R10" s="114">
        <v>0</v>
      </c>
      <c r="S10" s="115" t="s">
        <v>109</v>
      </c>
      <c r="U10" s="116"/>
      <c r="V10" s="117"/>
      <c r="W10" s="118"/>
      <c r="X10" s="119"/>
    </row>
    <row r="11" spans="3:24" ht="15.75" hidden="1" thickBot="1" x14ac:dyDescent="0.3">
      <c r="C11" s="120" t="s">
        <v>109</v>
      </c>
      <c r="D11" s="121">
        <v>0</v>
      </c>
      <c r="E11" s="122">
        <v>0</v>
      </c>
      <c r="F11" s="123">
        <v>0</v>
      </c>
      <c r="G11" s="124" t="s">
        <v>54</v>
      </c>
      <c r="H11" s="124" t="s">
        <v>109</v>
      </c>
      <c r="I11" s="123" t="s">
        <v>109</v>
      </c>
      <c r="J11" s="125" t="s">
        <v>109</v>
      </c>
      <c r="K11" s="126" t="s">
        <v>109</v>
      </c>
      <c r="L11" s="127" t="s">
        <v>109</v>
      </c>
      <c r="M11" s="127" t="s">
        <v>54</v>
      </c>
      <c r="N11" s="127" t="s">
        <v>109</v>
      </c>
      <c r="O11" s="127" t="s">
        <v>109</v>
      </c>
      <c r="P11" s="127" t="s">
        <v>109</v>
      </c>
      <c r="Q11" s="126">
        <v>5.0000000000000001E-4</v>
      </c>
      <c r="R11" s="128" t="s">
        <v>109</v>
      </c>
      <c r="S11" s="129"/>
    </row>
    <row r="12" spans="3:24" ht="15.75" hidden="1" thickBot="1" x14ac:dyDescent="0.3">
      <c r="C12" s="120" t="s">
        <v>109</v>
      </c>
      <c r="D12" s="121">
        <v>0</v>
      </c>
      <c r="E12" s="122">
        <v>0</v>
      </c>
      <c r="F12" s="123">
        <v>0</v>
      </c>
      <c r="G12" s="124" t="s">
        <v>109</v>
      </c>
      <c r="H12" s="124" t="s">
        <v>109</v>
      </c>
      <c r="I12" s="123" t="s">
        <v>109</v>
      </c>
      <c r="J12" s="125" t="s">
        <v>109</v>
      </c>
      <c r="K12" s="126" t="s">
        <v>109</v>
      </c>
      <c r="L12" s="127" t="s">
        <v>109</v>
      </c>
      <c r="M12" s="130" t="s">
        <v>54</v>
      </c>
      <c r="N12" s="130" t="s">
        <v>109</v>
      </c>
      <c r="O12" s="127" t="s">
        <v>109</v>
      </c>
      <c r="P12" s="127" t="s">
        <v>109</v>
      </c>
      <c r="Q12" s="126">
        <v>5.0000000000000001E-4</v>
      </c>
      <c r="R12" s="128" t="s">
        <v>109</v>
      </c>
      <c r="S12" s="129"/>
    </row>
    <row r="13" spans="3:24" ht="15.75" hidden="1" thickBot="1" x14ac:dyDescent="0.3">
      <c r="C13" s="120" t="s">
        <v>109</v>
      </c>
      <c r="D13" s="121">
        <v>0</v>
      </c>
      <c r="E13" s="122">
        <v>0</v>
      </c>
      <c r="F13" s="123">
        <v>0</v>
      </c>
      <c r="G13" s="124" t="s">
        <v>109</v>
      </c>
      <c r="H13" s="124" t="s">
        <v>109</v>
      </c>
      <c r="I13" s="123" t="s">
        <v>109</v>
      </c>
      <c r="J13" s="125" t="s">
        <v>109</v>
      </c>
      <c r="K13" s="126" t="s">
        <v>109</v>
      </c>
      <c r="L13" s="127" t="s">
        <v>109</v>
      </c>
      <c r="M13" s="130">
        <v>0</v>
      </c>
      <c r="N13" s="130" t="s">
        <v>109</v>
      </c>
      <c r="O13" s="127" t="s">
        <v>109</v>
      </c>
      <c r="P13" s="127" t="s">
        <v>109</v>
      </c>
      <c r="Q13" s="126">
        <v>5.0000000000000001E-4</v>
      </c>
      <c r="R13" s="128" t="s">
        <v>109</v>
      </c>
      <c r="S13" s="129"/>
    </row>
    <row r="14" spans="3:24" ht="15.75" hidden="1" thickBot="1" x14ac:dyDescent="0.3">
      <c r="C14" s="120">
        <v>0</v>
      </c>
      <c r="D14" s="121" t="s">
        <v>109</v>
      </c>
      <c r="E14" s="122" t="s">
        <v>109</v>
      </c>
      <c r="F14" s="123">
        <v>0</v>
      </c>
      <c r="G14" s="124" t="s">
        <v>109</v>
      </c>
      <c r="H14" s="124" t="s">
        <v>109</v>
      </c>
      <c r="I14" s="123" t="s">
        <v>109</v>
      </c>
      <c r="J14" s="125" t="s">
        <v>109</v>
      </c>
      <c r="K14" s="126" t="s">
        <v>109</v>
      </c>
      <c r="L14" s="127" t="s">
        <v>109</v>
      </c>
      <c r="M14" s="130">
        <v>0</v>
      </c>
      <c r="N14" s="130" t="s">
        <v>109</v>
      </c>
      <c r="O14" s="127" t="s">
        <v>109</v>
      </c>
      <c r="P14" s="127" t="s">
        <v>109</v>
      </c>
      <c r="Q14" s="126" t="s">
        <v>109</v>
      </c>
      <c r="R14" s="128" t="s">
        <v>109</v>
      </c>
      <c r="S14" s="129"/>
    </row>
    <row r="15" spans="3:24" ht="15.75" hidden="1" thickBot="1" x14ac:dyDescent="0.3">
      <c r="C15" s="120" t="s">
        <v>109</v>
      </c>
      <c r="D15" s="121">
        <v>0</v>
      </c>
      <c r="E15" s="122">
        <v>0</v>
      </c>
      <c r="F15" s="123">
        <v>0</v>
      </c>
      <c r="G15" s="124" t="s">
        <v>109</v>
      </c>
      <c r="H15" s="124" t="s">
        <v>109</v>
      </c>
      <c r="I15" s="123" t="s">
        <v>109</v>
      </c>
      <c r="J15" s="125" t="s">
        <v>109</v>
      </c>
      <c r="K15" s="126" t="s">
        <v>109</v>
      </c>
      <c r="L15" s="127" t="s">
        <v>109</v>
      </c>
      <c r="M15" s="130">
        <v>0</v>
      </c>
      <c r="N15" s="130" t="s">
        <v>109</v>
      </c>
      <c r="O15" s="127" t="s">
        <v>109</v>
      </c>
      <c r="P15" s="127" t="s">
        <v>109</v>
      </c>
      <c r="Q15" s="126">
        <v>5.0000000000000001E-4</v>
      </c>
      <c r="R15" s="128" t="s">
        <v>109</v>
      </c>
      <c r="S15" s="129"/>
    </row>
    <row r="16" spans="3:24" ht="15.75" hidden="1" thickBot="1" x14ac:dyDescent="0.3">
      <c r="C16" s="120" t="s">
        <v>109</v>
      </c>
      <c r="D16" s="121">
        <v>0</v>
      </c>
      <c r="E16" s="122">
        <v>0</v>
      </c>
      <c r="F16" s="123">
        <v>0</v>
      </c>
      <c r="G16" s="124" t="s">
        <v>109</v>
      </c>
      <c r="H16" s="124" t="s">
        <v>109</v>
      </c>
      <c r="I16" s="123" t="s">
        <v>109</v>
      </c>
      <c r="J16" s="125" t="s">
        <v>109</v>
      </c>
      <c r="K16" s="126" t="s">
        <v>109</v>
      </c>
      <c r="L16" s="127" t="s">
        <v>109</v>
      </c>
      <c r="M16" s="130">
        <v>0</v>
      </c>
      <c r="N16" s="130" t="s">
        <v>109</v>
      </c>
      <c r="O16" s="127" t="s">
        <v>109</v>
      </c>
      <c r="P16" s="127" t="s">
        <v>109</v>
      </c>
      <c r="Q16" s="126">
        <v>5.0000000000000001E-4</v>
      </c>
      <c r="R16" s="128" t="s">
        <v>109</v>
      </c>
      <c r="S16" s="129"/>
    </row>
    <row r="17" spans="3:22" ht="15.75" hidden="1" thickBot="1" x14ac:dyDescent="0.3">
      <c r="C17" s="120" t="s">
        <v>109</v>
      </c>
      <c r="D17" s="121">
        <v>0</v>
      </c>
      <c r="E17" s="122">
        <v>0</v>
      </c>
      <c r="F17" s="123">
        <v>0</v>
      </c>
      <c r="G17" s="124" t="s">
        <v>109</v>
      </c>
      <c r="H17" s="124" t="s">
        <v>109</v>
      </c>
      <c r="I17" s="123" t="s">
        <v>109</v>
      </c>
      <c r="J17" s="125" t="s">
        <v>109</v>
      </c>
      <c r="K17" s="126" t="s">
        <v>109</v>
      </c>
      <c r="L17" s="127" t="s">
        <v>109</v>
      </c>
      <c r="M17" s="130">
        <v>0</v>
      </c>
      <c r="N17" s="130" t="s">
        <v>109</v>
      </c>
      <c r="O17" s="127" t="s">
        <v>109</v>
      </c>
      <c r="P17" s="127" t="s">
        <v>109</v>
      </c>
      <c r="Q17" s="126">
        <v>5.0000000000000001E-4</v>
      </c>
      <c r="R17" s="128" t="s">
        <v>109</v>
      </c>
      <c r="S17" s="129"/>
      <c r="U17" s="106"/>
      <c r="V17" s="106"/>
    </row>
    <row r="18" spans="3:22" ht="15.75" hidden="1" thickBot="1" x14ac:dyDescent="0.3">
      <c r="C18" s="120" t="s">
        <v>109</v>
      </c>
      <c r="D18" s="121">
        <v>0</v>
      </c>
      <c r="E18" s="122">
        <v>0</v>
      </c>
      <c r="F18" s="123">
        <v>0</v>
      </c>
      <c r="G18" s="124" t="s">
        <v>109</v>
      </c>
      <c r="H18" s="124" t="s">
        <v>109</v>
      </c>
      <c r="I18" s="123" t="s">
        <v>109</v>
      </c>
      <c r="J18" s="125" t="s">
        <v>109</v>
      </c>
      <c r="K18" s="126" t="s">
        <v>109</v>
      </c>
      <c r="L18" s="127" t="s">
        <v>109</v>
      </c>
      <c r="M18" s="130">
        <v>0</v>
      </c>
      <c r="N18" s="130" t="s">
        <v>109</v>
      </c>
      <c r="O18" s="127" t="s">
        <v>109</v>
      </c>
      <c r="P18" s="127" t="s">
        <v>109</v>
      </c>
      <c r="Q18" s="126">
        <v>5.0000000000000001E-4</v>
      </c>
      <c r="R18" s="128" t="s">
        <v>109</v>
      </c>
      <c r="S18" s="129"/>
      <c r="U18" s="106"/>
      <c r="V18" s="106"/>
    </row>
    <row r="19" spans="3:22" ht="15.75" hidden="1" thickBot="1" x14ac:dyDescent="0.3">
      <c r="C19" s="120" t="s">
        <v>109</v>
      </c>
      <c r="D19" s="121">
        <v>0</v>
      </c>
      <c r="E19" s="122">
        <v>0</v>
      </c>
      <c r="F19" s="123">
        <v>0</v>
      </c>
      <c r="G19" s="124" t="s">
        <v>109</v>
      </c>
      <c r="H19" s="124" t="s">
        <v>109</v>
      </c>
      <c r="I19" s="123" t="s">
        <v>109</v>
      </c>
      <c r="J19" s="125" t="s">
        <v>109</v>
      </c>
      <c r="K19" s="126" t="s">
        <v>109</v>
      </c>
      <c r="L19" s="127" t="s">
        <v>109</v>
      </c>
      <c r="M19" s="130">
        <v>0</v>
      </c>
      <c r="N19" s="130" t="s">
        <v>109</v>
      </c>
      <c r="O19" s="127" t="s">
        <v>109</v>
      </c>
      <c r="P19" s="127" t="s">
        <v>109</v>
      </c>
      <c r="Q19" s="126">
        <v>5.0000000000000001E-4</v>
      </c>
      <c r="R19" s="128" t="s">
        <v>109</v>
      </c>
      <c r="S19" s="129"/>
      <c r="U19" s="106"/>
      <c r="V19" s="106"/>
    </row>
    <row r="20" spans="3:22" ht="15.75" hidden="1" thickBot="1" x14ac:dyDescent="0.3">
      <c r="C20" s="131" t="s">
        <v>109</v>
      </c>
      <c r="D20" s="132">
        <v>0</v>
      </c>
      <c r="E20" s="133">
        <v>0</v>
      </c>
      <c r="F20" s="134">
        <v>0</v>
      </c>
      <c r="G20" s="135" t="s">
        <v>109</v>
      </c>
      <c r="H20" s="135" t="s">
        <v>109</v>
      </c>
      <c r="I20" s="134" t="s">
        <v>109</v>
      </c>
      <c r="J20" s="136" t="s">
        <v>109</v>
      </c>
      <c r="K20" s="137" t="s">
        <v>109</v>
      </c>
      <c r="L20" s="138" t="s">
        <v>109</v>
      </c>
      <c r="M20" s="139">
        <v>0</v>
      </c>
      <c r="N20" s="139" t="s">
        <v>109</v>
      </c>
      <c r="O20" s="138" t="s">
        <v>109</v>
      </c>
      <c r="P20" s="138" t="s">
        <v>109</v>
      </c>
      <c r="Q20" s="137">
        <v>5.0000000000000001E-4</v>
      </c>
      <c r="R20" s="140" t="s">
        <v>109</v>
      </c>
      <c r="S20" s="141"/>
      <c r="U20" s="106"/>
      <c r="V20" s="106"/>
    </row>
    <row r="21" spans="3:22" ht="15.75" hidden="1" thickBot="1" x14ac:dyDescent="0.3">
      <c r="C21" s="109">
        <v>2</v>
      </c>
      <c r="D21" s="110">
        <v>0</v>
      </c>
      <c r="E21" s="111" t="s">
        <v>109</v>
      </c>
      <c r="F21" s="112">
        <v>1</v>
      </c>
      <c r="G21" s="113">
        <v>151500000000</v>
      </c>
      <c r="H21" s="113">
        <v>75750000000</v>
      </c>
      <c r="I21" s="112">
        <v>18</v>
      </c>
      <c r="J21" s="110">
        <v>50500000000</v>
      </c>
      <c r="K21" s="112"/>
      <c r="L21" s="110"/>
      <c r="M21" s="110"/>
      <c r="N21" s="110">
        <v>0</v>
      </c>
      <c r="O21" s="112" t="s">
        <v>109</v>
      </c>
      <c r="P21" s="110" t="s">
        <v>109</v>
      </c>
      <c r="Q21" s="114"/>
      <c r="R21" s="114">
        <v>0</v>
      </c>
      <c r="S21" s="115" t="s">
        <v>109</v>
      </c>
    </row>
    <row r="22" spans="3:22" ht="15.75" hidden="1" thickBot="1" x14ac:dyDescent="0.3">
      <c r="C22" s="120" t="s">
        <v>109</v>
      </c>
      <c r="D22" s="121">
        <v>0</v>
      </c>
      <c r="E22" s="122">
        <v>0</v>
      </c>
      <c r="F22" s="123">
        <v>0</v>
      </c>
      <c r="G22" s="124" t="s">
        <v>54</v>
      </c>
      <c r="H22" s="124" t="s">
        <v>109</v>
      </c>
      <c r="I22" s="123" t="s">
        <v>109</v>
      </c>
      <c r="J22" s="125" t="s">
        <v>109</v>
      </c>
      <c r="K22" s="126" t="s">
        <v>109</v>
      </c>
      <c r="L22" s="127" t="s">
        <v>109</v>
      </c>
      <c r="M22" s="127" t="s">
        <v>54</v>
      </c>
      <c r="N22" s="127" t="s">
        <v>109</v>
      </c>
      <c r="O22" s="127" t="s">
        <v>109</v>
      </c>
      <c r="P22" s="127" t="s">
        <v>109</v>
      </c>
      <c r="Q22" s="126">
        <v>5.0000000000000001E-4</v>
      </c>
      <c r="R22" s="128" t="s">
        <v>109</v>
      </c>
      <c r="S22" s="129"/>
    </row>
    <row r="23" spans="3:22" ht="15.75" hidden="1" thickBot="1" x14ac:dyDescent="0.3">
      <c r="C23" s="120" t="s">
        <v>109</v>
      </c>
      <c r="D23" s="121">
        <v>0</v>
      </c>
      <c r="E23" s="122">
        <v>0</v>
      </c>
      <c r="F23" s="123">
        <v>0</v>
      </c>
      <c r="G23" s="124" t="s">
        <v>109</v>
      </c>
      <c r="H23" s="124" t="s">
        <v>109</v>
      </c>
      <c r="I23" s="123" t="s">
        <v>109</v>
      </c>
      <c r="J23" s="125" t="s">
        <v>109</v>
      </c>
      <c r="K23" s="126" t="s">
        <v>109</v>
      </c>
      <c r="L23" s="127" t="s">
        <v>109</v>
      </c>
      <c r="M23" s="130" t="s">
        <v>54</v>
      </c>
      <c r="N23" s="130" t="s">
        <v>109</v>
      </c>
      <c r="O23" s="127" t="s">
        <v>109</v>
      </c>
      <c r="P23" s="127" t="s">
        <v>109</v>
      </c>
      <c r="Q23" s="126">
        <v>5.0000000000000001E-4</v>
      </c>
      <c r="R23" s="128" t="s">
        <v>109</v>
      </c>
      <c r="S23" s="129"/>
    </row>
    <row r="24" spans="3:22" ht="15.75" hidden="1" thickBot="1" x14ac:dyDescent="0.3">
      <c r="C24" s="120" t="s">
        <v>109</v>
      </c>
      <c r="D24" s="121">
        <v>0</v>
      </c>
      <c r="E24" s="122">
        <v>0</v>
      </c>
      <c r="F24" s="123">
        <v>0</v>
      </c>
      <c r="G24" s="124" t="s">
        <v>109</v>
      </c>
      <c r="H24" s="124" t="s">
        <v>109</v>
      </c>
      <c r="I24" s="123" t="s">
        <v>109</v>
      </c>
      <c r="J24" s="125" t="s">
        <v>109</v>
      </c>
      <c r="K24" s="126" t="s">
        <v>109</v>
      </c>
      <c r="L24" s="127" t="s">
        <v>109</v>
      </c>
      <c r="M24" s="130">
        <v>0</v>
      </c>
      <c r="N24" s="130" t="s">
        <v>109</v>
      </c>
      <c r="O24" s="127" t="s">
        <v>109</v>
      </c>
      <c r="P24" s="127" t="s">
        <v>109</v>
      </c>
      <c r="Q24" s="126">
        <v>5.0000000000000001E-4</v>
      </c>
      <c r="R24" s="128" t="s">
        <v>109</v>
      </c>
      <c r="S24" s="129"/>
    </row>
    <row r="25" spans="3:22" ht="15.75" hidden="1" thickBot="1" x14ac:dyDescent="0.3">
      <c r="C25" s="120">
        <v>0</v>
      </c>
      <c r="D25" s="121" t="s">
        <v>109</v>
      </c>
      <c r="E25" s="122" t="s">
        <v>109</v>
      </c>
      <c r="F25" s="123">
        <v>0</v>
      </c>
      <c r="G25" s="124" t="s">
        <v>109</v>
      </c>
      <c r="H25" s="124" t="s">
        <v>109</v>
      </c>
      <c r="I25" s="123" t="s">
        <v>109</v>
      </c>
      <c r="J25" s="125" t="s">
        <v>109</v>
      </c>
      <c r="K25" s="126" t="s">
        <v>109</v>
      </c>
      <c r="L25" s="127" t="s">
        <v>109</v>
      </c>
      <c r="M25" s="130">
        <v>0</v>
      </c>
      <c r="N25" s="130" t="s">
        <v>109</v>
      </c>
      <c r="O25" s="127" t="s">
        <v>109</v>
      </c>
      <c r="P25" s="127" t="s">
        <v>109</v>
      </c>
      <c r="Q25" s="126" t="s">
        <v>109</v>
      </c>
      <c r="R25" s="128" t="s">
        <v>109</v>
      </c>
      <c r="S25" s="129"/>
    </row>
    <row r="26" spans="3:22" ht="15.75" hidden="1" thickBot="1" x14ac:dyDescent="0.3">
      <c r="C26" s="120" t="s">
        <v>109</v>
      </c>
      <c r="D26" s="121">
        <v>0</v>
      </c>
      <c r="E26" s="122">
        <v>0</v>
      </c>
      <c r="F26" s="123">
        <v>0</v>
      </c>
      <c r="G26" s="124" t="s">
        <v>109</v>
      </c>
      <c r="H26" s="124" t="s">
        <v>109</v>
      </c>
      <c r="I26" s="123" t="s">
        <v>109</v>
      </c>
      <c r="J26" s="125" t="s">
        <v>109</v>
      </c>
      <c r="K26" s="126" t="s">
        <v>109</v>
      </c>
      <c r="L26" s="127" t="s">
        <v>109</v>
      </c>
      <c r="M26" s="130">
        <v>0</v>
      </c>
      <c r="N26" s="130" t="s">
        <v>109</v>
      </c>
      <c r="O26" s="127" t="s">
        <v>109</v>
      </c>
      <c r="P26" s="127" t="s">
        <v>109</v>
      </c>
      <c r="Q26" s="126">
        <v>5.0000000000000001E-4</v>
      </c>
      <c r="R26" s="128" t="s">
        <v>109</v>
      </c>
      <c r="S26" s="129"/>
    </row>
    <row r="27" spans="3:22" ht="15.75" hidden="1" thickBot="1" x14ac:dyDescent="0.3">
      <c r="C27" s="120" t="s">
        <v>109</v>
      </c>
      <c r="D27" s="121">
        <v>0</v>
      </c>
      <c r="E27" s="122">
        <v>0</v>
      </c>
      <c r="F27" s="123">
        <v>0</v>
      </c>
      <c r="G27" s="124" t="s">
        <v>109</v>
      </c>
      <c r="H27" s="124" t="s">
        <v>109</v>
      </c>
      <c r="I27" s="123" t="s">
        <v>109</v>
      </c>
      <c r="J27" s="125" t="s">
        <v>109</v>
      </c>
      <c r="K27" s="126" t="s">
        <v>109</v>
      </c>
      <c r="L27" s="127" t="s">
        <v>109</v>
      </c>
      <c r="M27" s="130">
        <v>0</v>
      </c>
      <c r="N27" s="130" t="s">
        <v>109</v>
      </c>
      <c r="O27" s="127" t="s">
        <v>109</v>
      </c>
      <c r="P27" s="127" t="s">
        <v>109</v>
      </c>
      <c r="Q27" s="126">
        <v>5.0000000000000001E-4</v>
      </c>
      <c r="R27" s="128" t="s">
        <v>109</v>
      </c>
      <c r="S27" s="129"/>
    </row>
    <row r="28" spans="3:22" ht="15.75" hidden="1" thickBot="1" x14ac:dyDescent="0.3">
      <c r="C28" s="120" t="s">
        <v>109</v>
      </c>
      <c r="D28" s="121">
        <v>0</v>
      </c>
      <c r="E28" s="122">
        <v>0</v>
      </c>
      <c r="F28" s="123">
        <v>0</v>
      </c>
      <c r="G28" s="124" t="s">
        <v>109</v>
      </c>
      <c r="H28" s="124" t="s">
        <v>109</v>
      </c>
      <c r="I28" s="123" t="s">
        <v>109</v>
      </c>
      <c r="J28" s="125" t="s">
        <v>109</v>
      </c>
      <c r="K28" s="126" t="s">
        <v>109</v>
      </c>
      <c r="L28" s="127" t="s">
        <v>109</v>
      </c>
      <c r="M28" s="130">
        <v>0</v>
      </c>
      <c r="N28" s="130" t="s">
        <v>109</v>
      </c>
      <c r="O28" s="127" t="s">
        <v>109</v>
      </c>
      <c r="P28" s="127" t="s">
        <v>109</v>
      </c>
      <c r="Q28" s="126">
        <v>5.0000000000000001E-4</v>
      </c>
      <c r="R28" s="128" t="s">
        <v>109</v>
      </c>
      <c r="S28" s="129"/>
    </row>
    <row r="29" spans="3:22" ht="15.75" hidden="1" thickBot="1" x14ac:dyDescent="0.3">
      <c r="C29" s="120" t="s">
        <v>109</v>
      </c>
      <c r="D29" s="121">
        <v>0</v>
      </c>
      <c r="E29" s="122">
        <v>0</v>
      </c>
      <c r="F29" s="123">
        <v>0</v>
      </c>
      <c r="G29" s="124" t="s">
        <v>109</v>
      </c>
      <c r="H29" s="124" t="s">
        <v>109</v>
      </c>
      <c r="I29" s="123" t="s">
        <v>109</v>
      </c>
      <c r="J29" s="125" t="s">
        <v>109</v>
      </c>
      <c r="K29" s="126" t="s">
        <v>109</v>
      </c>
      <c r="L29" s="127" t="s">
        <v>109</v>
      </c>
      <c r="M29" s="130">
        <v>0</v>
      </c>
      <c r="N29" s="130" t="s">
        <v>109</v>
      </c>
      <c r="O29" s="127" t="s">
        <v>109</v>
      </c>
      <c r="P29" s="127" t="s">
        <v>109</v>
      </c>
      <c r="Q29" s="126">
        <v>5.0000000000000001E-4</v>
      </c>
      <c r="R29" s="128" t="s">
        <v>109</v>
      </c>
      <c r="S29" s="129"/>
    </row>
    <row r="30" spans="3:22" ht="15.75" hidden="1" thickBot="1" x14ac:dyDescent="0.3">
      <c r="C30" s="120" t="s">
        <v>109</v>
      </c>
      <c r="D30" s="121">
        <v>0</v>
      </c>
      <c r="E30" s="122">
        <v>0</v>
      </c>
      <c r="F30" s="123">
        <v>0</v>
      </c>
      <c r="G30" s="124" t="s">
        <v>109</v>
      </c>
      <c r="H30" s="124" t="s">
        <v>109</v>
      </c>
      <c r="I30" s="123" t="s">
        <v>109</v>
      </c>
      <c r="J30" s="125" t="s">
        <v>109</v>
      </c>
      <c r="K30" s="126" t="s">
        <v>109</v>
      </c>
      <c r="L30" s="127" t="s">
        <v>109</v>
      </c>
      <c r="M30" s="130">
        <v>0</v>
      </c>
      <c r="N30" s="130" t="s">
        <v>109</v>
      </c>
      <c r="O30" s="127" t="s">
        <v>109</v>
      </c>
      <c r="P30" s="127" t="s">
        <v>109</v>
      </c>
      <c r="Q30" s="126">
        <v>5.0000000000000001E-4</v>
      </c>
      <c r="R30" s="128" t="s">
        <v>109</v>
      </c>
      <c r="S30" s="129"/>
    </row>
    <row r="31" spans="3:22" ht="15.75" hidden="1" thickBot="1" x14ac:dyDescent="0.3">
      <c r="C31" s="131" t="s">
        <v>109</v>
      </c>
      <c r="D31" s="132">
        <v>0</v>
      </c>
      <c r="E31" s="133">
        <v>0</v>
      </c>
      <c r="F31" s="134">
        <v>0</v>
      </c>
      <c r="G31" s="135" t="s">
        <v>109</v>
      </c>
      <c r="H31" s="135" t="s">
        <v>109</v>
      </c>
      <c r="I31" s="134" t="s">
        <v>109</v>
      </c>
      <c r="J31" s="136" t="s">
        <v>109</v>
      </c>
      <c r="K31" s="137" t="s">
        <v>109</v>
      </c>
      <c r="L31" s="138" t="s">
        <v>109</v>
      </c>
      <c r="M31" s="139">
        <v>0</v>
      </c>
      <c r="N31" s="139" t="s">
        <v>109</v>
      </c>
      <c r="O31" s="138" t="s">
        <v>109</v>
      </c>
      <c r="P31" s="138" t="s">
        <v>109</v>
      </c>
      <c r="Q31" s="137">
        <v>5.0000000000000001E-4</v>
      </c>
      <c r="R31" s="140" t="s">
        <v>109</v>
      </c>
      <c r="S31" s="141"/>
    </row>
    <row r="32" spans="3:22" ht="15.75" hidden="1" thickBot="1" x14ac:dyDescent="0.3">
      <c r="C32" s="109">
        <v>3</v>
      </c>
      <c r="D32" s="110">
        <v>0</v>
      </c>
      <c r="E32" s="111" t="s">
        <v>109</v>
      </c>
      <c r="F32" s="112">
        <v>1</v>
      </c>
      <c r="G32" s="113">
        <v>151500000000</v>
      </c>
      <c r="H32" s="113">
        <v>75750000000</v>
      </c>
      <c r="I32" s="112">
        <v>18</v>
      </c>
      <c r="J32" s="110">
        <v>50500000000</v>
      </c>
      <c r="K32" s="112"/>
      <c r="L32" s="110"/>
      <c r="M32" s="110"/>
      <c r="N32" s="110">
        <v>0</v>
      </c>
      <c r="O32" s="112" t="s">
        <v>109</v>
      </c>
      <c r="P32" s="110" t="s">
        <v>109</v>
      </c>
      <c r="Q32" s="114"/>
      <c r="R32" s="114">
        <v>0</v>
      </c>
      <c r="S32" s="115" t="s">
        <v>109</v>
      </c>
    </row>
    <row r="33" spans="3:19" s="106" customFormat="1" ht="15.75" hidden="1" thickBot="1" x14ac:dyDescent="0.3">
      <c r="C33" s="120" t="s">
        <v>109</v>
      </c>
      <c r="D33" s="121">
        <v>0</v>
      </c>
      <c r="E33" s="122">
        <v>0</v>
      </c>
      <c r="F33" s="123">
        <v>0</v>
      </c>
      <c r="G33" s="124" t="s">
        <v>54</v>
      </c>
      <c r="H33" s="124" t="s">
        <v>109</v>
      </c>
      <c r="I33" s="123" t="s">
        <v>109</v>
      </c>
      <c r="J33" s="125" t="s">
        <v>109</v>
      </c>
      <c r="K33" s="126" t="s">
        <v>109</v>
      </c>
      <c r="L33" s="127" t="s">
        <v>109</v>
      </c>
      <c r="M33" s="127" t="s">
        <v>54</v>
      </c>
      <c r="N33" s="127" t="s">
        <v>109</v>
      </c>
      <c r="O33" s="127" t="s">
        <v>109</v>
      </c>
      <c r="P33" s="127" t="s">
        <v>109</v>
      </c>
      <c r="Q33" s="126">
        <v>5.0000000000000001E-4</v>
      </c>
      <c r="R33" s="128" t="s">
        <v>109</v>
      </c>
      <c r="S33" s="129"/>
    </row>
    <row r="34" spans="3:19" s="106" customFormat="1" ht="15.75" hidden="1" thickBot="1" x14ac:dyDescent="0.3">
      <c r="C34" s="120" t="s">
        <v>109</v>
      </c>
      <c r="D34" s="121">
        <v>0</v>
      </c>
      <c r="E34" s="122">
        <v>0</v>
      </c>
      <c r="F34" s="123">
        <v>0</v>
      </c>
      <c r="G34" s="124" t="s">
        <v>109</v>
      </c>
      <c r="H34" s="124" t="s">
        <v>109</v>
      </c>
      <c r="I34" s="123" t="s">
        <v>109</v>
      </c>
      <c r="J34" s="125" t="s">
        <v>109</v>
      </c>
      <c r="K34" s="126" t="s">
        <v>109</v>
      </c>
      <c r="L34" s="127" t="s">
        <v>109</v>
      </c>
      <c r="M34" s="130" t="s">
        <v>54</v>
      </c>
      <c r="N34" s="130" t="s">
        <v>109</v>
      </c>
      <c r="O34" s="127" t="s">
        <v>109</v>
      </c>
      <c r="P34" s="127" t="s">
        <v>109</v>
      </c>
      <c r="Q34" s="126">
        <v>5.0000000000000001E-4</v>
      </c>
      <c r="R34" s="128" t="s">
        <v>109</v>
      </c>
      <c r="S34" s="129"/>
    </row>
    <row r="35" spans="3:19" s="106" customFormat="1" ht="15.75" hidden="1" thickBot="1" x14ac:dyDescent="0.3">
      <c r="C35" s="120" t="s">
        <v>109</v>
      </c>
      <c r="D35" s="121">
        <v>0</v>
      </c>
      <c r="E35" s="122">
        <v>0</v>
      </c>
      <c r="F35" s="123">
        <v>0</v>
      </c>
      <c r="G35" s="124" t="s">
        <v>109</v>
      </c>
      <c r="H35" s="124" t="s">
        <v>109</v>
      </c>
      <c r="I35" s="123" t="s">
        <v>109</v>
      </c>
      <c r="J35" s="125" t="s">
        <v>109</v>
      </c>
      <c r="K35" s="126" t="s">
        <v>109</v>
      </c>
      <c r="L35" s="127" t="s">
        <v>109</v>
      </c>
      <c r="M35" s="130">
        <v>0</v>
      </c>
      <c r="N35" s="130" t="s">
        <v>109</v>
      </c>
      <c r="O35" s="127" t="s">
        <v>109</v>
      </c>
      <c r="P35" s="127" t="s">
        <v>109</v>
      </c>
      <c r="Q35" s="126">
        <v>5.0000000000000001E-4</v>
      </c>
      <c r="R35" s="128" t="s">
        <v>109</v>
      </c>
      <c r="S35" s="129"/>
    </row>
    <row r="36" spans="3:19" s="106" customFormat="1" ht="15.75" hidden="1" thickBot="1" x14ac:dyDescent="0.3">
      <c r="C36" s="120">
        <v>0</v>
      </c>
      <c r="D36" s="121" t="s">
        <v>109</v>
      </c>
      <c r="E36" s="122" t="s">
        <v>109</v>
      </c>
      <c r="F36" s="123">
        <v>0</v>
      </c>
      <c r="G36" s="124" t="s">
        <v>109</v>
      </c>
      <c r="H36" s="124" t="s">
        <v>109</v>
      </c>
      <c r="I36" s="123" t="s">
        <v>109</v>
      </c>
      <c r="J36" s="125" t="s">
        <v>109</v>
      </c>
      <c r="K36" s="126" t="s">
        <v>109</v>
      </c>
      <c r="L36" s="127" t="s">
        <v>109</v>
      </c>
      <c r="M36" s="130">
        <v>0</v>
      </c>
      <c r="N36" s="130" t="s">
        <v>109</v>
      </c>
      <c r="O36" s="127" t="s">
        <v>109</v>
      </c>
      <c r="P36" s="127" t="s">
        <v>109</v>
      </c>
      <c r="Q36" s="126" t="s">
        <v>109</v>
      </c>
      <c r="R36" s="128" t="s">
        <v>109</v>
      </c>
      <c r="S36" s="129"/>
    </row>
    <row r="37" spans="3:19" s="106" customFormat="1" ht="15.75" hidden="1" thickBot="1" x14ac:dyDescent="0.3">
      <c r="C37" s="120" t="s">
        <v>109</v>
      </c>
      <c r="D37" s="121">
        <v>0</v>
      </c>
      <c r="E37" s="122">
        <v>0</v>
      </c>
      <c r="F37" s="123">
        <v>0</v>
      </c>
      <c r="G37" s="124" t="s">
        <v>109</v>
      </c>
      <c r="H37" s="124" t="s">
        <v>109</v>
      </c>
      <c r="I37" s="123" t="s">
        <v>109</v>
      </c>
      <c r="J37" s="125" t="s">
        <v>109</v>
      </c>
      <c r="K37" s="126" t="s">
        <v>109</v>
      </c>
      <c r="L37" s="127" t="s">
        <v>109</v>
      </c>
      <c r="M37" s="130">
        <v>0</v>
      </c>
      <c r="N37" s="130" t="s">
        <v>109</v>
      </c>
      <c r="O37" s="127" t="s">
        <v>109</v>
      </c>
      <c r="P37" s="127" t="s">
        <v>109</v>
      </c>
      <c r="Q37" s="126">
        <v>5.0000000000000001E-4</v>
      </c>
      <c r="R37" s="128" t="s">
        <v>109</v>
      </c>
      <c r="S37" s="129"/>
    </row>
    <row r="38" spans="3:19" s="106" customFormat="1" ht="15.75" hidden="1" thickBot="1" x14ac:dyDescent="0.3">
      <c r="C38" s="120" t="s">
        <v>109</v>
      </c>
      <c r="D38" s="121">
        <v>0</v>
      </c>
      <c r="E38" s="122">
        <v>0</v>
      </c>
      <c r="F38" s="123">
        <v>0</v>
      </c>
      <c r="G38" s="124" t="s">
        <v>109</v>
      </c>
      <c r="H38" s="124" t="s">
        <v>109</v>
      </c>
      <c r="I38" s="123" t="s">
        <v>109</v>
      </c>
      <c r="J38" s="125" t="s">
        <v>109</v>
      </c>
      <c r="K38" s="126" t="s">
        <v>109</v>
      </c>
      <c r="L38" s="127" t="s">
        <v>109</v>
      </c>
      <c r="M38" s="130">
        <v>0</v>
      </c>
      <c r="N38" s="130" t="s">
        <v>109</v>
      </c>
      <c r="O38" s="127" t="s">
        <v>109</v>
      </c>
      <c r="P38" s="127" t="s">
        <v>109</v>
      </c>
      <c r="Q38" s="126">
        <v>5.0000000000000001E-4</v>
      </c>
      <c r="R38" s="128" t="s">
        <v>109</v>
      </c>
      <c r="S38" s="129"/>
    </row>
    <row r="39" spans="3:19" s="106" customFormat="1" ht="15.75" hidden="1" thickBot="1" x14ac:dyDescent="0.3">
      <c r="C39" s="120" t="s">
        <v>109</v>
      </c>
      <c r="D39" s="121">
        <v>0</v>
      </c>
      <c r="E39" s="122">
        <v>0</v>
      </c>
      <c r="F39" s="123">
        <v>0</v>
      </c>
      <c r="G39" s="124" t="s">
        <v>109</v>
      </c>
      <c r="H39" s="124" t="s">
        <v>109</v>
      </c>
      <c r="I39" s="123" t="s">
        <v>109</v>
      </c>
      <c r="J39" s="125" t="s">
        <v>109</v>
      </c>
      <c r="K39" s="126" t="s">
        <v>109</v>
      </c>
      <c r="L39" s="127" t="s">
        <v>109</v>
      </c>
      <c r="M39" s="130">
        <v>0</v>
      </c>
      <c r="N39" s="130" t="s">
        <v>109</v>
      </c>
      <c r="O39" s="127" t="s">
        <v>109</v>
      </c>
      <c r="P39" s="127" t="s">
        <v>109</v>
      </c>
      <c r="Q39" s="126">
        <v>5.0000000000000001E-4</v>
      </c>
      <c r="R39" s="128" t="s">
        <v>109</v>
      </c>
      <c r="S39" s="129"/>
    </row>
    <row r="40" spans="3:19" s="106" customFormat="1" ht="15.75" hidden="1" thickBot="1" x14ac:dyDescent="0.3">
      <c r="C40" s="120" t="s">
        <v>109</v>
      </c>
      <c r="D40" s="121">
        <v>0</v>
      </c>
      <c r="E40" s="122">
        <v>0</v>
      </c>
      <c r="F40" s="123">
        <v>0</v>
      </c>
      <c r="G40" s="124" t="s">
        <v>109</v>
      </c>
      <c r="H40" s="124" t="s">
        <v>109</v>
      </c>
      <c r="I40" s="123" t="s">
        <v>109</v>
      </c>
      <c r="J40" s="125" t="s">
        <v>109</v>
      </c>
      <c r="K40" s="126" t="s">
        <v>109</v>
      </c>
      <c r="L40" s="127" t="s">
        <v>109</v>
      </c>
      <c r="M40" s="130">
        <v>0</v>
      </c>
      <c r="N40" s="130" t="s">
        <v>109</v>
      </c>
      <c r="O40" s="127" t="s">
        <v>109</v>
      </c>
      <c r="P40" s="127" t="s">
        <v>109</v>
      </c>
      <c r="Q40" s="126">
        <v>5.0000000000000001E-4</v>
      </c>
      <c r="R40" s="128" t="s">
        <v>109</v>
      </c>
      <c r="S40" s="129"/>
    </row>
    <row r="41" spans="3:19" s="106" customFormat="1" ht="15.75" hidden="1" thickBot="1" x14ac:dyDescent="0.3">
      <c r="C41" s="120" t="s">
        <v>109</v>
      </c>
      <c r="D41" s="121">
        <v>0</v>
      </c>
      <c r="E41" s="122">
        <v>0</v>
      </c>
      <c r="F41" s="123">
        <v>0</v>
      </c>
      <c r="G41" s="124" t="s">
        <v>109</v>
      </c>
      <c r="H41" s="124" t="s">
        <v>109</v>
      </c>
      <c r="I41" s="123" t="s">
        <v>109</v>
      </c>
      <c r="J41" s="125" t="s">
        <v>109</v>
      </c>
      <c r="K41" s="126" t="s">
        <v>109</v>
      </c>
      <c r="L41" s="127" t="s">
        <v>109</v>
      </c>
      <c r="M41" s="130">
        <v>0</v>
      </c>
      <c r="N41" s="130" t="s">
        <v>109</v>
      </c>
      <c r="O41" s="127" t="s">
        <v>109</v>
      </c>
      <c r="P41" s="127" t="s">
        <v>109</v>
      </c>
      <c r="Q41" s="126">
        <v>5.0000000000000001E-4</v>
      </c>
      <c r="R41" s="128" t="s">
        <v>109</v>
      </c>
      <c r="S41" s="129"/>
    </row>
    <row r="42" spans="3:19" s="106" customFormat="1" ht="15.75" hidden="1" thickBot="1" x14ac:dyDescent="0.3">
      <c r="C42" s="131" t="s">
        <v>109</v>
      </c>
      <c r="D42" s="132">
        <v>0</v>
      </c>
      <c r="E42" s="133">
        <v>0</v>
      </c>
      <c r="F42" s="134">
        <v>0</v>
      </c>
      <c r="G42" s="135" t="s">
        <v>109</v>
      </c>
      <c r="H42" s="135" t="s">
        <v>109</v>
      </c>
      <c r="I42" s="134" t="s">
        <v>109</v>
      </c>
      <c r="J42" s="136" t="s">
        <v>109</v>
      </c>
      <c r="K42" s="137" t="s">
        <v>109</v>
      </c>
      <c r="L42" s="138" t="s">
        <v>109</v>
      </c>
      <c r="M42" s="139">
        <v>0</v>
      </c>
      <c r="N42" s="139" t="s">
        <v>109</v>
      </c>
      <c r="O42" s="138" t="s">
        <v>109</v>
      </c>
      <c r="P42" s="138" t="s">
        <v>109</v>
      </c>
      <c r="Q42" s="137">
        <v>5.0000000000000001E-4</v>
      </c>
      <c r="R42" s="140" t="s">
        <v>109</v>
      </c>
      <c r="S42" s="141"/>
    </row>
    <row r="43" spans="3:19" s="106" customFormat="1" ht="15.75" hidden="1" thickBot="1" x14ac:dyDescent="0.3">
      <c r="C43" s="109">
        <v>4</v>
      </c>
      <c r="D43" s="110">
        <v>0</v>
      </c>
      <c r="E43" s="111" t="s">
        <v>109</v>
      </c>
      <c r="F43" s="112">
        <v>1</v>
      </c>
      <c r="G43" s="113">
        <v>151500000000</v>
      </c>
      <c r="H43" s="113">
        <v>75750000000</v>
      </c>
      <c r="I43" s="112">
        <v>18</v>
      </c>
      <c r="J43" s="110">
        <v>50500000000</v>
      </c>
      <c r="K43" s="112"/>
      <c r="L43" s="110"/>
      <c r="M43" s="110"/>
      <c r="N43" s="110">
        <v>0</v>
      </c>
      <c r="O43" s="112" t="s">
        <v>109</v>
      </c>
      <c r="P43" s="110" t="s">
        <v>109</v>
      </c>
      <c r="Q43" s="114"/>
      <c r="R43" s="114">
        <v>0</v>
      </c>
      <c r="S43" s="115" t="s">
        <v>109</v>
      </c>
    </row>
    <row r="44" spans="3:19" s="106" customFormat="1" ht="15.75" hidden="1" thickBot="1" x14ac:dyDescent="0.3">
      <c r="C44" s="120" t="s">
        <v>109</v>
      </c>
      <c r="D44" s="121">
        <v>0</v>
      </c>
      <c r="E44" s="122">
        <v>0</v>
      </c>
      <c r="F44" s="123">
        <v>0</v>
      </c>
      <c r="G44" s="124" t="s">
        <v>54</v>
      </c>
      <c r="H44" s="124" t="s">
        <v>109</v>
      </c>
      <c r="I44" s="123" t="s">
        <v>109</v>
      </c>
      <c r="J44" s="125" t="s">
        <v>109</v>
      </c>
      <c r="K44" s="126" t="s">
        <v>109</v>
      </c>
      <c r="L44" s="127" t="s">
        <v>109</v>
      </c>
      <c r="M44" s="127" t="s">
        <v>54</v>
      </c>
      <c r="N44" s="127" t="s">
        <v>109</v>
      </c>
      <c r="O44" s="127" t="s">
        <v>109</v>
      </c>
      <c r="P44" s="127" t="s">
        <v>109</v>
      </c>
      <c r="Q44" s="126">
        <v>5.0000000000000001E-4</v>
      </c>
      <c r="R44" s="128" t="s">
        <v>109</v>
      </c>
      <c r="S44" s="129"/>
    </row>
    <row r="45" spans="3:19" s="106" customFormat="1" ht="15.75" hidden="1" thickBot="1" x14ac:dyDescent="0.3">
      <c r="C45" s="120" t="s">
        <v>109</v>
      </c>
      <c r="D45" s="121">
        <v>0</v>
      </c>
      <c r="E45" s="122">
        <v>0</v>
      </c>
      <c r="F45" s="123">
        <v>0</v>
      </c>
      <c r="G45" s="124" t="s">
        <v>109</v>
      </c>
      <c r="H45" s="124" t="s">
        <v>109</v>
      </c>
      <c r="I45" s="123" t="s">
        <v>109</v>
      </c>
      <c r="J45" s="125" t="s">
        <v>109</v>
      </c>
      <c r="K45" s="126" t="s">
        <v>109</v>
      </c>
      <c r="L45" s="127" t="s">
        <v>109</v>
      </c>
      <c r="M45" s="130" t="s">
        <v>54</v>
      </c>
      <c r="N45" s="130" t="s">
        <v>109</v>
      </c>
      <c r="O45" s="127" t="s">
        <v>109</v>
      </c>
      <c r="P45" s="127" t="s">
        <v>109</v>
      </c>
      <c r="Q45" s="126">
        <v>5.0000000000000001E-4</v>
      </c>
      <c r="R45" s="128" t="s">
        <v>109</v>
      </c>
      <c r="S45" s="129"/>
    </row>
    <row r="46" spans="3:19" s="106" customFormat="1" ht="15.75" hidden="1" thickBot="1" x14ac:dyDescent="0.3">
      <c r="C46" s="120" t="s">
        <v>109</v>
      </c>
      <c r="D46" s="121">
        <v>0</v>
      </c>
      <c r="E46" s="122">
        <v>0</v>
      </c>
      <c r="F46" s="123">
        <v>0</v>
      </c>
      <c r="G46" s="124" t="s">
        <v>109</v>
      </c>
      <c r="H46" s="124" t="s">
        <v>109</v>
      </c>
      <c r="I46" s="123" t="s">
        <v>109</v>
      </c>
      <c r="J46" s="125" t="s">
        <v>109</v>
      </c>
      <c r="K46" s="126" t="s">
        <v>109</v>
      </c>
      <c r="L46" s="127" t="s">
        <v>109</v>
      </c>
      <c r="M46" s="130">
        <v>0</v>
      </c>
      <c r="N46" s="130" t="s">
        <v>109</v>
      </c>
      <c r="O46" s="127" t="s">
        <v>109</v>
      </c>
      <c r="P46" s="127" t="s">
        <v>109</v>
      </c>
      <c r="Q46" s="126">
        <v>5.0000000000000001E-4</v>
      </c>
      <c r="R46" s="128" t="s">
        <v>109</v>
      </c>
      <c r="S46" s="129"/>
    </row>
    <row r="47" spans="3:19" s="106" customFormat="1" ht="15.75" hidden="1" thickBot="1" x14ac:dyDescent="0.3">
      <c r="C47" s="120">
        <v>0</v>
      </c>
      <c r="D47" s="121" t="s">
        <v>109</v>
      </c>
      <c r="E47" s="122" t="s">
        <v>109</v>
      </c>
      <c r="F47" s="123">
        <v>0</v>
      </c>
      <c r="G47" s="124" t="s">
        <v>109</v>
      </c>
      <c r="H47" s="124" t="s">
        <v>109</v>
      </c>
      <c r="I47" s="123" t="s">
        <v>109</v>
      </c>
      <c r="J47" s="125" t="s">
        <v>109</v>
      </c>
      <c r="K47" s="126" t="s">
        <v>109</v>
      </c>
      <c r="L47" s="127" t="s">
        <v>109</v>
      </c>
      <c r="M47" s="130">
        <v>0</v>
      </c>
      <c r="N47" s="130" t="s">
        <v>109</v>
      </c>
      <c r="O47" s="127" t="s">
        <v>109</v>
      </c>
      <c r="P47" s="127" t="s">
        <v>109</v>
      </c>
      <c r="Q47" s="126" t="s">
        <v>109</v>
      </c>
      <c r="R47" s="128" t="s">
        <v>109</v>
      </c>
      <c r="S47" s="129"/>
    </row>
    <row r="48" spans="3:19" s="106" customFormat="1" ht="15.75" hidden="1" thickBot="1" x14ac:dyDescent="0.3">
      <c r="C48" s="120" t="s">
        <v>109</v>
      </c>
      <c r="D48" s="121">
        <v>0</v>
      </c>
      <c r="E48" s="122">
        <v>0</v>
      </c>
      <c r="F48" s="123">
        <v>0</v>
      </c>
      <c r="G48" s="124" t="s">
        <v>109</v>
      </c>
      <c r="H48" s="124" t="s">
        <v>109</v>
      </c>
      <c r="I48" s="123" t="s">
        <v>109</v>
      </c>
      <c r="J48" s="125" t="s">
        <v>109</v>
      </c>
      <c r="K48" s="126" t="s">
        <v>109</v>
      </c>
      <c r="L48" s="127" t="s">
        <v>109</v>
      </c>
      <c r="M48" s="130">
        <v>0</v>
      </c>
      <c r="N48" s="130" t="s">
        <v>109</v>
      </c>
      <c r="O48" s="127" t="s">
        <v>109</v>
      </c>
      <c r="P48" s="127" t="s">
        <v>109</v>
      </c>
      <c r="Q48" s="126">
        <v>5.0000000000000001E-4</v>
      </c>
      <c r="R48" s="128" t="s">
        <v>109</v>
      </c>
      <c r="S48" s="129"/>
    </row>
    <row r="49" spans="3:19" s="106" customFormat="1" ht="15.75" hidden="1" thickBot="1" x14ac:dyDescent="0.3">
      <c r="C49" s="120" t="s">
        <v>109</v>
      </c>
      <c r="D49" s="121">
        <v>0</v>
      </c>
      <c r="E49" s="122">
        <v>0</v>
      </c>
      <c r="F49" s="123">
        <v>0</v>
      </c>
      <c r="G49" s="124" t="s">
        <v>109</v>
      </c>
      <c r="H49" s="124" t="s">
        <v>109</v>
      </c>
      <c r="I49" s="123" t="s">
        <v>109</v>
      </c>
      <c r="J49" s="125" t="s">
        <v>109</v>
      </c>
      <c r="K49" s="126" t="s">
        <v>109</v>
      </c>
      <c r="L49" s="127" t="s">
        <v>109</v>
      </c>
      <c r="M49" s="130">
        <v>0</v>
      </c>
      <c r="N49" s="130" t="s">
        <v>109</v>
      </c>
      <c r="O49" s="127" t="s">
        <v>109</v>
      </c>
      <c r="P49" s="127" t="s">
        <v>109</v>
      </c>
      <c r="Q49" s="126">
        <v>5.0000000000000001E-4</v>
      </c>
      <c r="R49" s="128" t="s">
        <v>109</v>
      </c>
      <c r="S49" s="129"/>
    </row>
    <row r="50" spans="3:19" s="106" customFormat="1" ht="15.75" hidden="1" thickBot="1" x14ac:dyDescent="0.3">
      <c r="C50" s="120" t="s">
        <v>109</v>
      </c>
      <c r="D50" s="121">
        <v>0</v>
      </c>
      <c r="E50" s="122">
        <v>0</v>
      </c>
      <c r="F50" s="123">
        <v>0</v>
      </c>
      <c r="G50" s="124" t="s">
        <v>109</v>
      </c>
      <c r="H50" s="124" t="s">
        <v>109</v>
      </c>
      <c r="I50" s="123" t="s">
        <v>109</v>
      </c>
      <c r="J50" s="125" t="s">
        <v>109</v>
      </c>
      <c r="K50" s="126" t="s">
        <v>109</v>
      </c>
      <c r="L50" s="127" t="s">
        <v>109</v>
      </c>
      <c r="M50" s="130">
        <v>0</v>
      </c>
      <c r="N50" s="130" t="s">
        <v>109</v>
      </c>
      <c r="O50" s="127" t="s">
        <v>109</v>
      </c>
      <c r="P50" s="127" t="s">
        <v>109</v>
      </c>
      <c r="Q50" s="126">
        <v>5.0000000000000001E-4</v>
      </c>
      <c r="R50" s="128" t="s">
        <v>109</v>
      </c>
      <c r="S50" s="129"/>
    </row>
    <row r="51" spans="3:19" s="106" customFormat="1" ht="15.75" hidden="1" thickBot="1" x14ac:dyDescent="0.3">
      <c r="C51" s="120" t="s">
        <v>109</v>
      </c>
      <c r="D51" s="121">
        <v>0</v>
      </c>
      <c r="E51" s="122">
        <v>0</v>
      </c>
      <c r="F51" s="123">
        <v>0</v>
      </c>
      <c r="G51" s="124" t="s">
        <v>109</v>
      </c>
      <c r="H51" s="124" t="s">
        <v>109</v>
      </c>
      <c r="I51" s="123" t="s">
        <v>109</v>
      </c>
      <c r="J51" s="125" t="s">
        <v>109</v>
      </c>
      <c r="K51" s="126" t="s">
        <v>109</v>
      </c>
      <c r="L51" s="127" t="s">
        <v>109</v>
      </c>
      <c r="M51" s="130">
        <v>0</v>
      </c>
      <c r="N51" s="130" t="s">
        <v>109</v>
      </c>
      <c r="O51" s="127" t="s">
        <v>109</v>
      </c>
      <c r="P51" s="127" t="s">
        <v>109</v>
      </c>
      <c r="Q51" s="126">
        <v>5.0000000000000001E-4</v>
      </c>
      <c r="R51" s="128" t="s">
        <v>109</v>
      </c>
      <c r="S51" s="129"/>
    </row>
    <row r="52" spans="3:19" s="106" customFormat="1" ht="15.75" hidden="1" thickBot="1" x14ac:dyDescent="0.3">
      <c r="C52" s="120" t="s">
        <v>109</v>
      </c>
      <c r="D52" s="121">
        <v>0</v>
      </c>
      <c r="E52" s="122">
        <v>0</v>
      </c>
      <c r="F52" s="123">
        <v>0</v>
      </c>
      <c r="G52" s="124" t="s">
        <v>109</v>
      </c>
      <c r="H52" s="124" t="s">
        <v>109</v>
      </c>
      <c r="I52" s="123" t="s">
        <v>109</v>
      </c>
      <c r="J52" s="125" t="s">
        <v>109</v>
      </c>
      <c r="K52" s="126" t="s">
        <v>109</v>
      </c>
      <c r="L52" s="127" t="s">
        <v>109</v>
      </c>
      <c r="M52" s="130">
        <v>0</v>
      </c>
      <c r="N52" s="130" t="s">
        <v>109</v>
      </c>
      <c r="O52" s="127" t="s">
        <v>109</v>
      </c>
      <c r="P52" s="127" t="s">
        <v>109</v>
      </c>
      <c r="Q52" s="126">
        <v>5.0000000000000001E-4</v>
      </c>
      <c r="R52" s="128" t="s">
        <v>109</v>
      </c>
      <c r="S52" s="129"/>
    </row>
    <row r="53" spans="3:19" s="106" customFormat="1" ht="15.75" hidden="1" thickBot="1" x14ac:dyDescent="0.3">
      <c r="C53" s="131" t="s">
        <v>109</v>
      </c>
      <c r="D53" s="132">
        <v>0</v>
      </c>
      <c r="E53" s="133">
        <v>0</v>
      </c>
      <c r="F53" s="134">
        <v>0</v>
      </c>
      <c r="G53" s="135" t="s">
        <v>109</v>
      </c>
      <c r="H53" s="135" t="s">
        <v>109</v>
      </c>
      <c r="I53" s="134" t="s">
        <v>109</v>
      </c>
      <c r="J53" s="136" t="s">
        <v>109</v>
      </c>
      <c r="K53" s="137" t="s">
        <v>109</v>
      </c>
      <c r="L53" s="138" t="s">
        <v>109</v>
      </c>
      <c r="M53" s="139">
        <v>0</v>
      </c>
      <c r="N53" s="139" t="s">
        <v>109</v>
      </c>
      <c r="O53" s="138" t="s">
        <v>109</v>
      </c>
      <c r="P53" s="138" t="s">
        <v>109</v>
      </c>
      <c r="Q53" s="137">
        <v>5.0000000000000001E-4</v>
      </c>
      <c r="R53" s="140" t="s">
        <v>109</v>
      </c>
      <c r="S53" s="141"/>
    </row>
    <row r="54" spans="3:19" s="106" customFormat="1" ht="15.75" hidden="1" thickBot="1" x14ac:dyDescent="0.3">
      <c r="C54" s="109">
        <v>5</v>
      </c>
      <c r="D54" s="110">
        <v>0</v>
      </c>
      <c r="E54" s="111" t="s">
        <v>109</v>
      </c>
      <c r="F54" s="112">
        <v>1</v>
      </c>
      <c r="G54" s="113">
        <v>151500000000</v>
      </c>
      <c r="H54" s="113">
        <v>75750000000</v>
      </c>
      <c r="I54" s="112">
        <v>18</v>
      </c>
      <c r="J54" s="110">
        <v>50500000000</v>
      </c>
      <c r="K54" s="112"/>
      <c r="L54" s="110"/>
      <c r="M54" s="110"/>
      <c r="N54" s="110">
        <v>0</v>
      </c>
      <c r="O54" s="112" t="s">
        <v>109</v>
      </c>
      <c r="P54" s="110" t="s">
        <v>109</v>
      </c>
      <c r="Q54" s="114"/>
      <c r="R54" s="114">
        <v>0</v>
      </c>
      <c r="S54" s="115" t="s">
        <v>109</v>
      </c>
    </row>
    <row r="55" spans="3:19" s="106" customFormat="1" ht="15.75" hidden="1" thickBot="1" x14ac:dyDescent="0.3">
      <c r="C55" s="120" t="s">
        <v>109</v>
      </c>
      <c r="D55" s="121">
        <v>0</v>
      </c>
      <c r="E55" s="122">
        <v>0</v>
      </c>
      <c r="F55" s="123">
        <v>0</v>
      </c>
      <c r="G55" s="124" t="s">
        <v>54</v>
      </c>
      <c r="H55" s="124" t="s">
        <v>109</v>
      </c>
      <c r="I55" s="123" t="s">
        <v>109</v>
      </c>
      <c r="J55" s="125" t="s">
        <v>109</v>
      </c>
      <c r="K55" s="126" t="s">
        <v>109</v>
      </c>
      <c r="L55" s="127" t="s">
        <v>109</v>
      </c>
      <c r="M55" s="127" t="s">
        <v>54</v>
      </c>
      <c r="N55" s="127" t="s">
        <v>109</v>
      </c>
      <c r="O55" s="127" t="s">
        <v>109</v>
      </c>
      <c r="P55" s="127" t="s">
        <v>109</v>
      </c>
      <c r="Q55" s="126">
        <v>5.0000000000000001E-4</v>
      </c>
      <c r="R55" s="128" t="s">
        <v>109</v>
      </c>
      <c r="S55" s="129"/>
    </row>
    <row r="56" spans="3:19" s="106" customFormat="1" ht="15.75" hidden="1" thickBot="1" x14ac:dyDescent="0.3">
      <c r="C56" s="120" t="s">
        <v>109</v>
      </c>
      <c r="D56" s="121">
        <v>0</v>
      </c>
      <c r="E56" s="122">
        <v>0</v>
      </c>
      <c r="F56" s="123">
        <v>0</v>
      </c>
      <c r="G56" s="124" t="s">
        <v>109</v>
      </c>
      <c r="H56" s="124" t="s">
        <v>109</v>
      </c>
      <c r="I56" s="123" t="s">
        <v>109</v>
      </c>
      <c r="J56" s="125" t="s">
        <v>109</v>
      </c>
      <c r="K56" s="126" t="s">
        <v>109</v>
      </c>
      <c r="L56" s="127" t="s">
        <v>109</v>
      </c>
      <c r="M56" s="130" t="s">
        <v>54</v>
      </c>
      <c r="N56" s="130" t="s">
        <v>109</v>
      </c>
      <c r="O56" s="127" t="s">
        <v>109</v>
      </c>
      <c r="P56" s="127" t="s">
        <v>109</v>
      </c>
      <c r="Q56" s="126">
        <v>5.0000000000000001E-4</v>
      </c>
      <c r="R56" s="128" t="s">
        <v>109</v>
      </c>
      <c r="S56" s="129"/>
    </row>
    <row r="57" spans="3:19" s="106" customFormat="1" ht="15.75" hidden="1" thickBot="1" x14ac:dyDescent="0.3">
      <c r="C57" s="120" t="s">
        <v>109</v>
      </c>
      <c r="D57" s="121">
        <v>0</v>
      </c>
      <c r="E57" s="122">
        <v>0</v>
      </c>
      <c r="F57" s="123">
        <v>0</v>
      </c>
      <c r="G57" s="124" t="s">
        <v>109</v>
      </c>
      <c r="H57" s="124" t="s">
        <v>109</v>
      </c>
      <c r="I57" s="123" t="s">
        <v>109</v>
      </c>
      <c r="J57" s="125" t="s">
        <v>109</v>
      </c>
      <c r="K57" s="126" t="s">
        <v>109</v>
      </c>
      <c r="L57" s="127" t="s">
        <v>109</v>
      </c>
      <c r="M57" s="130">
        <v>0</v>
      </c>
      <c r="N57" s="130" t="s">
        <v>109</v>
      </c>
      <c r="O57" s="127" t="s">
        <v>109</v>
      </c>
      <c r="P57" s="127" t="s">
        <v>109</v>
      </c>
      <c r="Q57" s="126">
        <v>5.0000000000000001E-4</v>
      </c>
      <c r="R57" s="128" t="s">
        <v>109</v>
      </c>
      <c r="S57" s="129"/>
    </row>
    <row r="58" spans="3:19" s="106" customFormat="1" ht="15.75" hidden="1" thickBot="1" x14ac:dyDescent="0.3">
      <c r="C58" s="120">
        <v>0</v>
      </c>
      <c r="D58" s="121" t="s">
        <v>109</v>
      </c>
      <c r="E58" s="122" t="s">
        <v>109</v>
      </c>
      <c r="F58" s="123">
        <v>0</v>
      </c>
      <c r="G58" s="124" t="s">
        <v>109</v>
      </c>
      <c r="H58" s="124" t="s">
        <v>109</v>
      </c>
      <c r="I58" s="123" t="s">
        <v>109</v>
      </c>
      <c r="J58" s="125" t="s">
        <v>109</v>
      </c>
      <c r="K58" s="126" t="s">
        <v>109</v>
      </c>
      <c r="L58" s="127" t="s">
        <v>109</v>
      </c>
      <c r="M58" s="130">
        <v>0</v>
      </c>
      <c r="N58" s="130" t="s">
        <v>109</v>
      </c>
      <c r="O58" s="127" t="s">
        <v>109</v>
      </c>
      <c r="P58" s="127" t="s">
        <v>109</v>
      </c>
      <c r="Q58" s="126" t="s">
        <v>109</v>
      </c>
      <c r="R58" s="128" t="s">
        <v>109</v>
      </c>
      <c r="S58" s="129"/>
    </row>
    <row r="59" spans="3:19" s="106" customFormat="1" ht="15.75" hidden="1" thickBot="1" x14ac:dyDescent="0.3">
      <c r="C59" s="120" t="s">
        <v>109</v>
      </c>
      <c r="D59" s="121">
        <v>0</v>
      </c>
      <c r="E59" s="122">
        <v>0</v>
      </c>
      <c r="F59" s="123">
        <v>0</v>
      </c>
      <c r="G59" s="124" t="s">
        <v>109</v>
      </c>
      <c r="H59" s="124" t="s">
        <v>109</v>
      </c>
      <c r="I59" s="123" t="s">
        <v>109</v>
      </c>
      <c r="J59" s="125" t="s">
        <v>109</v>
      </c>
      <c r="K59" s="126" t="s">
        <v>109</v>
      </c>
      <c r="L59" s="127" t="s">
        <v>109</v>
      </c>
      <c r="M59" s="130">
        <v>0</v>
      </c>
      <c r="N59" s="130" t="s">
        <v>109</v>
      </c>
      <c r="O59" s="127" t="s">
        <v>109</v>
      </c>
      <c r="P59" s="127" t="s">
        <v>109</v>
      </c>
      <c r="Q59" s="126">
        <v>5.0000000000000001E-4</v>
      </c>
      <c r="R59" s="128" t="s">
        <v>109</v>
      </c>
      <c r="S59" s="129"/>
    </row>
    <row r="60" spans="3:19" s="106" customFormat="1" ht="15.75" hidden="1" thickBot="1" x14ac:dyDescent="0.3">
      <c r="C60" s="120" t="s">
        <v>109</v>
      </c>
      <c r="D60" s="121">
        <v>0</v>
      </c>
      <c r="E60" s="122">
        <v>0</v>
      </c>
      <c r="F60" s="123">
        <v>0</v>
      </c>
      <c r="G60" s="124" t="s">
        <v>109</v>
      </c>
      <c r="H60" s="124" t="s">
        <v>109</v>
      </c>
      <c r="I60" s="123" t="s">
        <v>109</v>
      </c>
      <c r="J60" s="125" t="s">
        <v>109</v>
      </c>
      <c r="K60" s="126" t="s">
        <v>109</v>
      </c>
      <c r="L60" s="127" t="s">
        <v>109</v>
      </c>
      <c r="M60" s="130">
        <v>0</v>
      </c>
      <c r="N60" s="130" t="s">
        <v>109</v>
      </c>
      <c r="O60" s="127" t="s">
        <v>109</v>
      </c>
      <c r="P60" s="127" t="s">
        <v>109</v>
      </c>
      <c r="Q60" s="126">
        <v>5.0000000000000001E-4</v>
      </c>
      <c r="R60" s="128" t="s">
        <v>109</v>
      </c>
      <c r="S60" s="129"/>
    </row>
    <row r="61" spans="3:19" s="106" customFormat="1" ht="15.75" hidden="1" thickBot="1" x14ac:dyDescent="0.3">
      <c r="C61" s="120" t="s">
        <v>109</v>
      </c>
      <c r="D61" s="121">
        <v>0</v>
      </c>
      <c r="E61" s="122">
        <v>0</v>
      </c>
      <c r="F61" s="123">
        <v>0</v>
      </c>
      <c r="G61" s="124" t="s">
        <v>109</v>
      </c>
      <c r="H61" s="124" t="s">
        <v>109</v>
      </c>
      <c r="I61" s="123" t="s">
        <v>109</v>
      </c>
      <c r="J61" s="125" t="s">
        <v>109</v>
      </c>
      <c r="K61" s="126" t="s">
        <v>109</v>
      </c>
      <c r="L61" s="127" t="s">
        <v>109</v>
      </c>
      <c r="M61" s="130">
        <v>0</v>
      </c>
      <c r="N61" s="130" t="s">
        <v>109</v>
      </c>
      <c r="O61" s="127" t="s">
        <v>109</v>
      </c>
      <c r="P61" s="127" t="s">
        <v>109</v>
      </c>
      <c r="Q61" s="126">
        <v>5.0000000000000001E-4</v>
      </c>
      <c r="R61" s="128" t="s">
        <v>109</v>
      </c>
      <c r="S61" s="129"/>
    </row>
    <row r="62" spans="3:19" s="106" customFormat="1" ht="15.75" hidden="1" thickBot="1" x14ac:dyDescent="0.3">
      <c r="C62" s="120" t="s">
        <v>109</v>
      </c>
      <c r="D62" s="121">
        <v>0</v>
      </c>
      <c r="E62" s="122">
        <v>0</v>
      </c>
      <c r="F62" s="123">
        <v>0</v>
      </c>
      <c r="G62" s="124" t="s">
        <v>109</v>
      </c>
      <c r="H62" s="124" t="s">
        <v>109</v>
      </c>
      <c r="I62" s="123" t="s">
        <v>109</v>
      </c>
      <c r="J62" s="125" t="s">
        <v>109</v>
      </c>
      <c r="K62" s="126" t="s">
        <v>109</v>
      </c>
      <c r="L62" s="127" t="s">
        <v>109</v>
      </c>
      <c r="M62" s="130">
        <v>0</v>
      </c>
      <c r="N62" s="130" t="s">
        <v>109</v>
      </c>
      <c r="O62" s="127" t="s">
        <v>109</v>
      </c>
      <c r="P62" s="127" t="s">
        <v>109</v>
      </c>
      <c r="Q62" s="126">
        <v>5.0000000000000001E-4</v>
      </c>
      <c r="R62" s="128" t="s">
        <v>109</v>
      </c>
      <c r="S62" s="129"/>
    </row>
    <row r="63" spans="3:19" s="106" customFormat="1" ht="15.75" hidden="1" thickBot="1" x14ac:dyDescent="0.3">
      <c r="C63" s="120" t="s">
        <v>109</v>
      </c>
      <c r="D63" s="121">
        <v>0</v>
      </c>
      <c r="E63" s="122">
        <v>0</v>
      </c>
      <c r="F63" s="123">
        <v>0</v>
      </c>
      <c r="G63" s="124" t="s">
        <v>109</v>
      </c>
      <c r="H63" s="124" t="s">
        <v>109</v>
      </c>
      <c r="I63" s="123" t="s">
        <v>109</v>
      </c>
      <c r="J63" s="125" t="s">
        <v>109</v>
      </c>
      <c r="K63" s="126" t="s">
        <v>109</v>
      </c>
      <c r="L63" s="127" t="s">
        <v>109</v>
      </c>
      <c r="M63" s="130">
        <v>0</v>
      </c>
      <c r="N63" s="130" t="s">
        <v>109</v>
      </c>
      <c r="O63" s="127" t="s">
        <v>109</v>
      </c>
      <c r="P63" s="127" t="s">
        <v>109</v>
      </c>
      <c r="Q63" s="126">
        <v>5.0000000000000001E-4</v>
      </c>
      <c r="R63" s="128" t="s">
        <v>109</v>
      </c>
      <c r="S63" s="129"/>
    </row>
    <row r="64" spans="3:19" s="106" customFormat="1" ht="15.75" hidden="1" thickBot="1" x14ac:dyDescent="0.3">
      <c r="C64" s="131" t="s">
        <v>109</v>
      </c>
      <c r="D64" s="132">
        <v>0</v>
      </c>
      <c r="E64" s="133">
        <v>0</v>
      </c>
      <c r="F64" s="134">
        <v>0</v>
      </c>
      <c r="G64" s="135" t="s">
        <v>109</v>
      </c>
      <c r="H64" s="135" t="s">
        <v>109</v>
      </c>
      <c r="I64" s="134" t="s">
        <v>109</v>
      </c>
      <c r="J64" s="136" t="s">
        <v>109</v>
      </c>
      <c r="K64" s="137" t="s">
        <v>109</v>
      </c>
      <c r="L64" s="138" t="s">
        <v>109</v>
      </c>
      <c r="M64" s="139">
        <v>0</v>
      </c>
      <c r="N64" s="139" t="s">
        <v>109</v>
      </c>
      <c r="O64" s="138" t="s">
        <v>109</v>
      </c>
      <c r="P64" s="138" t="s">
        <v>109</v>
      </c>
      <c r="Q64" s="137">
        <v>5.0000000000000001E-4</v>
      </c>
      <c r="R64" s="140" t="s">
        <v>109</v>
      </c>
      <c r="S64" s="141"/>
    </row>
    <row r="65" spans="3:19" s="106" customFormat="1" ht="15.75" hidden="1" thickBot="1" x14ac:dyDescent="0.3">
      <c r="C65" s="109">
        <v>6</v>
      </c>
      <c r="D65" s="110">
        <v>0</v>
      </c>
      <c r="E65" s="111" t="s">
        <v>109</v>
      </c>
      <c r="F65" s="112">
        <v>1</v>
      </c>
      <c r="G65" s="113">
        <v>151500000000</v>
      </c>
      <c r="H65" s="113">
        <v>75750000000</v>
      </c>
      <c r="I65" s="112">
        <v>18</v>
      </c>
      <c r="J65" s="110">
        <v>50500000000</v>
      </c>
      <c r="K65" s="112"/>
      <c r="L65" s="110"/>
      <c r="M65" s="110"/>
      <c r="N65" s="110">
        <v>0</v>
      </c>
      <c r="O65" s="112" t="s">
        <v>109</v>
      </c>
      <c r="P65" s="110" t="s">
        <v>109</v>
      </c>
      <c r="Q65" s="114"/>
      <c r="R65" s="114">
        <v>0</v>
      </c>
      <c r="S65" s="115" t="s">
        <v>109</v>
      </c>
    </row>
    <row r="66" spans="3:19" s="106" customFormat="1" ht="15.75" hidden="1" thickBot="1" x14ac:dyDescent="0.3">
      <c r="C66" s="120" t="s">
        <v>109</v>
      </c>
      <c r="D66" s="121">
        <v>0</v>
      </c>
      <c r="E66" s="122">
        <v>0</v>
      </c>
      <c r="F66" s="123">
        <v>0</v>
      </c>
      <c r="G66" s="124" t="s">
        <v>54</v>
      </c>
      <c r="H66" s="124" t="s">
        <v>109</v>
      </c>
      <c r="I66" s="123" t="s">
        <v>109</v>
      </c>
      <c r="J66" s="125" t="s">
        <v>109</v>
      </c>
      <c r="K66" s="126" t="s">
        <v>109</v>
      </c>
      <c r="L66" s="127" t="s">
        <v>109</v>
      </c>
      <c r="M66" s="127" t="s">
        <v>54</v>
      </c>
      <c r="N66" s="127" t="s">
        <v>109</v>
      </c>
      <c r="O66" s="127" t="s">
        <v>109</v>
      </c>
      <c r="P66" s="127" t="s">
        <v>109</v>
      </c>
      <c r="Q66" s="126">
        <v>5.0000000000000001E-4</v>
      </c>
      <c r="R66" s="128" t="s">
        <v>109</v>
      </c>
      <c r="S66" s="129"/>
    </row>
    <row r="67" spans="3:19" s="106" customFormat="1" ht="15.75" hidden="1" thickBot="1" x14ac:dyDescent="0.3">
      <c r="C67" s="120" t="s">
        <v>109</v>
      </c>
      <c r="D67" s="121">
        <v>0</v>
      </c>
      <c r="E67" s="122">
        <v>0</v>
      </c>
      <c r="F67" s="123">
        <v>0</v>
      </c>
      <c r="G67" s="124" t="s">
        <v>109</v>
      </c>
      <c r="H67" s="124" t="s">
        <v>109</v>
      </c>
      <c r="I67" s="123" t="s">
        <v>109</v>
      </c>
      <c r="J67" s="125" t="s">
        <v>109</v>
      </c>
      <c r="K67" s="126" t="s">
        <v>109</v>
      </c>
      <c r="L67" s="127" t="s">
        <v>109</v>
      </c>
      <c r="M67" s="130" t="s">
        <v>54</v>
      </c>
      <c r="N67" s="130" t="s">
        <v>109</v>
      </c>
      <c r="O67" s="127" t="s">
        <v>109</v>
      </c>
      <c r="P67" s="127" t="s">
        <v>109</v>
      </c>
      <c r="Q67" s="126">
        <v>5.0000000000000001E-4</v>
      </c>
      <c r="R67" s="128" t="s">
        <v>109</v>
      </c>
      <c r="S67" s="129"/>
    </row>
    <row r="68" spans="3:19" s="106" customFormat="1" ht="15.75" hidden="1" thickBot="1" x14ac:dyDescent="0.3">
      <c r="C68" s="120" t="s">
        <v>109</v>
      </c>
      <c r="D68" s="121">
        <v>0</v>
      </c>
      <c r="E68" s="122">
        <v>0</v>
      </c>
      <c r="F68" s="123">
        <v>0</v>
      </c>
      <c r="G68" s="124" t="s">
        <v>109</v>
      </c>
      <c r="H68" s="124" t="s">
        <v>109</v>
      </c>
      <c r="I68" s="123" t="s">
        <v>109</v>
      </c>
      <c r="J68" s="125" t="s">
        <v>109</v>
      </c>
      <c r="K68" s="126" t="s">
        <v>109</v>
      </c>
      <c r="L68" s="127" t="s">
        <v>109</v>
      </c>
      <c r="M68" s="130">
        <v>0</v>
      </c>
      <c r="N68" s="130" t="s">
        <v>109</v>
      </c>
      <c r="O68" s="127" t="s">
        <v>109</v>
      </c>
      <c r="P68" s="127" t="s">
        <v>109</v>
      </c>
      <c r="Q68" s="126">
        <v>5.0000000000000001E-4</v>
      </c>
      <c r="R68" s="128" t="s">
        <v>109</v>
      </c>
      <c r="S68" s="129"/>
    </row>
    <row r="69" spans="3:19" s="106" customFormat="1" ht="15.75" hidden="1" thickBot="1" x14ac:dyDescent="0.3">
      <c r="C69" s="120">
        <v>0</v>
      </c>
      <c r="D69" s="121" t="s">
        <v>109</v>
      </c>
      <c r="E69" s="122" t="s">
        <v>109</v>
      </c>
      <c r="F69" s="123">
        <v>0</v>
      </c>
      <c r="G69" s="124" t="s">
        <v>109</v>
      </c>
      <c r="H69" s="124" t="s">
        <v>109</v>
      </c>
      <c r="I69" s="123" t="s">
        <v>109</v>
      </c>
      <c r="J69" s="125" t="s">
        <v>109</v>
      </c>
      <c r="K69" s="126" t="s">
        <v>109</v>
      </c>
      <c r="L69" s="127" t="s">
        <v>109</v>
      </c>
      <c r="M69" s="130">
        <v>0</v>
      </c>
      <c r="N69" s="130" t="s">
        <v>109</v>
      </c>
      <c r="O69" s="127" t="s">
        <v>109</v>
      </c>
      <c r="P69" s="127" t="s">
        <v>109</v>
      </c>
      <c r="Q69" s="126" t="s">
        <v>109</v>
      </c>
      <c r="R69" s="128" t="s">
        <v>109</v>
      </c>
      <c r="S69" s="129"/>
    </row>
    <row r="70" spans="3:19" s="106" customFormat="1" ht="15.75" hidden="1" thickBot="1" x14ac:dyDescent="0.3">
      <c r="C70" s="120" t="s">
        <v>109</v>
      </c>
      <c r="D70" s="121">
        <v>0</v>
      </c>
      <c r="E70" s="122">
        <v>0</v>
      </c>
      <c r="F70" s="123">
        <v>0</v>
      </c>
      <c r="G70" s="124" t="s">
        <v>109</v>
      </c>
      <c r="H70" s="124" t="s">
        <v>109</v>
      </c>
      <c r="I70" s="123" t="s">
        <v>109</v>
      </c>
      <c r="J70" s="125" t="s">
        <v>109</v>
      </c>
      <c r="K70" s="126" t="s">
        <v>109</v>
      </c>
      <c r="L70" s="127" t="s">
        <v>109</v>
      </c>
      <c r="M70" s="130">
        <v>0</v>
      </c>
      <c r="N70" s="130" t="s">
        <v>109</v>
      </c>
      <c r="O70" s="127" t="s">
        <v>109</v>
      </c>
      <c r="P70" s="127" t="s">
        <v>109</v>
      </c>
      <c r="Q70" s="126">
        <v>5.0000000000000001E-4</v>
      </c>
      <c r="R70" s="128" t="s">
        <v>109</v>
      </c>
      <c r="S70" s="129"/>
    </row>
    <row r="71" spans="3:19" s="106" customFormat="1" ht="15.75" hidden="1" thickBot="1" x14ac:dyDescent="0.3">
      <c r="C71" s="120" t="s">
        <v>109</v>
      </c>
      <c r="D71" s="121">
        <v>0</v>
      </c>
      <c r="E71" s="122">
        <v>0</v>
      </c>
      <c r="F71" s="123">
        <v>0</v>
      </c>
      <c r="G71" s="124" t="s">
        <v>109</v>
      </c>
      <c r="H71" s="124" t="s">
        <v>109</v>
      </c>
      <c r="I71" s="123" t="s">
        <v>109</v>
      </c>
      <c r="J71" s="125" t="s">
        <v>109</v>
      </c>
      <c r="K71" s="126" t="s">
        <v>109</v>
      </c>
      <c r="L71" s="127" t="s">
        <v>109</v>
      </c>
      <c r="M71" s="130">
        <v>0</v>
      </c>
      <c r="N71" s="130" t="s">
        <v>109</v>
      </c>
      <c r="O71" s="127" t="s">
        <v>109</v>
      </c>
      <c r="P71" s="127" t="s">
        <v>109</v>
      </c>
      <c r="Q71" s="126">
        <v>5.0000000000000001E-4</v>
      </c>
      <c r="R71" s="128" t="s">
        <v>109</v>
      </c>
      <c r="S71" s="129"/>
    </row>
    <row r="72" spans="3:19" s="106" customFormat="1" ht="15.75" hidden="1" thickBot="1" x14ac:dyDescent="0.3">
      <c r="C72" s="120" t="s">
        <v>109</v>
      </c>
      <c r="D72" s="121">
        <v>0</v>
      </c>
      <c r="E72" s="122">
        <v>0</v>
      </c>
      <c r="F72" s="123">
        <v>0</v>
      </c>
      <c r="G72" s="124" t="s">
        <v>109</v>
      </c>
      <c r="H72" s="124" t="s">
        <v>109</v>
      </c>
      <c r="I72" s="123" t="s">
        <v>109</v>
      </c>
      <c r="J72" s="125" t="s">
        <v>109</v>
      </c>
      <c r="K72" s="126" t="s">
        <v>109</v>
      </c>
      <c r="L72" s="127" t="s">
        <v>109</v>
      </c>
      <c r="M72" s="130">
        <v>0</v>
      </c>
      <c r="N72" s="130" t="s">
        <v>109</v>
      </c>
      <c r="O72" s="127" t="s">
        <v>109</v>
      </c>
      <c r="P72" s="127" t="s">
        <v>109</v>
      </c>
      <c r="Q72" s="126">
        <v>5.0000000000000001E-4</v>
      </c>
      <c r="R72" s="128" t="s">
        <v>109</v>
      </c>
      <c r="S72" s="129"/>
    </row>
    <row r="73" spans="3:19" s="106" customFormat="1" ht="15.75" hidden="1" thickBot="1" x14ac:dyDescent="0.3">
      <c r="C73" s="120" t="s">
        <v>109</v>
      </c>
      <c r="D73" s="121">
        <v>0</v>
      </c>
      <c r="E73" s="122">
        <v>0</v>
      </c>
      <c r="F73" s="123">
        <v>0</v>
      </c>
      <c r="G73" s="124" t="s">
        <v>109</v>
      </c>
      <c r="H73" s="124" t="s">
        <v>109</v>
      </c>
      <c r="I73" s="123" t="s">
        <v>109</v>
      </c>
      <c r="J73" s="125" t="s">
        <v>109</v>
      </c>
      <c r="K73" s="126" t="s">
        <v>109</v>
      </c>
      <c r="L73" s="127" t="s">
        <v>109</v>
      </c>
      <c r="M73" s="130">
        <v>0</v>
      </c>
      <c r="N73" s="130" t="s">
        <v>109</v>
      </c>
      <c r="O73" s="127" t="s">
        <v>109</v>
      </c>
      <c r="P73" s="127" t="s">
        <v>109</v>
      </c>
      <c r="Q73" s="126">
        <v>5.0000000000000001E-4</v>
      </c>
      <c r="R73" s="128" t="s">
        <v>109</v>
      </c>
      <c r="S73" s="129"/>
    </row>
    <row r="74" spans="3:19" s="106" customFormat="1" ht="15.75" hidden="1" thickBot="1" x14ac:dyDescent="0.3">
      <c r="C74" s="120" t="s">
        <v>109</v>
      </c>
      <c r="D74" s="121">
        <v>0</v>
      </c>
      <c r="E74" s="122">
        <v>0</v>
      </c>
      <c r="F74" s="123">
        <v>0</v>
      </c>
      <c r="G74" s="124" t="s">
        <v>109</v>
      </c>
      <c r="H74" s="124" t="s">
        <v>109</v>
      </c>
      <c r="I74" s="123" t="s">
        <v>109</v>
      </c>
      <c r="J74" s="125" t="s">
        <v>109</v>
      </c>
      <c r="K74" s="126" t="s">
        <v>109</v>
      </c>
      <c r="L74" s="127" t="s">
        <v>109</v>
      </c>
      <c r="M74" s="130">
        <v>0</v>
      </c>
      <c r="N74" s="130" t="s">
        <v>109</v>
      </c>
      <c r="O74" s="127" t="s">
        <v>109</v>
      </c>
      <c r="P74" s="127" t="s">
        <v>109</v>
      </c>
      <c r="Q74" s="126">
        <v>5.0000000000000001E-4</v>
      </c>
      <c r="R74" s="128" t="s">
        <v>109</v>
      </c>
      <c r="S74" s="129"/>
    </row>
    <row r="75" spans="3:19" s="106" customFormat="1" ht="15.75" hidden="1" thickBot="1" x14ac:dyDescent="0.3">
      <c r="C75" s="131" t="s">
        <v>109</v>
      </c>
      <c r="D75" s="132">
        <v>0</v>
      </c>
      <c r="E75" s="133">
        <v>0</v>
      </c>
      <c r="F75" s="134">
        <v>0</v>
      </c>
      <c r="G75" s="135" t="s">
        <v>109</v>
      </c>
      <c r="H75" s="135" t="s">
        <v>109</v>
      </c>
      <c r="I75" s="134" t="s">
        <v>109</v>
      </c>
      <c r="J75" s="136" t="s">
        <v>109</v>
      </c>
      <c r="K75" s="137" t="s">
        <v>109</v>
      </c>
      <c r="L75" s="138" t="s">
        <v>109</v>
      </c>
      <c r="M75" s="139">
        <v>0</v>
      </c>
      <c r="N75" s="139" t="s">
        <v>109</v>
      </c>
      <c r="O75" s="138" t="s">
        <v>109</v>
      </c>
      <c r="P75" s="138" t="s">
        <v>109</v>
      </c>
      <c r="Q75" s="137">
        <v>5.0000000000000001E-4</v>
      </c>
      <c r="R75" s="140" t="s">
        <v>109</v>
      </c>
      <c r="S75" s="141"/>
    </row>
    <row r="76" spans="3:19" s="106" customFormat="1" ht="15.75" hidden="1" thickBot="1" x14ac:dyDescent="0.3">
      <c r="C76" s="109">
        <v>7</v>
      </c>
      <c r="D76" s="110">
        <v>0</v>
      </c>
      <c r="E76" s="111" t="s">
        <v>109</v>
      </c>
      <c r="F76" s="112">
        <v>1</v>
      </c>
      <c r="G76" s="113">
        <v>151500000000</v>
      </c>
      <c r="H76" s="113">
        <v>75750000000</v>
      </c>
      <c r="I76" s="112">
        <v>18</v>
      </c>
      <c r="J76" s="110">
        <v>50500000000</v>
      </c>
      <c r="K76" s="112"/>
      <c r="L76" s="110"/>
      <c r="M76" s="110"/>
      <c r="N76" s="110">
        <v>0</v>
      </c>
      <c r="O76" s="112" t="s">
        <v>109</v>
      </c>
      <c r="P76" s="110" t="s">
        <v>109</v>
      </c>
      <c r="Q76" s="114"/>
      <c r="R76" s="114">
        <v>0</v>
      </c>
      <c r="S76" s="115" t="s">
        <v>109</v>
      </c>
    </row>
    <row r="77" spans="3:19" s="106" customFormat="1" ht="15.75" hidden="1" thickBot="1" x14ac:dyDescent="0.3">
      <c r="C77" s="120" t="s">
        <v>109</v>
      </c>
      <c r="D77" s="121">
        <v>0</v>
      </c>
      <c r="E77" s="122">
        <v>0</v>
      </c>
      <c r="F77" s="123">
        <v>0</v>
      </c>
      <c r="G77" s="124" t="s">
        <v>54</v>
      </c>
      <c r="H77" s="124" t="s">
        <v>109</v>
      </c>
      <c r="I77" s="123" t="s">
        <v>109</v>
      </c>
      <c r="J77" s="125" t="s">
        <v>109</v>
      </c>
      <c r="K77" s="126" t="s">
        <v>109</v>
      </c>
      <c r="L77" s="127" t="s">
        <v>109</v>
      </c>
      <c r="M77" s="127" t="s">
        <v>54</v>
      </c>
      <c r="N77" s="127" t="s">
        <v>109</v>
      </c>
      <c r="O77" s="127" t="s">
        <v>109</v>
      </c>
      <c r="P77" s="127" t="s">
        <v>109</v>
      </c>
      <c r="Q77" s="126">
        <v>5.0000000000000001E-4</v>
      </c>
      <c r="R77" s="128" t="s">
        <v>109</v>
      </c>
      <c r="S77" s="129"/>
    </row>
    <row r="78" spans="3:19" s="106" customFormat="1" ht="15.75" hidden="1" thickBot="1" x14ac:dyDescent="0.3">
      <c r="C78" s="120" t="s">
        <v>109</v>
      </c>
      <c r="D78" s="121">
        <v>0</v>
      </c>
      <c r="E78" s="122">
        <v>0</v>
      </c>
      <c r="F78" s="123">
        <v>0</v>
      </c>
      <c r="G78" s="124" t="s">
        <v>109</v>
      </c>
      <c r="H78" s="124" t="s">
        <v>109</v>
      </c>
      <c r="I78" s="123" t="s">
        <v>109</v>
      </c>
      <c r="J78" s="125" t="s">
        <v>109</v>
      </c>
      <c r="K78" s="126" t="s">
        <v>109</v>
      </c>
      <c r="L78" s="127" t="s">
        <v>109</v>
      </c>
      <c r="M78" s="130" t="s">
        <v>54</v>
      </c>
      <c r="N78" s="130" t="s">
        <v>109</v>
      </c>
      <c r="O78" s="127" t="s">
        <v>109</v>
      </c>
      <c r="P78" s="127" t="s">
        <v>109</v>
      </c>
      <c r="Q78" s="126">
        <v>5.0000000000000001E-4</v>
      </c>
      <c r="R78" s="128" t="s">
        <v>109</v>
      </c>
      <c r="S78" s="129"/>
    </row>
    <row r="79" spans="3:19" s="106" customFormat="1" ht="15.75" hidden="1" thickBot="1" x14ac:dyDescent="0.3">
      <c r="C79" s="120" t="s">
        <v>109</v>
      </c>
      <c r="D79" s="121">
        <v>0</v>
      </c>
      <c r="E79" s="122">
        <v>0</v>
      </c>
      <c r="F79" s="123">
        <v>0</v>
      </c>
      <c r="G79" s="124" t="s">
        <v>109</v>
      </c>
      <c r="H79" s="124" t="s">
        <v>109</v>
      </c>
      <c r="I79" s="123" t="s">
        <v>109</v>
      </c>
      <c r="J79" s="125" t="s">
        <v>109</v>
      </c>
      <c r="K79" s="126" t="s">
        <v>109</v>
      </c>
      <c r="L79" s="127" t="s">
        <v>109</v>
      </c>
      <c r="M79" s="130">
        <v>0</v>
      </c>
      <c r="N79" s="130" t="s">
        <v>109</v>
      </c>
      <c r="O79" s="127" t="s">
        <v>109</v>
      </c>
      <c r="P79" s="127" t="s">
        <v>109</v>
      </c>
      <c r="Q79" s="126">
        <v>5.0000000000000001E-4</v>
      </c>
      <c r="R79" s="128" t="s">
        <v>109</v>
      </c>
      <c r="S79" s="129"/>
    </row>
    <row r="80" spans="3:19" s="106" customFormat="1" ht="15.75" hidden="1" thickBot="1" x14ac:dyDescent="0.3">
      <c r="C80" s="120">
        <v>0</v>
      </c>
      <c r="D80" s="121" t="s">
        <v>109</v>
      </c>
      <c r="E80" s="122" t="s">
        <v>109</v>
      </c>
      <c r="F80" s="123">
        <v>0</v>
      </c>
      <c r="G80" s="124" t="s">
        <v>109</v>
      </c>
      <c r="H80" s="124" t="s">
        <v>109</v>
      </c>
      <c r="I80" s="123" t="s">
        <v>109</v>
      </c>
      <c r="J80" s="125" t="s">
        <v>109</v>
      </c>
      <c r="K80" s="126" t="s">
        <v>109</v>
      </c>
      <c r="L80" s="127" t="s">
        <v>109</v>
      </c>
      <c r="M80" s="130">
        <v>0</v>
      </c>
      <c r="N80" s="130" t="s">
        <v>109</v>
      </c>
      <c r="O80" s="127" t="s">
        <v>109</v>
      </c>
      <c r="P80" s="127" t="s">
        <v>109</v>
      </c>
      <c r="Q80" s="126" t="s">
        <v>109</v>
      </c>
      <c r="R80" s="128" t="s">
        <v>109</v>
      </c>
      <c r="S80" s="129"/>
    </row>
    <row r="81" spans="3:19" s="106" customFormat="1" ht="15.75" hidden="1" thickBot="1" x14ac:dyDescent="0.3">
      <c r="C81" s="120" t="s">
        <v>109</v>
      </c>
      <c r="D81" s="121">
        <v>0</v>
      </c>
      <c r="E81" s="122">
        <v>0</v>
      </c>
      <c r="F81" s="123">
        <v>0</v>
      </c>
      <c r="G81" s="124" t="s">
        <v>109</v>
      </c>
      <c r="H81" s="124" t="s">
        <v>109</v>
      </c>
      <c r="I81" s="123" t="s">
        <v>109</v>
      </c>
      <c r="J81" s="125" t="s">
        <v>109</v>
      </c>
      <c r="K81" s="126" t="s">
        <v>109</v>
      </c>
      <c r="L81" s="127" t="s">
        <v>109</v>
      </c>
      <c r="M81" s="130">
        <v>0</v>
      </c>
      <c r="N81" s="130" t="s">
        <v>109</v>
      </c>
      <c r="O81" s="127" t="s">
        <v>109</v>
      </c>
      <c r="P81" s="127" t="s">
        <v>109</v>
      </c>
      <c r="Q81" s="126">
        <v>5.0000000000000001E-4</v>
      </c>
      <c r="R81" s="128" t="s">
        <v>109</v>
      </c>
      <c r="S81" s="129"/>
    </row>
    <row r="82" spans="3:19" s="106" customFormat="1" ht="15.75" hidden="1" thickBot="1" x14ac:dyDescent="0.3">
      <c r="C82" s="120" t="s">
        <v>109</v>
      </c>
      <c r="D82" s="121">
        <v>0</v>
      </c>
      <c r="E82" s="122">
        <v>0</v>
      </c>
      <c r="F82" s="123">
        <v>0</v>
      </c>
      <c r="G82" s="124" t="s">
        <v>109</v>
      </c>
      <c r="H82" s="124" t="s">
        <v>109</v>
      </c>
      <c r="I82" s="123" t="s">
        <v>109</v>
      </c>
      <c r="J82" s="125" t="s">
        <v>109</v>
      </c>
      <c r="K82" s="126" t="s">
        <v>109</v>
      </c>
      <c r="L82" s="127" t="s">
        <v>109</v>
      </c>
      <c r="M82" s="130">
        <v>0</v>
      </c>
      <c r="N82" s="130" t="s">
        <v>109</v>
      </c>
      <c r="O82" s="127" t="s">
        <v>109</v>
      </c>
      <c r="P82" s="127" t="s">
        <v>109</v>
      </c>
      <c r="Q82" s="126">
        <v>5.0000000000000001E-4</v>
      </c>
      <c r="R82" s="128" t="s">
        <v>109</v>
      </c>
      <c r="S82" s="129"/>
    </row>
    <row r="83" spans="3:19" s="106" customFormat="1" ht="15.75" hidden="1" thickBot="1" x14ac:dyDescent="0.3">
      <c r="C83" s="120" t="s">
        <v>109</v>
      </c>
      <c r="D83" s="121">
        <v>0</v>
      </c>
      <c r="E83" s="122">
        <v>0</v>
      </c>
      <c r="F83" s="123">
        <v>0</v>
      </c>
      <c r="G83" s="124" t="s">
        <v>109</v>
      </c>
      <c r="H83" s="124" t="s">
        <v>109</v>
      </c>
      <c r="I83" s="123" t="s">
        <v>109</v>
      </c>
      <c r="J83" s="125" t="s">
        <v>109</v>
      </c>
      <c r="K83" s="126" t="s">
        <v>109</v>
      </c>
      <c r="L83" s="127" t="s">
        <v>109</v>
      </c>
      <c r="M83" s="130">
        <v>0</v>
      </c>
      <c r="N83" s="130" t="s">
        <v>109</v>
      </c>
      <c r="O83" s="127" t="s">
        <v>109</v>
      </c>
      <c r="P83" s="127" t="s">
        <v>109</v>
      </c>
      <c r="Q83" s="126">
        <v>5.0000000000000001E-4</v>
      </c>
      <c r="R83" s="128" t="s">
        <v>109</v>
      </c>
      <c r="S83" s="129"/>
    </row>
    <row r="84" spans="3:19" s="106" customFormat="1" ht="15.75" hidden="1" thickBot="1" x14ac:dyDescent="0.3">
      <c r="C84" s="120" t="s">
        <v>109</v>
      </c>
      <c r="D84" s="121">
        <v>0</v>
      </c>
      <c r="E84" s="122">
        <v>0</v>
      </c>
      <c r="F84" s="123">
        <v>0</v>
      </c>
      <c r="G84" s="124" t="s">
        <v>109</v>
      </c>
      <c r="H84" s="124" t="s">
        <v>109</v>
      </c>
      <c r="I84" s="123" t="s">
        <v>109</v>
      </c>
      <c r="J84" s="125" t="s">
        <v>109</v>
      </c>
      <c r="K84" s="126" t="s">
        <v>109</v>
      </c>
      <c r="L84" s="127" t="s">
        <v>109</v>
      </c>
      <c r="M84" s="130">
        <v>0</v>
      </c>
      <c r="N84" s="130" t="s">
        <v>109</v>
      </c>
      <c r="O84" s="127" t="s">
        <v>109</v>
      </c>
      <c r="P84" s="127" t="s">
        <v>109</v>
      </c>
      <c r="Q84" s="126">
        <v>5.0000000000000001E-4</v>
      </c>
      <c r="R84" s="128" t="s">
        <v>109</v>
      </c>
      <c r="S84" s="129"/>
    </row>
    <row r="85" spans="3:19" s="106" customFormat="1" ht="15.75" hidden="1" thickBot="1" x14ac:dyDescent="0.3">
      <c r="C85" s="120" t="s">
        <v>109</v>
      </c>
      <c r="D85" s="121">
        <v>0</v>
      </c>
      <c r="E85" s="122">
        <v>0</v>
      </c>
      <c r="F85" s="123">
        <v>0</v>
      </c>
      <c r="G85" s="124" t="s">
        <v>109</v>
      </c>
      <c r="H85" s="124" t="s">
        <v>109</v>
      </c>
      <c r="I85" s="123" t="s">
        <v>109</v>
      </c>
      <c r="J85" s="125" t="s">
        <v>109</v>
      </c>
      <c r="K85" s="126" t="s">
        <v>109</v>
      </c>
      <c r="L85" s="127" t="s">
        <v>109</v>
      </c>
      <c r="M85" s="130">
        <v>0</v>
      </c>
      <c r="N85" s="130" t="s">
        <v>109</v>
      </c>
      <c r="O85" s="127" t="s">
        <v>109</v>
      </c>
      <c r="P85" s="127" t="s">
        <v>109</v>
      </c>
      <c r="Q85" s="126">
        <v>5.0000000000000001E-4</v>
      </c>
      <c r="R85" s="128" t="s">
        <v>109</v>
      </c>
      <c r="S85" s="129"/>
    </row>
    <row r="86" spans="3:19" s="106" customFormat="1" ht="15.75" hidden="1" thickBot="1" x14ac:dyDescent="0.3">
      <c r="C86" s="131" t="s">
        <v>109</v>
      </c>
      <c r="D86" s="132">
        <v>0</v>
      </c>
      <c r="E86" s="133">
        <v>0</v>
      </c>
      <c r="F86" s="134">
        <v>0</v>
      </c>
      <c r="G86" s="135" t="s">
        <v>109</v>
      </c>
      <c r="H86" s="135" t="s">
        <v>109</v>
      </c>
      <c r="I86" s="134" t="s">
        <v>109</v>
      </c>
      <c r="J86" s="136" t="s">
        <v>109</v>
      </c>
      <c r="K86" s="137" t="s">
        <v>109</v>
      </c>
      <c r="L86" s="138" t="s">
        <v>109</v>
      </c>
      <c r="M86" s="139">
        <v>0</v>
      </c>
      <c r="N86" s="139" t="s">
        <v>109</v>
      </c>
      <c r="O86" s="138" t="s">
        <v>109</v>
      </c>
      <c r="P86" s="138" t="s">
        <v>109</v>
      </c>
      <c r="Q86" s="137">
        <v>5.0000000000000001E-4</v>
      </c>
      <c r="R86" s="140" t="s">
        <v>109</v>
      </c>
      <c r="S86" s="141"/>
    </row>
    <row r="87" spans="3:19" s="106" customFormat="1" ht="15.75" hidden="1" thickBot="1" x14ac:dyDescent="0.3">
      <c r="C87" s="109">
        <v>8</v>
      </c>
      <c r="D87" s="110">
        <v>0</v>
      </c>
      <c r="E87" s="111" t="s">
        <v>109</v>
      </c>
      <c r="F87" s="112">
        <v>1</v>
      </c>
      <c r="G87" s="113">
        <v>151500000000</v>
      </c>
      <c r="H87" s="113">
        <v>75750000000</v>
      </c>
      <c r="I87" s="112">
        <v>18</v>
      </c>
      <c r="J87" s="110">
        <v>50500000000</v>
      </c>
      <c r="K87" s="112"/>
      <c r="L87" s="110"/>
      <c r="M87" s="110"/>
      <c r="N87" s="110">
        <v>0</v>
      </c>
      <c r="O87" s="112" t="s">
        <v>109</v>
      </c>
      <c r="P87" s="110" t="s">
        <v>109</v>
      </c>
      <c r="Q87" s="114"/>
      <c r="R87" s="114">
        <v>0</v>
      </c>
      <c r="S87" s="115" t="s">
        <v>109</v>
      </c>
    </row>
    <row r="88" spans="3:19" s="106" customFormat="1" ht="15.75" hidden="1" thickBot="1" x14ac:dyDescent="0.3">
      <c r="C88" s="120" t="s">
        <v>109</v>
      </c>
      <c r="D88" s="121">
        <v>0</v>
      </c>
      <c r="E88" s="122">
        <v>0</v>
      </c>
      <c r="F88" s="123">
        <v>0</v>
      </c>
      <c r="G88" s="124" t="s">
        <v>54</v>
      </c>
      <c r="H88" s="124" t="s">
        <v>109</v>
      </c>
      <c r="I88" s="123" t="s">
        <v>109</v>
      </c>
      <c r="J88" s="125" t="s">
        <v>109</v>
      </c>
      <c r="K88" s="126" t="s">
        <v>109</v>
      </c>
      <c r="L88" s="127" t="s">
        <v>109</v>
      </c>
      <c r="M88" s="127" t="s">
        <v>54</v>
      </c>
      <c r="N88" s="127" t="s">
        <v>109</v>
      </c>
      <c r="O88" s="127" t="s">
        <v>109</v>
      </c>
      <c r="P88" s="127" t="s">
        <v>109</v>
      </c>
      <c r="Q88" s="126">
        <v>5.0000000000000001E-4</v>
      </c>
      <c r="R88" s="128" t="s">
        <v>109</v>
      </c>
      <c r="S88" s="129"/>
    </row>
    <row r="89" spans="3:19" s="106" customFormat="1" ht="15.75" hidden="1" thickBot="1" x14ac:dyDescent="0.3">
      <c r="C89" s="120" t="s">
        <v>109</v>
      </c>
      <c r="D89" s="121">
        <v>0</v>
      </c>
      <c r="E89" s="122">
        <v>0</v>
      </c>
      <c r="F89" s="123">
        <v>0</v>
      </c>
      <c r="G89" s="124" t="s">
        <v>109</v>
      </c>
      <c r="H89" s="124" t="s">
        <v>109</v>
      </c>
      <c r="I89" s="123" t="s">
        <v>109</v>
      </c>
      <c r="J89" s="125" t="s">
        <v>109</v>
      </c>
      <c r="K89" s="126" t="s">
        <v>109</v>
      </c>
      <c r="L89" s="127" t="s">
        <v>109</v>
      </c>
      <c r="M89" s="130" t="s">
        <v>54</v>
      </c>
      <c r="N89" s="130" t="s">
        <v>109</v>
      </c>
      <c r="O89" s="127" t="s">
        <v>109</v>
      </c>
      <c r="P89" s="127" t="s">
        <v>109</v>
      </c>
      <c r="Q89" s="126">
        <v>5.0000000000000001E-4</v>
      </c>
      <c r="R89" s="128" t="s">
        <v>109</v>
      </c>
      <c r="S89" s="129"/>
    </row>
    <row r="90" spans="3:19" s="106" customFormat="1" ht="15.75" hidden="1" thickBot="1" x14ac:dyDescent="0.3">
      <c r="C90" s="120" t="s">
        <v>109</v>
      </c>
      <c r="D90" s="121">
        <v>0</v>
      </c>
      <c r="E90" s="122">
        <v>0</v>
      </c>
      <c r="F90" s="123">
        <v>0</v>
      </c>
      <c r="G90" s="124" t="s">
        <v>109</v>
      </c>
      <c r="H90" s="124" t="s">
        <v>109</v>
      </c>
      <c r="I90" s="123" t="s">
        <v>109</v>
      </c>
      <c r="J90" s="125" t="s">
        <v>109</v>
      </c>
      <c r="K90" s="126" t="s">
        <v>109</v>
      </c>
      <c r="L90" s="127" t="s">
        <v>109</v>
      </c>
      <c r="M90" s="130">
        <v>0</v>
      </c>
      <c r="N90" s="130" t="s">
        <v>109</v>
      </c>
      <c r="O90" s="127" t="s">
        <v>109</v>
      </c>
      <c r="P90" s="127" t="s">
        <v>109</v>
      </c>
      <c r="Q90" s="126">
        <v>5.0000000000000001E-4</v>
      </c>
      <c r="R90" s="128" t="s">
        <v>109</v>
      </c>
      <c r="S90" s="129"/>
    </row>
    <row r="91" spans="3:19" s="106" customFormat="1" ht="15.75" hidden="1" thickBot="1" x14ac:dyDescent="0.3">
      <c r="C91" s="120">
        <v>0</v>
      </c>
      <c r="D91" s="121" t="s">
        <v>109</v>
      </c>
      <c r="E91" s="122" t="s">
        <v>109</v>
      </c>
      <c r="F91" s="123">
        <v>0</v>
      </c>
      <c r="G91" s="124" t="s">
        <v>109</v>
      </c>
      <c r="H91" s="124" t="s">
        <v>109</v>
      </c>
      <c r="I91" s="123" t="s">
        <v>109</v>
      </c>
      <c r="J91" s="125" t="s">
        <v>109</v>
      </c>
      <c r="K91" s="126" t="s">
        <v>109</v>
      </c>
      <c r="L91" s="127" t="s">
        <v>109</v>
      </c>
      <c r="M91" s="130">
        <v>0</v>
      </c>
      <c r="N91" s="130" t="s">
        <v>109</v>
      </c>
      <c r="O91" s="127" t="s">
        <v>109</v>
      </c>
      <c r="P91" s="127" t="s">
        <v>109</v>
      </c>
      <c r="Q91" s="126" t="s">
        <v>109</v>
      </c>
      <c r="R91" s="128" t="s">
        <v>109</v>
      </c>
      <c r="S91" s="129"/>
    </row>
    <row r="92" spans="3:19" s="106" customFormat="1" ht="15.75" hidden="1" thickBot="1" x14ac:dyDescent="0.3">
      <c r="C92" s="120" t="s">
        <v>109</v>
      </c>
      <c r="D92" s="121">
        <v>0</v>
      </c>
      <c r="E92" s="122">
        <v>0</v>
      </c>
      <c r="F92" s="123">
        <v>0</v>
      </c>
      <c r="G92" s="124" t="s">
        <v>109</v>
      </c>
      <c r="H92" s="124" t="s">
        <v>109</v>
      </c>
      <c r="I92" s="123" t="s">
        <v>109</v>
      </c>
      <c r="J92" s="125" t="s">
        <v>109</v>
      </c>
      <c r="K92" s="126" t="s">
        <v>109</v>
      </c>
      <c r="L92" s="127" t="s">
        <v>109</v>
      </c>
      <c r="M92" s="130">
        <v>0</v>
      </c>
      <c r="N92" s="130" t="s">
        <v>109</v>
      </c>
      <c r="O92" s="127" t="s">
        <v>109</v>
      </c>
      <c r="P92" s="127" t="s">
        <v>109</v>
      </c>
      <c r="Q92" s="126">
        <v>5.0000000000000001E-4</v>
      </c>
      <c r="R92" s="128" t="s">
        <v>109</v>
      </c>
      <c r="S92" s="129"/>
    </row>
    <row r="93" spans="3:19" s="106" customFormat="1" ht="15.75" hidden="1" thickBot="1" x14ac:dyDescent="0.3">
      <c r="C93" s="120" t="s">
        <v>109</v>
      </c>
      <c r="D93" s="121">
        <v>0</v>
      </c>
      <c r="E93" s="122">
        <v>0</v>
      </c>
      <c r="F93" s="123">
        <v>0</v>
      </c>
      <c r="G93" s="124" t="s">
        <v>109</v>
      </c>
      <c r="H93" s="124" t="s">
        <v>109</v>
      </c>
      <c r="I93" s="123" t="s">
        <v>109</v>
      </c>
      <c r="J93" s="125" t="s">
        <v>109</v>
      </c>
      <c r="K93" s="126" t="s">
        <v>109</v>
      </c>
      <c r="L93" s="127" t="s">
        <v>109</v>
      </c>
      <c r="M93" s="130">
        <v>0</v>
      </c>
      <c r="N93" s="130" t="s">
        <v>109</v>
      </c>
      <c r="O93" s="127" t="s">
        <v>109</v>
      </c>
      <c r="P93" s="127" t="s">
        <v>109</v>
      </c>
      <c r="Q93" s="126">
        <v>5.0000000000000001E-4</v>
      </c>
      <c r="R93" s="128" t="s">
        <v>109</v>
      </c>
      <c r="S93" s="129"/>
    </row>
    <row r="94" spans="3:19" s="106" customFormat="1" ht="15.75" hidden="1" thickBot="1" x14ac:dyDescent="0.3">
      <c r="C94" s="120" t="s">
        <v>109</v>
      </c>
      <c r="D94" s="121">
        <v>0</v>
      </c>
      <c r="E94" s="122">
        <v>0</v>
      </c>
      <c r="F94" s="123">
        <v>0</v>
      </c>
      <c r="G94" s="124" t="s">
        <v>109</v>
      </c>
      <c r="H94" s="124" t="s">
        <v>109</v>
      </c>
      <c r="I94" s="123" t="s">
        <v>109</v>
      </c>
      <c r="J94" s="125" t="s">
        <v>109</v>
      </c>
      <c r="K94" s="126" t="s">
        <v>109</v>
      </c>
      <c r="L94" s="127" t="s">
        <v>109</v>
      </c>
      <c r="M94" s="130">
        <v>0</v>
      </c>
      <c r="N94" s="130" t="s">
        <v>109</v>
      </c>
      <c r="O94" s="127" t="s">
        <v>109</v>
      </c>
      <c r="P94" s="127" t="s">
        <v>109</v>
      </c>
      <c r="Q94" s="126">
        <v>5.0000000000000001E-4</v>
      </c>
      <c r="R94" s="128" t="s">
        <v>109</v>
      </c>
      <c r="S94" s="129"/>
    </row>
    <row r="95" spans="3:19" s="106" customFormat="1" ht="15.75" hidden="1" thickBot="1" x14ac:dyDescent="0.3">
      <c r="C95" s="120" t="s">
        <v>109</v>
      </c>
      <c r="D95" s="121">
        <v>0</v>
      </c>
      <c r="E95" s="122">
        <v>0</v>
      </c>
      <c r="F95" s="123">
        <v>0</v>
      </c>
      <c r="G95" s="124" t="s">
        <v>109</v>
      </c>
      <c r="H95" s="124" t="s">
        <v>109</v>
      </c>
      <c r="I95" s="123" t="s">
        <v>109</v>
      </c>
      <c r="J95" s="125" t="s">
        <v>109</v>
      </c>
      <c r="K95" s="126" t="s">
        <v>109</v>
      </c>
      <c r="L95" s="127" t="s">
        <v>109</v>
      </c>
      <c r="M95" s="130">
        <v>0</v>
      </c>
      <c r="N95" s="130" t="s">
        <v>109</v>
      </c>
      <c r="O95" s="127" t="s">
        <v>109</v>
      </c>
      <c r="P95" s="127" t="s">
        <v>109</v>
      </c>
      <c r="Q95" s="126">
        <v>5.0000000000000001E-4</v>
      </c>
      <c r="R95" s="128" t="s">
        <v>109</v>
      </c>
      <c r="S95" s="129"/>
    </row>
    <row r="96" spans="3:19" s="106" customFormat="1" ht="15.75" hidden="1" thickBot="1" x14ac:dyDescent="0.3">
      <c r="C96" s="120" t="s">
        <v>109</v>
      </c>
      <c r="D96" s="121">
        <v>0</v>
      </c>
      <c r="E96" s="122">
        <v>0</v>
      </c>
      <c r="F96" s="123">
        <v>0</v>
      </c>
      <c r="G96" s="124" t="s">
        <v>109</v>
      </c>
      <c r="H96" s="124" t="s">
        <v>109</v>
      </c>
      <c r="I96" s="123" t="s">
        <v>109</v>
      </c>
      <c r="J96" s="125" t="s">
        <v>109</v>
      </c>
      <c r="K96" s="126" t="s">
        <v>109</v>
      </c>
      <c r="L96" s="127" t="s">
        <v>109</v>
      </c>
      <c r="M96" s="130">
        <v>0</v>
      </c>
      <c r="N96" s="130" t="s">
        <v>109</v>
      </c>
      <c r="O96" s="127" t="s">
        <v>109</v>
      </c>
      <c r="P96" s="127" t="s">
        <v>109</v>
      </c>
      <c r="Q96" s="126">
        <v>5.0000000000000001E-4</v>
      </c>
      <c r="R96" s="128" t="s">
        <v>109</v>
      </c>
      <c r="S96" s="129"/>
    </row>
    <row r="97" spans="3:19" s="106" customFormat="1" ht="15.75" hidden="1" thickBot="1" x14ac:dyDescent="0.3">
      <c r="C97" s="131" t="s">
        <v>109</v>
      </c>
      <c r="D97" s="132">
        <v>0</v>
      </c>
      <c r="E97" s="133">
        <v>0</v>
      </c>
      <c r="F97" s="134">
        <v>0</v>
      </c>
      <c r="G97" s="135" t="s">
        <v>109</v>
      </c>
      <c r="H97" s="135" t="s">
        <v>109</v>
      </c>
      <c r="I97" s="134" t="s">
        <v>109</v>
      </c>
      <c r="J97" s="136" t="s">
        <v>109</v>
      </c>
      <c r="K97" s="137" t="s">
        <v>109</v>
      </c>
      <c r="L97" s="138" t="s">
        <v>109</v>
      </c>
      <c r="M97" s="139">
        <v>0</v>
      </c>
      <c r="N97" s="139" t="s">
        <v>109</v>
      </c>
      <c r="O97" s="138" t="s">
        <v>109</v>
      </c>
      <c r="P97" s="138" t="s">
        <v>109</v>
      </c>
      <c r="Q97" s="137">
        <v>5.0000000000000001E-4</v>
      </c>
      <c r="R97" s="140" t="s">
        <v>109</v>
      </c>
      <c r="S97" s="141"/>
    </row>
    <row r="98" spans="3:19" s="106" customFormat="1" ht="15.75" hidden="1" thickBot="1" x14ac:dyDescent="0.3">
      <c r="C98" s="109">
        <v>9</v>
      </c>
      <c r="D98" s="110">
        <v>0</v>
      </c>
      <c r="E98" s="111" t="s">
        <v>109</v>
      </c>
      <c r="F98" s="112">
        <v>1</v>
      </c>
      <c r="G98" s="113">
        <v>151500000000</v>
      </c>
      <c r="H98" s="113">
        <v>75750000000</v>
      </c>
      <c r="I98" s="112">
        <v>18</v>
      </c>
      <c r="J98" s="110">
        <v>50500000000</v>
      </c>
      <c r="K98" s="112"/>
      <c r="L98" s="110"/>
      <c r="M98" s="110"/>
      <c r="N98" s="110">
        <v>0</v>
      </c>
      <c r="O98" s="112" t="s">
        <v>109</v>
      </c>
      <c r="P98" s="110" t="s">
        <v>109</v>
      </c>
      <c r="Q98" s="114"/>
      <c r="R98" s="114">
        <v>0</v>
      </c>
      <c r="S98" s="115" t="s">
        <v>109</v>
      </c>
    </row>
    <row r="99" spans="3:19" s="106" customFormat="1" ht="15.75" hidden="1" thickBot="1" x14ac:dyDescent="0.3">
      <c r="C99" s="120" t="s">
        <v>109</v>
      </c>
      <c r="D99" s="121">
        <v>0</v>
      </c>
      <c r="E99" s="122">
        <v>0</v>
      </c>
      <c r="F99" s="123">
        <v>0</v>
      </c>
      <c r="G99" s="124" t="s">
        <v>54</v>
      </c>
      <c r="H99" s="124" t="s">
        <v>109</v>
      </c>
      <c r="I99" s="123" t="s">
        <v>109</v>
      </c>
      <c r="J99" s="125" t="s">
        <v>109</v>
      </c>
      <c r="K99" s="126" t="s">
        <v>109</v>
      </c>
      <c r="L99" s="127" t="s">
        <v>109</v>
      </c>
      <c r="M99" s="127" t="s">
        <v>54</v>
      </c>
      <c r="N99" s="127" t="s">
        <v>109</v>
      </c>
      <c r="O99" s="127" t="s">
        <v>109</v>
      </c>
      <c r="P99" s="127" t="s">
        <v>109</v>
      </c>
      <c r="Q99" s="126">
        <v>5.0000000000000001E-4</v>
      </c>
      <c r="R99" s="128" t="s">
        <v>109</v>
      </c>
      <c r="S99" s="129"/>
    </row>
    <row r="100" spans="3:19" s="106" customFormat="1" ht="15.75" hidden="1" thickBot="1" x14ac:dyDescent="0.3">
      <c r="C100" s="120" t="s">
        <v>109</v>
      </c>
      <c r="D100" s="121">
        <v>0</v>
      </c>
      <c r="E100" s="122">
        <v>0</v>
      </c>
      <c r="F100" s="123">
        <v>0</v>
      </c>
      <c r="G100" s="124" t="s">
        <v>109</v>
      </c>
      <c r="H100" s="124" t="s">
        <v>109</v>
      </c>
      <c r="I100" s="123" t="s">
        <v>109</v>
      </c>
      <c r="J100" s="125" t="s">
        <v>109</v>
      </c>
      <c r="K100" s="126" t="s">
        <v>109</v>
      </c>
      <c r="L100" s="127" t="s">
        <v>109</v>
      </c>
      <c r="M100" s="130" t="s">
        <v>54</v>
      </c>
      <c r="N100" s="130" t="s">
        <v>109</v>
      </c>
      <c r="O100" s="127" t="s">
        <v>109</v>
      </c>
      <c r="P100" s="127" t="s">
        <v>109</v>
      </c>
      <c r="Q100" s="126">
        <v>5.0000000000000001E-4</v>
      </c>
      <c r="R100" s="128" t="s">
        <v>109</v>
      </c>
      <c r="S100" s="129"/>
    </row>
    <row r="101" spans="3:19" s="106" customFormat="1" ht="15.75" hidden="1" thickBot="1" x14ac:dyDescent="0.3">
      <c r="C101" s="120" t="s">
        <v>109</v>
      </c>
      <c r="D101" s="121">
        <v>0</v>
      </c>
      <c r="E101" s="122">
        <v>0</v>
      </c>
      <c r="F101" s="123">
        <v>0</v>
      </c>
      <c r="G101" s="124" t="s">
        <v>109</v>
      </c>
      <c r="H101" s="124" t="s">
        <v>109</v>
      </c>
      <c r="I101" s="123" t="s">
        <v>109</v>
      </c>
      <c r="J101" s="125" t="s">
        <v>109</v>
      </c>
      <c r="K101" s="126" t="s">
        <v>109</v>
      </c>
      <c r="L101" s="127" t="s">
        <v>109</v>
      </c>
      <c r="M101" s="130">
        <v>0</v>
      </c>
      <c r="N101" s="130" t="s">
        <v>109</v>
      </c>
      <c r="O101" s="127" t="s">
        <v>109</v>
      </c>
      <c r="P101" s="127" t="s">
        <v>109</v>
      </c>
      <c r="Q101" s="126">
        <v>5.0000000000000001E-4</v>
      </c>
      <c r="R101" s="128" t="s">
        <v>109</v>
      </c>
      <c r="S101" s="129"/>
    </row>
    <row r="102" spans="3:19" s="106" customFormat="1" ht="15.75" hidden="1" thickBot="1" x14ac:dyDescent="0.3">
      <c r="C102" s="120">
        <v>0</v>
      </c>
      <c r="D102" s="121" t="s">
        <v>109</v>
      </c>
      <c r="E102" s="122" t="s">
        <v>109</v>
      </c>
      <c r="F102" s="123">
        <v>0</v>
      </c>
      <c r="G102" s="124" t="s">
        <v>109</v>
      </c>
      <c r="H102" s="124" t="s">
        <v>109</v>
      </c>
      <c r="I102" s="123" t="s">
        <v>109</v>
      </c>
      <c r="J102" s="125" t="s">
        <v>109</v>
      </c>
      <c r="K102" s="126" t="s">
        <v>109</v>
      </c>
      <c r="L102" s="127" t="s">
        <v>109</v>
      </c>
      <c r="M102" s="130">
        <v>0</v>
      </c>
      <c r="N102" s="130" t="s">
        <v>109</v>
      </c>
      <c r="O102" s="127" t="s">
        <v>109</v>
      </c>
      <c r="P102" s="127" t="s">
        <v>109</v>
      </c>
      <c r="Q102" s="126" t="s">
        <v>109</v>
      </c>
      <c r="R102" s="128" t="s">
        <v>109</v>
      </c>
      <c r="S102" s="129"/>
    </row>
    <row r="103" spans="3:19" s="106" customFormat="1" ht="15.75" hidden="1" thickBot="1" x14ac:dyDescent="0.3">
      <c r="C103" s="120" t="s">
        <v>109</v>
      </c>
      <c r="D103" s="121">
        <v>0</v>
      </c>
      <c r="E103" s="122">
        <v>0</v>
      </c>
      <c r="F103" s="123">
        <v>0</v>
      </c>
      <c r="G103" s="124" t="s">
        <v>109</v>
      </c>
      <c r="H103" s="124" t="s">
        <v>109</v>
      </c>
      <c r="I103" s="123" t="s">
        <v>109</v>
      </c>
      <c r="J103" s="125" t="s">
        <v>109</v>
      </c>
      <c r="K103" s="126" t="s">
        <v>109</v>
      </c>
      <c r="L103" s="127" t="s">
        <v>109</v>
      </c>
      <c r="M103" s="130">
        <v>0</v>
      </c>
      <c r="N103" s="130" t="s">
        <v>109</v>
      </c>
      <c r="O103" s="127" t="s">
        <v>109</v>
      </c>
      <c r="P103" s="127" t="s">
        <v>109</v>
      </c>
      <c r="Q103" s="126">
        <v>5.0000000000000001E-4</v>
      </c>
      <c r="R103" s="128" t="s">
        <v>109</v>
      </c>
      <c r="S103" s="129"/>
    </row>
    <row r="104" spans="3:19" s="106" customFormat="1" ht="15.75" hidden="1" thickBot="1" x14ac:dyDescent="0.3">
      <c r="C104" s="120" t="s">
        <v>109</v>
      </c>
      <c r="D104" s="121">
        <v>0</v>
      </c>
      <c r="E104" s="122">
        <v>0</v>
      </c>
      <c r="F104" s="123">
        <v>0</v>
      </c>
      <c r="G104" s="124" t="s">
        <v>109</v>
      </c>
      <c r="H104" s="124" t="s">
        <v>109</v>
      </c>
      <c r="I104" s="123" t="s">
        <v>109</v>
      </c>
      <c r="J104" s="125" t="s">
        <v>109</v>
      </c>
      <c r="K104" s="126" t="s">
        <v>109</v>
      </c>
      <c r="L104" s="127" t="s">
        <v>109</v>
      </c>
      <c r="M104" s="130">
        <v>0</v>
      </c>
      <c r="N104" s="130" t="s">
        <v>109</v>
      </c>
      <c r="O104" s="127" t="s">
        <v>109</v>
      </c>
      <c r="P104" s="127" t="s">
        <v>109</v>
      </c>
      <c r="Q104" s="126">
        <v>5.0000000000000001E-4</v>
      </c>
      <c r="R104" s="128" t="s">
        <v>109</v>
      </c>
      <c r="S104" s="129"/>
    </row>
    <row r="105" spans="3:19" s="106" customFormat="1" ht="15.75" hidden="1" thickBot="1" x14ac:dyDescent="0.3">
      <c r="C105" s="120" t="s">
        <v>109</v>
      </c>
      <c r="D105" s="121">
        <v>0</v>
      </c>
      <c r="E105" s="122">
        <v>0</v>
      </c>
      <c r="F105" s="123">
        <v>0</v>
      </c>
      <c r="G105" s="124" t="s">
        <v>109</v>
      </c>
      <c r="H105" s="124" t="s">
        <v>109</v>
      </c>
      <c r="I105" s="123" t="s">
        <v>109</v>
      </c>
      <c r="J105" s="125" t="s">
        <v>109</v>
      </c>
      <c r="K105" s="126" t="s">
        <v>109</v>
      </c>
      <c r="L105" s="127" t="s">
        <v>109</v>
      </c>
      <c r="M105" s="130">
        <v>0</v>
      </c>
      <c r="N105" s="130" t="s">
        <v>109</v>
      </c>
      <c r="O105" s="127" t="s">
        <v>109</v>
      </c>
      <c r="P105" s="127" t="s">
        <v>109</v>
      </c>
      <c r="Q105" s="126">
        <v>5.0000000000000001E-4</v>
      </c>
      <c r="R105" s="128" t="s">
        <v>109</v>
      </c>
      <c r="S105" s="129"/>
    </row>
    <row r="106" spans="3:19" s="106" customFormat="1" ht="15.75" hidden="1" thickBot="1" x14ac:dyDescent="0.3">
      <c r="C106" s="120" t="s">
        <v>109</v>
      </c>
      <c r="D106" s="121">
        <v>0</v>
      </c>
      <c r="E106" s="122">
        <v>0</v>
      </c>
      <c r="F106" s="123">
        <v>0</v>
      </c>
      <c r="G106" s="124" t="s">
        <v>109</v>
      </c>
      <c r="H106" s="124" t="s">
        <v>109</v>
      </c>
      <c r="I106" s="123" t="s">
        <v>109</v>
      </c>
      <c r="J106" s="125" t="s">
        <v>109</v>
      </c>
      <c r="K106" s="126" t="s">
        <v>109</v>
      </c>
      <c r="L106" s="127" t="s">
        <v>109</v>
      </c>
      <c r="M106" s="130">
        <v>0</v>
      </c>
      <c r="N106" s="130" t="s">
        <v>109</v>
      </c>
      <c r="O106" s="127" t="s">
        <v>109</v>
      </c>
      <c r="P106" s="127" t="s">
        <v>109</v>
      </c>
      <c r="Q106" s="126">
        <v>5.0000000000000001E-4</v>
      </c>
      <c r="R106" s="128" t="s">
        <v>109</v>
      </c>
      <c r="S106" s="129"/>
    </row>
    <row r="107" spans="3:19" s="106" customFormat="1" ht="15.75" hidden="1" thickBot="1" x14ac:dyDescent="0.3">
      <c r="C107" s="120" t="s">
        <v>109</v>
      </c>
      <c r="D107" s="121">
        <v>0</v>
      </c>
      <c r="E107" s="122">
        <v>0</v>
      </c>
      <c r="F107" s="123">
        <v>0</v>
      </c>
      <c r="G107" s="124" t="s">
        <v>109</v>
      </c>
      <c r="H107" s="124" t="s">
        <v>109</v>
      </c>
      <c r="I107" s="123" t="s">
        <v>109</v>
      </c>
      <c r="J107" s="125" t="s">
        <v>109</v>
      </c>
      <c r="K107" s="126" t="s">
        <v>109</v>
      </c>
      <c r="L107" s="127" t="s">
        <v>109</v>
      </c>
      <c r="M107" s="130">
        <v>0</v>
      </c>
      <c r="N107" s="130" t="s">
        <v>109</v>
      </c>
      <c r="O107" s="127" t="s">
        <v>109</v>
      </c>
      <c r="P107" s="127" t="s">
        <v>109</v>
      </c>
      <c r="Q107" s="126">
        <v>5.0000000000000001E-4</v>
      </c>
      <c r="R107" s="128" t="s">
        <v>109</v>
      </c>
      <c r="S107" s="129"/>
    </row>
    <row r="108" spans="3:19" s="106" customFormat="1" ht="15.75" hidden="1" thickBot="1" x14ac:dyDescent="0.3">
      <c r="C108" s="131" t="s">
        <v>109</v>
      </c>
      <c r="D108" s="132">
        <v>0</v>
      </c>
      <c r="E108" s="133">
        <v>0</v>
      </c>
      <c r="F108" s="134">
        <v>0</v>
      </c>
      <c r="G108" s="135" t="s">
        <v>109</v>
      </c>
      <c r="H108" s="135" t="s">
        <v>109</v>
      </c>
      <c r="I108" s="134" t="s">
        <v>109</v>
      </c>
      <c r="J108" s="136" t="s">
        <v>109</v>
      </c>
      <c r="K108" s="137" t="s">
        <v>109</v>
      </c>
      <c r="L108" s="138" t="s">
        <v>109</v>
      </c>
      <c r="M108" s="139">
        <v>0</v>
      </c>
      <c r="N108" s="139" t="s">
        <v>109</v>
      </c>
      <c r="O108" s="138" t="s">
        <v>109</v>
      </c>
      <c r="P108" s="138" t="s">
        <v>109</v>
      </c>
      <c r="Q108" s="137">
        <v>5.0000000000000001E-4</v>
      </c>
      <c r="R108" s="140" t="s">
        <v>109</v>
      </c>
      <c r="S108" s="141"/>
    </row>
    <row r="109" spans="3:19" s="106" customFormat="1" ht="15.75" hidden="1" thickBot="1" x14ac:dyDescent="0.3">
      <c r="C109" s="109">
        <v>10</v>
      </c>
      <c r="D109" s="110">
        <v>0</v>
      </c>
      <c r="E109" s="111" t="s">
        <v>109</v>
      </c>
      <c r="F109" s="112">
        <v>1</v>
      </c>
      <c r="G109" s="113">
        <v>151500000000</v>
      </c>
      <c r="H109" s="113">
        <v>75750000000</v>
      </c>
      <c r="I109" s="112">
        <v>18</v>
      </c>
      <c r="J109" s="110">
        <v>50500000000</v>
      </c>
      <c r="K109" s="112"/>
      <c r="L109" s="110"/>
      <c r="M109" s="110"/>
      <c r="N109" s="110">
        <v>0</v>
      </c>
      <c r="O109" s="112" t="s">
        <v>109</v>
      </c>
      <c r="P109" s="110" t="s">
        <v>109</v>
      </c>
      <c r="Q109" s="114"/>
      <c r="R109" s="114">
        <v>0</v>
      </c>
      <c r="S109" s="115" t="s">
        <v>109</v>
      </c>
    </row>
    <row r="110" spans="3:19" s="106" customFormat="1" ht="15.75" hidden="1" thickBot="1" x14ac:dyDescent="0.3">
      <c r="C110" s="120" t="s">
        <v>109</v>
      </c>
      <c r="D110" s="121">
        <v>0</v>
      </c>
      <c r="E110" s="122">
        <v>0</v>
      </c>
      <c r="F110" s="123">
        <v>0</v>
      </c>
      <c r="G110" s="124" t="s">
        <v>54</v>
      </c>
      <c r="H110" s="124" t="s">
        <v>109</v>
      </c>
      <c r="I110" s="123" t="s">
        <v>109</v>
      </c>
      <c r="J110" s="125" t="s">
        <v>109</v>
      </c>
      <c r="K110" s="126" t="s">
        <v>109</v>
      </c>
      <c r="L110" s="127" t="s">
        <v>109</v>
      </c>
      <c r="M110" s="127" t="s">
        <v>54</v>
      </c>
      <c r="N110" s="127" t="s">
        <v>109</v>
      </c>
      <c r="O110" s="127" t="s">
        <v>109</v>
      </c>
      <c r="P110" s="127" t="s">
        <v>109</v>
      </c>
      <c r="Q110" s="126">
        <v>5.0000000000000001E-4</v>
      </c>
      <c r="R110" s="128" t="s">
        <v>109</v>
      </c>
      <c r="S110" s="129"/>
    </row>
    <row r="111" spans="3:19" s="106" customFormat="1" ht="15.75" hidden="1" thickBot="1" x14ac:dyDescent="0.3">
      <c r="C111" s="120" t="s">
        <v>109</v>
      </c>
      <c r="D111" s="121">
        <v>0</v>
      </c>
      <c r="E111" s="122">
        <v>0</v>
      </c>
      <c r="F111" s="123">
        <v>0</v>
      </c>
      <c r="G111" s="124" t="s">
        <v>109</v>
      </c>
      <c r="H111" s="124" t="s">
        <v>109</v>
      </c>
      <c r="I111" s="123" t="s">
        <v>109</v>
      </c>
      <c r="J111" s="125" t="s">
        <v>109</v>
      </c>
      <c r="K111" s="126" t="s">
        <v>109</v>
      </c>
      <c r="L111" s="127" t="s">
        <v>109</v>
      </c>
      <c r="M111" s="130" t="s">
        <v>54</v>
      </c>
      <c r="N111" s="130" t="s">
        <v>109</v>
      </c>
      <c r="O111" s="127" t="s">
        <v>109</v>
      </c>
      <c r="P111" s="127" t="s">
        <v>109</v>
      </c>
      <c r="Q111" s="126">
        <v>5.0000000000000001E-4</v>
      </c>
      <c r="R111" s="128" t="s">
        <v>109</v>
      </c>
      <c r="S111" s="129"/>
    </row>
    <row r="112" spans="3:19" s="106" customFormat="1" ht="15.75" hidden="1" thickBot="1" x14ac:dyDescent="0.3">
      <c r="C112" s="120" t="s">
        <v>109</v>
      </c>
      <c r="D112" s="121">
        <v>0</v>
      </c>
      <c r="E112" s="122">
        <v>0</v>
      </c>
      <c r="F112" s="123">
        <v>0</v>
      </c>
      <c r="G112" s="124" t="s">
        <v>109</v>
      </c>
      <c r="H112" s="124" t="s">
        <v>109</v>
      </c>
      <c r="I112" s="123" t="s">
        <v>109</v>
      </c>
      <c r="J112" s="125" t="s">
        <v>109</v>
      </c>
      <c r="K112" s="126" t="s">
        <v>109</v>
      </c>
      <c r="L112" s="127" t="s">
        <v>109</v>
      </c>
      <c r="M112" s="130">
        <v>0</v>
      </c>
      <c r="N112" s="130" t="s">
        <v>109</v>
      </c>
      <c r="O112" s="127" t="s">
        <v>109</v>
      </c>
      <c r="P112" s="127" t="s">
        <v>109</v>
      </c>
      <c r="Q112" s="126">
        <v>5.0000000000000001E-4</v>
      </c>
      <c r="R112" s="128" t="s">
        <v>109</v>
      </c>
      <c r="S112" s="129"/>
    </row>
    <row r="113" spans="3:19" s="106" customFormat="1" ht="15.75" hidden="1" thickBot="1" x14ac:dyDescent="0.3">
      <c r="C113" s="120">
        <v>0</v>
      </c>
      <c r="D113" s="121" t="s">
        <v>109</v>
      </c>
      <c r="E113" s="122" t="s">
        <v>109</v>
      </c>
      <c r="F113" s="123">
        <v>0</v>
      </c>
      <c r="G113" s="124" t="s">
        <v>109</v>
      </c>
      <c r="H113" s="124" t="s">
        <v>109</v>
      </c>
      <c r="I113" s="123" t="s">
        <v>109</v>
      </c>
      <c r="J113" s="125" t="s">
        <v>109</v>
      </c>
      <c r="K113" s="126" t="s">
        <v>109</v>
      </c>
      <c r="L113" s="127" t="s">
        <v>109</v>
      </c>
      <c r="M113" s="130">
        <v>0</v>
      </c>
      <c r="N113" s="130" t="s">
        <v>109</v>
      </c>
      <c r="O113" s="127" t="s">
        <v>109</v>
      </c>
      <c r="P113" s="127" t="s">
        <v>109</v>
      </c>
      <c r="Q113" s="126" t="s">
        <v>109</v>
      </c>
      <c r="R113" s="128" t="s">
        <v>109</v>
      </c>
      <c r="S113" s="129"/>
    </row>
    <row r="114" spans="3:19" s="106" customFormat="1" ht="15.75" hidden="1" thickBot="1" x14ac:dyDescent="0.3">
      <c r="C114" s="120" t="s">
        <v>109</v>
      </c>
      <c r="D114" s="121">
        <v>0</v>
      </c>
      <c r="E114" s="122">
        <v>0</v>
      </c>
      <c r="F114" s="123">
        <v>0</v>
      </c>
      <c r="G114" s="124" t="s">
        <v>109</v>
      </c>
      <c r="H114" s="124" t="s">
        <v>109</v>
      </c>
      <c r="I114" s="123" t="s">
        <v>109</v>
      </c>
      <c r="J114" s="125" t="s">
        <v>109</v>
      </c>
      <c r="K114" s="126" t="s">
        <v>109</v>
      </c>
      <c r="L114" s="127" t="s">
        <v>109</v>
      </c>
      <c r="M114" s="130">
        <v>0</v>
      </c>
      <c r="N114" s="130" t="s">
        <v>109</v>
      </c>
      <c r="O114" s="127" t="s">
        <v>109</v>
      </c>
      <c r="P114" s="127" t="s">
        <v>109</v>
      </c>
      <c r="Q114" s="126">
        <v>5.0000000000000001E-4</v>
      </c>
      <c r="R114" s="128" t="s">
        <v>109</v>
      </c>
      <c r="S114" s="129"/>
    </row>
    <row r="115" spans="3:19" s="106" customFormat="1" ht="15.75" hidden="1" thickBot="1" x14ac:dyDescent="0.3">
      <c r="C115" s="120" t="s">
        <v>109</v>
      </c>
      <c r="D115" s="121">
        <v>0</v>
      </c>
      <c r="E115" s="122">
        <v>0</v>
      </c>
      <c r="F115" s="123">
        <v>0</v>
      </c>
      <c r="G115" s="124" t="s">
        <v>109</v>
      </c>
      <c r="H115" s="124" t="s">
        <v>109</v>
      </c>
      <c r="I115" s="123" t="s">
        <v>109</v>
      </c>
      <c r="J115" s="125" t="s">
        <v>109</v>
      </c>
      <c r="K115" s="126" t="s">
        <v>109</v>
      </c>
      <c r="L115" s="127" t="s">
        <v>109</v>
      </c>
      <c r="M115" s="130">
        <v>0</v>
      </c>
      <c r="N115" s="130" t="s">
        <v>109</v>
      </c>
      <c r="O115" s="127" t="s">
        <v>109</v>
      </c>
      <c r="P115" s="127" t="s">
        <v>109</v>
      </c>
      <c r="Q115" s="126">
        <v>5.0000000000000001E-4</v>
      </c>
      <c r="R115" s="128" t="s">
        <v>109</v>
      </c>
      <c r="S115" s="129"/>
    </row>
    <row r="116" spans="3:19" s="106" customFormat="1" ht="15.75" hidden="1" thickBot="1" x14ac:dyDescent="0.3">
      <c r="C116" s="120" t="s">
        <v>109</v>
      </c>
      <c r="D116" s="121">
        <v>0</v>
      </c>
      <c r="E116" s="122">
        <v>0</v>
      </c>
      <c r="F116" s="123">
        <v>0</v>
      </c>
      <c r="G116" s="124" t="s">
        <v>109</v>
      </c>
      <c r="H116" s="124" t="s">
        <v>109</v>
      </c>
      <c r="I116" s="123" t="s">
        <v>109</v>
      </c>
      <c r="J116" s="125" t="s">
        <v>109</v>
      </c>
      <c r="K116" s="126" t="s">
        <v>109</v>
      </c>
      <c r="L116" s="127" t="s">
        <v>109</v>
      </c>
      <c r="M116" s="130">
        <v>0</v>
      </c>
      <c r="N116" s="130" t="s">
        <v>109</v>
      </c>
      <c r="O116" s="127" t="s">
        <v>109</v>
      </c>
      <c r="P116" s="127" t="s">
        <v>109</v>
      </c>
      <c r="Q116" s="126">
        <v>5.0000000000000001E-4</v>
      </c>
      <c r="R116" s="128" t="s">
        <v>109</v>
      </c>
      <c r="S116" s="129"/>
    </row>
    <row r="117" spans="3:19" s="106" customFormat="1" ht="15.75" hidden="1" thickBot="1" x14ac:dyDescent="0.3">
      <c r="C117" s="120" t="s">
        <v>109</v>
      </c>
      <c r="D117" s="121">
        <v>0</v>
      </c>
      <c r="E117" s="122">
        <v>0</v>
      </c>
      <c r="F117" s="123">
        <v>0</v>
      </c>
      <c r="G117" s="124" t="s">
        <v>109</v>
      </c>
      <c r="H117" s="124" t="s">
        <v>109</v>
      </c>
      <c r="I117" s="123" t="s">
        <v>109</v>
      </c>
      <c r="J117" s="125" t="s">
        <v>109</v>
      </c>
      <c r="K117" s="126" t="s">
        <v>109</v>
      </c>
      <c r="L117" s="127" t="s">
        <v>109</v>
      </c>
      <c r="M117" s="130">
        <v>0</v>
      </c>
      <c r="N117" s="130" t="s">
        <v>109</v>
      </c>
      <c r="O117" s="127" t="s">
        <v>109</v>
      </c>
      <c r="P117" s="127" t="s">
        <v>109</v>
      </c>
      <c r="Q117" s="126">
        <v>5.0000000000000001E-4</v>
      </c>
      <c r="R117" s="128" t="s">
        <v>109</v>
      </c>
      <c r="S117" s="129"/>
    </row>
    <row r="118" spans="3:19" s="106" customFormat="1" ht="15.75" hidden="1" thickBot="1" x14ac:dyDescent="0.3">
      <c r="C118" s="120" t="s">
        <v>109</v>
      </c>
      <c r="D118" s="121">
        <v>0</v>
      </c>
      <c r="E118" s="122">
        <v>0</v>
      </c>
      <c r="F118" s="123">
        <v>0</v>
      </c>
      <c r="G118" s="124" t="s">
        <v>109</v>
      </c>
      <c r="H118" s="124" t="s">
        <v>109</v>
      </c>
      <c r="I118" s="123" t="s">
        <v>109</v>
      </c>
      <c r="J118" s="125" t="s">
        <v>109</v>
      </c>
      <c r="K118" s="126" t="s">
        <v>109</v>
      </c>
      <c r="L118" s="127" t="s">
        <v>109</v>
      </c>
      <c r="M118" s="130">
        <v>0</v>
      </c>
      <c r="N118" s="130" t="s">
        <v>109</v>
      </c>
      <c r="O118" s="127" t="s">
        <v>109</v>
      </c>
      <c r="P118" s="127" t="s">
        <v>109</v>
      </c>
      <c r="Q118" s="126">
        <v>5.0000000000000001E-4</v>
      </c>
      <c r="R118" s="128" t="s">
        <v>109</v>
      </c>
      <c r="S118" s="129"/>
    </row>
    <row r="119" spans="3:19" s="106" customFormat="1" ht="15.75" hidden="1" thickBot="1" x14ac:dyDescent="0.3">
      <c r="C119" s="131" t="s">
        <v>109</v>
      </c>
      <c r="D119" s="132">
        <v>0</v>
      </c>
      <c r="E119" s="133">
        <v>0</v>
      </c>
      <c r="F119" s="134">
        <v>0</v>
      </c>
      <c r="G119" s="135" t="s">
        <v>109</v>
      </c>
      <c r="H119" s="135" t="s">
        <v>109</v>
      </c>
      <c r="I119" s="134" t="s">
        <v>109</v>
      </c>
      <c r="J119" s="136" t="s">
        <v>109</v>
      </c>
      <c r="K119" s="137" t="s">
        <v>109</v>
      </c>
      <c r="L119" s="138" t="s">
        <v>109</v>
      </c>
      <c r="M119" s="139">
        <v>0</v>
      </c>
      <c r="N119" s="139" t="s">
        <v>109</v>
      </c>
      <c r="O119" s="138" t="s">
        <v>109</v>
      </c>
      <c r="P119" s="138" t="s">
        <v>109</v>
      </c>
      <c r="Q119" s="137">
        <v>5.0000000000000001E-4</v>
      </c>
      <c r="R119" s="140" t="s">
        <v>109</v>
      </c>
      <c r="S119" s="141"/>
    </row>
    <row r="120" spans="3:19" s="106" customFormat="1" ht="15.75" hidden="1" thickBot="1" x14ac:dyDescent="0.3">
      <c r="C120" s="109">
        <v>11</v>
      </c>
      <c r="D120" s="110">
        <v>0</v>
      </c>
      <c r="E120" s="111" t="s">
        <v>109</v>
      </c>
      <c r="F120" s="112">
        <v>1</v>
      </c>
      <c r="G120" s="113">
        <v>151500000000</v>
      </c>
      <c r="H120" s="113">
        <v>75750000000</v>
      </c>
      <c r="I120" s="112">
        <v>18</v>
      </c>
      <c r="J120" s="110">
        <v>50500000000</v>
      </c>
      <c r="K120" s="112"/>
      <c r="L120" s="110"/>
      <c r="M120" s="110"/>
      <c r="N120" s="110">
        <v>0</v>
      </c>
      <c r="O120" s="112" t="s">
        <v>109</v>
      </c>
      <c r="P120" s="110" t="s">
        <v>109</v>
      </c>
      <c r="Q120" s="114"/>
      <c r="R120" s="114">
        <v>0</v>
      </c>
      <c r="S120" s="115" t="s">
        <v>109</v>
      </c>
    </row>
    <row r="121" spans="3:19" s="106" customFormat="1" ht="15.75" hidden="1" thickBot="1" x14ac:dyDescent="0.3">
      <c r="C121" s="120" t="s">
        <v>109</v>
      </c>
      <c r="D121" s="121">
        <v>0</v>
      </c>
      <c r="E121" s="122">
        <v>0</v>
      </c>
      <c r="F121" s="123">
        <v>0</v>
      </c>
      <c r="G121" s="124" t="s">
        <v>54</v>
      </c>
      <c r="H121" s="124" t="s">
        <v>109</v>
      </c>
      <c r="I121" s="123" t="s">
        <v>109</v>
      </c>
      <c r="J121" s="125" t="s">
        <v>109</v>
      </c>
      <c r="K121" s="126" t="s">
        <v>109</v>
      </c>
      <c r="L121" s="127" t="s">
        <v>109</v>
      </c>
      <c r="M121" s="127" t="s">
        <v>54</v>
      </c>
      <c r="N121" s="127" t="s">
        <v>109</v>
      </c>
      <c r="O121" s="127" t="s">
        <v>109</v>
      </c>
      <c r="P121" s="127" t="s">
        <v>109</v>
      </c>
      <c r="Q121" s="126">
        <v>5.0000000000000001E-4</v>
      </c>
      <c r="R121" s="128" t="s">
        <v>109</v>
      </c>
      <c r="S121" s="129"/>
    </row>
    <row r="122" spans="3:19" s="106" customFormat="1" ht="15.75" hidden="1" thickBot="1" x14ac:dyDescent="0.3">
      <c r="C122" s="120" t="s">
        <v>109</v>
      </c>
      <c r="D122" s="121">
        <v>0</v>
      </c>
      <c r="E122" s="122">
        <v>0</v>
      </c>
      <c r="F122" s="123">
        <v>0</v>
      </c>
      <c r="G122" s="124" t="s">
        <v>109</v>
      </c>
      <c r="H122" s="124" t="s">
        <v>109</v>
      </c>
      <c r="I122" s="123" t="s">
        <v>109</v>
      </c>
      <c r="J122" s="125" t="s">
        <v>109</v>
      </c>
      <c r="K122" s="126" t="s">
        <v>109</v>
      </c>
      <c r="L122" s="127" t="s">
        <v>109</v>
      </c>
      <c r="M122" s="130" t="s">
        <v>54</v>
      </c>
      <c r="N122" s="130" t="s">
        <v>109</v>
      </c>
      <c r="O122" s="127" t="s">
        <v>109</v>
      </c>
      <c r="P122" s="127" t="s">
        <v>109</v>
      </c>
      <c r="Q122" s="126">
        <v>5.0000000000000001E-4</v>
      </c>
      <c r="R122" s="128" t="s">
        <v>109</v>
      </c>
      <c r="S122" s="129"/>
    </row>
    <row r="123" spans="3:19" s="106" customFormat="1" ht="15.75" hidden="1" thickBot="1" x14ac:dyDescent="0.3">
      <c r="C123" s="120" t="s">
        <v>109</v>
      </c>
      <c r="D123" s="121">
        <v>0</v>
      </c>
      <c r="E123" s="122">
        <v>0</v>
      </c>
      <c r="F123" s="123">
        <v>0</v>
      </c>
      <c r="G123" s="124" t="s">
        <v>109</v>
      </c>
      <c r="H123" s="124" t="s">
        <v>109</v>
      </c>
      <c r="I123" s="123" t="s">
        <v>109</v>
      </c>
      <c r="J123" s="125" t="s">
        <v>109</v>
      </c>
      <c r="K123" s="126" t="s">
        <v>109</v>
      </c>
      <c r="L123" s="127" t="s">
        <v>109</v>
      </c>
      <c r="M123" s="130">
        <v>0</v>
      </c>
      <c r="N123" s="130" t="s">
        <v>109</v>
      </c>
      <c r="O123" s="127" t="s">
        <v>109</v>
      </c>
      <c r="P123" s="127" t="s">
        <v>109</v>
      </c>
      <c r="Q123" s="126">
        <v>5.0000000000000001E-4</v>
      </c>
      <c r="R123" s="128" t="s">
        <v>109</v>
      </c>
      <c r="S123" s="129"/>
    </row>
    <row r="124" spans="3:19" s="106" customFormat="1" ht="15.75" hidden="1" thickBot="1" x14ac:dyDescent="0.3">
      <c r="C124" s="120">
        <v>0</v>
      </c>
      <c r="D124" s="121" t="s">
        <v>109</v>
      </c>
      <c r="E124" s="122" t="s">
        <v>109</v>
      </c>
      <c r="F124" s="123">
        <v>0</v>
      </c>
      <c r="G124" s="124" t="s">
        <v>109</v>
      </c>
      <c r="H124" s="124" t="s">
        <v>109</v>
      </c>
      <c r="I124" s="123" t="s">
        <v>109</v>
      </c>
      <c r="J124" s="125" t="s">
        <v>109</v>
      </c>
      <c r="K124" s="126" t="s">
        <v>109</v>
      </c>
      <c r="L124" s="127" t="s">
        <v>109</v>
      </c>
      <c r="M124" s="130">
        <v>0</v>
      </c>
      <c r="N124" s="130" t="s">
        <v>109</v>
      </c>
      <c r="O124" s="127" t="s">
        <v>109</v>
      </c>
      <c r="P124" s="127" t="s">
        <v>109</v>
      </c>
      <c r="Q124" s="126" t="s">
        <v>109</v>
      </c>
      <c r="R124" s="128" t="s">
        <v>109</v>
      </c>
      <c r="S124" s="129"/>
    </row>
    <row r="125" spans="3:19" s="106" customFormat="1" ht="15.75" hidden="1" thickBot="1" x14ac:dyDescent="0.3">
      <c r="C125" s="120" t="s">
        <v>109</v>
      </c>
      <c r="D125" s="121">
        <v>0</v>
      </c>
      <c r="E125" s="122">
        <v>0</v>
      </c>
      <c r="F125" s="123">
        <v>0</v>
      </c>
      <c r="G125" s="124" t="s">
        <v>109</v>
      </c>
      <c r="H125" s="124" t="s">
        <v>109</v>
      </c>
      <c r="I125" s="123" t="s">
        <v>109</v>
      </c>
      <c r="J125" s="125" t="s">
        <v>109</v>
      </c>
      <c r="K125" s="126" t="s">
        <v>109</v>
      </c>
      <c r="L125" s="127" t="s">
        <v>109</v>
      </c>
      <c r="M125" s="130">
        <v>0</v>
      </c>
      <c r="N125" s="130" t="s">
        <v>109</v>
      </c>
      <c r="O125" s="127" t="s">
        <v>109</v>
      </c>
      <c r="P125" s="127" t="s">
        <v>109</v>
      </c>
      <c r="Q125" s="126">
        <v>5.0000000000000001E-4</v>
      </c>
      <c r="R125" s="128" t="s">
        <v>109</v>
      </c>
      <c r="S125" s="129"/>
    </row>
    <row r="126" spans="3:19" s="106" customFormat="1" ht="15.75" hidden="1" thickBot="1" x14ac:dyDescent="0.3">
      <c r="C126" s="120" t="s">
        <v>109</v>
      </c>
      <c r="D126" s="121">
        <v>0</v>
      </c>
      <c r="E126" s="122">
        <v>0</v>
      </c>
      <c r="F126" s="123">
        <v>0</v>
      </c>
      <c r="G126" s="124" t="s">
        <v>109</v>
      </c>
      <c r="H126" s="124" t="s">
        <v>109</v>
      </c>
      <c r="I126" s="123" t="s">
        <v>109</v>
      </c>
      <c r="J126" s="125" t="s">
        <v>109</v>
      </c>
      <c r="K126" s="126" t="s">
        <v>109</v>
      </c>
      <c r="L126" s="127" t="s">
        <v>109</v>
      </c>
      <c r="M126" s="130">
        <v>0</v>
      </c>
      <c r="N126" s="130" t="s">
        <v>109</v>
      </c>
      <c r="O126" s="127" t="s">
        <v>109</v>
      </c>
      <c r="P126" s="127" t="s">
        <v>109</v>
      </c>
      <c r="Q126" s="126">
        <v>5.0000000000000001E-4</v>
      </c>
      <c r="R126" s="128" t="s">
        <v>109</v>
      </c>
      <c r="S126" s="129"/>
    </row>
    <row r="127" spans="3:19" s="106" customFormat="1" ht="15.75" hidden="1" thickBot="1" x14ac:dyDescent="0.3">
      <c r="C127" s="120" t="s">
        <v>109</v>
      </c>
      <c r="D127" s="121">
        <v>0</v>
      </c>
      <c r="E127" s="122">
        <v>0</v>
      </c>
      <c r="F127" s="123">
        <v>0</v>
      </c>
      <c r="G127" s="124" t="s">
        <v>109</v>
      </c>
      <c r="H127" s="124" t="s">
        <v>109</v>
      </c>
      <c r="I127" s="123" t="s">
        <v>109</v>
      </c>
      <c r="J127" s="125" t="s">
        <v>109</v>
      </c>
      <c r="K127" s="126" t="s">
        <v>109</v>
      </c>
      <c r="L127" s="127" t="s">
        <v>109</v>
      </c>
      <c r="M127" s="130">
        <v>0</v>
      </c>
      <c r="N127" s="130" t="s">
        <v>109</v>
      </c>
      <c r="O127" s="127" t="s">
        <v>109</v>
      </c>
      <c r="P127" s="127" t="s">
        <v>109</v>
      </c>
      <c r="Q127" s="126">
        <v>5.0000000000000001E-4</v>
      </c>
      <c r="R127" s="128" t="s">
        <v>109</v>
      </c>
      <c r="S127" s="129"/>
    </row>
    <row r="128" spans="3:19" s="106" customFormat="1" ht="15.75" hidden="1" thickBot="1" x14ac:dyDescent="0.3">
      <c r="C128" s="120" t="s">
        <v>109</v>
      </c>
      <c r="D128" s="121">
        <v>0</v>
      </c>
      <c r="E128" s="122">
        <v>0</v>
      </c>
      <c r="F128" s="123">
        <v>0</v>
      </c>
      <c r="G128" s="124" t="s">
        <v>109</v>
      </c>
      <c r="H128" s="124" t="s">
        <v>109</v>
      </c>
      <c r="I128" s="123" t="s">
        <v>109</v>
      </c>
      <c r="J128" s="125" t="s">
        <v>109</v>
      </c>
      <c r="K128" s="126" t="s">
        <v>109</v>
      </c>
      <c r="L128" s="127" t="s">
        <v>109</v>
      </c>
      <c r="M128" s="130">
        <v>0</v>
      </c>
      <c r="N128" s="130" t="s">
        <v>109</v>
      </c>
      <c r="O128" s="127" t="s">
        <v>109</v>
      </c>
      <c r="P128" s="127" t="s">
        <v>109</v>
      </c>
      <c r="Q128" s="126">
        <v>5.0000000000000001E-4</v>
      </c>
      <c r="R128" s="128" t="s">
        <v>109</v>
      </c>
      <c r="S128" s="129"/>
    </row>
    <row r="129" spans="3:19" s="106" customFormat="1" ht="15.75" hidden="1" thickBot="1" x14ac:dyDescent="0.3">
      <c r="C129" s="120" t="s">
        <v>109</v>
      </c>
      <c r="D129" s="121">
        <v>0</v>
      </c>
      <c r="E129" s="122">
        <v>0</v>
      </c>
      <c r="F129" s="123">
        <v>0</v>
      </c>
      <c r="G129" s="124" t="s">
        <v>109</v>
      </c>
      <c r="H129" s="124" t="s">
        <v>109</v>
      </c>
      <c r="I129" s="123" t="s">
        <v>109</v>
      </c>
      <c r="J129" s="125" t="s">
        <v>109</v>
      </c>
      <c r="K129" s="126" t="s">
        <v>109</v>
      </c>
      <c r="L129" s="127" t="s">
        <v>109</v>
      </c>
      <c r="M129" s="130">
        <v>0</v>
      </c>
      <c r="N129" s="130" t="s">
        <v>109</v>
      </c>
      <c r="O129" s="127" t="s">
        <v>109</v>
      </c>
      <c r="P129" s="127" t="s">
        <v>109</v>
      </c>
      <c r="Q129" s="126">
        <v>5.0000000000000001E-4</v>
      </c>
      <c r="R129" s="128" t="s">
        <v>109</v>
      </c>
      <c r="S129" s="129"/>
    </row>
    <row r="130" spans="3:19" s="106" customFormat="1" ht="15.75" hidden="1" thickBot="1" x14ac:dyDescent="0.3">
      <c r="C130" s="131" t="s">
        <v>109</v>
      </c>
      <c r="D130" s="132">
        <v>0</v>
      </c>
      <c r="E130" s="133">
        <v>0</v>
      </c>
      <c r="F130" s="134">
        <v>0</v>
      </c>
      <c r="G130" s="135" t="s">
        <v>109</v>
      </c>
      <c r="H130" s="135" t="s">
        <v>109</v>
      </c>
      <c r="I130" s="134" t="s">
        <v>109</v>
      </c>
      <c r="J130" s="136" t="s">
        <v>109</v>
      </c>
      <c r="K130" s="137" t="s">
        <v>109</v>
      </c>
      <c r="L130" s="138" t="s">
        <v>109</v>
      </c>
      <c r="M130" s="139">
        <v>0</v>
      </c>
      <c r="N130" s="139" t="s">
        <v>109</v>
      </c>
      <c r="O130" s="138" t="s">
        <v>109</v>
      </c>
      <c r="P130" s="138" t="s">
        <v>109</v>
      </c>
      <c r="Q130" s="137">
        <v>5.0000000000000001E-4</v>
      </c>
      <c r="R130" s="140" t="s">
        <v>109</v>
      </c>
      <c r="S130" s="141"/>
    </row>
    <row r="131" spans="3:19" s="106" customFormat="1" ht="15.75" hidden="1" thickBot="1" x14ac:dyDescent="0.3">
      <c r="C131" s="109">
        <v>12</v>
      </c>
      <c r="D131" s="110">
        <v>0</v>
      </c>
      <c r="E131" s="111" t="s">
        <v>109</v>
      </c>
      <c r="F131" s="112">
        <v>1</v>
      </c>
      <c r="G131" s="113">
        <v>151500000000</v>
      </c>
      <c r="H131" s="113">
        <v>75750000000</v>
      </c>
      <c r="I131" s="112">
        <v>18</v>
      </c>
      <c r="J131" s="110">
        <v>50500000000</v>
      </c>
      <c r="K131" s="112"/>
      <c r="L131" s="110"/>
      <c r="M131" s="110"/>
      <c r="N131" s="110">
        <v>0</v>
      </c>
      <c r="O131" s="112" t="s">
        <v>109</v>
      </c>
      <c r="P131" s="110" t="s">
        <v>109</v>
      </c>
      <c r="Q131" s="114"/>
      <c r="R131" s="114">
        <v>0</v>
      </c>
      <c r="S131" s="115" t="s">
        <v>109</v>
      </c>
    </row>
    <row r="132" spans="3:19" s="106" customFormat="1" ht="15.75" hidden="1" thickBot="1" x14ac:dyDescent="0.3">
      <c r="C132" s="120" t="s">
        <v>109</v>
      </c>
      <c r="D132" s="121">
        <v>0</v>
      </c>
      <c r="E132" s="122">
        <v>0</v>
      </c>
      <c r="F132" s="123">
        <v>0</v>
      </c>
      <c r="G132" s="124" t="s">
        <v>54</v>
      </c>
      <c r="H132" s="124" t="s">
        <v>109</v>
      </c>
      <c r="I132" s="123" t="s">
        <v>109</v>
      </c>
      <c r="J132" s="125" t="s">
        <v>109</v>
      </c>
      <c r="K132" s="126" t="s">
        <v>109</v>
      </c>
      <c r="L132" s="127" t="s">
        <v>109</v>
      </c>
      <c r="M132" s="127" t="s">
        <v>54</v>
      </c>
      <c r="N132" s="127" t="s">
        <v>109</v>
      </c>
      <c r="O132" s="127" t="s">
        <v>109</v>
      </c>
      <c r="P132" s="127" t="s">
        <v>109</v>
      </c>
      <c r="Q132" s="126">
        <v>5.0000000000000001E-4</v>
      </c>
      <c r="R132" s="128" t="s">
        <v>109</v>
      </c>
      <c r="S132" s="129"/>
    </row>
    <row r="133" spans="3:19" s="106" customFormat="1" ht="15.75" hidden="1" thickBot="1" x14ac:dyDescent="0.3">
      <c r="C133" s="120" t="s">
        <v>109</v>
      </c>
      <c r="D133" s="121">
        <v>0</v>
      </c>
      <c r="E133" s="122">
        <v>0</v>
      </c>
      <c r="F133" s="123">
        <v>0</v>
      </c>
      <c r="G133" s="124" t="s">
        <v>109</v>
      </c>
      <c r="H133" s="124" t="s">
        <v>109</v>
      </c>
      <c r="I133" s="123" t="s">
        <v>109</v>
      </c>
      <c r="J133" s="125" t="s">
        <v>109</v>
      </c>
      <c r="K133" s="126" t="s">
        <v>109</v>
      </c>
      <c r="L133" s="127" t="s">
        <v>109</v>
      </c>
      <c r="M133" s="130" t="s">
        <v>54</v>
      </c>
      <c r="N133" s="130" t="s">
        <v>109</v>
      </c>
      <c r="O133" s="127" t="s">
        <v>109</v>
      </c>
      <c r="P133" s="127" t="s">
        <v>109</v>
      </c>
      <c r="Q133" s="126">
        <v>5.0000000000000001E-4</v>
      </c>
      <c r="R133" s="128" t="s">
        <v>109</v>
      </c>
      <c r="S133" s="129"/>
    </row>
    <row r="134" spans="3:19" s="106" customFormat="1" ht="15.75" hidden="1" thickBot="1" x14ac:dyDescent="0.3">
      <c r="C134" s="120" t="s">
        <v>109</v>
      </c>
      <c r="D134" s="121">
        <v>0</v>
      </c>
      <c r="E134" s="122">
        <v>0</v>
      </c>
      <c r="F134" s="123">
        <v>0</v>
      </c>
      <c r="G134" s="124" t="s">
        <v>109</v>
      </c>
      <c r="H134" s="124" t="s">
        <v>109</v>
      </c>
      <c r="I134" s="123" t="s">
        <v>109</v>
      </c>
      <c r="J134" s="125" t="s">
        <v>109</v>
      </c>
      <c r="K134" s="126" t="s">
        <v>109</v>
      </c>
      <c r="L134" s="127" t="s">
        <v>109</v>
      </c>
      <c r="M134" s="130">
        <v>0</v>
      </c>
      <c r="N134" s="130" t="s">
        <v>109</v>
      </c>
      <c r="O134" s="127" t="s">
        <v>109</v>
      </c>
      <c r="P134" s="127" t="s">
        <v>109</v>
      </c>
      <c r="Q134" s="126">
        <v>5.0000000000000001E-4</v>
      </c>
      <c r="R134" s="128" t="s">
        <v>109</v>
      </c>
      <c r="S134" s="129"/>
    </row>
    <row r="135" spans="3:19" s="106" customFormat="1" ht="15.75" hidden="1" thickBot="1" x14ac:dyDescent="0.3">
      <c r="C135" s="120">
        <v>0</v>
      </c>
      <c r="D135" s="121" t="s">
        <v>109</v>
      </c>
      <c r="E135" s="122" t="s">
        <v>109</v>
      </c>
      <c r="F135" s="123">
        <v>0</v>
      </c>
      <c r="G135" s="124" t="s">
        <v>109</v>
      </c>
      <c r="H135" s="124" t="s">
        <v>109</v>
      </c>
      <c r="I135" s="123" t="s">
        <v>109</v>
      </c>
      <c r="J135" s="125" t="s">
        <v>109</v>
      </c>
      <c r="K135" s="126" t="s">
        <v>109</v>
      </c>
      <c r="L135" s="127" t="s">
        <v>109</v>
      </c>
      <c r="M135" s="130">
        <v>0</v>
      </c>
      <c r="N135" s="130" t="s">
        <v>109</v>
      </c>
      <c r="O135" s="127" t="s">
        <v>109</v>
      </c>
      <c r="P135" s="127" t="s">
        <v>109</v>
      </c>
      <c r="Q135" s="126" t="s">
        <v>109</v>
      </c>
      <c r="R135" s="128" t="s">
        <v>109</v>
      </c>
      <c r="S135" s="129"/>
    </row>
    <row r="136" spans="3:19" s="106" customFormat="1" ht="15.75" hidden="1" thickBot="1" x14ac:dyDescent="0.3">
      <c r="C136" s="120" t="s">
        <v>109</v>
      </c>
      <c r="D136" s="121">
        <v>0</v>
      </c>
      <c r="E136" s="122">
        <v>0</v>
      </c>
      <c r="F136" s="123">
        <v>0</v>
      </c>
      <c r="G136" s="124" t="s">
        <v>109</v>
      </c>
      <c r="H136" s="124" t="s">
        <v>109</v>
      </c>
      <c r="I136" s="123" t="s">
        <v>109</v>
      </c>
      <c r="J136" s="125" t="s">
        <v>109</v>
      </c>
      <c r="K136" s="126" t="s">
        <v>109</v>
      </c>
      <c r="L136" s="127" t="s">
        <v>109</v>
      </c>
      <c r="M136" s="130">
        <v>0</v>
      </c>
      <c r="N136" s="130" t="s">
        <v>109</v>
      </c>
      <c r="O136" s="127" t="s">
        <v>109</v>
      </c>
      <c r="P136" s="127" t="s">
        <v>109</v>
      </c>
      <c r="Q136" s="126">
        <v>5.0000000000000001E-4</v>
      </c>
      <c r="R136" s="128" t="s">
        <v>109</v>
      </c>
      <c r="S136" s="129"/>
    </row>
    <row r="137" spans="3:19" s="106" customFormat="1" ht="15.75" hidden="1" thickBot="1" x14ac:dyDescent="0.3">
      <c r="C137" s="120" t="s">
        <v>109</v>
      </c>
      <c r="D137" s="121">
        <v>0</v>
      </c>
      <c r="E137" s="122">
        <v>0</v>
      </c>
      <c r="F137" s="123">
        <v>0</v>
      </c>
      <c r="G137" s="124" t="s">
        <v>109</v>
      </c>
      <c r="H137" s="124" t="s">
        <v>109</v>
      </c>
      <c r="I137" s="123" t="s">
        <v>109</v>
      </c>
      <c r="J137" s="125" t="s">
        <v>109</v>
      </c>
      <c r="K137" s="126" t="s">
        <v>109</v>
      </c>
      <c r="L137" s="127" t="s">
        <v>109</v>
      </c>
      <c r="M137" s="130">
        <v>0</v>
      </c>
      <c r="N137" s="130" t="s">
        <v>109</v>
      </c>
      <c r="O137" s="127" t="s">
        <v>109</v>
      </c>
      <c r="P137" s="127" t="s">
        <v>109</v>
      </c>
      <c r="Q137" s="126">
        <v>5.0000000000000001E-4</v>
      </c>
      <c r="R137" s="128" t="s">
        <v>109</v>
      </c>
      <c r="S137" s="129"/>
    </row>
    <row r="138" spans="3:19" s="106" customFormat="1" ht="15.75" hidden="1" thickBot="1" x14ac:dyDescent="0.3">
      <c r="C138" s="120" t="s">
        <v>109</v>
      </c>
      <c r="D138" s="121">
        <v>0</v>
      </c>
      <c r="E138" s="122">
        <v>0</v>
      </c>
      <c r="F138" s="123">
        <v>0</v>
      </c>
      <c r="G138" s="124" t="s">
        <v>109</v>
      </c>
      <c r="H138" s="124" t="s">
        <v>109</v>
      </c>
      <c r="I138" s="123" t="s">
        <v>109</v>
      </c>
      <c r="J138" s="125" t="s">
        <v>109</v>
      </c>
      <c r="K138" s="126" t="s">
        <v>109</v>
      </c>
      <c r="L138" s="127" t="s">
        <v>109</v>
      </c>
      <c r="M138" s="130">
        <v>0</v>
      </c>
      <c r="N138" s="130" t="s">
        <v>109</v>
      </c>
      <c r="O138" s="127" t="s">
        <v>109</v>
      </c>
      <c r="P138" s="127" t="s">
        <v>109</v>
      </c>
      <c r="Q138" s="126">
        <v>5.0000000000000001E-4</v>
      </c>
      <c r="R138" s="128" t="s">
        <v>109</v>
      </c>
      <c r="S138" s="129"/>
    </row>
    <row r="139" spans="3:19" s="106" customFormat="1" ht="15.75" hidden="1" thickBot="1" x14ac:dyDescent="0.3">
      <c r="C139" s="120" t="s">
        <v>109</v>
      </c>
      <c r="D139" s="121">
        <v>0</v>
      </c>
      <c r="E139" s="122">
        <v>0</v>
      </c>
      <c r="F139" s="123">
        <v>0</v>
      </c>
      <c r="G139" s="124" t="s">
        <v>109</v>
      </c>
      <c r="H139" s="124" t="s">
        <v>109</v>
      </c>
      <c r="I139" s="123" t="s">
        <v>109</v>
      </c>
      <c r="J139" s="125" t="s">
        <v>109</v>
      </c>
      <c r="K139" s="126" t="s">
        <v>109</v>
      </c>
      <c r="L139" s="127" t="s">
        <v>109</v>
      </c>
      <c r="M139" s="130">
        <v>0</v>
      </c>
      <c r="N139" s="130" t="s">
        <v>109</v>
      </c>
      <c r="O139" s="127" t="s">
        <v>109</v>
      </c>
      <c r="P139" s="127" t="s">
        <v>109</v>
      </c>
      <c r="Q139" s="126">
        <v>5.0000000000000001E-4</v>
      </c>
      <c r="R139" s="128" t="s">
        <v>109</v>
      </c>
      <c r="S139" s="129"/>
    </row>
    <row r="140" spans="3:19" s="106" customFormat="1" ht="15.75" hidden="1" thickBot="1" x14ac:dyDescent="0.3">
      <c r="C140" s="120" t="s">
        <v>109</v>
      </c>
      <c r="D140" s="121">
        <v>0</v>
      </c>
      <c r="E140" s="122">
        <v>0</v>
      </c>
      <c r="F140" s="123">
        <v>0</v>
      </c>
      <c r="G140" s="124" t="s">
        <v>109</v>
      </c>
      <c r="H140" s="124" t="s">
        <v>109</v>
      </c>
      <c r="I140" s="123" t="s">
        <v>109</v>
      </c>
      <c r="J140" s="125" t="s">
        <v>109</v>
      </c>
      <c r="K140" s="126" t="s">
        <v>109</v>
      </c>
      <c r="L140" s="127" t="s">
        <v>109</v>
      </c>
      <c r="M140" s="130">
        <v>0</v>
      </c>
      <c r="N140" s="130" t="s">
        <v>109</v>
      </c>
      <c r="O140" s="127" t="s">
        <v>109</v>
      </c>
      <c r="P140" s="127" t="s">
        <v>109</v>
      </c>
      <c r="Q140" s="126">
        <v>5.0000000000000001E-4</v>
      </c>
      <c r="R140" s="128" t="s">
        <v>109</v>
      </c>
      <c r="S140" s="129"/>
    </row>
    <row r="141" spans="3:19" s="106" customFormat="1" ht="15.75" hidden="1" thickBot="1" x14ac:dyDescent="0.3">
      <c r="C141" s="131" t="s">
        <v>109</v>
      </c>
      <c r="D141" s="132">
        <v>0</v>
      </c>
      <c r="E141" s="133">
        <v>0</v>
      </c>
      <c r="F141" s="134">
        <v>0</v>
      </c>
      <c r="G141" s="135" t="s">
        <v>109</v>
      </c>
      <c r="H141" s="135" t="s">
        <v>109</v>
      </c>
      <c r="I141" s="134" t="s">
        <v>109</v>
      </c>
      <c r="J141" s="136" t="s">
        <v>109</v>
      </c>
      <c r="K141" s="137" t="s">
        <v>109</v>
      </c>
      <c r="L141" s="138" t="s">
        <v>109</v>
      </c>
      <c r="M141" s="139">
        <v>0</v>
      </c>
      <c r="N141" s="139" t="s">
        <v>109</v>
      </c>
      <c r="O141" s="138" t="s">
        <v>109</v>
      </c>
      <c r="P141" s="138" t="s">
        <v>109</v>
      </c>
      <c r="Q141" s="137">
        <v>5.0000000000000001E-4</v>
      </c>
      <c r="R141" s="140" t="s">
        <v>109</v>
      </c>
      <c r="S141" s="141"/>
    </row>
    <row r="142" spans="3:19" s="106" customFormat="1" ht="15.75" hidden="1" thickBot="1" x14ac:dyDescent="0.3">
      <c r="C142" s="109">
        <v>13</v>
      </c>
      <c r="D142" s="110">
        <v>0</v>
      </c>
      <c r="E142" s="111" t="s">
        <v>109</v>
      </c>
      <c r="F142" s="112">
        <v>1</v>
      </c>
      <c r="G142" s="113">
        <v>151500000000</v>
      </c>
      <c r="H142" s="113">
        <v>75750000000</v>
      </c>
      <c r="I142" s="112">
        <v>18</v>
      </c>
      <c r="J142" s="110">
        <v>50500000000</v>
      </c>
      <c r="K142" s="112"/>
      <c r="L142" s="110"/>
      <c r="M142" s="110"/>
      <c r="N142" s="110">
        <v>0</v>
      </c>
      <c r="O142" s="112" t="s">
        <v>109</v>
      </c>
      <c r="P142" s="110" t="s">
        <v>109</v>
      </c>
      <c r="Q142" s="114"/>
      <c r="R142" s="114">
        <v>0</v>
      </c>
      <c r="S142" s="115" t="s">
        <v>109</v>
      </c>
    </row>
    <row r="143" spans="3:19" s="106" customFormat="1" ht="15.75" hidden="1" thickBot="1" x14ac:dyDescent="0.3">
      <c r="C143" s="120" t="s">
        <v>109</v>
      </c>
      <c r="D143" s="121">
        <v>0</v>
      </c>
      <c r="E143" s="122">
        <v>0</v>
      </c>
      <c r="F143" s="123">
        <v>0</v>
      </c>
      <c r="G143" s="124" t="s">
        <v>54</v>
      </c>
      <c r="H143" s="124" t="s">
        <v>109</v>
      </c>
      <c r="I143" s="123" t="s">
        <v>109</v>
      </c>
      <c r="J143" s="125" t="s">
        <v>109</v>
      </c>
      <c r="K143" s="126" t="s">
        <v>109</v>
      </c>
      <c r="L143" s="127" t="s">
        <v>109</v>
      </c>
      <c r="M143" s="127" t="s">
        <v>54</v>
      </c>
      <c r="N143" s="127" t="s">
        <v>109</v>
      </c>
      <c r="O143" s="127" t="s">
        <v>109</v>
      </c>
      <c r="P143" s="127" t="s">
        <v>109</v>
      </c>
      <c r="Q143" s="126">
        <v>5.0000000000000001E-4</v>
      </c>
      <c r="R143" s="128" t="s">
        <v>109</v>
      </c>
      <c r="S143" s="129"/>
    </row>
    <row r="144" spans="3:19" s="106" customFormat="1" ht="15.75" hidden="1" thickBot="1" x14ac:dyDescent="0.3">
      <c r="C144" s="120" t="s">
        <v>109</v>
      </c>
      <c r="D144" s="121">
        <v>0</v>
      </c>
      <c r="E144" s="122">
        <v>0</v>
      </c>
      <c r="F144" s="123">
        <v>0</v>
      </c>
      <c r="G144" s="124" t="s">
        <v>109</v>
      </c>
      <c r="H144" s="124" t="s">
        <v>109</v>
      </c>
      <c r="I144" s="123" t="s">
        <v>109</v>
      </c>
      <c r="J144" s="125" t="s">
        <v>109</v>
      </c>
      <c r="K144" s="126" t="s">
        <v>109</v>
      </c>
      <c r="L144" s="127" t="s">
        <v>109</v>
      </c>
      <c r="M144" s="130" t="s">
        <v>54</v>
      </c>
      <c r="N144" s="130" t="s">
        <v>109</v>
      </c>
      <c r="O144" s="127" t="s">
        <v>109</v>
      </c>
      <c r="P144" s="127" t="s">
        <v>109</v>
      </c>
      <c r="Q144" s="126">
        <v>5.0000000000000001E-4</v>
      </c>
      <c r="R144" s="128" t="s">
        <v>109</v>
      </c>
      <c r="S144" s="129"/>
    </row>
    <row r="145" spans="3:19" s="106" customFormat="1" ht="15.75" hidden="1" thickBot="1" x14ac:dyDescent="0.3">
      <c r="C145" s="120" t="s">
        <v>109</v>
      </c>
      <c r="D145" s="121">
        <v>0</v>
      </c>
      <c r="E145" s="122">
        <v>0</v>
      </c>
      <c r="F145" s="123">
        <v>0</v>
      </c>
      <c r="G145" s="124" t="s">
        <v>109</v>
      </c>
      <c r="H145" s="124" t="s">
        <v>109</v>
      </c>
      <c r="I145" s="123" t="s">
        <v>109</v>
      </c>
      <c r="J145" s="125" t="s">
        <v>109</v>
      </c>
      <c r="K145" s="126" t="s">
        <v>109</v>
      </c>
      <c r="L145" s="127" t="s">
        <v>109</v>
      </c>
      <c r="M145" s="130">
        <v>0</v>
      </c>
      <c r="N145" s="130" t="s">
        <v>109</v>
      </c>
      <c r="O145" s="127" t="s">
        <v>109</v>
      </c>
      <c r="P145" s="127" t="s">
        <v>109</v>
      </c>
      <c r="Q145" s="126">
        <v>5.0000000000000001E-4</v>
      </c>
      <c r="R145" s="128" t="s">
        <v>109</v>
      </c>
      <c r="S145" s="129"/>
    </row>
    <row r="146" spans="3:19" s="106" customFormat="1" ht="15.75" hidden="1" thickBot="1" x14ac:dyDescent="0.3">
      <c r="C146" s="120">
        <v>0</v>
      </c>
      <c r="D146" s="121" t="s">
        <v>109</v>
      </c>
      <c r="E146" s="122" t="s">
        <v>109</v>
      </c>
      <c r="F146" s="123">
        <v>0</v>
      </c>
      <c r="G146" s="124" t="s">
        <v>109</v>
      </c>
      <c r="H146" s="124" t="s">
        <v>109</v>
      </c>
      <c r="I146" s="123" t="s">
        <v>109</v>
      </c>
      <c r="J146" s="125" t="s">
        <v>109</v>
      </c>
      <c r="K146" s="126" t="s">
        <v>109</v>
      </c>
      <c r="L146" s="127" t="s">
        <v>109</v>
      </c>
      <c r="M146" s="130">
        <v>0</v>
      </c>
      <c r="N146" s="130" t="s">
        <v>109</v>
      </c>
      <c r="O146" s="127" t="s">
        <v>109</v>
      </c>
      <c r="P146" s="127" t="s">
        <v>109</v>
      </c>
      <c r="Q146" s="126" t="s">
        <v>109</v>
      </c>
      <c r="R146" s="128" t="s">
        <v>109</v>
      </c>
      <c r="S146" s="129"/>
    </row>
    <row r="147" spans="3:19" s="106" customFormat="1" ht="15.75" hidden="1" thickBot="1" x14ac:dyDescent="0.3">
      <c r="C147" s="120" t="s">
        <v>109</v>
      </c>
      <c r="D147" s="121">
        <v>0</v>
      </c>
      <c r="E147" s="122">
        <v>0</v>
      </c>
      <c r="F147" s="123">
        <v>0</v>
      </c>
      <c r="G147" s="124" t="s">
        <v>109</v>
      </c>
      <c r="H147" s="124" t="s">
        <v>109</v>
      </c>
      <c r="I147" s="123" t="s">
        <v>109</v>
      </c>
      <c r="J147" s="125" t="s">
        <v>109</v>
      </c>
      <c r="K147" s="126" t="s">
        <v>109</v>
      </c>
      <c r="L147" s="127" t="s">
        <v>109</v>
      </c>
      <c r="M147" s="130">
        <v>0</v>
      </c>
      <c r="N147" s="130" t="s">
        <v>109</v>
      </c>
      <c r="O147" s="127" t="s">
        <v>109</v>
      </c>
      <c r="P147" s="127" t="s">
        <v>109</v>
      </c>
      <c r="Q147" s="126">
        <v>5.0000000000000001E-4</v>
      </c>
      <c r="R147" s="128" t="s">
        <v>109</v>
      </c>
      <c r="S147" s="129"/>
    </row>
    <row r="148" spans="3:19" s="106" customFormat="1" ht="15.75" hidden="1" thickBot="1" x14ac:dyDescent="0.3">
      <c r="C148" s="120" t="s">
        <v>109</v>
      </c>
      <c r="D148" s="121">
        <v>0</v>
      </c>
      <c r="E148" s="122">
        <v>0</v>
      </c>
      <c r="F148" s="123">
        <v>0</v>
      </c>
      <c r="G148" s="124" t="s">
        <v>109</v>
      </c>
      <c r="H148" s="124" t="s">
        <v>109</v>
      </c>
      <c r="I148" s="123" t="s">
        <v>109</v>
      </c>
      <c r="J148" s="125" t="s">
        <v>109</v>
      </c>
      <c r="K148" s="126" t="s">
        <v>109</v>
      </c>
      <c r="L148" s="127" t="s">
        <v>109</v>
      </c>
      <c r="M148" s="130">
        <v>0</v>
      </c>
      <c r="N148" s="130" t="s">
        <v>109</v>
      </c>
      <c r="O148" s="127" t="s">
        <v>109</v>
      </c>
      <c r="P148" s="127" t="s">
        <v>109</v>
      </c>
      <c r="Q148" s="126">
        <v>5.0000000000000001E-4</v>
      </c>
      <c r="R148" s="128" t="s">
        <v>109</v>
      </c>
      <c r="S148" s="129"/>
    </row>
    <row r="149" spans="3:19" s="106" customFormat="1" ht="15.75" hidden="1" thickBot="1" x14ac:dyDescent="0.3">
      <c r="C149" s="120" t="s">
        <v>109</v>
      </c>
      <c r="D149" s="121">
        <v>0</v>
      </c>
      <c r="E149" s="122">
        <v>0</v>
      </c>
      <c r="F149" s="123">
        <v>0</v>
      </c>
      <c r="G149" s="124" t="s">
        <v>109</v>
      </c>
      <c r="H149" s="124" t="s">
        <v>109</v>
      </c>
      <c r="I149" s="123" t="s">
        <v>109</v>
      </c>
      <c r="J149" s="125" t="s">
        <v>109</v>
      </c>
      <c r="K149" s="126" t="s">
        <v>109</v>
      </c>
      <c r="L149" s="127" t="s">
        <v>109</v>
      </c>
      <c r="M149" s="130">
        <v>0</v>
      </c>
      <c r="N149" s="130" t="s">
        <v>109</v>
      </c>
      <c r="O149" s="127" t="s">
        <v>109</v>
      </c>
      <c r="P149" s="127" t="s">
        <v>109</v>
      </c>
      <c r="Q149" s="126">
        <v>5.0000000000000001E-4</v>
      </c>
      <c r="R149" s="128" t="s">
        <v>109</v>
      </c>
      <c r="S149" s="129"/>
    </row>
    <row r="150" spans="3:19" s="106" customFormat="1" ht="15.75" hidden="1" thickBot="1" x14ac:dyDescent="0.3">
      <c r="C150" s="120" t="s">
        <v>109</v>
      </c>
      <c r="D150" s="121">
        <v>0</v>
      </c>
      <c r="E150" s="122">
        <v>0</v>
      </c>
      <c r="F150" s="123">
        <v>0</v>
      </c>
      <c r="G150" s="124" t="s">
        <v>109</v>
      </c>
      <c r="H150" s="124" t="s">
        <v>109</v>
      </c>
      <c r="I150" s="123" t="s">
        <v>109</v>
      </c>
      <c r="J150" s="125" t="s">
        <v>109</v>
      </c>
      <c r="K150" s="126" t="s">
        <v>109</v>
      </c>
      <c r="L150" s="127" t="s">
        <v>109</v>
      </c>
      <c r="M150" s="130">
        <v>0</v>
      </c>
      <c r="N150" s="130" t="s">
        <v>109</v>
      </c>
      <c r="O150" s="127" t="s">
        <v>109</v>
      </c>
      <c r="P150" s="127" t="s">
        <v>109</v>
      </c>
      <c r="Q150" s="126">
        <v>5.0000000000000001E-4</v>
      </c>
      <c r="R150" s="128" t="s">
        <v>109</v>
      </c>
      <c r="S150" s="129"/>
    </row>
    <row r="151" spans="3:19" s="106" customFormat="1" ht="15.75" hidden="1" thickBot="1" x14ac:dyDescent="0.3">
      <c r="C151" s="120" t="s">
        <v>109</v>
      </c>
      <c r="D151" s="121">
        <v>0</v>
      </c>
      <c r="E151" s="122">
        <v>0</v>
      </c>
      <c r="F151" s="123">
        <v>0</v>
      </c>
      <c r="G151" s="124" t="s">
        <v>109</v>
      </c>
      <c r="H151" s="124" t="s">
        <v>109</v>
      </c>
      <c r="I151" s="123" t="s">
        <v>109</v>
      </c>
      <c r="J151" s="125" t="s">
        <v>109</v>
      </c>
      <c r="K151" s="126" t="s">
        <v>109</v>
      </c>
      <c r="L151" s="127" t="s">
        <v>109</v>
      </c>
      <c r="M151" s="130">
        <v>0</v>
      </c>
      <c r="N151" s="130" t="s">
        <v>109</v>
      </c>
      <c r="O151" s="127" t="s">
        <v>109</v>
      </c>
      <c r="P151" s="127" t="s">
        <v>109</v>
      </c>
      <c r="Q151" s="126">
        <v>5.0000000000000001E-4</v>
      </c>
      <c r="R151" s="128" t="s">
        <v>109</v>
      </c>
      <c r="S151" s="129"/>
    </row>
    <row r="152" spans="3:19" s="106" customFormat="1" ht="15.75" hidden="1" thickBot="1" x14ac:dyDescent="0.3">
      <c r="C152" s="131" t="s">
        <v>109</v>
      </c>
      <c r="D152" s="132">
        <v>0</v>
      </c>
      <c r="E152" s="133">
        <v>0</v>
      </c>
      <c r="F152" s="134">
        <v>0</v>
      </c>
      <c r="G152" s="135" t="s">
        <v>109</v>
      </c>
      <c r="H152" s="135" t="s">
        <v>109</v>
      </c>
      <c r="I152" s="134" t="s">
        <v>109</v>
      </c>
      <c r="J152" s="136" t="s">
        <v>109</v>
      </c>
      <c r="K152" s="137" t="s">
        <v>109</v>
      </c>
      <c r="L152" s="138" t="s">
        <v>109</v>
      </c>
      <c r="M152" s="139">
        <v>0</v>
      </c>
      <c r="N152" s="139" t="s">
        <v>109</v>
      </c>
      <c r="O152" s="138" t="s">
        <v>109</v>
      </c>
      <c r="P152" s="138" t="s">
        <v>109</v>
      </c>
      <c r="Q152" s="137">
        <v>5.0000000000000001E-4</v>
      </c>
      <c r="R152" s="140" t="s">
        <v>109</v>
      </c>
      <c r="S152" s="141"/>
    </row>
    <row r="153" spans="3:19" s="106" customFormat="1" ht="15.75" hidden="1" thickBot="1" x14ac:dyDescent="0.3">
      <c r="C153" s="109">
        <v>14</v>
      </c>
      <c r="D153" s="110">
        <v>0</v>
      </c>
      <c r="E153" s="111" t="s">
        <v>109</v>
      </c>
      <c r="F153" s="112">
        <v>1</v>
      </c>
      <c r="G153" s="113">
        <v>151500000000</v>
      </c>
      <c r="H153" s="113">
        <v>75750000000</v>
      </c>
      <c r="I153" s="112">
        <v>18</v>
      </c>
      <c r="J153" s="110">
        <v>50500000000</v>
      </c>
      <c r="K153" s="112"/>
      <c r="L153" s="110"/>
      <c r="M153" s="110"/>
      <c r="N153" s="110">
        <v>0</v>
      </c>
      <c r="O153" s="112" t="s">
        <v>109</v>
      </c>
      <c r="P153" s="110" t="s">
        <v>109</v>
      </c>
      <c r="Q153" s="114"/>
      <c r="R153" s="114">
        <v>0</v>
      </c>
      <c r="S153" s="115" t="s">
        <v>109</v>
      </c>
    </row>
    <row r="154" spans="3:19" s="106" customFormat="1" ht="15.75" hidden="1" thickBot="1" x14ac:dyDescent="0.3">
      <c r="C154" s="120" t="s">
        <v>109</v>
      </c>
      <c r="D154" s="121">
        <v>0</v>
      </c>
      <c r="E154" s="122">
        <v>0</v>
      </c>
      <c r="F154" s="123">
        <v>0</v>
      </c>
      <c r="G154" s="124" t="s">
        <v>54</v>
      </c>
      <c r="H154" s="124" t="s">
        <v>109</v>
      </c>
      <c r="I154" s="123" t="s">
        <v>109</v>
      </c>
      <c r="J154" s="125" t="s">
        <v>109</v>
      </c>
      <c r="K154" s="126" t="s">
        <v>109</v>
      </c>
      <c r="L154" s="127" t="s">
        <v>109</v>
      </c>
      <c r="M154" s="127" t="s">
        <v>54</v>
      </c>
      <c r="N154" s="127" t="s">
        <v>109</v>
      </c>
      <c r="O154" s="127" t="s">
        <v>109</v>
      </c>
      <c r="P154" s="127" t="s">
        <v>109</v>
      </c>
      <c r="Q154" s="126">
        <v>5.0000000000000001E-4</v>
      </c>
      <c r="R154" s="128" t="s">
        <v>109</v>
      </c>
      <c r="S154" s="129"/>
    </row>
    <row r="155" spans="3:19" s="106" customFormat="1" ht="15.75" hidden="1" thickBot="1" x14ac:dyDescent="0.3">
      <c r="C155" s="120" t="s">
        <v>109</v>
      </c>
      <c r="D155" s="121">
        <v>0</v>
      </c>
      <c r="E155" s="122">
        <v>0</v>
      </c>
      <c r="F155" s="123">
        <v>0</v>
      </c>
      <c r="G155" s="124" t="s">
        <v>109</v>
      </c>
      <c r="H155" s="124" t="s">
        <v>109</v>
      </c>
      <c r="I155" s="123" t="s">
        <v>109</v>
      </c>
      <c r="J155" s="125" t="s">
        <v>109</v>
      </c>
      <c r="K155" s="126" t="s">
        <v>109</v>
      </c>
      <c r="L155" s="127" t="s">
        <v>109</v>
      </c>
      <c r="M155" s="130" t="s">
        <v>54</v>
      </c>
      <c r="N155" s="130" t="s">
        <v>109</v>
      </c>
      <c r="O155" s="127" t="s">
        <v>109</v>
      </c>
      <c r="P155" s="127" t="s">
        <v>109</v>
      </c>
      <c r="Q155" s="126">
        <v>5.0000000000000001E-4</v>
      </c>
      <c r="R155" s="128" t="s">
        <v>109</v>
      </c>
      <c r="S155" s="129"/>
    </row>
    <row r="156" spans="3:19" s="106" customFormat="1" ht="15.75" hidden="1" thickBot="1" x14ac:dyDescent="0.3">
      <c r="C156" s="120" t="s">
        <v>109</v>
      </c>
      <c r="D156" s="121">
        <v>0</v>
      </c>
      <c r="E156" s="122">
        <v>0</v>
      </c>
      <c r="F156" s="123">
        <v>0</v>
      </c>
      <c r="G156" s="124" t="s">
        <v>109</v>
      </c>
      <c r="H156" s="124" t="s">
        <v>109</v>
      </c>
      <c r="I156" s="123" t="s">
        <v>109</v>
      </c>
      <c r="J156" s="125" t="s">
        <v>109</v>
      </c>
      <c r="K156" s="126" t="s">
        <v>109</v>
      </c>
      <c r="L156" s="127" t="s">
        <v>109</v>
      </c>
      <c r="M156" s="130">
        <v>0</v>
      </c>
      <c r="N156" s="130" t="s">
        <v>109</v>
      </c>
      <c r="O156" s="127" t="s">
        <v>109</v>
      </c>
      <c r="P156" s="127" t="s">
        <v>109</v>
      </c>
      <c r="Q156" s="126">
        <v>5.0000000000000001E-4</v>
      </c>
      <c r="R156" s="128" t="s">
        <v>109</v>
      </c>
      <c r="S156" s="129"/>
    </row>
    <row r="157" spans="3:19" s="106" customFormat="1" ht="15.75" hidden="1" thickBot="1" x14ac:dyDescent="0.3">
      <c r="C157" s="120">
        <v>0</v>
      </c>
      <c r="D157" s="121" t="s">
        <v>109</v>
      </c>
      <c r="E157" s="122" t="s">
        <v>109</v>
      </c>
      <c r="F157" s="123">
        <v>0</v>
      </c>
      <c r="G157" s="124" t="s">
        <v>109</v>
      </c>
      <c r="H157" s="124" t="s">
        <v>109</v>
      </c>
      <c r="I157" s="123" t="s">
        <v>109</v>
      </c>
      <c r="J157" s="125" t="s">
        <v>109</v>
      </c>
      <c r="K157" s="126" t="s">
        <v>109</v>
      </c>
      <c r="L157" s="127" t="s">
        <v>109</v>
      </c>
      <c r="M157" s="130">
        <v>0</v>
      </c>
      <c r="N157" s="130" t="s">
        <v>109</v>
      </c>
      <c r="O157" s="127" t="s">
        <v>109</v>
      </c>
      <c r="P157" s="127" t="s">
        <v>109</v>
      </c>
      <c r="Q157" s="126" t="s">
        <v>109</v>
      </c>
      <c r="R157" s="128" t="s">
        <v>109</v>
      </c>
      <c r="S157" s="129"/>
    </row>
    <row r="158" spans="3:19" s="106" customFormat="1" ht="15.75" hidden="1" thickBot="1" x14ac:dyDescent="0.3">
      <c r="C158" s="120" t="s">
        <v>109</v>
      </c>
      <c r="D158" s="121">
        <v>0</v>
      </c>
      <c r="E158" s="122">
        <v>0</v>
      </c>
      <c r="F158" s="123">
        <v>0</v>
      </c>
      <c r="G158" s="124" t="s">
        <v>109</v>
      </c>
      <c r="H158" s="124" t="s">
        <v>109</v>
      </c>
      <c r="I158" s="123" t="s">
        <v>109</v>
      </c>
      <c r="J158" s="125" t="s">
        <v>109</v>
      </c>
      <c r="K158" s="126" t="s">
        <v>109</v>
      </c>
      <c r="L158" s="127" t="s">
        <v>109</v>
      </c>
      <c r="M158" s="130">
        <v>0</v>
      </c>
      <c r="N158" s="130" t="s">
        <v>109</v>
      </c>
      <c r="O158" s="127" t="s">
        <v>109</v>
      </c>
      <c r="P158" s="127" t="s">
        <v>109</v>
      </c>
      <c r="Q158" s="126">
        <v>5.0000000000000001E-4</v>
      </c>
      <c r="R158" s="128" t="s">
        <v>109</v>
      </c>
      <c r="S158" s="129"/>
    </row>
    <row r="159" spans="3:19" s="106" customFormat="1" ht="15.75" hidden="1" thickBot="1" x14ac:dyDescent="0.3">
      <c r="C159" s="120" t="s">
        <v>109</v>
      </c>
      <c r="D159" s="121">
        <v>0</v>
      </c>
      <c r="E159" s="122">
        <v>0</v>
      </c>
      <c r="F159" s="123">
        <v>0</v>
      </c>
      <c r="G159" s="124" t="s">
        <v>109</v>
      </c>
      <c r="H159" s="124" t="s">
        <v>109</v>
      </c>
      <c r="I159" s="123" t="s">
        <v>109</v>
      </c>
      <c r="J159" s="125" t="s">
        <v>109</v>
      </c>
      <c r="K159" s="126" t="s">
        <v>109</v>
      </c>
      <c r="L159" s="127" t="s">
        <v>109</v>
      </c>
      <c r="M159" s="130">
        <v>0</v>
      </c>
      <c r="N159" s="130" t="s">
        <v>109</v>
      </c>
      <c r="O159" s="127" t="s">
        <v>109</v>
      </c>
      <c r="P159" s="127" t="s">
        <v>109</v>
      </c>
      <c r="Q159" s="126">
        <v>5.0000000000000001E-4</v>
      </c>
      <c r="R159" s="128" t="s">
        <v>109</v>
      </c>
      <c r="S159" s="129"/>
    </row>
    <row r="160" spans="3:19" s="106" customFormat="1" ht="15.75" hidden="1" thickBot="1" x14ac:dyDescent="0.3">
      <c r="C160" s="120" t="s">
        <v>109</v>
      </c>
      <c r="D160" s="121">
        <v>0</v>
      </c>
      <c r="E160" s="122">
        <v>0</v>
      </c>
      <c r="F160" s="123">
        <v>0</v>
      </c>
      <c r="G160" s="124" t="s">
        <v>109</v>
      </c>
      <c r="H160" s="124" t="s">
        <v>109</v>
      </c>
      <c r="I160" s="123" t="s">
        <v>109</v>
      </c>
      <c r="J160" s="125" t="s">
        <v>109</v>
      </c>
      <c r="K160" s="126" t="s">
        <v>109</v>
      </c>
      <c r="L160" s="127" t="s">
        <v>109</v>
      </c>
      <c r="M160" s="130">
        <v>0</v>
      </c>
      <c r="N160" s="130" t="s">
        <v>109</v>
      </c>
      <c r="O160" s="127" t="s">
        <v>109</v>
      </c>
      <c r="P160" s="127" t="s">
        <v>109</v>
      </c>
      <c r="Q160" s="126">
        <v>5.0000000000000001E-4</v>
      </c>
      <c r="R160" s="128" t="s">
        <v>109</v>
      </c>
      <c r="S160" s="129"/>
    </row>
    <row r="161" spans="3:19" s="106" customFormat="1" ht="15.75" hidden="1" thickBot="1" x14ac:dyDescent="0.3">
      <c r="C161" s="120" t="s">
        <v>109</v>
      </c>
      <c r="D161" s="121">
        <v>0</v>
      </c>
      <c r="E161" s="122">
        <v>0</v>
      </c>
      <c r="F161" s="123">
        <v>0</v>
      </c>
      <c r="G161" s="124" t="s">
        <v>109</v>
      </c>
      <c r="H161" s="124" t="s">
        <v>109</v>
      </c>
      <c r="I161" s="123" t="s">
        <v>109</v>
      </c>
      <c r="J161" s="125" t="s">
        <v>109</v>
      </c>
      <c r="K161" s="126" t="s">
        <v>109</v>
      </c>
      <c r="L161" s="127" t="s">
        <v>109</v>
      </c>
      <c r="M161" s="130">
        <v>0</v>
      </c>
      <c r="N161" s="130" t="s">
        <v>109</v>
      </c>
      <c r="O161" s="127" t="s">
        <v>109</v>
      </c>
      <c r="P161" s="127" t="s">
        <v>109</v>
      </c>
      <c r="Q161" s="126">
        <v>5.0000000000000001E-4</v>
      </c>
      <c r="R161" s="128" t="s">
        <v>109</v>
      </c>
      <c r="S161" s="129"/>
    </row>
    <row r="162" spans="3:19" s="106" customFormat="1" ht="15.75" hidden="1" thickBot="1" x14ac:dyDescent="0.3">
      <c r="C162" s="120" t="s">
        <v>109</v>
      </c>
      <c r="D162" s="121">
        <v>0</v>
      </c>
      <c r="E162" s="122">
        <v>0</v>
      </c>
      <c r="F162" s="123">
        <v>0</v>
      </c>
      <c r="G162" s="124" t="s">
        <v>109</v>
      </c>
      <c r="H162" s="124" t="s">
        <v>109</v>
      </c>
      <c r="I162" s="123" t="s">
        <v>109</v>
      </c>
      <c r="J162" s="125" t="s">
        <v>109</v>
      </c>
      <c r="K162" s="126" t="s">
        <v>109</v>
      </c>
      <c r="L162" s="127" t="s">
        <v>109</v>
      </c>
      <c r="M162" s="130">
        <v>0</v>
      </c>
      <c r="N162" s="130" t="s">
        <v>109</v>
      </c>
      <c r="O162" s="127" t="s">
        <v>109</v>
      </c>
      <c r="P162" s="127" t="s">
        <v>109</v>
      </c>
      <c r="Q162" s="126">
        <v>5.0000000000000001E-4</v>
      </c>
      <c r="R162" s="128" t="s">
        <v>109</v>
      </c>
      <c r="S162" s="129"/>
    </row>
    <row r="163" spans="3:19" s="106" customFormat="1" ht="15.75" hidden="1" thickBot="1" x14ac:dyDescent="0.3">
      <c r="C163" s="131" t="s">
        <v>109</v>
      </c>
      <c r="D163" s="132">
        <v>0</v>
      </c>
      <c r="E163" s="133">
        <v>0</v>
      </c>
      <c r="F163" s="134">
        <v>0</v>
      </c>
      <c r="G163" s="135" t="s">
        <v>109</v>
      </c>
      <c r="H163" s="135" t="s">
        <v>109</v>
      </c>
      <c r="I163" s="134" t="s">
        <v>109</v>
      </c>
      <c r="J163" s="136" t="s">
        <v>109</v>
      </c>
      <c r="K163" s="137" t="s">
        <v>109</v>
      </c>
      <c r="L163" s="138" t="s">
        <v>109</v>
      </c>
      <c r="M163" s="139">
        <v>0</v>
      </c>
      <c r="N163" s="139" t="s">
        <v>109</v>
      </c>
      <c r="O163" s="138" t="s">
        <v>109</v>
      </c>
      <c r="P163" s="138" t="s">
        <v>109</v>
      </c>
      <c r="Q163" s="137">
        <v>5.0000000000000001E-4</v>
      </c>
      <c r="R163" s="140" t="s">
        <v>109</v>
      </c>
      <c r="S163" s="141"/>
    </row>
    <row r="164" spans="3:19" s="106" customFormat="1" ht="15.75" hidden="1" thickBot="1" x14ac:dyDescent="0.3">
      <c r="C164" s="109">
        <v>15</v>
      </c>
      <c r="D164" s="110">
        <v>0</v>
      </c>
      <c r="E164" s="111" t="s">
        <v>109</v>
      </c>
      <c r="F164" s="112">
        <v>1</v>
      </c>
      <c r="G164" s="113">
        <v>151500000000</v>
      </c>
      <c r="H164" s="113">
        <v>75750000000</v>
      </c>
      <c r="I164" s="112">
        <v>18</v>
      </c>
      <c r="J164" s="110">
        <v>50500000000</v>
      </c>
      <c r="K164" s="112"/>
      <c r="L164" s="110"/>
      <c r="M164" s="110"/>
      <c r="N164" s="110">
        <v>0</v>
      </c>
      <c r="O164" s="112" t="s">
        <v>109</v>
      </c>
      <c r="P164" s="110" t="s">
        <v>109</v>
      </c>
      <c r="Q164" s="114"/>
      <c r="R164" s="114">
        <v>0</v>
      </c>
      <c r="S164" s="115" t="s">
        <v>109</v>
      </c>
    </row>
    <row r="165" spans="3:19" s="106" customFormat="1" ht="15.75" hidden="1" thickBot="1" x14ac:dyDescent="0.3">
      <c r="C165" s="120" t="s">
        <v>109</v>
      </c>
      <c r="D165" s="121">
        <v>0</v>
      </c>
      <c r="E165" s="122">
        <v>0</v>
      </c>
      <c r="F165" s="123">
        <v>0</v>
      </c>
      <c r="G165" s="124" t="s">
        <v>54</v>
      </c>
      <c r="H165" s="124" t="s">
        <v>109</v>
      </c>
      <c r="I165" s="123" t="s">
        <v>109</v>
      </c>
      <c r="J165" s="125" t="s">
        <v>109</v>
      </c>
      <c r="K165" s="126" t="s">
        <v>109</v>
      </c>
      <c r="L165" s="127" t="s">
        <v>109</v>
      </c>
      <c r="M165" s="127" t="s">
        <v>54</v>
      </c>
      <c r="N165" s="127" t="s">
        <v>109</v>
      </c>
      <c r="O165" s="127" t="s">
        <v>109</v>
      </c>
      <c r="P165" s="127" t="s">
        <v>109</v>
      </c>
      <c r="Q165" s="126">
        <v>5.0000000000000001E-4</v>
      </c>
      <c r="R165" s="128" t="s">
        <v>109</v>
      </c>
      <c r="S165" s="129"/>
    </row>
    <row r="166" spans="3:19" s="106" customFormat="1" ht="15.75" hidden="1" thickBot="1" x14ac:dyDescent="0.3">
      <c r="C166" s="120" t="s">
        <v>109</v>
      </c>
      <c r="D166" s="121">
        <v>0</v>
      </c>
      <c r="E166" s="122">
        <v>0</v>
      </c>
      <c r="F166" s="123">
        <v>0</v>
      </c>
      <c r="G166" s="124" t="s">
        <v>109</v>
      </c>
      <c r="H166" s="124" t="s">
        <v>109</v>
      </c>
      <c r="I166" s="123" t="s">
        <v>109</v>
      </c>
      <c r="J166" s="125" t="s">
        <v>109</v>
      </c>
      <c r="K166" s="126" t="s">
        <v>109</v>
      </c>
      <c r="L166" s="127" t="s">
        <v>109</v>
      </c>
      <c r="M166" s="130" t="s">
        <v>54</v>
      </c>
      <c r="N166" s="130" t="s">
        <v>109</v>
      </c>
      <c r="O166" s="127" t="s">
        <v>109</v>
      </c>
      <c r="P166" s="127" t="s">
        <v>109</v>
      </c>
      <c r="Q166" s="126">
        <v>5.0000000000000001E-4</v>
      </c>
      <c r="R166" s="128" t="s">
        <v>109</v>
      </c>
      <c r="S166" s="129"/>
    </row>
    <row r="167" spans="3:19" s="106" customFormat="1" ht="15.75" hidden="1" thickBot="1" x14ac:dyDescent="0.3">
      <c r="C167" s="120" t="s">
        <v>109</v>
      </c>
      <c r="D167" s="121">
        <v>0</v>
      </c>
      <c r="E167" s="122">
        <v>0</v>
      </c>
      <c r="F167" s="123">
        <v>0</v>
      </c>
      <c r="G167" s="124" t="s">
        <v>109</v>
      </c>
      <c r="H167" s="124" t="s">
        <v>109</v>
      </c>
      <c r="I167" s="123" t="s">
        <v>109</v>
      </c>
      <c r="J167" s="125" t="s">
        <v>109</v>
      </c>
      <c r="K167" s="126" t="s">
        <v>109</v>
      </c>
      <c r="L167" s="127" t="s">
        <v>109</v>
      </c>
      <c r="M167" s="130">
        <v>0</v>
      </c>
      <c r="N167" s="130" t="s">
        <v>109</v>
      </c>
      <c r="O167" s="127" t="s">
        <v>109</v>
      </c>
      <c r="P167" s="127" t="s">
        <v>109</v>
      </c>
      <c r="Q167" s="126">
        <v>5.0000000000000001E-4</v>
      </c>
      <c r="R167" s="128" t="s">
        <v>109</v>
      </c>
      <c r="S167" s="129"/>
    </row>
    <row r="168" spans="3:19" s="106" customFormat="1" ht="15.75" hidden="1" thickBot="1" x14ac:dyDescent="0.3">
      <c r="C168" s="120">
        <v>0</v>
      </c>
      <c r="D168" s="121" t="s">
        <v>109</v>
      </c>
      <c r="E168" s="122" t="s">
        <v>109</v>
      </c>
      <c r="F168" s="123">
        <v>0</v>
      </c>
      <c r="G168" s="124" t="s">
        <v>109</v>
      </c>
      <c r="H168" s="124" t="s">
        <v>109</v>
      </c>
      <c r="I168" s="123" t="s">
        <v>109</v>
      </c>
      <c r="J168" s="125" t="s">
        <v>109</v>
      </c>
      <c r="K168" s="126" t="s">
        <v>109</v>
      </c>
      <c r="L168" s="127" t="s">
        <v>109</v>
      </c>
      <c r="M168" s="130">
        <v>0</v>
      </c>
      <c r="N168" s="130" t="s">
        <v>109</v>
      </c>
      <c r="O168" s="127" t="s">
        <v>109</v>
      </c>
      <c r="P168" s="127" t="s">
        <v>109</v>
      </c>
      <c r="Q168" s="126" t="s">
        <v>109</v>
      </c>
      <c r="R168" s="128" t="s">
        <v>109</v>
      </c>
      <c r="S168" s="129"/>
    </row>
    <row r="169" spans="3:19" s="106" customFormat="1" ht="15.75" hidden="1" thickBot="1" x14ac:dyDescent="0.3">
      <c r="C169" s="120" t="s">
        <v>109</v>
      </c>
      <c r="D169" s="121">
        <v>0</v>
      </c>
      <c r="E169" s="122">
        <v>0</v>
      </c>
      <c r="F169" s="123">
        <v>0</v>
      </c>
      <c r="G169" s="124" t="s">
        <v>109</v>
      </c>
      <c r="H169" s="124" t="s">
        <v>109</v>
      </c>
      <c r="I169" s="123" t="s">
        <v>109</v>
      </c>
      <c r="J169" s="125" t="s">
        <v>109</v>
      </c>
      <c r="K169" s="126" t="s">
        <v>109</v>
      </c>
      <c r="L169" s="127" t="s">
        <v>109</v>
      </c>
      <c r="M169" s="130">
        <v>0</v>
      </c>
      <c r="N169" s="130" t="s">
        <v>109</v>
      </c>
      <c r="O169" s="127" t="s">
        <v>109</v>
      </c>
      <c r="P169" s="127" t="s">
        <v>109</v>
      </c>
      <c r="Q169" s="126">
        <v>5.0000000000000001E-4</v>
      </c>
      <c r="R169" s="128" t="s">
        <v>109</v>
      </c>
      <c r="S169" s="129"/>
    </row>
    <row r="170" spans="3:19" s="106" customFormat="1" ht="15.75" hidden="1" thickBot="1" x14ac:dyDescent="0.3">
      <c r="C170" s="120" t="s">
        <v>109</v>
      </c>
      <c r="D170" s="121">
        <v>0</v>
      </c>
      <c r="E170" s="122">
        <v>0</v>
      </c>
      <c r="F170" s="123">
        <v>0</v>
      </c>
      <c r="G170" s="124" t="s">
        <v>109</v>
      </c>
      <c r="H170" s="124" t="s">
        <v>109</v>
      </c>
      <c r="I170" s="123" t="s">
        <v>109</v>
      </c>
      <c r="J170" s="125" t="s">
        <v>109</v>
      </c>
      <c r="K170" s="126" t="s">
        <v>109</v>
      </c>
      <c r="L170" s="127" t="s">
        <v>109</v>
      </c>
      <c r="M170" s="130">
        <v>0</v>
      </c>
      <c r="N170" s="130" t="s">
        <v>109</v>
      </c>
      <c r="O170" s="127" t="s">
        <v>109</v>
      </c>
      <c r="P170" s="127" t="s">
        <v>109</v>
      </c>
      <c r="Q170" s="126">
        <v>5.0000000000000001E-4</v>
      </c>
      <c r="R170" s="128" t="s">
        <v>109</v>
      </c>
      <c r="S170" s="129"/>
    </row>
    <row r="171" spans="3:19" s="106" customFormat="1" ht="15.75" hidden="1" thickBot="1" x14ac:dyDescent="0.3">
      <c r="C171" s="120" t="s">
        <v>109</v>
      </c>
      <c r="D171" s="121">
        <v>0</v>
      </c>
      <c r="E171" s="122">
        <v>0</v>
      </c>
      <c r="F171" s="123">
        <v>0</v>
      </c>
      <c r="G171" s="124" t="s">
        <v>109</v>
      </c>
      <c r="H171" s="124" t="s">
        <v>109</v>
      </c>
      <c r="I171" s="123" t="s">
        <v>109</v>
      </c>
      <c r="J171" s="125" t="s">
        <v>109</v>
      </c>
      <c r="K171" s="126" t="s">
        <v>109</v>
      </c>
      <c r="L171" s="127" t="s">
        <v>109</v>
      </c>
      <c r="M171" s="130">
        <v>0</v>
      </c>
      <c r="N171" s="130" t="s">
        <v>109</v>
      </c>
      <c r="O171" s="127" t="s">
        <v>109</v>
      </c>
      <c r="P171" s="127" t="s">
        <v>109</v>
      </c>
      <c r="Q171" s="126">
        <v>5.0000000000000001E-4</v>
      </c>
      <c r="R171" s="128" t="s">
        <v>109</v>
      </c>
      <c r="S171" s="129"/>
    </row>
    <row r="172" spans="3:19" s="106" customFormat="1" ht="15.75" hidden="1" thickBot="1" x14ac:dyDescent="0.3">
      <c r="C172" s="120" t="s">
        <v>109</v>
      </c>
      <c r="D172" s="121">
        <v>0</v>
      </c>
      <c r="E172" s="122">
        <v>0</v>
      </c>
      <c r="F172" s="123">
        <v>0</v>
      </c>
      <c r="G172" s="124" t="s">
        <v>109</v>
      </c>
      <c r="H172" s="124" t="s">
        <v>109</v>
      </c>
      <c r="I172" s="123" t="s">
        <v>109</v>
      </c>
      <c r="J172" s="125" t="s">
        <v>109</v>
      </c>
      <c r="K172" s="126" t="s">
        <v>109</v>
      </c>
      <c r="L172" s="127" t="s">
        <v>109</v>
      </c>
      <c r="M172" s="130">
        <v>0</v>
      </c>
      <c r="N172" s="130" t="s">
        <v>109</v>
      </c>
      <c r="O172" s="127" t="s">
        <v>109</v>
      </c>
      <c r="P172" s="127" t="s">
        <v>109</v>
      </c>
      <c r="Q172" s="126">
        <v>5.0000000000000001E-4</v>
      </c>
      <c r="R172" s="128" t="s">
        <v>109</v>
      </c>
      <c r="S172" s="129"/>
    </row>
    <row r="173" spans="3:19" s="106" customFormat="1" ht="15.75" hidden="1" thickBot="1" x14ac:dyDescent="0.3">
      <c r="C173" s="120" t="s">
        <v>109</v>
      </c>
      <c r="D173" s="121">
        <v>0</v>
      </c>
      <c r="E173" s="122">
        <v>0</v>
      </c>
      <c r="F173" s="123">
        <v>0</v>
      </c>
      <c r="G173" s="124" t="s">
        <v>109</v>
      </c>
      <c r="H173" s="124" t="s">
        <v>109</v>
      </c>
      <c r="I173" s="123" t="s">
        <v>109</v>
      </c>
      <c r="J173" s="125" t="s">
        <v>109</v>
      </c>
      <c r="K173" s="126" t="s">
        <v>109</v>
      </c>
      <c r="L173" s="127" t="s">
        <v>109</v>
      </c>
      <c r="M173" s="130">
        <v>0</v>
      </c>
      <c r="N173" s="130" t="s">
        <v>109</v>
      </c>
      <c r="O173" s="127" t="s">
        <v>109</v>
      </c>
      <c r="P173" s="127" t="s">
        <v>109</v>
      </c>
      <c r="Q173" s="126">
        <v>5.0000000000000001E-4</v>
      </c>
      <c r="R173" s="128" t="s">
        <v>109</v>
      </c>
      <c r="S173" s="129"/>
    </row>
    <row r="174" spans="3:19" s="106" customFormat="1" ht="15.75" hidden="1" thickBot="1" x14ac:dyDescent="0.3">
      <c r="C174" s="131" t="s">
        <v>109</v>
      </c>
      <c r="D174" s="132">
        <v>0</v>
      </c>
      <c r="E174" s="133">
        <v>0</v>
      </c>
      <c r="F174" s="134">
        <v>0</v>
      </c>
      <c r="G174" s="135" t="s">
        <v>109</v>
      </c>
      <c r="H174" s="135" t="s">
        <v>109</v>
      </c>
      <c r="I174" s="134" t="s">
        <v>109</v>
      </c>
      <c r="J174" s="136" t="s">
        <v>109</v>
      </c>
      <c r="K174" s="137" t="s">
        <v>109</v>
      </c>
      <c r="L174" s="138" t="s">
        <v>109</v>
      </c>
      <c r="M174" s="139">
        <v>0</v>
      </c>
      <c r="N174" s="139" t="s">
        <v>109</v>
      </c>
      <c r="O174" s="138" t="s">
        <v>109</v>
      </c>
      <c r="P174" s="138" t="s">
        <v>109</v>
      </c>
      <c r="Q174" s="137">
        <v>5.0000000000000001E-4</v>
      </c>
      <c r="R174" s="140" t="s">
        <v>109</v>
      </c>
      <c r="S174" s="141"/>
    </row>
    <row r="175" spans="3:19" s="106" customFormat="1" ht="15.75" hidden="1" thickBot="1" x14ac:dyDescent="0.3">
      <c r="C175" s="109">
        <v>16</v>
      </c>
      <c r="D175" s="110">
        <v>0</v>
      </c>
      <c r="E175" s="111" t="s">
        <v>109</v>
      </c>
      <c r="F175" s="112">
        <v>1</v>
      </c>
      <c r="G175" s="113">
        <v>151500000000</v>
      </c>
      <c r="H175" s="113">
        <v>75750000000</v>
      </c>
      <c r="I175" s="112">
        <v>18</v>
      </c>
      <c r="J175" s="110">
        <v>50500000000</v>
      </c>
      <c r="K175" s="112"/>
      <c r="L175" s="110"/>
      <c r="M175" s="110"/>
      <c r="N175" s="110">
        <v>0</v>
      </c>
      <c r="O175" s="112" t="s">
        <v>109</v>
      </c>
      <c r="P175" s="110" t="s">
        <v>109</v>
      </c>
      <c r="Q175" s="114"/>
      <c r="R175" s="114">
        <v>0</v>
      </c>
      <c r="S175" s="115" t="s">
        <v>109</v>
      </c>
    </row>
    <row r="176" spans="3:19" s="106" customFormat="1" ht="15.75" hidden="1" thickBot="1" x14ac:dyDescent="0.3">
      <c r="C176" s="120" t="s">
        <v>109</v>
      </c>
      <c r="D176" s="121">
        <v>0</v>
      </c>
      <c r="E176" s="122">
        <v>0</v>
      </c>
      <c r="F176" s="123">
        <v>0</v>
      </c>
      <c r="G176" s="124" t="s">
        <v>54</v>
      </c>
      <c r="H176" s="124" t="s">
        <v>109</v>
      </c>
      <c r="I176" s="123" t="s">
        <v>109</v>
      </c>
      <c r="J176" s="125" t="s">
        <v>109</v>
      </c>
      <c r="K176" s="126" t="s">
        <v>109</v>
      </c>
      <c r="L176" s="127" t="s">
        <v>109</v>
      </c>
      <c r="M176" s="127" t="s">
        <v>54</v>
      </c>
      <c r="N176" s="127" t="s">
        <v>109</v>
      </c>
      <c r="O176" s="127" t="s">
        <v>109</v>
      </c>
      <c r="P176" s="127" t="s">
        <v>109</v>
      </c>
      <c r="Q176" s="126">
        <v>5.0000000000000001E-4</v>
      </c>
      <c r="R176" s="128" t="s">
        <v>109</v>
      </c>
      <c r="S176" s="129"/>
    </row>
    <row r="177" spans="3:19" s="106" customFormat="1" ht="15.75" hidden="1" thickBot="1" x14ac:dyDescent="0.3">
      <c r="C177" s="120" t="s">
        <v>109</v>
      </c>
      <c r="D177" s="121">
        <v>0</v>
      </c>
      <c r="E177" s="122">
        <v>0</v>
      </c>
      <c r="F177" s="123">
        <v>0</v>
      </c>
      <c r="G177" s="124" t="s">
        <v>109</v>
      </c>
      <c r="H177" s="124" t="s">
        <v>109</v>
      </c>
      <c r="I177" s="123" t="s">
        <v>109</v>
      </c>
      <c r="J177" s="125" t="s">
        <v>109</v>
      </c>
      <c r="K177" s="126" t="s">
        <v>109</v>
      </c>
      <c r="L177" s="127" t="s">
        <v>109</v>
      </c>
      <c r="M177" s="130" t="s">
        <v>54</v>
      </c>
      <c r="N177" s="130" t="s">
        <v>109</v>
      </c>
      <c r="O177" s="127" t="s">
        <v>109</v>
      </c>
      <c r="P177" s="127" t="s">
        <v>109</v>
      </c>
      <c r="Q177" s="126">
        <v>5.0000000000000001E-4</v>
      </c>
      <c r="R177" s="128" t="s">
        <v>109</v>
      </c>
      <c r="S177" s="129"/>
    </row>
    <row r="178" spans="3:19" s="106" customFormat="1" ht="15.75" hidden="1" thickBot="1" x14ac:dyDescent="0.3">
      <c r="C178" s="120" t="s">
        <v>109</v>
      </c>
      <c r="D178" s="121">
        <v>0</v>
      </c>
      <c r="E178" s="122">
        <v>0</v>
      </c>
      <c r="F178" s="123">
        <v>0</v>
      </c>
      <c r="G178" s="124" t="s">
        <v>109</v>
      </c>
      <c r="H178" s="124" t="s">
        <v>109</v>
      </c>
      <c r="I178" s="123" t="s">
        <v>109</v>
      </c>
      <c r="J178" s="125" t="s">
        <v>109</v>
      </c>
      <c r="K178" s="126" t="s">
        <v>109</v>
      </c>
      <c r="L178" s="127" t="s">
        <v>109</v>
      </c>
      <c r="M178" s="130">
        <v>0</v>
      </c>
      <c r="N178" s="130" t="s">
        <v>109</v>
      </c>
      <c r="O178" s="127" t="s">
        <v>109</v>
      </c>
      <c r="P178" s="127" t="s">
        <v>109</v>
      </c>
      <c r="Q178" s="126">
        <v>5.0000000000000001E-4</v>
      </c>
      <c r="R178" s="128" t="s">
        <v>109</v>
      </c>
      <c r="S178" s="129"/>
    </row>
    <row r="179" spans="3:19" s="106" customFormat="1" ht="15.75" hidden="1" thickBot="1" x14ac:dyDescent="0.3">
      <c r="C179" s="120">
        <v>0</v>
      </c>
      <c r="D179" s="121" t="s">
        <v>109</v>
      </c>
      <c r="E179" s="122" t="s">
        <v>109</v>
      </c>
      <c r="F179" s="123">
        <v>0</v>
      </c>
      <c r="G179" s="124" t="s">
        <v>109</v>
      </c>
      <c r="H179" s="124" t="s">
        <v>109</v>
      </c>
      <c r="I179" s="123" t="s">
        <v>109</v>
      </c>
      <c r="J179" s="125" t="s">
        <v>109</v>
      </c>
      <c r="K179" s="126" t="s">
        <v>109</v>
      </c>
      <c r="L179" s="127" t="s">
        <v>109</v>
      </c>
      <c r="M179" s="130">
        <v>0</v>
      </c>
      <c r="N179" s="130" t="s">
        <v>109</v>
      </c>
      <c r="O179" s="127" t="s">
        <v>109</v>
      </c>
      <c r="P179" s="127" t="s">
        <v>109</v>
      </c>
      <c r="Q179" s="126" t="s">
        <v>109</v>
      </c>
      <c r="R179" s="128" t="s">
        <v>109</v>
      </c>
      <c r="S179" s="129"/>
    </row>
    <row r="180" spans="3:19" s="106" customFormat="1" ht="15.75" hidden="1" thickBot="1" x14ac:dyDescent="0.3">
      <c r="C180" s="120" t="s">
        <v>109</v>
      </c>
      <c r="D180" s="121">
        <v>0</v>
      </c>
      <c r="E180" s="122">
        <v>0</v>
      </c>
      <c r="F180" s="123">
        <v>0</v>
      </c>
      <c r="G180" s="124" t="s">
        <v>109</v>
      </c>
      <c r="H180" s="124" t="s">
        <v>109</v>
      </c>
      <c r="I180" s="123" t="s">
        <v>109</v>
      </c>
      <c r="J180" s="125" t="s">
        <v>109</v>
      </c>
      <c r="K180" s="126" t="s">
        <v>109</v>
      </c>
      <c r="L180" s="127" t="s">
        <v>109</v>
      </c>
      <c r="M180" s="130">
        <v>0</v>
      </c>
      <c r="N180" s="130" t="s">
        <v>109</v>
      </c>
      <c r="O180" s="127" t="s">
        <v>109</v>
      </c>
      <c r="P180" s="127" t="s">
        <v>109</v>
      </c>
      <c r="Q180" s="126">
        <v>5.0000000000000001E-4</v>
      </c>
      <c r="R180" s="128" t="s">
        <v>109</v>
      </c>
      <c r="S180" s="129"/>
    </row>
    <row r="181" spans="3:19" s="106" customFormat="1" ht="15.75" hidden="1" thickBot="1" x14ac:dyDescent="0.3">
      <c r="C181" s="120" t="s">
        <v>109</v>
      </c>
      <c r="D181" s="121">
        <v>0</v>
      </c>
      <c r="E181" s="122">
        <v>0</v>
      </c>
      <c r="F181" s="123">
        <v>0</v>
      </c>
      <c r="G181" s="124" t="s">
        <v>109</v>
      </c>
      <c r="H181" s="124" t="s">
        <v>109</v>
      </c>
      <c r="I181" s="123" t="s">
        <v>109</v>
      </c>
      <c r="J181" s="125" t="s">
        <v>109</v>
      </c>
      <c r="K181" s="126" t="s">
        <v>109</v>
      </c>
      <c r="L181" s="127" t="s">
        <v>109</v>
      </c>
      <c r="M181" s="130">
        <v>0</v>
      </c>
      <c r="N181" s="130" t="s">
        <v>109</v>
      </c>
      <c r="O181" s="127" t="s">
        <v>109</v>
      </c>
      <c r="P181" s="127" t="s">
        <v>109</v>
      </c>
      <c r="Q181" s="126">
        <v>5.0000000000000001E-4</v>
      </c>
      <c r="R181" s="128" t="s">
        <v>109</v>
      </c>
      <c r="S181" s="129"/>
    </row>
    <row r="182" spans="3:19" s="106" customFormat="1" ht="15.75" hidden="1" thickBot="1" x14ac:dyDescent="0.3">
      <c r="C182" s="120" t="s">
        <v>109</v>
      </c>
      <c r="D182" s="121">
        <v>0</v>
      </c>
      <c r="E182" s="122">
        <v>0</v>
      </c>
      <c r="F182" s="123">
        <v>0</v>
      </c>
      <c r="G182" s="124" t="s">
        <v>109</v>
      </c>
      <c r="H182" s="124" t="s">
        <v>109</v>
      </c>
      <c r="I182" s="123" t="s">
        <v>109</v>
      </c>
      <c r="J182" s="125" t="s">
        <v>109</v>
      </c>
      <c r="K182" s="126" t="s">
        <v>109</v>
      </c>
      <c r="L182" s="127" t="s">
        <v>109</v>
      </c>
      <c r="M182" s="130">
        <v>0</v>
      </c>
      <c r="N182" s="130" t="s">
        <v>109</v>
      </c>
      <c r="O182" s="127" t="s">
        <v>109</v>
      </c>
      <c r="P182" s="127" t="s">
        <v>109</v>
      </c>
      <c r="Q182" s="126">
        <v>5.0000000000000001E-4</v>
      </c>
      <c r="R182" s="128" t="s">
        <v>109</v>
      </c>
      <c r="S182" s="129"/>
    </row>
    <row r="183" spans="3:19" s="106" customFormat="1" ht="15.75" hidden="1" thickBot="1" x14ac:dyDescent="0.3">
      <c r="C183" s="120" t="s">
        <v>109</v>
      </c>
      <c r="D183" s="121">
        <v>0</v>
      </c>
      <c r="E183" s="122">
        <v>0</v>
      </c>
      <c r="F183" s="123">
        <v>0</v>
      </c>
      <c r="G183" s="124" t="s">
        <v>109</v>
      </c>
      <c r="H183" s="124" t="s">
        <v>109</v>
      </c>
      <c r="I183" s="123" t="s">
        <v>109</v>
      </c>
      <c r="J183" s="125" t="s">
        <v>109</v>
      </c>
      <c r="K183" s="126" t="s">
        <v>109</v>
      </c>
      <c r="L183" s="127" t="s">
        <v>109</v>
      </c>
      <c r="M183" s="130">
        <v>0</v>
      </c>
      <c r="N183" s="130" t="s">
        <v>109</v>
      </c>
      <c r="O183" s="127" t="s">
        <v>109</v>
      </c>
      <c r="P183" s="127" t="s">
        <v>109</v>
      </c>
      <c r="Q183" s="126">
        <v>5.0000000000000001E-4</v>
      </c>
      <c r="R183" s="128" t="s">
        <v>109</v>
      </c>
      <c r="S183" s="129"/>
    </row>
    <row r="184" spans="3:19" s="106" customFormat="1" ht="15.75" hidden="1" thickBot="1" x14ac:dyDescent="0.3">
      <c r="C184" s="120" t="s">
        <v>109</v>
      </c>
      <c r="D184" s="121">
        <v>0</v>
      </c>
      <c r="E184" s="122">
        <v>0</v>
      </c>
      <c r="F184" s="123">
        <v>0</v>
      </c>
      <c r="G184" s="124" t="s">
        <v>109</v>
      </c>
      <c r="H184" s="124" t="s">
        <v>109</v>
      </c>
      <c r="I184" s="123" t="s">
        <v>109</v>
      </c>
      <c r="J184" s="125" t="s">
        <v>109</v>
      </c>
      <c r="K184" s="126" t="s">
        <v>109</v>
      </c>
      <c r="L184" s="127" t="s">
        <v>109</v>
      </c>
      <c r="M184" s="130">
        <v>0</v>
      </c>
      <c r="N184" s="130" t="s">
        <v>109</v>
      </c>
      <c r="O184" s="127" t="s">
        <v>109</v>
      </c>
      <c r="P184" s="127" t="s">
        <v>109</v>
      </c>
      <c r="Q184" s="126">
        <v>5.0000000000000001E-4</v>
      </c>
      <c r="R184" s="128" t="s">
        <v>109</v>
      </c>
      <c r="S184" s="129"/>
    </row>
    <row r="185" spans="3:19" s="106" customFormat="1" ht="15.75" hidden="1" thickBot="1" x14ac:dyDescent="0.3">
      <c r="C185" s="131" t="s">
        <v>109</v>
      </c>
      <c r="D185" s="132">
        <v>0</v>
      </c>
      <c r="E185" s="133">
        <v>0</v>
      </c>
      <c r="F185" s="134">
        <v>0</v>
      </c>
      <c r="G185" s="135" t="s">
        <v>109</v>
      </c>
      <c r="H185" s="135" t="s">
        <v>109</v>
      </c>
      <c r="I185" s="134" t="s">
        <v>109</v>
      </c>
      <c r="J185" s="136" t="s">
        <v>109</v>
      </c>
      <c r="K185" s="137" t="s">
        <v>109</v>
      </c>
      <c r="L185" s="138" t="s">
        <v>109</v>
      </c>
      <c r="M185" s="139">
        <v>0</v>
      </c>
      <c r="N185" s="139" t="s">
        <v>109</v>
      </c>
      <c r="O185" s="138" t="s">
        <v>109</v>
      </c>
      <c r="P185" s="138" t="s">
        <v>109</v>
      </c>
      <c r="Q185" s="137">
        <v>5.0000000000000001E-4</v>
      </c>
      <c r="R185" s="140" t="s">
        <v>109</v>
      </c>
      <c r="S185" s="141"/>
    </row>
    <row r="186" spans="3:19" s="106" customFormat="1" ht="15.75" hidden="1" thickBot="1" x14ac:dyDescent="0.3">
      <c r="C186" s="109">
        <v>17</v>
      </c>
      <c r="D186" s="110">
        <v>0</v>
      </c>
      <c r="E186" s="111" t="s">
        <v>109</v>
      </c>
      <c r="F186" s="112">
        <v>1</v>
      </c>
      <c r="G186" s="113">
        <v>151500000000</v>
      </c>
      <c r="H186" s="113">
        <v>75750000000</v>
      </c>
      <c r="I186" s="112">
        <v>18</v>
      </c>
      <c r="J186" s="110">
        <v>50500000000</v>
      </c>
      <c r="K186" s="112"/>
      <c r="L186" s="110"/>
      <c r="M186" s="110"/>
      <c r="N186" s="110">
        <v>0</v>
      </c>
      <c r="O186" s="112" t="s">
        <v>109</v>
      </c>
      <c r="P186" s="110" t="s">
        <v>109</v>
      </c>
      <c r="Q186" s="114"/>
      <c r="R186" s="114">
        <v>0</v>
      </c>
      <c r="S186" s="115" t="s">
        <v>109</v>
      </c>
    </row>
    <row r="187" spans="3:19" s="106" customFormat="1" ht="15.75" hidden="1" thickBot="1" x14ac:dyDescent="0.3">
      <c r="C187" s="120" t="s">
        <v>109</v>
      </c>
      <c r="D187" s="121">
        <v>0</v>
      </c>
      <c r="E187" s="122">
        <v>0</v>
      </c>
      <c r="F187" s="123">
        <v>0</v>
      </c>
      <c r="G187" s="124" t="s">
        <v>54</v>
      </c>
      <c r="H187" s="124" t="s">
        <v>109</v>
      </c>
      <c r="I187" s="123" t="s">
        <v>109</v>
      </c>
      <c r="J187" s="125" t="s">
        <v>109</v>
      </c>
      <c r="K187" s="126" t="s">
        <v>109</v>
      </c>
      <c r="L187" s="127" t="s">
        <v>109</v>
      </c>
      <c r="M187" s="127" t="s">
        <v>54</v>
      </c>
      <c r="N187" s="127" t="s">
        <v>109</v>
      </c>
      <c r="O187" s="127" t="s">
        <v>109</v>
      </c>
      <c r="P187" s="127" t="s">
        <v>109</v>
      </c>
      <c r="Q187" s="126">
        <v>5.0000000000000001E-4</v>
      </c>
      <c r="R187" s="128" t="s">
        <v>109</v>
      </c>
      <c r="S187" s="129"/>
    </row>
    <row r="188" spans="3:19" s="106" customFormat="1" ht="15.75" hidden="1" thickBot="1" x14ac:dyDescent="0.3">
      <c r="C188" s="120" t="s">
        <v>109</v>
      </c>
      <c r="D188" s="121">
        <v>0</v>
      </c>
      <c r="E188" s="122">
        <v>0</v>
      </c>
      <c r="F188" s="123">
        <v>0</v>
      </c>
      <c r="G188" s="124" t="s">
        <v>109</v>
      </c>
      <c r="H188" s="124" t="s">
        <v>109</v>
      </c>
      <c r="I188" s="123" t="s">
        <v>109</v>
      </c>
      <c r="J188" s="125" t="s">
        <v>109</v>
      </c>
      <c r="K188" s="126" t="s">
        <v>109</v>
      </c>
      <c r="L188" s="127" t="s">
        <v>109</v>
      </c>
      <c r="M188" s="130" t="s">
        <v>54</v>
      </c>
      <c r="N188" s="130" t="s">
        <v>109</v>
      </c>
      <c r="O188" s="127" t="s">
        <v>109</v>
      </c>
      <c r="P188" s="127" t="s">
        <v>109</v>
      </c>
      <c r="Q188" s="126">
        <v>5.0000000000000001E-4</v>
      </c>
      <c r="R188" s="128" t="s">
        <v>109</v>
      </c>
      <c r="S188" s="129"/>
    </row>
    <row r="189" spans="3:19" s="106" customFormat="1" ht="15.75" hidden="1" thickBot="1" x14ac:dyDescent="0.3">
      <c r="C189" s="120" t="s">
        <v>109</v>
      </c>
      <c r="D189" s="121">
        <v>0</v>
      </c>
      <c r="E189" s="122">
        <v>0</v>
      </c>
      <c r="F189" s="123">
        <v>0</v>
      </c>
      <c r="G189" s="124" t="s">
        <v>109</v>
      </c>
      <c r="H189" s="124" t="s">
        <v>109</v>
      </c>
      <c r="I189" s="123" t="s">
        <v>109</v>
      </c>
      <c r="J189" s="125" t="s">
        <v>109</v>
      </c>
      <c r="K189" s="126" t="s">
        <v>109</v>
      </c>
      <c r="L189" s="127" t="s">
        <v>109</v>
      </c>
      <c r="M189" s="130">
        <v>0</v>
      </c>
      <c r="N189" s="130" t="s">
        <v>109</v>
      </c>
      <c r="O189" s="127" t="s">
        <v>109</v>
      </c>
      <c r="P189" s="127" t="s">
        <v>109</v>
      </c>
      <c r="Q189" s="126">
        <v>5.0000000000000001E-4</v>
      </c>
      <c r="R189" s="128" t="s">
        <v>109</v>
      </c>
      <c r="S189" s="129"/>
    </row>
    <row r="190" spans="3:19" s="106" customFormat="1" ht="15.75" hidden="1" thickBot="1" x14ac:dyDescent="0.3">
      <c r="C190" s="120">
        <v>0</v>
      </c>
      <c r="D190" s="121" t="s">
        <v>109</v>
      </c>
      <c r="E190" s="122" t="s">
        <v>109</v>
      </c>
      <c r="F190" s="123">
        <v>0</v>
      </c>
      <c r="G190" s="124" t="s">
        <v>109</v>
      </c>
      <c r="H190" s="124" t="s">
        <v>109</v>
      </c>
      <c r="I190" s="123" t="s">
        <v>109</v>
      </c>
      <c r="J190" s="125" t="s">
        <v>109</v>
      </c>
      <c r="K190" s="126" t="s">
        <v>109</v>
      </c>
      <c r="L190" s="127" t="s">
        <v>109</v>
      </c>
      <c r="M190" s="130">
        <v>0</v>
      </c>
      <c r="N190" s="130" t="s">
        <v>109</v>
      </c>
      <c r="O190" s="127" t="s">
        <v>109</v>
      </c>
      <c r="P190" s="127" t="s">
        <v>109</v>
      </c>
      <c r="Q190" s="126" t="s">
        <v>109</v>
      </c>
      <c r="R190" s="128" t="s">
        <v>109</v>
      </c>
      <c r="S190" s="129"/>
    </row>
    <row r="191" spans="3:19" s="106" customFormat="1" ht="15.75" hidden="1" thickBot="1" x14ac:dyDescent="0.3">
      <c r="C191" s="120" t="s">
        <v>109</v>
      </c>
      <c r="D191" s="121">
        <v>0</v>
      </c>
      <c r="E191" s="122">
        <v>0</v>
      </c>
      <c r="F191" s="123">
        <v>0</v>
      </c>
      <c r="G191" s="124" t="s">
        <v>109</v>
      </c>
      <c r="H191" s="124" t="s">
        <v>109</v>
      </c>
      <c r="I191" s="123" t="s">
        <v>109</v>
      </c>
      <c r="J191" s="125" t="s">
        <v>109</v>
      </c>
      <c r="K191" s="126" t="s">
        <v>109</v>
      </c>
      <c r="L191" s="127" t="s">
        <v>109</v>
      </c>
      <c r="M191" s="130">
        <v>0</v>
      </c>
      <c r="N191" s="130" t="s">
        <v>109</v>
      </c>
      <c r="O191" s="127" t="s">
        <v>109</v>
      </c>
      <c r="P191" s="127" t="s">
        <v>109</v>
      </c>
      <c r="Q191" s="126">
        <v>5.0000000000000001E-4</v>
      </c>
      <c r="R191" s="128" t="s">
        <v>109</v>
      </c>
      <c r="S191" s="129"/>
    </row>
    <row r="192" spans="3:19" s="106" customFormat="1" ht="15.75" hidden="1" thickBot="1" x14ac:dyDescent="0.3">
      <c r="C192" s="120" t="s">
        <v>109</v>
      </c>
      <c r="D192" s="121">
        <v>0</v>
      </c>
      <c r="E192" s="122">
        <v>0</v>
      </c>
      <c r="F192" s="123">
        <v>0</v>
      </c>
      <c r="G192" s="124" t="s">
        <v>109</v>
      </c>
      <c r="H192" s="124" t="s">
        <v>109</v>
      </c>
      <c r="I192" s="123" t="s">
        <v>109</v>
      </c>
      <c r="J192" s="125" t="s">
        <v>109</v>
      </c>
      <c r="K192" s="126" t="s">
        <v>109</v>
      </c>
      <c r="L192" s="127" t="s">
        <v>109</v>
      </c>
      <c r="M192" s="130">
        <v>0</v>
      </c>
      <c r="N192" s="130" t="s">
        <v>109</v>
      </c>
      <c r="O192" s="127" t="s">
        <v>109</v>
      </c>
      <c r="P192" s="127" t="s">
        <v>109</v>
      </c>
      <c r="Q192" s="126">
        <v>5.0000000000000001E-4</v>
      </c>
      <c r="R192" s="128" t="s">
        <v>109</v>
      </c>
      <c r="S192" s="129"/>
    </row>
    <row r="193" spans="3:19" s="106" customFormat="1" ht="15.75" hidden="1" thickBot="1" x14ac:dyDescent="0.3">
      <c r="C193" s="120" t="s">
        <v>109</v>
      </c>
      <c r="D193" s="121">
        <v>0</v>
      </c>
      <c r="E193" s="122">
        <v>0</v>
      </c>
      <c r="F193" s="123">
        <v>0</v>
      </c>
      <c r="G193" s="124" t="s">
        <v>109</v>
      </c>
      <c r="H193" s="124" t="s">
        <v>109</v>
      </c>
      <c r="I193" s="123" t="s">
        <v>109</v>
      </c>
      <c r="J193" s="125" t="s">
        <v>109</v>
      </c>
      <c r="K193" s="126" t="s">
        <v>109</v>
      </c>
      <c r="L193" s="127" t="s">
        <v>109</v>
      </c>
      <c r="M193" s="130">
        <v>0</v>
      </c>
      <c r="N193" s="130" t="s">
        <v>109</v>
      </c>
      <c r="O193" s="127" t="s">
        <v>109</v>
      </c>
      <c r="P193" s="127" t="s">
        <v>109</v>
      </c>
      <c r="Q193" s="126">
        <v>5.0000000000000001E-4</v>
      </c>
      <c r="R193" s="128" t="s">
        <v>109</v>
      </c>
      <c r="S193" s="129"/>
    </row>
    <row r="194" spans="3:19" s="106" customFormat="1" ht="15.75" hidden="1" thickBot="1" x14ac:dyDescent="0.3">
      <c r="C194" s="120" t="s">
        <v>109</v>
      </c>
      <c r="D194" s="121">
        <v>0</v>
      </c>
      <c r="E194" s="122">
        <v>0</v>
      </c>
      <c r="F194" s="123">
        <v>0</v>
      </c>
      <c r="G194" s="124" t="s">
        <v>109</v>
      </c>
      <c r="H194" s="124" t="s">
        <v>109</v>
      </c>
      <c r="I194" s="123" t="s">
        <v>109</v>
      </c>
      <c r="J194" s="125" t="s">
        <v>109</v>
      </c>
      <c r="K194" s="126" t="s">
        <v>109</v>
      </c>
      <c r="L194" s="127" t="s">
        <v>109</v>
      </c>
      <c r="M194" s="130">
        <v>0</v>
      </c>
      <c r="N194" s="130" t="s">
        <v>109</v>
      </c>
      <c r="O194" s="127" t="s">
        <v>109</v>
      </c>
      <c r="P194" s="127" t="s">
        <v>109</v>
      </c>
      <c r="Q194" s="126">
        <v>5.0000000000000001E-4</v>
      </c>
      <c r="R194" s="128" t="s">
        <v>109</v>
      </c>
      <c r="S194" s="129"/>
    </row>
    <row r="195" spans="3:19" s="106" customFormat="1" ht="15.75" hidden="1" thickBot="1" x14ac:dyDescent="0.3">
      <c r="C195" s="120" t="s">
        <v>109</v>
      </c>
      <c r="D195" s="121">
        <v>0</v>
      </c>
      <c r="E195" s="122">
        <v>0</v>
      </c>
      <c r="F195" s="123">
        <v>0</v>
      </c>
      <c r="G195" s="124" t="s">
        <v>109</v>
      </c>
      <c r="H195" s="124" t="s">
        <v>109</v>
      </c>
      <c r="I195" s="123" t="s">
        <v>109</v>
      </c>
      <c r="J195" s="125" t="s">
        <v>109</v>
      </c>
      <c r="K195" s="126" t="s">
        <v>109</v>
      </c>
      <c r="L195" s="127" t="s">
        <v>109</v>
      </c>
      <c r="M195" s="130">
        <v>0</v>
      </c>
      <c r="N195" s="130" t="s">
        <v>109</v>
      </c>
      <c r="O195" s="127" t="s">
        <v>109</v>
      </c>
      <c r="P195" s="127" t="s">
        <v>109</v>
      </c>
      <c r="Q195" s="126">
        <v>5.0000000000000001E-4</v>
      </c>
      <c r="R195" s="128" t="s">
        <v>109</v>
      </c>
      <c r="S195" s="129"/>
    </row>
    <row r="196" spans="3:19" s="106" customFormat="1" ht="15.75" hidden="1" thickBot="1" x14ac:dyDescent="0.3">
      <c r="C196" s="131" t="s">
        <v>109</v>
      </c>
      <c r="D196" s="132">
        <v>0</v>
      </c>
      <c r="E196" s="133">
        <v>0</v>
      </c>
      <c r="F196" s="134">
        <v>0</v>
      </c>
      <c r="G196" s="135" t="s">
        <v>109</v>
      </c>
      <c r="H196" s="135" t="s">
        <v>109</v>
      </c>
      <c r="I196" s="134" t="s">
        <v>109</v>
      </c>
      <c r="J196" s="136" t="s">
        <v>109</v>
      </c>
      <c r="K196" s="137" t="s">
        <v>109</v>
      </c>
      <c r="L196" s="138" t="s">
        <v>109</v>
      </c>
      <c r="M196" s="139">
        <v>0</v>
      </c>
      <c r="N196" s="139" t="s">
        <v>109</v>
      </c>
      <c r="O196" s="138" t="s">
        <v>109</v>
      </c>
      <c r="P196" s="138" t="s">
        <v>109</v>
      </c>
      <c r="Q196" s="137">
        <v>5.0000000000000001E-4</v>
      </c>
      <c r="R196" s="140" t="s">
        <v>109</v>
      </c>
      <c r="S196" s="141"/>
    </row>
    <row r="197" spans="3:19" s="106" customFormat="1" ht="15.75" hidden="1" thickBot="1" x14ac:dyDescent="0.3">
      <c r="C197" s="109">
        <v>18</v>
      </c>
      <c r="D197" s="110">
        <v>0</v>
      </c>
      <c r="E197" s="111" t="s">
        <v>109</v>
      </c>
      <c r="F197" s="112">
        <v>1</v>
      </c>
      <c r="G197" s="113">
        <v>151500000000</v>
      </c>
      <c r="H197" s="113">
        <v>75750000000</v>
      </c>
      <c r="I197" s="112">
        <v>18</v>
      </c>
      <c r="J197" s="110">
        <v>50500000000</v>
      </c>
      <c r="K197" s="112"/>
      <c r="L197" s="110"/>
      <c r="M197" s="110"/>
      <c r="N197" s="110">
        <v>0</v>
      </c>
      <c r="O197" s="112" t="s">
        <v>109</v>
      </c>
      <c r="P197" s="110" t="s">
        <v>109</v>
      </c>
      <c r="Q197" s="114"/>
      <c r="R197" s="114">
        <v>0</v>
      </c>
      <c r="S197" s="115" t="s">
        <v>109</v>
      </c>
    </row>
    <row r="198" spans="3:19" s="106" customFormat="1" ht="15.75" hidden="1" thickBot="1" x14ac:dyDescent="0.3">
      <c r="C198" s="120" t="s">
        <v>109</v>
      </c>
      <c r="D198" s="121">
        <v>0</v>
      </c>
      <c r="E198" s="122">
        <v>0</v>
      </c>
      <c r="F198" s="123">
        <v>0</v>
      </c>
      <c r="G198" s="124" t="s">
        <v>54</v>
      </c>
      <c r="H198" s="124" t="s">
        <v>109</v>
      </c>
      <c r="I198" s="123" t="s">
        <v>109</v>
      </c>
      <c r="J198" s="125" t="s">
        <v>109</v>
      </c>
      <c r="K198" s="126" t="s">
        <v>109</v>
      </c>
      <c r="L198" s="127" t="s">
        <v>109</v>
      </c>
      <c r="M198" s="127" t="s">
        <v>54</v>
      </c>
      <c r="N198" s="127" t="s">
        <v>109</v>
      </c>
      <c r="O198" s="127" t="s">
        <v>109</v>
      </c>
      <c r="P198" s="127" t="s">
        <v>109</v>
      </c>
      <c r="Q198" s="126">
        <v>5.0000000000000001E-4</v>
      </c>
      <c r="R198" s="128" t="s">
        <v>109</v>
      </c>
      <c r="S198" s="129"/>
    </row>
    <row r="199" spans="3:19" s="106" customFormat="1" ht="15.75" hidden="1" thickBot="1" x14ac:dyDescent="0.3">
      <c r="C199" s="120" t="s">
        <v>109</v>
      </c>
      <c r="D199" s="121">
        <v>0</v>
      </c>
      <c r="E199" s="122">
        <v>0</v>
      </c>
      <c r="F199" s="123">
        <v>0</v>
      </c>
      <c r="G199" s="124" t="s">
        <v>109</v>
      </c>
      <c r="H199" s="124" t="s">
        <v>109</v>
      </c>
      <c r="I199" s="123" t="s">
        <v>109</v>
      </c>
      <c r="J199" s="125" t="s">
        <v>109</v>
      </c>
      <c r="K199" s="126" t="s">
        <v>109</v>
      </c>
      <c r="L199" s="127" t="s">
        <v>109</v>
      </c>
      <c r="M199" s="130" t="s">
        <v>54</v>
      </c>
      <c r="N199" s="130" t="s">
        <v>109</v>
      </c>
      <c r="O199" s="127" t="s">
        <v>109</v>
      </c>
      <c r="P199" s="127" t="s">
        <v>109</v>
      </c>
      <c r="Q199" s="126">
        <v>5.0000000000000001E-4</v>
      </c>
      <c r="R199" s="128" t="s">
        <v>109</v>
      </c>
      <c r="S199" s="129"/>
    </row>
    <row r="200" spans="3:19" s="106" customFormat="1" ht="15.75" hidden="1" thickBot="1" x14ac:dyDescent="0.3">
      <c r="C200" s="120" t="s">
        <v>109</v>
      </c>
      <c r="D200" s="121">
        <v>0</v>
      </c>
      <c r="E200" s="122">
        <v>0</v>
      </c>
      <c r="F200" s="123">
        <v>0</v>
      </c>
      <c r="G200" s="124" t="s">
        <v>109</v>
      </c>
      <c r="H200" s="124" t="s">
        <v>109</v>
      </c>
      <c r="I200" s="123" t="s">
        <v>109</v>
      </c>
      <c r="J200" s="125" t="s">
        <v>109</v>
      </c>
      <c r="K200" s="126" t="s">
        <v>109</v>
      </c>
      <c r="L200" s="127" t="s">
        <v>109</v>
      </c>
      <c r="M200" s="130">
        <v>0</v>
      </c>
      <c r="N200" s="130" t="s">
        <v>109</v>
      </c>
      <c r="O200" s="127" t="s">
        <v>109</v>
      </c>
      <c r="P200" s="127" t="s">
        <v>109</v>
      </c>
      <c r="Q200" s="126">
        <v>5.0000000000000001E-4</v>
      </c>
      <c r="R200" s="128" t="s">
        <v>109</v>
      </c>
      <c r="S200" s="129"/>
    </row>
    <row r="201" spans="3:19" s="106" customFormat="1" ht="15.75" hidden="1" thickBot="1" x14ac:dyDescent="0.3">
      <c r="C201" s="120">
        <v>0</v>
      </c>
      <c r="D201" s="121" t="s">
        <v>109</v>
      </c>
      <c r="E201" s="122" t="s">
        <v>109</v>
      </c>
      <c r="F201" s="123">
        <v>0</v>
      </c>
      <c r="G201" s="124" t="s">
        <v>109</v>
      </c>
      <c r="H201" s="124" t="s">
        <v>109</v>
      </c>
      <c r="I201" s="123" t="s">
        <v>109</v>
      </c>
      <c r="J201" s="125" t="s">
        <v>109</v>
      </c>
      <c r="K201" s="126" t="s">
        <v>109</v>
      </c>
      <c r="L201" s="127" t="s">
        <v>109</v>
      </c>
      <c r="M201" s="130">
        <v>0</v>
      </c>
      <c r="N201" s="130" t="s">
        <v>109</v>
      </c>
      <c r="O201" s="127" t="s">
        <v>109</v>
      </c>
      <c r="P201" s="127" t="s">
        <v>109</v>
      </c>
      <c r="Q201" s="126" t="s">
        <v>109</v>
      </c>
      <c r="R201" s="128" t="s">
        <v>109</v>
      </c>
      <c r="S201" s="129"/>
    </row>
    <row r="202" spans="3:19" s="106" customFormat="1" ht="15.75" hidden="1" thickBot="1" x14ac:dyDescent="0.3">
      <c r="C202" s="120" t="s">
        <v>109</v>
      </c>
      <c r="D202" s="121">
        <v>0</v>
      </c>
      <c r="E202" s="122">
        <v>0</v>
      </c>
      <c r="F202" s="123">
        <v>0</v>
      </c>
      <c r="G202" s="124" t="s">
        <v>109</v>
      </c>
      <c r="H202" s="124" t="s">
        <v>109</v>
      </c>
      <c r="I202" s="123" t="s">
        <v>109</v>
      </c>
      <c r="J202" s="125" t="s">
        <v>109</v>
      </c>
      <c r="K202" s="126" t="s">
        <v>109</v>
      </c>
      <c r="L202" s="127" t="s">
        <v>109</v>
      </c>
      <c r="M202" s="130">
        <v>0</v>
      </c>
      <c r="N202" s="130" t="s">
        <v>109</v>
      </c>
      <c r="O202" s="127" t="s">
        <v>109</v>
      </c>
      <c r="P202" s="127" t="s">
        <v>109</v>
      </c>
      <c r="Q202" s="126">
        <v>5.0000000000000001E-4</v>
      </c>
      <c r="R202" s="128" t="s">
        <v>109</v>
      </c>
      <c r="S202" s="129"/>
    </row>
    <row r="203" spans="3:19" s="106" customFormat="1" ht="15.75" hidden="1" thickBot="1" x14ac:dyDescent="0.3">
      <c r="C203" s="120" t="s">
        <v>109</v>
      </c>
      <c r="D203" s="121">
        <v>0</v>
      </c>
      <c r="E203" s="122">
        <v>0</v>
      </c>
      <c r="F203" s="123">
        <v>0</v>
      </c>
      <c r="G203" s="124" t="s">
        <v>109</v>
      </c>
      <c r="H203" s="124" t="s">
        <v>109</v>
      </c>
      <c r="I203" s="123" t="s">
        <v>109</v>
      </c>
      <c r="J203" s="125" t="s">
        <v>109</v>
      </c>
      <c r="K203" s="126" t="s">
        <v>109</v>
      </c>
      <c r="L203" s="127" t="s">
        <v>109</v>
      </c>
      <c r="M203" s="130">
        <v>0</v>
      </c>
      <c r="N203" s="130" t="s">
        <v>109</v>
      </c>
      <c r="O203" s="127" t="s">
        <v>109</v>
      </c>
      <c r="P203" s="127" t="s">
        <v>109</v>
      </c>
      <c r="Q203" s="126">
        <v>5.0000000000000001E-4</v>
      </c>
      <c r="R203" s="128" t="s">
        <v>109</v>
      </c>
      <c r="S203" s="129"/>
    </row>
    <row r="204" spans="3:19" s="106" customFormat="1" ht="15.75" hidden="1" thickBot="1" x14ac:dyDescent="0.3">
      <c r="C204" s="120" t="s">
        <v>109</v>
      </c>
      <c r="D204" s="121">
        <v>0</v>
      </c>
      <c r="E204" s="122">
        <v>0</v>
      </c>
      <c r="F204" s="123">
        <v>0</v>
      </c>
      <c r="G204" s="124" t="s">
        <v>109</v>
      </c>
      <c r="H204" s="124" t="s">
        <v>109</v>
      </c>
      <c r="I204" s="123" t="s">
        <v>109</v>
      </c>
      <c r="J204" s="125" t="s">
        <v>109</v>
      </c>
      <c r="K204" s="126" t="s">
        <v>109</v>
      </c>
      <c r="L204" s="127" t="s">
        <v>109</v>
      </c>
      <c r="M204" s="130">
        <v>0</v>
      </c>
      <c r="N204" s="130" t="s">
        <v>109</v>
      </c>
      <c r="O204" s="127" t="s">
        <v>109</v>
      </c>
      <c r="P204" s="127" t="s">
        <v>109</v>
      </c>
      <c r="Q204" s="126">
        <v>5.0000000000000001E-4</v>
      </c>
      <c r="R204" s="128" t="s">
        <v>109</v>
      </c>
      <c r="S204" s="129"/>
    </row>
    <row r="205" spans="3:19" s="106" customFormat="1" ht="15.75" hidden="1" thickBot="1" x14ac:dyDescent="0.3">
      <c r="C205" s="120" t="s">
        <v>109</v>
      </c>
      <c r="D205" s="121">
        <v>0</v>
      </c>
      <c r="E205" s="122">
        <v>0</v>
      </c>
      <c r="F205" s="123">
        <v>0</v>
      </c>
      <c r="G205" s="124" t="s">
        <v>109</v>
      </c>
      <c r="H205" s="124" t="s">
        <v>109</v>
      </c>
      <c r="I205" s="123" t="s">
        <v>109</v>
      </c>
      <c r="J205" s="125" t="s">
        <v>109</v>
      </c>
      <c r="K205" s="126" t="s">
        <v>109</v>
      </c>
      <c r="L205" s="127" t="s">
        <v>109</v>
      </c>
      <c r="M205" s="130">
        <v>0</v>
      </c>
      <c r="N205" s="130" t="s">
        <v>109</v>
      </c>
      <c r="O205" s="127" t="s">
        <v>109</v>
      </c>
      <c r="P205" s="127" t="s">
        <v>109</v>
      </c>
      <c r="Q205" s="126">
        <v>5.0000000000000001E-4</v>
      </c>
      <c r="R205" s="128" t="s">
        <v>109</v>
      </c>
      <c r="S205" s="129"/>
    </row>
    <row r="206" spans="3:19" s="106" customFormat="1" ht="15.75" hidden="1" thickBot="1" x14ac:dyDescent="0.3">
      <c r="C206" s="120" t="s">
        <v>109</v>
      </c>
      <c r="D206" s="121">
        <v>0</v>
      </c>
      <c r="E206" s="122">
        <v>0</v>
      </c>
      <c r="F206" s="123">
        <v>0</v>
      </c>
      <c r="G206" s="124" t="s">
        <v>109</v>
      </c>
      <c r="H206" s="124" t="s">
        <v>109</v>
      </c>
      <c r="I206" s="123" t="s">
        <v>109</v>
      </c>
      <c r="J206" s="125" t="s">
        <v>109</v>
      </c>
      <c r="K206" s="126" t="s">
        <v>109</v>
      </c>
      <c r="L206" s="127" t="s">
        <v>109</v>
      </c>
      <c r="M206" s="130">
        <v>0</v>
      </c>
      <c r="N206" s="130" t="s">
        <v>109</v>
      </c>
      <c r="O206" s="127" t="s">
        <v>109</v>
      </c>
      <c r="P206" s="127" t="s">
        <v>109</v>
      </c>
      <c r="Q206" s="126">
        <v>5.0000000000000001E-4</v>
      </c>
      <c r="R206" s="128" t="s">
        <v>109</v>
      </c>
      <c r="S206" s="129"/>
    </row>
    <row r="207" spans="3:19" s="106" customFormat="1" ht="15.75" hidden="1" thickBot="1" x14ac:dyDescent="0.3">
      <c r="C207" s="131" t="s">
        <v>109</v>
      </c>
      <c r="D207" s="132">
        <v>0</v>
      </c>
      <c r="E207" s="133">
        <v>0</v>
      </c>
      <c r="F207" s="134">
        <v>0</v>
      </c>
      <c r="G207" s="135" t="s">
        <v>109</v>
      </c>
      <c r="H207" s="135" t="s">
        <v>109</v>
      </c>
      <c r="I207" s="134" t="s">
        <v>109</v>
      </c>
      <c r="J207" s="136" t="s">
        <v>109</v>
      </c>
      <c r="K207" s="137" t="s">
        <v>109</v>
      </c>
      <c r="L207" s="138" t="s">
        <v>109</v>
      </c>
      <c r="M207" s="139">
        <v>0</v>
      </c>
      <c r="N207" s="139" t="s">
        <v>109</v>
      </c>
      <c r="O207" s="138" t="s">
        <v>109</v>
      </c>
      <c r="P207" s="138" t="s">
        <v>109</v>
      </c>
      <c r="Q207" s="137">
        <v>5.0000000000000001E-4</v>
      </c>
      <c r="R207" s="140" t="s">
        <v>109</v>
      </c>
      <c r="S207" s="141"/>
    </row>
    <row r="208" spans="3:19" s="106" customFormat="1" ht="15.75" hidden="1" thickBot="1" x14ac:dyDescent="0.3">
      <c r="C208" s="109">
        <v>19</v>
      </c>
      <c r="D208" s="110">
        <v>0</v>
      </c>
      <c r="E208" s="111" t="s">
        <v>109</v>
      </c>
      <c r="F208" s="112">
        <v>1</v>
      </c>
      <c r="G208" s="113">
        <v>151500000000</v>
      </c>
      <c r="H208" s="113">
        <v>75750000000</v>
      </c>
      <c r="I208" s="112">
        <v>18</v>
      </c>
      <c r="J208" s="110">
        <v>50500000000</v>
      </c>
      <c r="K208" s="112"/>
      <c r="L208" s="110"/>
      <c r="M208" s="110"/>
      <c r="N208" s="110">
        <v>0</v>
      </c>
      <c r="O208" s="112" t="s">
        <v>109</v>
      </c>
      <c r="P208" s="110" t="s">
        <v>109</v>
      </c>
      <c r="Q208" s="114"/>
      <c r="R208" s="114">
        <v>0</v>
      </c>
      <c r="S208" s="115" t="s">
        <v>109</v>
      </c>
    </row>
    <row r="209" spans="3:19" s="106" customFormat="1" ht="15.75" hidden="1" thickBot="1" x14ac:dyDescent="0.3">
      <c r="C209" s="120" t="s">
        <v>109</v>
      </c>
      <c r="D209" s="121">
        <v>0</v>
      </c>
      <c r="E209" s="122">
        <v>0</v>
      </c>
      <c r="F209" s="123">
        <v>0</v>
      </c>
      <c r="G209" s="124" t="s">
        <v>54</v>
      </c>
      <c r="H209" s="124" t="s">
        <v>109</v>
      </c>
      <c r="I209" s="123" t="s">
        <v>109</v>
      </c>
      <c r="J209" s="125" t="s">
        <v>109</v>
      </c>
      <c r="K209" s="126" t="s">
        <v>109</v>
      </c>
      <c r="L209" s="127" t="s">
        <v>109</v>
      </c>
      <c r="M209" s="127" t="s">
        <v>54</v>
      </c>
      <c r="N209" s="127" t="s">
        <v>109</v>
      </c>
      <c r="O209" s="127" t="s">
        <v>109</v>
      </c>
      <c r="P209" s="127" t="s">
        <v>109</v>
      </c>
      <c r="Q209" s="126">
        <v>5.0000000000000001E-4</v>
      </c>
      <c r="R209" s="128" t="s">
        <v>109</v>
      </c>
      <c r="S209" s="129"/>
    </row>
    <row r="210" spans="3:19" s="106" customFormat="1" ht="15.75" hidden="1" thickBot="1" x14ac:dyDescent="0.3">
      <c r="C210" s="120" t="s">
        <v>109</v>
      </c>
      <c r="D210" s="121">
        <v>0</v>
      </c>
      <c r="E210" s="122">
        <v>0</v>
      </c>
      <c r="F210" s="123">
        <v>0</v>
      </c>
      <c r="G210" s="124" t="s">
        <v>109</v>
      </c>
      <c r="H210" s="124" t="s">
        <v>109</v>
      </c>
      <c r="I210" s="123" t="s">
        <v>109</v>
      </c>
      <c r="J210" s="125" t="s">
        <v>109</v>
      </c>
      <c r="K210" s="126" t="s">
        <v>109</v>
      </c>
      <c r="L210" s="127" t="s">
        <v>109</v>
      </c>
      <c r="M210" s="130" t="s">
        <v>54</v>
      </c>
      <c r="N210" s="130" t="s">
        <v>109</v>
      </c>
      <c r="O210" s="127" t="s">
        <v>109</v>
      </c>
      <c r="P210" s="127" t="s">
        <v>109</v>
      </c>
      <c r="Q210" s="126">
        <v>5.0000000000000001E-4</v>
      </c>
      <c r="R210" s="128" t="s">
        <v>109</v>
      </c>
      <c r="S210" s="129"/>
    </row>
    <row r="211" spans="3:19" s="106" customFormat="1" ht="15.75" hidden="1" thickBot="1" x14ac:dyDescent="0.3">
      <c r="C211" s="120" t="s">
        <v>109</v>
      </c>
      <c r="D211" s="121">
        <v>0</v>
      </c>
      <c r="E211" s="122">
        <v>0</v>
      </c>
      <c r="F211" s="123">
        <v>0</v>
      </c>
      <c r="G211" s="124" t="s">
        <v>109</v>
      </c>
      <c r="H211" s="124" t="s">
        <v>109</v>
      </c>
      <c r="I211" s="123" t="s">
        <v>109</v>
      </c>
      <c r="J211" s="125" t="s">
        <v>109</v>
      </c>
      <c r="K211" s="126" t="s">
        <v>109</v>
      </c>
      <c r="L211" s="127" t="s">
        <v>109</v>
      </c>
      <c r="M211" s="130">
        <v>0</v>
      </c>
      <c r="N211" s="130" t="s">
        <v>109</v>
      </c>
      <c r="O211" s="127" t="s">
        <v>109</v>
      </c>
      <c r="P211" s="127" t="s">
        <v>109</v>
      </c>
      <c r="Q211" s="126">
        <v>5.0000000000000001E-4</v>
      </c>
      <c r="R211" s="128" t="s">
        <v>109</v>
      </c>
      <c r="S211" s="129"/>
    </row>
    <row r="212" spans="3:19" s="106" customFormat="1" ht="15.75" hidden="1" thickBot="1" x14ac:dyDescent="0.3">
      <c r="C212" s="120">
        <v>0</v>
      </c>
      <c r="D212" s="121" t="s">
        <v>109</v>
      </c>
      <c r="E212" s="122" t="s">
        <v>109</v>
      </c>
      <c r="F212" s="123">
        <v>0</v>
      </c>
      <c r="G212" s="124" t="s">
        <v>109</v>
      </c>
      <c r="H212" s="124" t="s">
        <v>109</v>
      </c>
      <c r="I212" s="123" t="s">
        <v>109</v>
      </c>
      <c r="J212" s="125" t="s">
        <v>109</v>
      </c>
      <c r="K212" s="126" t="s">
        <v>109</v>
      </c>
      <c r="L212" s="127" t="s">
        <v>109</v>
      </c>
      <c r="M212" s="130">
        <v>0</v>
      </c>
      <c r="N212" s="130" t="s">
        <v>109</v>
      </c>
      <c r="O212" s="127" t="s">
        <v>109</v>
      </c>
      <c r="P212" s="127" t="s">
        <v>109</v>
      </c>
      <c r="Q212" s="126" t="s">
        <v>109</v>
      </c>
      <c r="R212" s="128" t="s">
        <v>109</v>
      </c>
      <c r="S212" s="129"/>
    </row>
    <row r="213" spans="3:19" s="106" customFormat="1" ht="15.75" hidden="1" thickBot="1" x14ac:dyDescent="0.3">
      <c r="C213" s="120" t="s">
        <v>109</v>
      </c>
      <c r="D213" s="121">
        <v>0</v>
      </c>
      <c r="E213" s="122">
        <v>0</v>
      </c>
      <c r="F213" s="123">
        <v>0</v>
      </c>
      <c r="G213" s="124" t="s">
        <v>109</v>
      </c>
      <c r="H213" s="124" t="s">
        <v>109</v>
      </c>
      <c r="I213" s="123" t="s">
        <v>109</v>
      </c>
      <c r="J213" s="125" t="s">
        <v>109</v>
      </c>
      <c r="K213" s="126" t="s">
        <v>109</v>
      </c>
      <c r="L213" s="127" t="s">
        <v>109</v>
      </c>
      <c r="M213" s="130">
        <v>0</v>
      </c>
      <c r="N213" s="130" t="s">
        <v>109</v>
      </c>
      <c r="O213" s="127" t="s">
        <v>109</v>
      </c>
      <c r="P213" s="127" t="s">
        <v>109</v>
      </c>
      <c r="Q213" s="126">
        <v>5.0000000000000001E-4</v>
      </c>
      <c r="R213" s="128" t="s">
        <v>109</v>
      </c>
      <c r="S213" s="129"/>
    </row>
    <row r="214" spans="3:19" s="106" customFormat="1" ht="15.75" hidden="1" thickBot="1" x14ac:dyDescent="0.3">
      <c r="C214" s="120" t="s">
        <v>109</v>
      </c>
      <c r="D214" s="121">
        <v>0</v>
      </c>
      <c r="E214" s="122">
        <v>0</v>
      </c>
      <c r="F214" s="123">
        <v>0</v>
      </c>
      <c r="G214" s="124" t="s">
        <v>109</v>
      </c>
      <c r="H214" s="124" t="s">
        <v>109</v>
      </c>
      <c r="I214" s="123" t="s">
        <v>109</v>
      </c>
      <c r="J214" s="125" t="s">
        <v>109</v>
      </c>
      <c r="K214" s="126" t="s">
        <v>109</v>
      </c>
      <c r="L214" s="127" t="s">
        <v>109</v>
      </c>
      <c r="M214" s="130">
        <v>0</v>
      </c>
      <c r="N214" s="130" t="s">
        <v>109</v>
      </c>
      <c r="O214" s="127" t="s">
        <v>109</v>
      </c>
      <c r="P214" s="127" t="s">
        <v>109</v>
      </c>
      <c r="Q214" s="126">
        <v>5.0000000000000001E-4</v>
      </c>
      <c r="R214" s="128" t="s">
        <v>109</v>
      </c>
      <c r="S214" s="129"/>
    </row>
    <row r="215" spans="3:19" s="106" customFormat="1" ht="15.75" hidden="1" thickBot="1" x14ac:dyDescent="0.3">
      <c r="C215" s="120" t="s">
        <v>109</v>
      </c>
      <c r="D215" s="121">
        <v>0</v>
      </c>
      <c r="E215" s="122">
        <v>0</v>
      </c>
      <c r="F215" s="123">
        <v>0</v>
      </c>
      <c r="G215" s="124" t="s">
        <v>109</v>
      </c>
      <c r="H215" s="124" t="s">
        <v>109</v>
      </c>
      <c r="I215" s="123" t="s">
        <v>109</v>
      </c>
      <c r="J215" s="125" t="s">
        <v>109</v>
      </c>
      <c r="K215" s="126" t="s">
        <v>109</v>
      </c>
      <c r="L215" s="127" t="s">
        <v>109</v>
      </c>
      <c r="M215" s="130">
        <v>0</v>
      </c>
      <c r="N215" s="130" t="s">
        <v>109</v>
      </c>
      <c r="O215" s="127" t="s">
        <v>109</v>
      </c>
      <c r="P215" s="127" t="s">
        <v>109</v>
      </c>
      <c r="Q215" s="126">
        <v>5.0000000000000001E-4</v>
      </c>
      <c r="R215" s="128" t="s">
        <v>109</v>
      </c>
      <c r="S215" s="129"/>
    </row>
    <row r="216" spans="3:19" s="106" customFormat="1" ht="15.75" hidden="1" thickBot="1" x14ac:dyDescent="0.3">
      <c r="C216" s="120" t="s">
        <v>109</v>
      </c>
      <c r="D216" s="121">
        <v>0</v>
      </c>
      <c r="E216" s="122">
        <v>0</v>
      </c>
      <c r="F216" s="123">
        <v>0</v>
      </c>
      <c r="G216" s="124" t="s">
        <v>109</v>
      </c>
      <c r="H216" s="124" t="s">
        <v>109</v>
      </c>
      <c r="I216" s="123" t="s">
        <v>109</v>
      </c>
      <c r="J216" s="125" t="s">
        <v>109</v>
      </c>
      <c r="K216" s="126" t="s">
        <v>109</v>
      </c>
      <c r="L216" s="127" t="s">
        <v>109</v>
      </c>
      <c r="M216" s="130">
        <v>0</v>
      </c>
      <c r="N216" s="130" t="s">
        <v>109</v>
      </c>
      <c r="O216" s="127" t="s">
        <v>109</v>
      </c>
      <c r="P216" s="127" t="s">
        <v>109</v>
      </c>
      <c r="Q216" s="126">
        <v>5.0000000000000001E-4</v>
      </c>
      <c r="R216" s="128" t="s">
        <v>109</v>
      </c>
      <c r="S216" s="129"/>
    </row>
    <row r="217" spans="3:19" s="106" customFormat="1" ht="15.75" hidden="1" thickBot="1" x14ac:dyDescent="0.3">
      <c r="C217" s="120" t="s">
        <v>109</v>
      </c>
      <c r="D217" s="121">
        <v>0</v>
      </c>
      <c r="E217" s="122">
        <v>0</v>
      </c>
      <c r="F217" s="123">
        <v>0</v>
      </c>
      <c r="G217" s="124" t="s">
        <v>109</v>
      </c>
      <c r="H217" s="124" t="s">
        <v>109</v>
      </c>
      <c r="I217" s="123" t="s">
        <v>109</v>
      </c>
      <c r="J217" s="125" t="s">
        <v>109</v>
      </c>
      <c r="K217" s="126" t="s">
        <v>109</v>
      </c>
      <c r="L217" s="127" t="s">
        <v>109</v>
      </c>
      <c r="M217" s="130">
        <v>0</v>
      </c>
      <c r="N217" s="130" t="s">
        <v>109</v>
      </c>
      <c r="O217" s="127" t="s">
        <v>109</v>
      </c>
      <c r="P217" s="127" t="s">
        <v>109</v>
      </c>
      <c r="Q217" s="126">
        <v>5.0000000000000001E-4</v>
      </c>
      <c r="R217" s="128" t="s">
        <v>109</v>
      </c>
      <c r="S217" s="129"/>
    </row>
    <row r="218" spans="3:19" s="106" customFormat="1" ht="15.75" hidden="1" thickBot="1" x14ac:dyDescent="0.3">
      <c r="C218" s="131" t="s">
        <v>109</v>
      </c>
      <c r="D218" s="132">
        <v>0</v>
      </c>
      <c r="E218" s="133">
        <v>0</v>
      </c>
      <c r="F218" s="134">
        <v>0</v>
      </c>
      <c r="G218" s="135" t="s">
        <v>109</v>
      </c>
      <c r="H218" s="135" t="s">
        <v>109</v>
      </c>
      <c r="I218" s="134" t="s">
        <v>109</v>
      </c>
      <c r="J218" s="136" t="s">
        <v>109</v>
      </c>
      <c r="K218" s="137" t="s">
        <v>109</v>
      </c>
      <c r="L218" s="138" t="s">
        <v>109</v>
      </c>
      <c r="M218" s="139">
        <v>0</v>
      </c>
      <c r="N218" s="139" t="s">
        <v>109</v>
      </c>
      <c r="O218" s="138" t="s">
        <v>109</v>
      </c>
      <c r="P218" s="138" t="s">
        <v>109</v>
      </c>
      <c r="Q218" s="137">
        <v>5.0000000000000001E-4</v>
      </c>
      <c r="R218" s="140" t="s">
        <v>109</v>
      </c>
      <c r="S218" s="141"/>
    </row>
    <row r="219" spans="3:19" s="106" customFormat="1" ht="15.75" hidden="1" thickBot="1" x14ac:dyDescent="0.3">
      <c r="C219" s="109">
        <v>20</v>
      </c>
      <c r="D219" s="110">
        <v>0</v>
      </c>
      <c r="E219" s="111" t="s">
        <v>109</v>
      </c>
      <c r="F219" s="112">
        <v>1</v>
      </c>
      <c r="G219" s="113">
        <v>151500000000</v>
      </c>
      <c r="H219" s="113">
        <v>75750000000</v>
      </c>
      <c r="I219" s="112">
        <v>18</v>
      </c>
      <c r="J219" s="110">
        <v>50500000000</v>
      </c>
      <c r="K219" s="112"/>
      <c r="L219" s="110"/>
      <c r="M219" s="110"/>
      <c r="N219" s="110">
        <v>0</v>
      </c>
      <c r="O219" s="112" t="s">
        <v>109</v>
      </c>
      <c r="P219" s="110" t="s">
        <v>109</v>
      </c>
      <c r="Q219" s="114"/>
      <c r="R219" s="114">
        <v>0</v>
      </c>
      <c r="S219" s="115" t="s">
        <v>109</v>
      </c>
    </row>
    <row r="220" spans="3:19" s="106" customFormat="1" ht="15.75" hidden="1" thickBot="1" x14ac:dyDescent="0.3">
      <c r="C220" s="120" t="s">
        <v>109</v>
      </c>
      <c r="D220" s="121">
        <v>0</v>
      </c>
      <c r="E220" s="122">
        <v>0</v>
      </c>
      <c r="F220" s="123">
        <v>0</v>
      </c>
      <c r="G220" s="124" t="s">
        <v>54</v>
      </c>
      <c r="H220" s="124" t="s">
        <v>109</v>
      </c>
      <c r="I220" s="123" t="s">
        <v>109</v>
      </c>
      <c r="J220" s="125" t="s">
        <v>109</v>
      </c>
      <c r="K220" s="126" t="s">
        <v>109</v>
      </c>
      <c r="L220" s="127" t="s">
        <v>109</v>
      </c>
      <c r="M220" s="127" t="s">
        <v>54</v>
      </c>
      <c r="N220" s="127" t="s">
        <v>109</v>
      </c>
      <c r="O220" s="127" t="s">
        <v>109</v>
      </c>
      <c r="P220" s="127" t="s">
        <v>109</v>
      </c>
      <c r="Q220" s="126">
        <v>5.0000000000000001E-4</v>
      </c>
      <c r="R220" s="128" t="s">
        <v>109</v>
      </c>
      <c r="S220" s="129"/>
    </row>
    <row r="221" spans="3:19" s="106" customFormat="1" ht="15.75" hidden="1" thickBot="1" x14ac:dyDescent="0.3">
      <c r="C221" s="120" t="s">
        <v>109</v>
      </c>
      <c r="D221" s="121">
        <v>0</v>
      </c>
      <c r="E221" s="122">
        <v>0</v>
      </c>
      <c r="F221" s="123">
        <v>0</v>
      </c>
      <c r="G221" s="124" t="s">
        <v>109</v>
      </c>
      <c r="H221" s="124" t="s">
        <v>109</v>
      </c>
      <c r="I221" s="123" t="s">
        <v>109</v>
      </c>
      <c r="J221" s="125" t="s">
        <v>109</v>
      </c>
      <c r="K221" s="126" t="s">
        <v>109</v>
      </c>
      <c r="L221" s="127" t="s">
        <v>109</v>
      </c>
      <c r="M221" s="130" t="s">
        <v>54</v>
      </c>
      <c r="N221" s="130" t="s">
        <v>109</v>
      </c>
      <c r="O221" s="127" t="s">
        <v>109</v>
      </c>
      <c r="P221" s="127" t="s">
        <v>109</v>
      </c>
      <c r="Q221" s="126">
        <v>5.0000000000000001E-4</v>
      </c>
      <c r="R221" s="128" t="s">
        <v>109</v>
      </c>
      <c r="S221" s="129"/>
    </row>
    <row r="222" spans="3:19" s="106" customFormat="1" ht="15.75" hidden="1" thickBot="1" x14ac:dyDescent="0.3">
      <c r="C222" s="120" t="s">
        <v>109</v>
      </c>
      <c r="D222" s="121">
        <v>0</v>
      </c>
      <c r="E222" s="122">
        <v>0</v>
      </c>
      <c r="F222" s="123">
        <v>0</v>
      </c>
      <c r="G222" s="124" t="s">
        <v>109</v>
      </c>
      <c r="H222" s="124" t="s">
        <v>109</v>
      </c>
      <c r="I222" s="123" t="s">
        <v>109</v>
      </c>
      <c r="J222" s="125" t="s">
        <v>109</v>
      </c>
      <c r="K222" s="126" t="s">
        <v>109</v>
      </c>
      <c r="L222" s="127" t="s">
        <v>109</v>
      </c>
      <c r="M222" s="130">
        <v>0</v>
      </c>
      <c r="N222" s="130" t="s">
        <v>109</v>
      </c>
      <c r="O222" s="127" t="s">
        <v>109</v>
      </c>
      <c r="P222" s="127" t="s">
        <v>109</v>
      </c>
      <c r="Q222" s="126">
        <v>5.0000000000000001E-4</v>
      </c>
      <c r="R222" s="128" t="s">
        <v>109</v>
      </c>
      <c r="S222" s="129"/>
    </row>
    <row r="223" spans="3:19" s="106" customFormat="1" ht="15.75" hidden="1" thickBot="1" x14ac:dyDescent="0.3">
      <c r="C223" s="120">
        <v>0</v>
      </c>
      <c r="D223" s="121" t="s">
        <v>109</v>
      </c>
      <c r="E223" s="122" t="s">
        <v>109</v>
      </c>
      <c r="F223" s="123">
        <v>0</v>
      </c>
      <c r="G223" s="124" t="s">
        <v>109</v>
      </c>
      <c r="H223" s="124" t="s">
        <v>109</v>
      </c>
      <c r="I223" s="123" t="s">
        <v>109</v>
      </c>
      <c r="J223" s="125" t="s">
        <v>109</v>
      </c>
      <c r="K223" s="126" t="s">
        <v>109</v>
      </c>
      <c r="L223" s="127" t="s">
        <v>109</v>
      </c>
      <c r="M223" s="130">
        <v>0</v>
      </c>
      <c r="N223" s="130" t="s">
        <v>109</v>
      </c>
      <c r="O223" s="127" t="s">
        <v>109</v>
      </c>
      <c r="P223" s="127" t="s">
        <v>109</v>
      </c>
      <c r="Q223" s="126" t="s">
        <v>109</v>
      </c>
      <c r="R223" s="128" t="s">
        <v>109</v>
      </c>
      <c r="S223" s="129"/>
    </row>
    <row r="224" spans="3:19" s="106" customFormat="1" ht="15.75" hidden="1" thickBot="1" x14ac:dyDescent="0.3">
      <c r="C224" s="120" t="s">
        <v>109</v>
      </c>
      <c r="D224" s="121">
        <v>0</v>
      </c>
      <c r="E224" s="122">
        <v>0</v>
      </c>
      <c r="F224" s="123">
        <v>0</v>
      </c>
      <c r="G224" s="124" t="s">
        <v>109</v>
      </c>
      <c r="H224" s="124" t="s">
        <v>109</v>
      </c>
      <c r="I224" s="123" t="s">
        <v>109</v>
      </c>
      <c r="J224" s="125" t="s">
        <v>109</v>
      </c>
      <c r="K224" s="126" t="s">
        <v>109</v>
      </c>
      <c r="L224" s="127" t="s">
        <v>109</v>
      </c>
      <c r="M224" s="130">
        <v>0</v>
      </c>
      <c r="N224" s="130" t="s">
        <v>109</v>
      </c>
      <c r="O224" s="127" t="s">
        <v>109</v>
      </c>
      <c r="P224" s="127" t="s">
        <v>109</v>
      </c>
      <c r="Q224" s="126">
        <v>5.0000000000000001E-4</v>
      </c>
      <c r="R224" s="128" t="s">
        <v>109</v>
      </c>
      <c r="S224" s="129"/>
    </row>
    <row r="225" spans="3:19" s="106" customFormat="1" ht="15.75" hidden="1" thickBot="1" x14ac:dyDescent="0.3">
      <c r="C225" s="120" t="s">
        <v>109</v>
      </c>
      <c r="D225" s="121">
        <v>0</v>
      </c>
      <c r="E225" s="122">
        <v>0</v>
      </c>
      <c r="F225" s="123">
        <v>0</v>
      </c>
      <c r="G225" s="124" t="s">
        <v>109</v>
      </c>
      <c r="H225" s="124" t="s">
        <v>109</v>
      </c>
      <c r="I225" s="123" t="s">
        <v>109</v>
      </c>
      <c r="J225" s="125" t="s">
        <v>109</v>
      </c>
      <c r="K225" s="126" t="s">
        <v>109</v>
      </c>
      <c r="L225" s="127" t="s">
        <v>109</v>
      </c>
      <c r="M225" s="130">
        <v>0</v>
      </c>
      <c r="N225" s="130" t="s">
        <v>109</v>
      </c>
      <c r="O225" s="127" t="s">
        <v>109</v>
      </c>
      <c r="P225" s="127" t="s">
        <v>109</v>
      </c>
      <c r="Q225" s="126">
        <v>5.0000000000000001E-4</v>
      </c>
      <c r="R225" s="128" t="s">
        <v>109</v>
      </c>
      <c r="S225" s="129"/>
    </row>
    <row r="226" spans="3:19" s="106" customFormat="1" ht="15.75" hidden="1" thickBot="1" x14ac:dyDescent="0.3">
      <c r="C226" s="120" t="s">
        <v>109</v>
      </c>
      <c r="D226" s="121">
        <v>0</v>
      </c>
      <c r="E226" s="122">
        <v>0</v>
      </c>
      <c r="F226" s="123">
        <v>0</v>
      </c>
      <c r="G226" s="124" t="s">
        <v>109</v>
      </c>
      <c r="H226" s="124" t="s">
        <v>109</v>
      </c>
      <c r="I226" s="123" t="s">
        <v>109</v>
      </c>
      <c r="J226" s="125" t="s">
        <v>109</v>
      </c>
      <c r="K226" s="126" t="s">
        <v>109</v>
      </c>
      <c r="L226" s="127" t="s">
        <v>109</v>
      </c>
      <c r="M226" s="130">
        <v>0</v>
      </c>
      <c r="N226" s="130" t="s">
        <v>109</v>
      </c>
      <c r="O226" s="127" t="s">
        <v>109</v>
      </c>
      <c r="P226" s="127" t="s">
        <v>109</v>
      </c>
      <c r="Q226" s="126">
        <v>5.0000000000000001E-4</v>
      </c>
      <c r="R226" s="128" t="s">
        <v>109</v>
      </c>
      <c r="S226" s="129"/>
    </row>
    <row r="227" spans="3:19" s="106" customFormat="1" ht="15.75" hidden="1" thickBot="1" x14ac:dyDescent="0.3">
      <c r="C227" s="120" t="s">
        <v>109</v>
      </c>
      <c r="D227" s="121">
        <v>0</v>
      </c>
      <c r="E227" s="122">
        <v>0</v>
      </c>
      <c r="F227" s="123">
        <v>0</v>
      </c>
      <c r="G227" s="124" t="s">
        <v>109</v>
      </c>
      <c r="H227" s="124" t="s">
        <v>109</v>
      </c>
      <c r="I227" s="123" t="s">
        <v>109</v>
      </c>
      <c r="J227" s="125" t="s">
        <v>109</v>
      </c>
      <c r="K227" s="126" t="s">
        <v>109</v>
      </c>
      <c r="L227" s="127" t="s">
        <v>109</v>
      </c>
      <c r="M227" s="130">
        <v>0</v>
      </c>
      <c r="N227" s="130" t="s">
        <v>109</v>
      </c>
      <c r="O227" s="127" t="s">
        <v>109</v>
      </c>
      <c r="P227" s="127" t="s">
        <v>109</v>
      </c>
      <c r="Q227" s="126">
        <v>5.0000000000000001E-4</v>
      </c>
      <c r="R227" s="128" t="s">
        <v>109</v>
      </c>
      <c r="S227" s="129"/>
    </row>
    <row r="228" spans="3:19" s="106" customFormat="1" ht="15.75" hidden="1" thickBot="1" x14ac:dyDescent="0.3">
      <c r="C228" s="120" t="s">
        <v>109</v>
      </c>
      <c r="D228" s="121">
        <v>0</v>
      </c>
      <c r="E228" s="122">
        <v>0</v>
      </c>
      <c r="F228" s="123">
        <v>0</v>
      </c>
      <c r="G228" s="124" t="s">
        <v>109</v>
      </c>
      <c r="H228" s="124" t="s">
        <v>109</v>
      </c>
      <c r="I228" s="123" t="s">
        <v>109</v>
      </c>
      <c r="J228" s="125" t="s">
        <v>109</v>
      </c>
      <c r="K228" s="126" t="s">
        <v>109</v>
      </c>
      <c r="L228" s="127" t="s">
        <v>109</v>
      </c>
      <c r="M228" s="130">
        <v>0</v>
      </c>
      <c r="N228" s="130" t="s">
        <v>109</v>
      </c>
      <c r="O228" s="127" t="s">
        <v>109</v>
      </c>
      <c r="P228" s="127" t="s">
        <v>109</v>
      </c>
      <c r="Q228" s="126">
        <v>5.0000000000000001E-4</v>
      </c>
      <c r="R228" s="128" t="s">
        <v>109</v>
      </c>
      <c r="S228" s="129"/>
    </row>
    <row r="229" spans="3:19" s="106" customFormat="1" ht="15.75" hidden="1" thickBot="1" x14ac:dyDescent="0.3">
      <c r="C229" s="131" t="s">
        <v>109</v>
      </c>
      <c r="D229" s="132">
        <v>0</v>
      </c>
      <c r="E229" s="133">
        <v>0</v>
      </c>
      <c r="F229" s="134">
        <v>0</v>
      </c>
      <c r="G229" s="135" t="s">
        <v>109</v>
      </c>
      <c r="H229" s="135" t="s">
        <v>109</v>
      </c>
      <c r="I229" s="134" t="s">
        <v>109</v>
      </c>
      <c r="J229" s="136" t="s">
        <v>109</v>
      </c>
      <c r="K229" s="137" t="s">
        <v>109</v>
      </c>
      <c r="L229" s="138" t="s">
        <v>109</v>
      </c>
      <c r="M229" s="139">
        <v>0</v>
      </c>
      <c r="N229" s="139" t="s">
        <v>109</v>
      </c>
      <c r="O229" s="138" t="s">
        <v>109</v>
      </c>
      <c r="P229" s="138" t="s">
        <v>109</v>
      </c>
      <c r="Q229" s="137">
        <v>5.0000000000000001E-4</v>
      </c>
      <c r="R229" s="140" t="s">
        <v>109</v>
      </c>
      <c r="S229" s="141"/>
    </row>
    <row r="230" spans="3:19" s="106" customFormat="1" ht="15.75" hidden="1" thickBot="1" x14ac:dyDescent="0.3">
      <c r="C230" s="109">
        <v>21</v>
      </c>
      <c r="D230" s="110">
        <v>0</v>
      </c>
      <c r="E230" s="111" t="s">
        <v>109</v>
      </c>
      <c r="F230" s="112">
        <v>1</v>
      </c>
      <c r="G230" s="113">
        <v>151500000000</v>
      </c>
      <c r="H230" s="113">
        <v>75750000000</v>
      </c>
      <c r="I230" s="112">
        <v>18</v>
      </c>
      <c r="J230" s="110">
        <v>50500000000</v>
      </c>
      <c r="K230" s="112"/>
      <c r="L230" s="110"/>
      <c r="M230" s="110"/>
      <c r="N230" s="110">
        <v>0</v>
      </c>
      <c r="O230" s="112" t="s">
        <v>109</v>
      </c>
      <c r="P230" s="110" t="s">
        <v>109</v>
      </c>
      <c r="Q230" s="114"/>
      <c r="R230" s="114">
        <v>0</v>
      </c>
      <c r="S230" s="115" t="s">
        <v>109</v>
      </c>
    </row>
    <row r="231" spans="3:19" s="106" customFormat="1" ht="15.75" hidden="1" thickBot="1" x14ac:dyDescent="0.3">
      <c r="C231" s="120" t="s">
        <v>109</v>
      </c>
      <c r="D231" s="121">
        <v>0</v>
      </c>
      <c r="E231" s="122">
        <v>0</v>
      </c>
      <c r="F231" s="123">
        <v>0</v>
      </c>
      <c r="G231" s="124" t="s">
        <v>54</v>
      </c>
      <c r="H231" s="124" t="s">
        <v>109</v>
      </c>
      <c r="I231" s="123" t="s">
        <v>109</v>
      </c>
      <c r="J231" s="125" t="s">
        <v>109</v>
      </c>
      <c r="K231" s="126" t="s">
        <v>109</v>
      </c>
      <c r="L231" s="127" t="s">
        <v>109</v>
      </c>
      <c r="M231" s="127" t="s">
        <v>54</v>
      </c>
      <c r="N231" s="127" t="s">
        <v>109</v>
      </c>
      <c r="O231" s="127" t="s">
        <v>109</v>
      </c>
      <c r="P231" s="127" t="s">
        <v>109</v>
      </c>
      <c r="Q231" s="126">
        <v>5.0000000000000001E-4</v>
      </c>
      <c r="R231" s="128" t="s">
        <v>109</v>
      </c>
      <c r="S231" s="129"/>
    </row>
    <row r="232" spans="3:19" s="106" customFormat="1" ht="15.75" hidden="1" thickBot="1" x14ac:dyDescent="0.3">
      <c r="C232" s="120" t="s">
        <v>109</v>
      </c>
      <c r="D232" s="121">
        <v>0</v>
      </c>
      <c r="E232" s="122">
        <v>0</v>
      </c>
      <c r="F232" s="123">
        <v>0</v>
      </c>
      <c r="G232" s="124" t="s">
        <v>109</v>
      </c>
      <c r="H232" s="124" t="s">
        <v>109</v>
      </c>
      <c r="I232" s="123" t="s">
        <v>109</v>
      </c>
      <c r="J232" s="125" t="s">
        <v>109</v>
      </c>
      <c r="K232" s="126" t="s">
        <v>109</v>
      </c>
      <c r="L232" s="127" t="s">
        <v>109</v>
      </c>
      <c r="M232" s="130" t="s">
        <v>54</v>
      </c>
      <c r="N232" s="130" t="s">
        <v>109</v>
      </c>
      <c r="O232" s="127" t="s">
        <v>109</v>
      </c>
      <c r="P232" s="127" t="s">
        <v>109</v>
      </c>
      <c r="Q232" s="126">
        <v>5.0000000000000001E-4</v>
      </c>
      <c r="R232" s="128" t="s">
        <v>109</v>
      </c>
      <c r="S232" s="129"/>
    </row>
    <row r="233" spans="3:19" s="106" customFormat="1" ht="15.75" hidden="1" thickBot="1" x14ac:dyDescent="0.3">
      <c r="C233" s="120" t="s">
        <v>109</v>
      </c>
      <c r="D233" s="121">
        <v>0</v>
      </c>
      <c r="E233" s="122">
        <v>0</v>
      </c>
      <c r="F233" s="123">
        <v>0</v>
      </c>
      <c r="G233" s="124" t="s">
        <v>109</v>
      </c>
      <c r="H233" s="124" t="s">
        <v>109</v>
      </c>
      <c r="I233" s="123" t="s">
        <v>109</v>
      </c>
      <c r="J233" s="125" t="s">
        <v>109</v>
      </c>
      <c r="K233" s="126" t="s">
        <v>109</v>
      </c>
      <c r="L233" s="127" t="s">
        <v>109</v>
      </c>
      <c r="M233" s="130">
        <v>0</v>
      </c>
      <c r="N233" s="130" t="s">
        <v>109</v>
      </c>
      <c r="O233" s="127" t="s">
        <v>109</v>
      </c>
      <c r="P233" s="127" t="s">
        <v>109</v>
      </c>
      <c r="Q233" s="126">
        <v>5.0000000000000001E-4</v>
      </c>
      <c r="R233" s="128" t="s">
        <v>109</v>
      </c>
      <c r="S233" s="129"/>
    </row>
    <row r="234" spans="3:19" s="106" customFormat="1" ht="15.75" hidden="1" thickBot="1" x14ac:dyDescent="0.3">
      <c r="C234" s="120">
        <v>0</v>
      </c>
      <c r="D234" s="121" t="s">
        <v>109</v>
      </c>
      <c r="E234" s="122" t="s">
        <v>109</v>
      </c>
      <c r="F234" s="123">
        <v>0</v>
      </c>
      <c r="G234" s="124" t="s">
        <v>109</v>
      </c>
      <c r="H234" s="124" t="s">
        <v>109</v>
      </c>
      <c r="I234" s="123" t="s">
        <v>109</v>
      </c>
      <c r="J234" s="125" t="s">
        <v>109</v>
      </c>
      <c r="K234" s="126" t="s">
        <v>109</v>
      </c>
      <c r="L234" s="127" t="s">
        <v>109</v>
      </c>
      <c r="M234" s="130">
        <v>0</v>
      </c>
      <c r="N234" s="130" t="s">
        <v>109</v>
      </c>
      <c r="O234" s="127" t="s">
        <v>109</v>
      </c>
      <c r="P234" s="127" t="s">
        <v>109</v>
      </c>
      <c r="Q234" s="126" t="s">
        <v>109</v>
      </c>
      <c r="R234" s="128" t="s">
        <v>109</v>
      </c>
      <c r="S234" s="129"/>
    </row>
    <row r="235" spans="3:19" s="106" customFormat="1" ht="15.75" hidden="1" thickBot="1" x14ac:dyDescent="0.3">
      <c r="C235" s="120" t="s">
        <v>109</v>
      </c>
      <c r="D235" s="121">
        <v>0</v>
      </c>
      <c r="E235" s="122">
        <v>0</v>
      </c>
      <c r="F235" s="123">
        <v>0</v>
      </c>
      <c r="G235" s="124" t="s">
        <v>109</v>
      </c>
      <c r="H235" s="124" t="s">
        <v>109</v>
      </c>
      <c r="I235" s="123" t="s">
        <v>109</v>
      </c>
      <c r="J235" s="125" t="s">
        <v>109</v>
      </c>
      <c r="K235" s="126" t="s">
        <v>109</v>
      </c>
      <c r="L235" s="127" t="s">
        <v>109</v>
      </c>
      <c r="M235" s="130">
        <v>0</v>
      </c>
      <c r="N235" s="130" t="s">
        <v>109</v>
      </c>
      <c r="O235" s="127" t="s">
        <v>109</v>
      </c>
      <c r="P235" s="127" t="s">
        <v>109</v>
      </c>
      <c r="Q235" s="126">
        <v>5.0000000000000001E-4</v>
      </c>
      <c r="R235" s="128" t="s">
        <v>109</v>
      </c>
      <c r="S235" s="129"/>
    </row>
    <row r="236" spans="3:19" s="106" customFormat="1" ht="15.75" hidden="1" thickBot="1" x14ac:dyDescent="0.3">
      <c r="C236" s="120" t="s">
        <v>109</v>
      </c>
      <c r="D236" s="121">
        <v>0</v>
      </c>
      <c r="E236" s="122">
        <v>0</v>
      </c>
      <c r="F236" s="123">
        <v>0</v>
      </c>
      <c r="G236" s="124" t="s">
        <v>109</v>
      </c>
      <c r="H236" s="124" t="s">
        <v>109</v>
      </c>
      <c r="I236" s="123" t="s">
        <v>109</v>
      </c>
      <c r="J236" s="125" t="s">
        <v>109</v>
      </c>
      <c r="K236" s="126" t="s">
        <v>109</v>
      </c>
      <c r="L236" s="127" t="s">
        <v>109</v>
      </c>
      <c r="M236" s="130">
        <v>0</v>
      </c>
      <c r="N236" s="130" t="s">
        <v>109</v>
      </c>
      <c r="O236" s="127" t="s">
        <v>109</v>
      </c>
      <c r="P236" s="127" t="s">
        <v>109</v>
      </c>
      <c r="Q236" s="126">
        <v>5.0000000000000001E-4</v>
      </c>
      <c r="R236" s="128" t="s">
        <v>109</v>
      </c>
      <c r="S236" s="129"/>
    </row>
    <row r="237" spans="3:19" s="106" customFormat="1" ht="15.75" hidden="1" thickBot="1" x14ac:dyDescent="0.3">
      <c r="C237" s="120" t="s">
        <v>109</v>
      </c>
      <c r="D237" s="121">
        <v>0</v>
      </c>
      <c r="E237" s="122">
        <v>0</v>
      </c>
      <c r="F237" s="123">
        <v>0</v>
      </c>
      <c r="G237" s="124" t="s">
        <v>109</v>
      </c>
      <c r="H237" s="124" t="s">
        <v>109</v>
      </c>
      <c r="I237" s="123" t="s">
        <v>109</v>
      </c>
      <c r="J237" s="125" t="s">
        <v>109</v>
      </c>
      <c r="K237" s="126" t="s">
        <v>109</v>
      </c>
      <c r="L237" s="127" t="s">
        <v>109</v>
      </c>
      <c r="M237" s="130">
        <v>0</v>
      </c>
      <c r="N237" s="130" t="s">
        <v>109</v>
      </c>
      <c r="O237" s="127" t="s">
        <v>109</v>
      </c>
      <c r="P237" s="127" t="s">
        <v>109</v>
      </c>
      <c r="Q237" s="126">
        <v>5.0000000000000001E-4</v>
      </c>
      <c r="R237" s="128" t="s">
        <v>109</v>
      </c>
      <c r="S237" s="129"/>
    </row>
    <row r="238" spans="3:19" s="106" customFormat="1" ht="15.75" hidden="1" thickBot="1" x14ac:dyDescent="0.3">
      <c r="C238" s="120" t="s">
        <v>109</v>
      </c>
      <c r="D238" s="121">
        <v>0</v>
      </c>
      <c r="E238" s="122">
        <v>0</v>
      </c>
      <c r="F238" s="123">
        <v>0</v>
      </c>
      <c r="G238" s="124" t="s">
        <v>109</v>
      </c>
      <c r="H238" s="124" t="s">
        <v>109</v>
      </c>
      <c r="I238" s="123" t="s">
        <v>109</v>
      </c>
      <c r="J238" s="125" t="s">
        <v>109</v>
      </c>
      <c r="K238" s="126" t="s">
        <v>109</v>
      </c>
      <c r="L238" s="127" t="s">
        <v>109</v>
      </c>
      <c r="M238" s="130">
        <v>0</v>
      </c>
      <c r="N238" s="130" t="s">
        <v>109</v>
      </c>
      <c r="O238" s="127" t="s">
        <v>109</v>
      </c>
      <c r="P238" s="127" t="s">
        <v>109</v>
      </c>
      <c r="Q238" s="126">
        <v>5.0000000000000001E-4</v>
      </c>
      <c r="R238" s="128" t="s">
        <v>109</v>
      </c>
      <c r="S238" s="129"/>
    </row>
    <row r="239" spans="3:19" s="106" customFormat="1" ht="15.75" hidden="1" thickBot="1" x14ac:dyDescent="0.3">
      <c r="C239" s="120" t="s">
        <v>109</v>
      </c>
      <c r="D239" s="121">
        <v>0</v>
      </c>
      <c r="E239" s="122">
        <v>0</v>
      </c>
      <c r="F239" s="123">
        <v>0</v>
      </c>
      <c r="G239" s="124" t="s">
        <v>109</v>
      </c>
      <c r="H239" s="124" t="s">
        <v>109</v>
      </c>
      <c r="I239" s="123" t="s">
        <v>109</v>
      </c>
      <c r="J239" s="125" t="s">
        <v>109</v>
      </c>
      <c r="K239" s="126" t="s">
        <v>109</v>
      </c>
      <c r="L239" s="127" t="s">
        <v>109</v>
      </c>
      <c r="M239" s="130">
        <v>0</v>
      </c>
      <c r="N239" s="130" t="s">
        <v>109</v>
      </c>
      <c r="O239" s="127" t="s">
        <v>109</v>
      </c>
      <c r="P239" s="127" t="s">
        <v>109</v>
      </c>
      <c r="Q239" s="126">
        <v>5.0000000000000001E-4</v>
      </c>
      <c r="R239" s="128" t="s">
        <v>109</v>
      </c>
      <c r="S239" s="129"/>
    </row>
    <row r="240" spans="3:19" s="106" customFormat="1" ht="15.75" hidden="1" thickBot="1" x14ac:dyDescent="0.3">
      <c r="C240" s="131" t="s">
        <v>109</v>
      </c>
      <c r="D240" s="132">
        <v>0</v>
      </c>
      <c r="E240" s="133">
        <v>0</v>
      </c>
      <c r="F240" s="134">
        <v>0</v>
      </c>
      <c r="G240" s="135" t="s">
        <v>109</v>
      </c>
      <c r="H240" s="135" t="s">
        <v>109</v>
      </c>
      <c r="I240" s="134" t="s">
        <v>109</v>
      </c>
      <c r="J240" s="136" t="s">
        <v>109</v>
      </c>
      <c r="K240" s="137" t="s">
        <v>109</v>
      </c>
      <c r="L240" s="138" t="s">
        <v>109</v>
      </c>
      <c r="M240" s="139">
        <v>0</v>
      </c>
      <c r="N240" s="139" t="s">
        <v>109</v>
      </c>
      <c r="O240" s="138" t="s">
        <v>109</v>
      </c>
      <c r="P240" s="138" t="s">
        <v>109</v>
      </c>
      <c r="Q240" s="137">
        <v>5.0000000000000001E-4</v>
      </c>
      <c r="R240" s="140" t="s">
        <v>109</v>
      </c>
      <c r="S240" s="141"/>
    </row>
    <row r="241" spans="3:19" s="106" customFormat="1" ht="15.75" hidden="1" thickBot="1" x14ac:dyDescent="0.3">
      <c r="C241" s="109">
        <v>22</v>
      </c>
      <c r="D241" s="110">
        <v>0</v>
      </c>
      <c r="E241" s="111" t="s">
        <v>109</v>
      </c>
      <c r="F241" s="112">
        <v>1</v>
      </c>
      <c r="G241" s="113">
        <v>151500000000</v>
      </c>
      <c r="H241" s="113">
        <v>75750000000</v>
      </c>
      <c r="I241" s="112">
        <v>18</v>
      </c>
      <c r="J241" s="110">
        <v>50500000000</v>
      </c>
      <c r="K241" s="112"/>
      <c r="L241" s="110"/>
      <c r="M241" s="110"/>
      <c r="N241" s="110">
        <v>0</v>
      </c>
      <c r="O241" s="112" t="s">
        <v>109</v>
      </c>
      <c r="P241" s="110" t="s">
        <v>109</v>
      </c>
      <c r="Q241" s="114"/>
      <c r="R241" s="114">
        <v>0</v>
      </c>
      <c r="S241" s="115" t="s">
        <v>109</v>
      </c>
    </row>
    <row r="242" spans="3:19" s="106" customFormat="1" ht="15.75" hidden="1" thickBot="1" x14ac:dyDescent="0.3">
      <c r="C242" s="120" t="s">
        <v>109</v>
      </c>
      <c r="D242" s="121">
        <v>0</v>
      </c>
      <c r="E242" s="122">
        <v>0</v>
      </c>
      <c r="F242" s="123">
        <v>0</v>
      </c>
      <c r="G242" s="124" t="s">
        <v>54</v>
      </c>
      <c r="H242" s="124" t="s">
        <v>109</v>
      </c>
      <c r="I242" s="123" t="s">
        <v>109</v>
      </c>
      <c r="J242" s="125" t="s">
        <v>109</v>
      </c>
      <c r="K242" s="126" t="s">
        <v>109</v>
      </c>
      <c r="L242" s="127" t="s">
        <v>109</v>
      </c>
      <c r="M242" s="127" t="s">
        <v>54</v>
      </c>
      <c r="N242" s="127" t="s">
        <v>109</v>
      </c>
      <c r="O242" s="127" t="s">
        <v>109</v>
      </c>
      <c r="P242" s="127" t="s">
        <v>109</v>
      </c>
      <c r="Q242" s="126">
        <v>5.0000000000000001E-4</v>
      </c>
      <c r="R242" s="128" t="s">
        <v>109</v>
      </c>
      <c r="S242" s="129"/>
    </row>
    <row r="243" spans="3:19" s="106" customFormat="1" ht="15.75" hidden="1" thickBot="1" x14ac:dyDescent="0.3">
      <c r="C243" s="120" t="s">
        <v>109</v>
      </c>
      <c r="D243" s="121">
        <v>0</v>
      </c>
      <c r="E243" s="122">
        <v>0</v>
      </c>
      <c r="F243" s="123">
        <v>0</v>
      </c>
      <c r="G243" s="124" t="s">
        <v>109</v>
      </c>
      <c r="H243" s="124" t="s">
        <v>109</v>
      </c>
      <c r="I243" s="123" t="s">
        <v>109</v>
      </c>
      <c r="J243" s="125" t="s">
        <v>109</v>
      </c>
      <c r="K243" s="126" t="s">
        <v>109</v>
      </c>
      <c r="L243" s="127" t="s">
        <v>109</v>
      </c>
      <c r="M243" s="130" t="s">
        <v>54</v>
      </c>
      <c r="N243" s="130" t="s">
        <v>109</v>
      </c>
      <c r="O243" s="127" t="s">
        <v>109</v>
      </c>
      <c r="P243" s="127" t="s">
        <v>109</v>
      </c>
      <c r="Q243" s="126">
        <v>5.0000000000000001E-4</v>
      </c>
      <c r="R243" s="128" t="s">
        <v>109</v>
      </c>
      <c r="S243" s="129"/>
    </row>
    <row r="244" spans="3:19" s="106" customFormat="1" ht="15.75" hidden="1" thickBot="1" x14ac:dyDescent="0.3">
      <c r="C244" s="120" t="s">
        <v>109</v>
      </c>
      <c r="D244" s="121">
        <v>0</v>
      </c>
      <c r="E244" s="122">
        <v>0</v>
      </c>
      <c r="F244" s="123">
        <v>0</v>
      </c>
      <c r="G244" s="124" t="s">
        <v>109</v>
      </c>
      <c r="H244" s="124" t="s">
        <v>109</v>
      </c>
      <c r="I244" s="123" t="s">
        <v>109</v>
      </c>
      <c r="J244" s="125" t="s">
        <v>109</v>
      </c>
      <c r="K244" s="126" t="s">
        <v>109</v>
      </c>
      <c r="L244" s="127" t="s">
        <v>109</v>
      </c>
      <c r="M244" s="130">
        <v>0</v>
      </c>
      <c r="N244" s="130" t="s">
        <v>109</v>
      </c>
      <c r="O244" s="127" t="s">
        <v>109</v>
      </c>
      <c r="P244" s="127" t="s">
        <v>109</v>
      </c>
      <c r="Q244" s="126">
        <v>5.0000000000000001E-4</v>
      </c>
      <c r="R244" s="128" t="s">
        <v>109</v>
      </c>
      <c r="S244" s="129"/>
    </row>
    <row r="245" spans="3:19" s="106" customFormat="1" ht="15.75" hidden="1" thickBot="1" x14ac:dyDescent="0.3">
      <c r="C245" s="120">
        <v>0</v>
      </c>
      <c r="D245" s="121" t="s">
        <v>109</v>
      </c>
      <c r="E245" s="122" t="s">
        <v>109</v>
      </c>
      <c r="F245" s="123">
        <v>0</v>
      </c>
      <c r="G245" s="124" t="s">
        <v>109</v>
      </c>
      <c r="H245" s="124" t="s">
        <v>109</v>
      </c>
      <c r="I245" s="123" t="s">
        <v>109</v>
      </c>
      <c r="J245" s="125" t="s">
        <v>109</v>
      </c>
      <c r="K245" s="126" t="s">
        <v>109</v>
      </c>
      <c r="L245" s="127" t="s">
        <v>109</v>
      </c>
      <c r="M245" s="130">
        <v>0</v>
      </c>
      <c r="N245" s="130" t="s">
        <v>109</v>
      </c>
      <c r="O245" s="127" t="s">
        <v>109</v>
      </c>
      <c r="P245" s="127" t="s">
        <v>109</v>
      </c>
      <c r="Q245" s="126" t="s">
        <v>109</v>
      </c>
      <c r="R245" s="128" t="s">
        <v>109</v>
      </c>
      <c r="S245" s="129"/>
    </row>
    <row r="246" spans="3:19" s="106" customFormat="1" ht="15.75" hidden="1" thickBot="1" x14ac:dyDescent="0.3">
      <c r="C246" s="120" t="s">
        <v>109</v>
      </c>
      <c r="D246" s="121">
        <v>0</v>
      </c>
      <c r="E246" s="122">
        <v>0</v>
      </c>
      <c r="F246" s="123">
        <v>0</v>
      </c>
      <c r="G246" s="124" t="s">
        <v>109</v>
      </c>
      <c r="H246" s="124" t="s">
        <v>109</v>
      </c>
      <c r="I246" s="123" t="s">
        <v>109</v>
      </c>
      <c r="J246" s="125" t="s">
        <v>109</v>
      </c>
      <c r="K246" s="126" t="s">
        <v>109</v>
      </c>
      <c r="L246" s="127" t="s">
        <v>109</v>
      </c>
      <c r="M246" s="130">
        <v>0</v>
      </c>
      <c r="N246" s="130" t="s">
        <v>109</v>
      </c>
      <c r="O246" s="127" t="s">
        <v>109</v>
      </c>
      <c r="P246" s="127" t="s">
        <v>109</v>
      </c>
      <c r="Q246" s="126">
        <v>5.0000000000000001E-4</v>
      </c>
      <c r="R246" s="128" t="s">
        <v>109</v>
      </c>
      <c r="S246" s="129"/>
    </row>
    <row r="247" spans="3:19" s="106" customFormat="1" ht="15.75" hidden="1" thickBot="1" x14ac:dyDescent="0.3">
      <c r="C247" s="120" t="s">
        <v>109</v>
      </c>
      <c r="D247" s="121">
        <v>0</v>
      </c>
      <c r="E247" s="122">
        <v>0</v>
      </c>
      <c r="F247" s="123">
        <v>0</v>
      </c>
      <c r="G247" s="124" t="s">
        <v>109</v>
      </c>
      <c r="H247" s="124" t="s">
        <v>109</v>
      </c>
      <c r="I247" s="123" t="s">
        <v>109</v>
      </c>
      <c r="J247" s="125" t="s">
        <v>109</v>
      </c>
      <c r="K247" s="126" t="s">
        <v>109</v>
      </c>
      <c r="L247" s="127" t="s">
        <v>109</v>
      </c>
      <c r="M247" s="130">
        <v>0</v>
      </c>
      <c r="N247" s="130" t="s">
        <v>109</v>
      </c>
      <c r="O247" s="127" t="s">
        <v>109</v>
      </c>
      <c r="P247" s="127" t="s">
        <v>109</v>
      </c>
      <c r="Q247" s="126">
        <v>5.0000000000000001E-4</v>
      </c>
      <c r="R247" s="128" t="s">
        <v>109</v>
      </c>
      <c r="S247" s="129"/>
    </row>
    <row r="248" spans="3:19" s="106" customFormat="1" ht="15.75" hidden="1" thickBot="1" x14ac:dyDescent="0.3">
      <c r="C248" s="120" t="s">
        <v>109</v>
      </c>
      <c r="D248" s="121">
        <v>0</v>
      </c>
      <c r="E248" s="122">
        <v>0</v>
      </c>
      <c r="F248" s="123">
        <v>0</v>
      </c>
      <c r="G248" s="124" t="s">
        <v>109</v>
      </c>
      <c r="H248" s="124" t="s">
        <v>109</v>
      </c>
      <c r="I248" s="123" t="s">
        <v>109</v>
      </c>
      <c r="J248" s="125" t="s">
        <v>109</v>
      </c>
      <c r="K248" s="126" t="s">
        <v>109</v>
      </c>
      <c r="L248" s="127" t="s">
        <v>109</v>
      </c>
      <c r="M248" s="130">
        <v>0</v>
      </c>
      <c r="N248" s="130" t="s">
        <v>109</v>
      </c>
      <c r="O248" s="127" t="s">
        <v>109</v>
      </c>
      <c r="P248" s="127" t="s">
        <v>109</v>
      </c>
      <c r="Q248" s="126">
        <v>5.0000000000000001E-4</v>
      </c>
      <c r="R248" s="128" t="s">
        <v>109</v>
      </c>
      <c r="S248" s="129"/>
    </row>
    <row r="249" spans="3:19" s="106" customFormat="1" ht="15.75" hidden="1" thickBot="1" x14ac:dyDescent="0.3">
      <c r="C249" s="120" t="s">
        <v>109</v>
      </c>
      <c r="D249" s="121">
        <v>0</v>
      </c>
      <c r="E249" s="122">
        <v>0</v>
      </c>
      <c r="F249" s="123">
        <v>0</v>
      </c>
      <c r="G249" s="124" t="s">
        <v>109</v>
      </c>
      <c r="H249" s="124" t="s">
        <v>109</v>
      </c>
      <c r="I249" s="123" t="s">
        <v>109</v>
      </c>
      <c r="J249" s="125" t="s">
        <v>109</v>
      </c>
      <c r="K249" s="126" t="s">
        <v>109</v>
      </c>
      <c r="L249" s="127" t="s">
        <v>109</v>
      </c>
      <c r="M249" s="130">
        <v>0</v>
      </c>
      <c r="N249" s="130" t="s">
        <v>109</v>
      </c>
      <c r="O249" s="127" t="s">
        <v>109</v>
      </c>
      <c r="P249" s="127" t="s">
        <v>109</v>
      </c>
      <c r="Q249" s="126">
        <v>5.0000000000000001E-4</v>
      </c>
      <c r="R249" s="128" t="s">
        <v>109</v>
      </c>
      <c r="S249" s="129"/>
    </row>
    <row r="250" spans="3:19" s="106" customFormat="1" ht="15.75" hidden="1" thickBot="1" x14ac:dyDescent="0.3">
      <c r="C250" s="120" t="s">
        <v>109</v>
      </c>
      <c r="D250" s="121">
        <v>0</v>
      </c>
      <c r="E250" s="122">
        <v>0</v>
      </c>
      <c r="F250" s="123">
        <v>0</v>
      </c>
      <c r="G250" s="124" t="s">
        <v>109</v>
      </c>
      <c r="H250" s="124" t="s">
        <v>109</v>
      </c>
      <c r="I250" s="123" t="s">
        <v>109</v>
      </c>
      <c r="J250" s="125" t="s">
        <v>109</v>
      </c>
      <c r="K250" s="126" t="s">
        <v>109</v>
      </c>
      <c r="L250" s="127" t="s">
        <v>109</v>
      </c>
      <c r="M250" s="130">
        <v>0</v>
      </c>
      <c r="N250" s="130" t="s">
        <v>109</v>
      </c>
      <c r="O250" s="127" t="s">
        <v>109</v>
      </c>
      <c r="P250" s="127" t="s">
        <v>109</v>
      </c>
      <c r="Q250" s="126">
        <v>5.0000000000000001E-4</v>
      </c>
      <c r="R250" s="128" t="s">
        <v>109</v>
      </c>
      <c r="S250" s="129"/>
    </row>
    <row r="251" spans="3:19" s="106" customFormat="1" ht="15.75" hidden="1" thickBot="1" x14ac:dyDescent="0.3">
      <c r="C251" s="131" t="s">
        <v>109</v>
      </c>
      <c r="D251" s="132">
        <v>0</v>
      </c>
      <c r="E251" s="133">
        <v>0</v>
      </c>
      <c r="F251" s="134">
        <v>0</v>
      </c>
      <c r="G251" s="135" t="s">
        <v>109</v>
      </c>
      <c r="H251" s="135" t="s">
        <v>109</v>
      </c>
      <c r="I251" s="134" t="s">
        <v>109</v>
      </c>
      <c r="J251" s="136" t="s">
        <v>109</v>
      </c>
      <c r="K251" s="137" t="s">
        <v>109</v>
      </c>
      <c r="L251" s="138" t="s">
        <v>109</v>
      </c>
      <c r="M251" s="139">
        <v>0</v>
      </c>
      <c r="N251" s="139" t="s">
        <v>109</v>
      </c>
      <c r="O251" s="138" t="s">
        <v>109</v>
      </c>
      <c r="P251" s="138" t="s">
        <v>109</v>
      </c>
      <c r="Q251" s="137">
        <v>5.0000000000000001E-4</v>
      </c>
      <c r="R251" s="140" t="s">
        <v>109</v>
      </c>
      <c r="S251" s="141"/>
    </row>
    <row r="252" spans="3:19" s="106" customFormat="1" ht="15.75" hidden="1" thickBot="1" x14ac:dyDescent="0.3">
      <c r="C252" s="109">
        <v>23</v>
      </c>
      <c r="D252" s="110">
        <v>0</v>
      </c>
      <c r="E252" s="111" t="s">
        <v>109</v>
      </c>
      <c r="F252" s="112">
        <v>1</v>
      </c>
      <c r="G252" s="113">
        <v>151500000000</v>
      </c>
      <c r="H252" s="113">
        <v>75750000000</v>
      </c>
      <c r="I252" s="112">
        <v>18</v>
      </c>
      <c r="J252" s="110">
        <v>50500000000</v>
      </c>
      <c r="K252" s="112"/>
      <c r="L252" s="110"/>
      <c r="M252" s="110"/>
      <c r="N252" s="110">
        <v>0</v>
      </c>
      <c r="O252" s="112" t="s">
        <v>109</v>
      </c>
      <c r="P252" s="110" t="s">
        <v>109</v>
      </c>
      <c r="Q252" s="114"/>
      <c r="R252" s="114">
        <v>0</v>
      </c>
      <c r="S252" s="115" t="s">
        <v>109</v>
      </c>
    </row>
    <row r="253" spans="3:19" s="106" customFormat="1" ht="15.75" hidden="1" thickBot="1" x14ac:dyDescent="0.3">
      <c r="C253" s="120" t="s">
        <v>109</v>
      </c>
      <c r="D253" s="121">
        <v>0</v>
      </c>
      <c r="E253" s="122">
        <v>0</v>
      </c>
      <c r="F253" s="123">
        <v>0</v>
      </c>
      <c r="G253" s="124" t="s">
        <v>54</v>
      </c>
      <c r="H253" s="124" t="s">
        <v>109</v>
      </c>
      <c r="I253" s="123" t="s">
        <v>109</v>
      </c>
      <c r="J253" s="125" t="s">
        <v>109</v>
      </c>
      <c r="K253" s="126" t="s">
        <v>109</v>
      </c>
      <c r="L253" s="127" t="s">
        <v>109</v>
      </c>
      <c r="M253" s="127" t="s">
        <v>54</v>
      </c>
      <c r="N253" s="127" t="s">
        <v>109</v>
      </c>
      <c r="O253" s="127" t="s">
        <v>109</v>
      </c>
      <c r="P253" s="127" t="s">
        <v>109</v>
      </c>
      <c r="Q253" s="126">
        <v>5.0000000000000001E-4</v>
      </c>
      <c r="R253" s="128" t="s">
        <v>109</v>
      </c>
      <c r="S253" s="129"/>
    </row>
    <row r="254" spans="3:19" s="106" customFormat="1" ht="15.75" hidden="1" thickBot="1" x14ac:dyDescent="0.3">
      <c r="C254" s="120" t="s">
        <v>109</v>
      </c>
      <c r="D254" s="121">
        <v>0</v>
      </c>
      <c r="E254" s="122">
        <v>0</v>
      </c>
      <c r="F254" s="123">
        <v>0</v>
      </c>
      <c r="G254" s="124" t="s">
        <v>109</v>
      </c>
      <c r="H254" s="124" t="s">
        <v>109</v>
      </c>
      <c r="I254" s="123" t="s">
        <v>109</v>
      </c>
      <c r="J254" s="125" t="s">
        <v>109</v>
      </c>
      <c r="K254" s="126" t="s">
        <v>109</v>
      </c>
      <c r="L254" s="127" t="s">
        <v>109</v>
      </c>
      <c r="M254" s="130" t="s">
        <v>54</v>
      </c>
      <c r="N254" s="130" t="s">
        <v>109</v>
      </c>
      <c r="O254" s="127" t="s">
        <v>109</v>
      </c>
      <c r="P254" s="127" t="s">
        <v>109</v>
      </c>
      <c r="Q254" s="126">
        <v>5.0000000000000001E-4</v>
      </c>
      <c r="R254" s="128" t="s">
        <v>109</v>
      </c>
      <c r="S254" s="129"/>
    </row>
    <row r="255" spans="3:19" s="106" customFormat="1" ht="15.75" hidden="1" thickBot="1" x14ac:dyDescent="0.3">
      <c r="C255" s="120" t="s">
        <v>109</v>
      </c>
      <c r="D255" s="121">
        <v>0</v>
      </c>
      <c r="E255" s="122">
        <v>0</v>
      </c>
      <c r="F255" s="123">
        <v>0</v>
      </c>
      <c r="G255" s="124" t="s">
        <v>109</v>
      </c>
      <c r="H255" s="124" t="s">
        <v>109</v>
      </c>
      <c r="I255" s="123" t="s">
        <v>109</v>
      </c>
      <c r="J255" s="125" t="s">
        <v>109</v>
      </c>
      <c r="K255" s="126" t="s">
        <v>109</v>
      </c>
      <c r="L255" s="127" t="s">
        <v>109</v>
      </c>
      <c r="M255" s="130">
        <v>0</v>
      </c>
      <c r="N255" s="130" t="s">
        <v>109</v>
      </c>
      <c r="O255" s="127" t="s">
        <v>109</v>
      </c>
      <c r="P255" s="127" t="s">
        <v>109</v>
      </c>
      <c r="Q255" s="126">
        <v>5.0000000000000001E-4</v>
      </c>
      <c r="R255" s="128" t="s">
        <v>109</v>
      </c>
      <c r="S255" s="129"/>
    </row>
    <row r="256" spans="3:19" s="106" customFormat="1" ht="15.75" hidden="1" thickBot="1" x14ac:dyDescent="0.3">
      <c r="C256" s="120">
        <v>0</v>
      </c>
      <c r="D256" s="121" t="s">
        <v>109</v>
      </c>
      <c r="E256" s="122" t="s">
        <v>109</v>
      </c>
      <c r="F256" s="123">
        <v>0</v>
      </c>
      <c r="G256" s="124" t="s">
        <v>109</v>
      </c>
      <c r="H256" s="124" t="s">
        <v>109</v>
      </c>
      <c r="I256" s="123" t="s">
        <v>109</v>
      </c>
      <c r="J256" s="125" t="s">
        <v>109</v>
      </c>
      <c r="K256" s="126" t="s">
        <v>109</v>
      </c>
      <c r="L256" s="127" t="s">
        <v>109</v>
      </c>
      <c r="M256" s="130">
        <v>0</v>
      </c>
      <c r="N256" s="130" t="s">
        <v>109</v>
      </c>
      <c r="O256" s="127" t="s">
        <v>109</v>
      </c>
      <c r="P256" s="127" t="s">
        <v>109</v>
      </c>
      <c r="Q256" s="126" t="s">
        <v>109</v>
      </c>
      <c r="R256" s="128" t="s">
        <v>109</v>
      </c>
      <c r="S256" s="129"/>
    </row>
    <row r="257" spans="3:19" s="106" customFormat="1" ht="15.75" hidden="1" thickBot="1" x14ac:dyDescent="0.3">
      <c r="C257" s="120" t="s">
        <v>109</v>
      </c>
      <c r="D257" s="121">
        <v>0</v>
      </c>
      <c r="E257" s="122">
        <v>0</v>
      </c>
      <c r="F257" s="123">
        <v>0</v>
      </c>
      <c r="G257" s="124" t="s">
        <v>109</v>
      </c>
      <c r="H257" s="124" t="s">
        <v>109</v>
      </c>
      <c r="I257" s="123" t="s">
        <v>109</v>
      </c>
      <c r="J257" s="125" t="s">
        <v>109</v>
      </c>
      <c r="K257" s="126" t="s">
        <v>109</v>
      </c>
      <c r="L257" s="127" t="s">
        <v>109</v>
      </c>
      <c r="M257" s="130">
        <v>0</v>
      </c>
      <c r="N257" s="130" t="s">
        <v>109</v>
      </c>
      <c r="O257" s="127" t="s">
        <v>109</v>
      </c>
      <c r="P257" s="127" t="s">
        <v>109</v>
      </c>
      <c r="Q257" s="126">
        <v>5.0000000000000001E-4</v>
      </c>
      <c r="R257" s="128" t="s">
        <v>109</v>
      </c>
      <c r="S257" s="129"/>
    </row>
    <row r="258" spans="3:19" s="106" customFormat="1" ht="15.75" hidden="1" thickBot="1" x14ac:dyDescent="0.3">
      <c r="C258" s="120" t="s">
        <v>109</v>
      </c>
      <c r="D258" s="121">
        <v>0</v>
      </c>
      <c r="E258" s="122">
        <v>0</v>
      </c>
      <c r="F258" s="123">
        <v>0</v>
      </c>
      <c r="G258" s="124" t="s">
        <v>109</v>
      </c>
      <c r="H258" s="124" t="s">
        <v>109</v>
      </c>
      <c r="I258" s="123" t="s">
        <v>109</v>
      </c>
      <c r="J258" s="125" t="s">
        <v>109</v>
      </c>
      <c r="K258" s="126" t="s">
        <v>109</v>
      </c>
      <c r="L258" s="127" t="s">
        <v>109</v>
      </c>
      <c r="M258" s="130">
        <v>0</v>
      </c>
      <c r="N258" s="130" t="s">
        <v>109</v>
      </c>
      <c r="O258" s="127" t="s">
        <v>109</v>
      </c>
      <c r="P258" s="127" t="s">
        <v>109</v>
      </c>
      <c r="Q258" s="126">
        <v>5.0000000000000001E-4</v>
      </c>
      <c r="R258" s="128" t="s">
        <v>109</v>
      </c>
      <c r="S258" s="129"/>
    </row>
    <row r="259" spans="3:19" s="106" customFormat="1" ht="15.75" hidden="1" thickBot="1" x14ac:dyDescent="0.3">
      <c r="C259" s="120" t="s">
        <v>109</v>
      </c>
      <c r="D259" s="121">
        <v>0</v>
      </c>
      <c r="E259" s="122">
        <v>0</v>
      </c>
      <c r="F259" s="123">
        <v>0</v>
      </c>
      <c r="G259" s="124" t="s">
        <v>109</v>
      </c>
      <c r="H259" s="124" t="s">
        <v>109</v>
      </c>
      <c r="I259" s="123" t="s">
        <v>109</v>
      </c>
      <c r="J259" s="125" t="s">
        <v>109</v>
      </c>
      <c r="K259" s="126" t="s">
        <v>109</v>
      </c>
      <c r="L259" s="127" t="s">
        <v>109</v>
      </c>
      <c r="M259" s="130">
        <v>0</v>
      </c>
      <c r="N259" s="130" t="s">
        <v>109</v>
      </c>
      <c r="O259" s="127" t="s">
        <v>109</v>
      </c>
      <c r="P259" s="127" t="s">
        <v>109</v>
      </c>
      <c r="Q259" s="126">
        <v>5.0000000000000001E-4</v>
      </c>
      <c r="R259" s="128" t="s">
        <v>109</v>
      </c>
      <c r="S259" s="129"/>
    </row>
    <row r="260" spans="3:19" s="106" customFormat="1" ht="15.75" hidden="1" thickBot="1" x14ac:dyDescent="0.3">
      <c r="C260" s="120" t="s">
        <v>109</v>
      </c>
      <c r="D260" s="121">
        <v>0</v>
      </c>
      <c r="E260" s="122">
        <v>0</v>
      </c>
      <c r="F260" s="123">
        <v>0</v>
      </c>
      <c r="G260" s="124" t="s">
        <v>109</v>
      </c>
      <c r="H260" s="124" t="s">
        <v>109</v>
      </c>
      <c r="I260" s="123" t="s">
        <v>109</v>
      </c>
      <c r="J260" s="125" t="s">
        <v>109</v>
      </c>
      <c r="K260" s="126" t="s">
        <v>109</v>
      </c>
      <c r="L260" s="127" t="s">
        <v>109</v>
      </c>
      <c r="M260" s="130">
        <v>0</v>
      </c>
      <c r="N260" s="130" t="s">
        <v>109</v>
      </c>
      <c r="O260" s="127" t="s">
        <v>109</v>
      </c>
      <c r="P260" s="127" t="s">
        <v>109</v>
      </c>
      <c r="Q260" s="126">
        <v>5.0000000000000001E-4</v>
      </c>
      <c r="R260" s="128" t="s">
        <v>109</v>
      </c>
      <c r="S260" s="129"/>
    </row>
    <row r="261" spans="3:19" s="106" customFormat="1" ht="15.75" hidden="1" thickBot="1" x14ac:dyDescent="0.3">
      <c r="C261" s="120" t="s">
        <v>109</v>
      </c>
      <c r="D261" s="121">
        <v>0</v>
      </c>
      <c r="E261" s="122">
        <v>0</v>
      </c>
      <c r="F261" s="123">
        <v>0</v>
      </c>
      <c r="G261" s="124" t="s">
        <v>109</v>
      </c>
      <c r="H261" s="124" t="s">
        <v>109</v>
      </c>
      <c r="I261" s="123" t="s">
        <v>109</v>
      </c>
      <c r="J261" s="125" t="s">
        <v>109</v>
      </c>
      <c r="K261" s="126" t="s">
        <v>109</v>
      </c>
      <c r="L261" s="127" t="s">
        <v>109</v>
      </c>
      <c r="M261" s="130">
        <v>0</v>
      </c>
      <c r="N261" s="130" t="s">
        <v>109</v>
      </c>
      <c r="O261" s="127" t="s">
        <v>109</v>
      </c>
      <c r="P261" s="127" t="s">
        <v>109</v>
      </c>
      <c r="Q261" s="126">
        <v>5.0000000000000001E-4</v>
      </c>
      <c r="R261" s="128" t="s">
        <v>109</v>
      </c>
      <c r="S261" s="129"/>
    </row>
    <row r="262" spans="3:19" s="106" customFormat="1" ht="15.75" hidden="1" thickBot="1" x14ac:dyDescent="0.3">
      <c r="C262" s="131" t="s">
        <v>109</v>
      </c>
      <c r="D262" s="132">
        <v>0</v>
      </c>
      <c r="E262" s="133">
        <v>0</v>
      </c>
      <c r="F262" s="134">
        <v>0</v>
      </c>
      <c r="G262" s="135" t="s">
        <v>109</v>
      </c>
      <c r="H262" s="135" t="s">
        <v>109</v>
      </c>
      <c r="I262" s="134" t="s">
        <v>109</v>
      </c>
      <c r="J262" s="136" t="s">
        <v>109</v>
      </c>
      <c r="K262" s="137" t="s">
        <v>109</v>
      </c>
      <c r="L262" s="138" t="s">
        <v>109</v>
      </c>
      <c r="M262" s="139">
        <v>0</v>
      </c>
      <c r="N262" s="139" t="s">
        <v>109</v>
      </c>
      <c r="O262" s="138" t="s">
        <v>109</v>
      </c>
      <c r="P262" s="138" t="s">
        <v>109</v>
      </c>
      <c r="Q262" s="137">
        <v>5.0000000000000001E-4</v>
      </c>
      <c r="R262" s="140" t="s">
        <v>109</v>
      </c>
      <c r="S262" s="141"/>
    </row>
    <row r="263" spans="3:19" s="106" customFormat="1" ht="15.75" hidden="1" thickBot="1" x14ac:dyDescent="0.3">
      <c r="C263" s="109">
        <v>24</v>
      </c>
      <c r="D263" s="110">
        <v>0</v>
      </c>
      <c r="E263" s="111" t="s">
        <v>109</v>
      </c>
      <c r="F263" s="112">
        <v>1</v>
      </c>
      <c r="G263" s="113">
        <v>151500000000</v>
      </c>
      <c r="H263" s="113">
        <v>75750000000</v>
      </c>
      <c r="I263" s="112">
        <v>18</v>
      </c>
      <c r="J263" s="110">
        <v>50500000000</v>
      </c>
      <c r="K263" s="112"/>
      <c r="L263" s="110"/>
      <c r="M263" s="110"/>
      <c r="N263" s="110">
        <v>0</v>
      </c>
      <c r="O263" s="112" t="s">
        <v>109</v>
      </c>
      <c r="P263" s="110" t="s">
        <v>109</v>
      </c>
      <c r="Q263" s="114"/>
      <c r="R263" s="114">
        <v>0</v>
      </c>
      <c r="S263" s="115" t="s">
        <v>109</v>
      </c>
    </row>
    <row r="264" spans="3:19" s="106" customFormat="1" ht="15.75" hidden="1" thickBot="1" x14ac:dyDescent="0.3">
      <c r="C264" s="120" t="s">
        <v>109</v>
      </c>
      <c r="D264" s="121">
        <v>0</v>
      </c>
      <c r="E264" s="122">
        <v>0</v>
      </c>
      <c r="F264" s="123">
        <v>0</v>
      </c>
      <c r="G264" s="124" t="s">
        <v>54</v>
      </c>
      <c r="H264" s="124" t="s">
        <v>109</v>
      </c>
      <c r="I264" s="123" t="s">
        <v>109</v>
      </c>
      <c r="J264" s="125" t="s">
        <v>109</v>
      </c>
      <c r="K264" s="126" t="s">
        <v>109</v>
      </c>
      <c r="L264" s="127" t="s">
        <v>109</v>
      </c>
      <c r="M264" s="127" t="s">
        <v>54</v>
      </c>
      <c r="N264" s="127" t="s">
        <v>109</v>
      </c>
      <c r="O264" s="127" t="s">
        <v>109</v>
      </c>
      <c r="P264" s="127" t="s">
        <v>109</v>
      </c>
      <c r="Q264" s="126">
        <v>5.0000000000000001E-4</v>
      </c>
      <c r="R264" s="128" t="s">
        <v>109</v>
      </c>
      <c r="S264" s="129"/>
    </row>
    <row r="265" spans="3:19" s="106" customFormat="1" ht="15.75" hidden="1" thickBot="1" x14ac:dyDescent="0.3">
      <c r="C265" s="120" t="s">
        <v>109</v>
      </c>
      <c r="D265" s="121">
        <v>0</v>
      </c>
      <c r="E265" s="122">
        <v>0</v>
      </c>
      <c r="F265" s="123">
        <v>0</v>
      </c>
      <c r="G265" s="124" t="s">
        <v>109</v>
      </c>
      <c r="H265" s="124" t="s">
        <v>109</v>
      </c>
      <c r="I265" s="123" t="s">
        <v>109</v>
      </c>
      <c r="J265" s="125" t="s">
        <v>109</v>
      </c>
      <c r="K265" s="126" t="s">
        <v>109</v>
      </c>
      <c r="L265" s="127" t="s">
        <v>109</v>
      </c>
      <c r="M265" s="130" t="s">
        <v>54</v>
      </c>
      <c r="N265" s="130" t="s">
        <v>109</v>
      </c>
      <c r="O265" s="127" t="s">
        <v>109</v>
      </c>
      <c r="P265" s="127" t="s">
        <v>109</v>
      </c>
      <c r="Q265" s="126">
        <v>5.0000000000000001E-4</v>
      </c>
      <c r="R265" s="128" t="s">
        <v>109</v>
      </c>
      <c r="S265" s="129"/>
    </row>
    <row r="266" spans="3:19" s="106" customFormat="1" ht="15.75" hidden="1" thickBot="1" x14ac:dyDescent="0.3">
      <c r="C266" s="120" t="s">
        <v>109</v>
      </c>
      <c r="D266" s="121">
        <v>0</v>
      </c>
      <c r="E266" s="122">
        <v>0</v>
      </c>
      <c r="F266" s="123">
        <v>0</v>
      </c>
      <c r="G266" s="124" t="s">
        <v>109</v>
      </c>
      <c r="H266" s="124" t="s">
        <v>109</v>
      </c>
      <c r="I266" s="123" t="s">
        <v>109</v>
      </c>
      <c r="J266" s="125" t="s">
        <v>109</v>
      </c>
      <c r="K266" s="126" t="s">
        <v>109</v>
      </c>
      <c r="L266" s="127" t="s">
        <v>109</v>
      </c>
      <c r="M266" s="130">
        <v>0</v>
      </c>
      <c r="N266" s="130" t="s">
        <v>109</v>
      </c>
      <c r="O266" s="127" t="s">
        <v>109</v>
      </c>
      <c r="P266" s="127" t="s">
        <v>109</v>
      </c>
      <c r="Q266" s="126">
        <v>5.0000000000000001E-4</v>
      </c>
      <c r="R266" s="128" t="s">
        <v>109</v>
      </c>
      <c r="S266" s="129"/>
    </row>
    <row r="267" spans="3:19" s="106" customFormat="1" ht="15.75" hidden="1" thickBot="1" x14ac:dyDescent="0.3">
      <c r="C267" s="120">
        <v>0</v>
      </c>
      <c r="D267" s="121" t="s">
        <v>109</v>
      </c>
      <c r="E267" s="122" t="s">
        <v>109</v>
      </c>
      <c r="F267" s="123">
        <v>0</v>
      </c>
      <c r="G267" s="124" t="s">
        <v>109</v>
      </c>
      <c r="H267" s="124" t="s">
        <v>109</v>
      </c>
      <c r="I267" s="123" t="s">
        <v>109</v>
      </c>
      <c r="J267" s="125" t="s">
        <v>109</v>
      </c>
      <c r="K267" s="126" t="s">
        <v>109</v>
      </c>
      <c r="L267" s="127" t="s">
        <v>109</v>
      </c>
      <c r="M267" s="130">
        <v>0</v>
      </c>
      <c r="N267" s="130" t="s">
        <v>109</v>
      </c>
      <c r="O267" s="127" t="s">
        <v>109</v>
      </c>
      <c r="P267" s="127" t="s">
        <v>109</v>
      </c>
      <c r="Q267" s="126" t="s">
        <v>109</v>
      </c>
      <c r="R267" s="128" t="s">
        <v>109</v>
      </c>
      <c r="S267" s="129"/>
    </row>
    <row r="268" spans="3:19" s="106" customFormat="1" ht="15.75" hidden="1" thickBot="1" x14ac:dyDescent="0.3">
      <c r="C268" s="120" t="s">
        <v>109</v>
      </c>
      <c r="D268" s="121">
        <v>0</v>
      </c>
      <c r="E268" s="122">
        <v>0</v>
      </c>
      <c r="F268" s="123">
        <v>0</v>
      </c>
      <c r="G268" s="124" t="s">
        <v>109</v>
      </c>
      <c r="H268" s="124" t="s">
        <v>109</v>
      </c>
      <c r="I268" s="123" t="s">
        <v>109</v>
      </c>
      <c r="J268" s="125" t="s">
        <v>109</v>
      </c>
      <c r="K268" s="126" t="s">
        <v>109</v>
      </c>
      <c r="L268" s="127" t="s">
        <v>109</v>
      </c>
      <c r="M268" s="130">
        <v>0</v>
      </c>
      <c r="N268" s="130" t="s">
        <v>109</v>
      </c>
      <c r="O268" s="127" t="s">
        <v>109</v>
      </c>
      <c r="P268" s="127" t="s">
        <v>109</v>
      </c>
      <c r="Q268" s="126">
        <v>5.0000000000000001E-4</v>
      </c>
      <c r="R268" s="128" t="s">
        <v>109</v>
      </c>
      <c r="S268" s="129"/>
    </row>
    <row r="269" spans="3:19" s="106" customFormat="1" ht="15.75" hidden="1" thickBot="1" x14ac:dyDescent="0.3">
      <c r="C269" s="120" t="s">
        <v>109</v>
      </c>
      <c r="D269" s="121">
        <v>0</v>
      </c>
      <c r="E269" s="122">
        <v>0</v>
      </c>
      <c r="F269" s="123">
        <v>0</v>
      </c>
      <c r="G269" s="124" t="s">
        <v>109</v>
      </c>
      <c r="H269" s="124" t="s">
        <v>109</v>
      </c>
      <c r="I269" s="123" t="s">
        <v>109</v>
      </c>
      <c r="J269" s="125" t="s">
        <v>109</v>
      </c>
      <c r="K269" s="126" t="s">
        <v>109</v>
      </c>
      <c r="L269" s="127" t="s">
        <v>109</v>
      </c>
      <c r="M269" s="130">
        <v>0</v>
      </c>
      <c r="N269" s="130" t="s">
        <v>109</v>
      </c>
      <c r="O269" s="127" t="s">
        <v>109</v>
      </c>
      <c r="P269" s="127" t="s">
        <v>109</v>
      </c>
      <c r="Q269" s="126">
        <v>5.0000000000000001E-4</v>
      </c>
      <c r="R269" s="128" t="s">
        <v>109</v>
      </c>
      <c r="S269" s="129"/>
    </row>
    <row r="270" spans="3:19" s="106" customFormat="1" ht="15.75" hidden="1" thickBot="1" x14ac:dyDescent="0.3">
      <c r="C270" s="120" t="s">
        <v>109</v>
      </c>
      <c r="D270" s="121">
        <v>0</v>
      </c>
      <c r="E270" s="122">
        <v>0</v>
      </c>
      <c r="F270" s="123">
        <v>0</v>
      </c>
      <c r="G270" s="124" t="s">
        <v>109</v>
      </c>
      <c r="H270" s="124" t="s">
        <v>109</v>
      </c>
      <c r="I270" s="123" t="s">
        <v>109</v>
      </c>
      <c r="J270" s="125" t="s">
        <v>109</v>
      </c>
      <c r="K270" s="126" t="s">
        <v>109</v>
      </c>
      <c r="L270" s="127" t="s">
        <v>109</v>
      </c>
      <c r="M270" s="130">
        <v>0</v>
      </c>
      <c r="N270" s="130" t="s">
        <v>109</v>
      </c>
      <c r="O270" s="127" t="s">
        <v>109</v>
      </c>
      <c r="P270" s="127" t="s">
        <v>109</v>
      </c>
      <c r="Q270" s="126">
        <v>5.0000000000000001E-4</v>
      </c>
      <c r="R270" s="128" t="s">
        <v>109</v>
      </c>
      <c r="S270" s="129"/>
    </row>
    <row r="271" spans="3:19" s="106" customFormat="1" ht="15.75" hidden="1" thickBot="1" x14ac:dyDescent="0.3">
      <c r="C271" s="120" t="s">
        <v>109</v>
      </c>
      <c r="D271" s="121">
        <v>0</v>
      </c>
      <c r="E271" s="122">
        <v>0</v>
      </c>
      <c r="F271" s="123">
        <v>0</v>
      </c>
      <c r="G271" s="124" t="s">
        <v>109</v>
      </c>
      <c r="H271" s="124" t="s">
        <v>109</v>
      </c>
      <c r="I271" s="123" t="s">
        <v>109</v>
      </c>
      <c r="J271" s="125" t="s">
        <v>109</v>
      </c>
      <c r="K271" s="126" t="s">
        <v>109</v>
      </c>
      <c r="L271" s="127" t="s">
        <v>109</v>
      </c>
      <c r="M271" s="130">
        <v>0</v>
      </c>
      <c r="N271" s="130" t="s">
        <v>109</v>
      </c>
      <c r="O271" s="127" t="s">
        <v>109</v>
      </c>
      <c r="P271" s="127" t="s">
        <v>109</v>
      </c>
      <c r="Q271" s="126">
        <v>5.0000000000000001E-4</v>
      </c>
      <c r="R271" s="128" t="s">
        <v>109</v>
      </c>
      <c r="S271" s="129"/>
    </row>
    <row r="272" spans="3:19" s="106" customFormat="1" ht="15.75" hidden="1" thickBot="1" x14ac:dyDescent="0.3">
      <c r="C272" s="120" t="s">
        <v>109</v>
      </c>
      <c r="D272" s="121">
        <v>0</v>
      </c>
      <c r="E272" s="122">
        <v>0</v>
      </c>
      <c r="F272" s="123">
        <v>0</v>
      </c>
      <c r="G272" s="124" t="s">
        <v>109</v>
      </c>
      <c r="H272" s="124" t="s">
        <v>109</v>
      </c>
      <c r="I272" s="123" t="s">
        <v>109</v>
      </c>
      <c r="J272" s="125" t="s">
        <v>109</v>
      </c>
      <c r="K272" s="126" t="s">
        <v>109</v>
      </c>
      <c r="L272" s="127" t="s">
        <v>109</v>
      </c>
      <c r="M272" s="130">
        <v>0</v>
      </c>
      <c r="N272" s="130" t="s">
        <v>109</v>
      </c>
      <c r="O272" s="127" t="s">
        <v>109</v>
      </c>
      <c r="P272" s="127" t="s">
        <v>109</v>
      </c>
      <c r="Q272" s="126">
        <v>5.0000000000000001E-4</v>
      </c>
      <c r="R272" s="128" t="s">
        <v>109</v>
      </c>
      <c r="S272" s="129"/>
    </row>
    <row r="273" spans="3:19" s="106" customFormat="1" ht="15.75" hidden="1" thickBot="1" x14ac:dyDescent="0.3">
      <c r="C273" s="131" t="s">
        <v>109</v>
      </c>
      <c r="D273" s="132">
        <v>0</v>
      </c>
      <c r="E273" s="133">
        <v>0</v>
      </c>
      <c r="F273" s="134">
        <v>0</v>
      </c>
      <c r="G273" s="135" t="s">
        <v>109</v>
      </c>
      <c r="H273" s="135" t="s">
        <v>109</v>
      </c>
      <c r="I273" s="134" t="s">
        <v>109</v>
      </c>
      <c r="J273" s="136" t="s">
        <v>109</v>
      </c>
      <c r="K273" s="137" t="s">
        <v>109</v>
      </c>
      <c r="L273" s="138" t="s">
        <v>109</v>
      </c>
      <c r="M273" s="139">
        <v>0</v>
      </c>
      <c r="N273" s="139" t="s">
        <v>109</v>
      </c>
      <c r="O273" s="138" t="s">
        <v>109</v>
      </c>
      <c r="P273" s="138" t="s">
        <v>109</v>
      </c>
      <c r="Q273" s="137">
        <v>5.0000000000000001E-4</v>
      </c>
      <c r="R273" s="140" t="s">
        <v>109</v>
      </c>
      <c r="S273" s="141"/>
    </row>
    <row r="274" spans="3:19" s="106" customFormat="1" ht="15.75" hidden="1" thickBot="1" x14ac:dyDescent="0.3">
      <c r="C274" s="109">
        <v>25</v>
      </c>
      <c r="D274" s="110">
        <v>0</v>
      </c>
      <c r="E274" s="111" t="s">
        <v>109</v>
      </c>
      <c r="F274" s="112">
        <v>1</v>
      </c>
      <c r="G274" s="113">
        <v>151500000000</v>
      </c>
      <c r="H274" s="113">
        <v>75750000000</v>
      </c>
      <c r="I274" s="112">
        <v>18</v>
      </c>
      <c r="J274" s="110">
        <v>50500000000</v>
      </c>
      <c r="K274" s="112"/>
      <c r="L274" s="110"/>
      <c r="M274" s="110"/>
      <c r="N274" s="110">
        <v>0</v>
      </c>
      <c r="O274" s="112" t="s">
        <v>109</v>
      </c>
      <c r="P274" s="110" t="s">
        <v>109</v>
      </c>
      <c r="Q274" s="114"/>
      <c r="R274" s="114">
        <v>0</v>
      </c>
      <c r="S274" s="115" t="s">
        <v>109</v>
      </c>
    </row>
    <row r="275" spans="3:19" s="106" customFormat="1" ht="15.75" hidden="1" thickBot="1" x14ac:dyDescent="0.3">
      <c r="C275" s="120" t="s">
        <v>109</v>
      </c>
      <c r="D275" s="121">
        <v>0</v>
      </c>
      <c r="E275" s="122">
        <v>0</v>
      </c>
      <c r="F275" s="123">
        <v>0</v>
      </c>
      <c r="G275" s="124" t="s">
        <v>54</v>
      </c>
      <c r="H275" s="124" t="s">
        <v>109</v>
      </c>
      <c r="I275" s="123" t="s">
        <v>109</v>
      </c>
      <c r="J275" s="125" t="s">
        <v>109</v>
      </c>
      <c r="K275" s="126" t="s">
        <v>109</v>
      </c>
      <c r="L275" s="127" t="s">
        <v>109</v>
      </c>
      <c r="M275" s="127" t="s">
        <v>54</v>
      </c>
      <c r="N275" s="127" t="s">
        <v>109</v>
      </c>
      <c r="O275" s="127" t="s">
        <v>109</v>
      </c>
      <c r="P275" s="127" t="s">
        <v>109</v>
      </c>
      <c r="Q275" s="126">
        <v>5.0000000000000001E-4</v>
      </c>
      <c r="R275" s="128" t="s">
        <v>109</v>
      </c>
      <c r="S275" s="129"/>
    </row>
    <row r="276" spans="3:19" s="106" customFormat="1" ht="15.75" hidden="1" thickBot="1" x14ac:dyDescent="0.3">
      <c r="C276" s="120" t="s">
        <v>109</v>
      </c>
      <c r="D276" s="121">
        <v>0</v>
      </c>
      <c r="E276" s="122">
        <v>0</v>
      </c>
      <c r="F276" s="123">
        <v>0</v>
      </c>
      <c r="G276" s="124" t="s">
        <v>109</v>
      </c>
      <c r="H276" s="124" t="s">
        <v>109</v>
      </c>
      <c r="I276" s="123" t="s">
        <v>109</v>
      </c>
      <c r="J276" s="125" t="s">
        <v>109</v>
      </c>
      <c r="K276" s="126" t="s">
        <v>109</v>
      </c>
      <c r="L276" s="127" t="s">
        <v>109</v>
      </c>
      <c r="M276" s="130" t="s">
        <v>54</v>
      </c>
      <c r="N276" s="130" t="s">
        <v>109</v>
      </c>
      <c r="O276" s="127" t="s">
        <v>109</v>
      </c>
      <c r="P276" s="127" t="s">
        <v>109</v>
      </c>
      <c r="Q276" s="126">
        <v>5.0000000000000001E-4</v>
      </c>
      <c r="R276" s="128" t="s">
        <v>109</v>
      </c>
      <c r="S276" s="129"/>
    </row>
    <row r="277" spans="3:19" s="106" customFormat="1" ht="15.75" hidden="1" thickBot="1" x14ac:dyDescent="0.3">
      <c r="C277" s="120" t="s">
        <v>109</v>
      </c>
      <c r="D277" s="121">
        <v>0</v>
      </c>
      <c r="E277" s="122">
        <v>0</v>
      </c>
      <c r="F277" s="123">
        <v>0</v>
      </c>
      <c r="G277" s="124" t="s">
        <v>109</v>
      </c>
      <c r="H277" s="124" t="s">
        <v>109</v>
      </c>
      <c r="I277" s="123" t="s">
        <v>109</v>
      </c>
      <c r="J277" s="125" t="s">
        <v>109</v>
      </c>
      <c r="K277" s="126" t="s">
        <v>109</v>
      </c>
      <c r="L277" s="127" t="s">
        <v>109</v>
      </c>
      <c r="M277" s="130">
        <v>0</v>
      </c>
      <c r="N277" s="130" t="s">
        <v>109</v>
      </c>
      <c r="O277" s="127" t="s">
        <v>109</v>
      </c>
      <c r="P277" s="127" t="s">
        <v>109</v>
      </c>
      <c r="Q277" s="126">
        <v>5.0000000000000001E-4</v>
      </c>
      <c r="R277" s="128" t="s">
        <v>109</v>
      </c>
      <c r="S277" s="129"/>
    </row>
    <row r="278" spans="3:19" s="106" customFormat="1" ht="15.75" hidden="1" thickBot="1" x14ac:dyDescent="0.3">
      <c r="C278" s="120">
        <v>0</v>
      </c>
      <c r="D278" s="121" t="s">
        <v>109</v>
      </c>
      <c r="E278" s="122" t="s">
        <v>109</v>
      </c>
      <c r="F278" s="123">
        <v>0</v>
      </c>
      <c r="G278" s="124" t="s">
        <v>109</v>
      </c>
      <c r="H278" s="124" t="s">
        <v>109</v>
      </c>
      <c r="I278" s="123" t="s">
        <v>109</v>
      </c>
      <c r="J278" s="125" t="s">
        <v>109</v>
      </c>
      <c r="K278" s="126" t="s">
        <v>109</v>
      </c>
      <c r="L278" s="127" t="s">
        <v>109</v>
      </c>
      <c r="M278" s="130">
        <v>0</v>
      </c>
      <c r="N278" s="130" t="s">
        <v>109</v>
      </c>
      <c r="O278" s="127" t="s">
        <v>109</v>
      </c>
      <c r="P278" s="127" t="s">
        <v>109</v>
      </c>
      <c r="Q278" s="126" t="s">
        <v>109</v>
      </c>
      <c r="R278" s="128" t="s">
        <v>109</v>
      </c>
      <c r="S278" s="129"/>
    </row>
    <row r="279" spans="3:19" s="106" customFormat="1" ht="15.75" hidden="1" thickBot="1" x14ac:dyDescent="0.3">
      <c r="C279" s="120" t="s">
        <v>109</v>
      </c>
      <c r="D279" s="121">
        <v>0</v>
      </c>
      <c r="E279" s="122">
        <v>0</v>
      </c>
      <c r="F279" s="123">
        <v>0</v>
      </c>
      <c r="G279" s="124" t="s">
        <v>109</v>
      </c>
      <c r="H279" s="124" t="s">
        <v>109</v>
      </c>
      <c r="I279" s="123" t="s">
        <v>109</v>
      </c>
      <c r="J279" s="125" t="s">
        <v>109</v>
      </c>
      <c r="K279" s="126" t="s">
        <v>109</v>
      </c>
      <c r="L279" s="127" t="s">
        <v>109</v>
      </c>
      <c r="M279" s="130">
        <v>0</v>
      </c>
      <c r="N279" s="130" t="s">
        <v>109</v>
      </c>
      <c r="O279" s="127" t="s">
        <v>109</v>
      </c>
      <c r="P279" s="127" t="s">
        <v>109</v>
      </c>
      <c r="Q279" s="126">
        <v>5.0000000000000001E-4</v>
      </c>
      <c r="R279" s="128" t="s">
        <v>109</v>
      </c>
      <c r="S279" s="129"/>
    </row>
    <row r="280" spans="3:19" s="106" customFormat="1" ht="15.75" hidden="1" thickBot="1" x14ac:dyDescent="0.3">
      <c r="C280" s="120" t="s">
        <v>109</v>
      </c>
      <c r="D280" s="121">
        <v>0</v>
      </c>
      <c r="E280" s="122">
        <v>0</v>
      </c>
      <c r="F280" s="123">
        <v>0</v>
      </c>
      <c r="G280" s="124" t="s">
        <v>109</v>
      </c>
      <c r="H280" s="124" t="s">
        <v>109</v>
      </c>
      <c r="I280" s="123" t="s">
        <v>109</v>
      </c>
      <c r="J280" s="125" t="s">
        <v>109</v>
      </c>
      <c r="K280" s="126" t="s">
        <v>109</v>
      </c>
      <c r="L280" s="127" t="s">
        <v>109</v>
      </c>
      <c r="M280" s="130">
        <v>0</v>
      </c>
      <c r="N280" s="130" t="s">
        <v>109</v>
      </c>
      <c r="O280" s="127" t="s">
        <v>109</v>
      </c>
      <c r="P280" s="127" t="s">
        <v>109</v>
      </c>
      <c r="Q280" s="126">
        <v>5.0000000000000001E-4</v>
      </c>
      <c r="R280" s="128" t="s">
        <v>109</v>
      </c>
      <c r="S280" s="129"/>
    </row>
    <row r="281" spans="3:19" s="106" customFormat="1" ht="15.75" hidden="1" thickBot="1" x14ac:dyDescent="0.3">
      <c r="C281" s="120" t="s">
        <v>109</v>
      </c>
      <c r="D281" s="121">
        <v>0</v>
      </c>
      <c r="E281" s="122">
        <v>0</v>
      </c>
      <c r="F281" s="123">
        <v>0</v>
      </c>
      <c r="G281" s="124" t="s">
        <v>109</v>
      </c>
      <c r="H281" s="124" t="s">
        <v>109</v>
      </c>
      <c r="I281" s="123" t="s">
        <v>109</v>
      </c>
      <c r="J281" s="125" t="s">
        <v>109</v>
      </c>
      <c r="K281" s="126" t="s">
        <v>109</v>
      </c>
      <c r="L281" s="127" t="s">
        <v>109</v>
      </c>
      <c r="M281" s="130">
        <v>0</v>
      </c>
      <c r="N281" s="130" t="s">
        <v>109</v>
      </c>
      <c r="O281" s="127" t="s">
        <v>109</v>
      </c>
      <c r="P281" s="127" t="s">
        <v>109</v>
      </c>
      <c r="Q281" s="126">
        <v>5.0000000000000001E-4</v>
      </c>
      <c r="R281" s="128" t="s">
        <v>109</v>
      </c>
      <c r="S281" s="129"/>
    </row>
    <row r="282" spans="3:19" s="106" customFormat="1" ht="15.75" hidden="1" thickBot="1" x14ac:dyDescent="0.3">
      <c r="C282" s="120" t="s">
        <v>109</v>
      </c>
      <c r="D282" s="121">
        <v>0</v>
      </c>
      <c r="E282" s="122">
        <v>0</v>
      </c>
      <c r="F282" s="123">
        <v>0</v>
      </c>
      <c r="G282" s="124" t="s">
        <v>109</v>
      </c>
      <c r="H282" s="124" t="s">
        <v>109</v>
      </c>
      <c r="I282" s="123" t="s">
        <v>109</v>
      </c>
      <c r="J282" s="125" t="s">
        <v>109</v>
      </c>
      <c r="K282" s="126" t="s">
        <v>109</v>
      </c>
      <c r="L282" s="127" t="s">
        <v>109</v>
      </c>
      <c r="M282" s="130">
        <v>0</v>
      </c>
      <c r="N282" s="130" t="s">
        <v>109</v>
      </c>
      <c r="O282" s="127" t="s">
        <v>109</v>
      </c>
      <c r="P282" s="127" t="s">
        <v>109</v>
      </c>
      <c r="Q282" s="126">
        <v>5.0000000000000001E-4</v>
      </c>
      <c r="R282" s="128" t="s">
        <v>109</v>
      </c>
      <c r="S282" s="129"/>
    </row>
    <row r="283" spans="3:19" s="106" customFormat="1" ht="15.75" hidden="1" thickBot="1" x14ac:dyDescent="0.3">
      <c r="C283" s="120" t="s">
        <v>109</v>
      </c>
      <c r="D283" s="121">
        <v>0</v>
      </c>
      <c r="E283" s="122">
        <v>0</v>
      </c>
      <c r="F283" s="123">
        <v>0</v>
      </c>
      <c r="G283" s="124" t="s">
        <v>109</v>
      </c>
      <c r="H283" s="124" t="s">
        <v>109</v>
      </c>
      <c r="I283" s="123" t="s">
        <v>109</v>
      </c>
      <c r="J283" s="125" t="s">
        <v>109</v>
      </c>
      <c r="K283" s="126" t="s">
        <v>109</v>
      </c>
      <c r="L283" s="127" t="s">
        <v>109</v>
      </c>
      <c r="M283" s="130">
        <v>0</v>
      </c>
      <c r="N283" s="130" t="s">
        <v>109</v>
      </c>
      <c r="O283" s="127" t="s">
        <v>109</v>
      </c>
      <c r="P283" s="127" t="s">
        <v>109</v>
      </c>
      <c r="Q283" s="126">
        <v>5.0000000000000001E-4</v>
      </c>
      <c r="R283" s="128" t="s">
        <v>109</v>
      </c>
      <c r="S283" s="129"/>
    </row>
    <row r="284" spans="3:19" s="106" customFormat="1" ht="15.75" hidden="1" thickBot="1" x14ac:dyDescent="0.3">
      <c r="C284" s="131" t="s">
        <v>109</v>
      </c>
      <c r="D284" s="132">
        <v>0</v>
      </c>
      <c r="E284" s="133">
        <v>0</v>
      </c>
      <c r="F284" s="134">
        <v>0</v>
      </c>
      <c r="G284" s="135" t="s">
        <v>109</v>
      </c>
      <c r="H284" s="135" t="s">
        <v>109</v>
      </c>
      <c r="I284" s="134" t="s">
        <v>109</v>
      </c>
      <c r="J284" s="136" t="s">
        <v>109</v>
      </c>
      <c r="K284" s="137" t="s">
        <v>109</v>
      </c>
      <c r="L284" s="138" t="s">
        <v>109</v>
      </c>
      <c r="M284" s="139">
        <v>0</v>
      </c>
      <c r="N284" s="139" t="s">
        <v>109</v>
      </c>
      <c r="O284" s="138" t="s">
        <v>109</v>
      </c>
      <c r="P284" s="138" t="s">
        <v>109</v>
      </c>
      <c r="Q284" s="137">
        <v>5.0000000000000001E-4</v>
      </c>
      <c r="R284" s="140" t="s">
        <v>109</v>
      </c>
      <c r="S284" s="141"/>
    </row>
    <row r="285" spans="3:19" s="106" customFormat="1" ht="15.75" hidden="1" thickBot="1" x14ac:dyDescent="0.3">
      <c r="C285" s="109">
        <v>26</v>
      </c>
      <c r="D285" s="110">
        <v>0</v>
      </c>
      <c r="E285" s="111" t="s">
        <v>109</v>
      </c>
      <c r="F285" s="112">
        <v>1</v>
      </c>
      <c r="G285" s="113">
        <v>151500000000</v>
      </c>
      <c r="H285" s="113">
        <v>75750000000</v>
      </c>
      <c r="I285" s="112">
        <v>18</v>
      </c>
      <c r="J285" s="110">
        <v>50500000000</v>
      </c>
      <c r="K285" s="112"/>
      <c r="L285" s="110"/>
      <c r="M285" s="110"/>
      <c r="N285" s="110">
        <v>0</v>
      </c>
      <c r="O285" s="112" t="s">
        <v>109</v>
      </c>
      <c r="P285" s="110" t="s">
        <v>109</v>
      </c>
      <c r="Q285" s="114"/>
      <c r="R285" s="114">
        <v>0</v>
      </c>
      <c r="S285" s="115" t="s">
        <v>109</v>
      </c>
    </row>
    <row r="286" spans="3:19" s="106" customFormat="1" ht="15.75" hidden="1" thickBot="1" x14ac:dyDescent="0.3">
      <c r="C286" s="120" t="s">
        <v>109</v>
      </c>
      <c r="D286" s="121">
        <v>0</v>
      </c>
      <c r="E286" s="122">
        <v>0</v>
      </c>
      <c r="F286" s="123">
        <v>0</v>
      </c>
      <c r="G286" s="124" t="s">
        <v>54</v>
      </c>
      <c r="H286" s="124" t="s">
        <v>109</v>
      </c>
      <c r="I286" s="123" t="s">
        <v>109</v>
      </c>
      <c r="J286" s="125" t="s">
        <v>109</v>
      </c>
      <c r="K286" s="126" t="s">
        <v>109</v>
      </c>
      <c r="L286" s="127" t="s">
        <v>109</v>
      </c>
      <c r="M286" s="127" t="s">
        <v>54</v>
      </c>
      <c r="N286" s="127" t="s">
        <v>109</v>
      </c>
      <c r="O286" s="127" t="s">
        <v>109</v>
      </c>
      <c r="P286" s="127" t="s">
        <v>109</v>
      </c>
      <c r="Q286" s="126">
        <v>5.0000000000000001E-4</v>
      </c>
      <c r="R286" s="128" t="s">
        <v>109</v>
      </c>
      <c r="S286" s="129"/>
    </row>
    <row r="287" spans="3:19" s="106" customFormat="1" ht="15.75" hidden="1" thickBot="1" x14ac:dyDescent="0.3">
      <c r="C287" s="120" t="s">
        <v>109</v>
      </c>
      <c r="D287" s="121">
        <v>0</v>
      </c>
      <c r="E287" s="122">
        <v>0</v>
      </c>
      <c r="F287" s="123">
        <v>0</v>
      </c>
      <c r="G287" s="124" t="s">
        <v>109</v>
      </c>
      <c r="H287" s="124" t="s">
        <v>109</v>
      </c>
      <c r="I287" s="123" t="s">
        <v>109</v>
      </c>
      <c r="J287" s="125" t="s">
        <v>109</v>
      </c>
      <c r="K287" s="126" t="s">
        <v>109</v>
      </c>
      <c r="L287" s="127" t="s">
        <v>109</v>
      </c>
      <c r="M287" s="130" t="s">
        <v>54</v>
      </c>
      <c r="N287" s="130" t="s">
        <v>109</v>
      </c>
      <c r="O287" s="127" t="s">
        <v>109</v>
      </c>
      <c r="P287" s="127" t="s">
        <v>109</v>
      </c>
      <c r="Q287" s="126">
        <v>5.0000000000000001E-4</v>
      </c>
      <c r="R287" s="128" t="s">
        <v>109</v>
      </c>
      <c r="S287" s="129"/>
    </row>
    <row r="288" spans="3:19" s="106" customFormat="1" ht="15.75" hidden="1" thickBot="1" x14ac:dyDescent="0.3">
      <c r="C288" s="120" t="s">
        <v>109</v>
      </c>
      <c r="D288" s="121">
        <v>0</v>
      </c>
      <c r="E288" s="122">
        <v>0</v>
      </c>
      <c r="F288" s="123">
        <v>0</v>
      </c>
      <c r="G288" s="124" t="s">
        <v>109</v>
      </c>
      <c r="H288" s="124" t="s">
        <v>109</v>
      </c>
      <c r="I288" s="123" t="s">
        <v>109</v>
      </c>
      <c r="J288" s="125" t="s">
        <v>109</v>
      </c>
      <c r="K288" s="126" t="s">
        <v>109</v>
      </c>
      <c r="L288" s="127" t="s">
        <v>109</v>
      </c>
      <c r="M288" s="130">
        <v>0</v>
      </c>
      <c r="N288" s="130" t="s">
        <v>109</v>
      </c>
      <c r="O288" s="127" t="s">
        <v>109</v>
      </c>
      <c r="P288" s="127" t="s">
        <v>109</v>
      </c>
      <c r="Q288" s="126">
        <v>5.0000000000000001E-4</v>
      </c>
      <c r="R288" s="128" t="s">
        <v>109</v>
      </c>
      <c r="S288" s="129"/>
    </row>
    <row r="289" spans="3:19" s="106" customFormat="1" ht="15.75" hidden="1" thickBot="1" x14ac:dyDescent="0.3">
      <c r="C289" s="120">
        <v>0</v>
      </c>
      <c r="D289" s="121" t="s">
        <v>109</v>
      </c>
      <c r="E289" s="122" t="s">
        <v>109</v>
      </c>
      <c r="F289" s="123">
        <v>0</v>
      </c>
      <c r="G289" s="124" t="s">
        <v>109</v>
      </c>
      <c r="H289" s="124" t="s">
        <v>109</v>
      </c>
      <c r="I289" s="123" t="s">
        <v>109</v>
      </c>
      <c r="J289" s="125" t="s">
        <v>109</v>
      </c>
      <c r="K289" s="126" t="s">
        <v>109</v>
      </c>
      <c r="L289" s="127" t="s">
        <v>109</v>
      </c>
      <c r="M289" s="130">
        <v>0</v>
      </c>
      <c r="N289" s="130" t="s">
        <v>109</v>
      </c>
      <c r="O289" s="127" t="s">
        <v>109</v>
      </c>
      <c r="P289" s="127" t="s">
        <v>109</v>
      </c>
      <c r="Q289" s="126" t="s">
        <v>109</v>
      </c>
      <c r="R289" s="128" t="s">
        <v>109</v>
      </c>
      <c r="S289" s="129"/>
    </row>
    <row r="290" spans="3:19" s="106" customFormat="1" ht="15.75" hidden="1" thickBot="1" x14ac:dyDescent="0.3">
      <c r="C290" s="120" t="s">
        <v>109</v>
      </c>
      <c r="D290" s="121">
        <v>0</v>
      </c>
      <c r="E290" s="122">
        <v>0</v>
      </c>
      <c r="F290" s="123">
        <v>0</v>
      </c>
      <c r="G290" s="124" t="s">
        <v>109</v>
      </c>
      <c r="H290" s="124" t="s">
        <v>109</v>
      </c>
      <c r="I290" s="123" t="s">
        <v>109</v>
      </c>
      <c r="J290" s="125" t="s">
        <v>109</v>
      </c>
      <c r="K290" s="126" t="s">
        <v>109</v>
      </c>
      <c r="L290" s="127" t="s">
        <v>109</v>
      </c>
      <c r="M290" s="130">
        <v>0</v>
      </c>
      <c r="N290" s="130" t="s">
        <v>109</v>
      </c>
      <c r="O290" s="127" t="s">
        <v>109</v>
      </c>
      <c r="P290" s="127" t="s">
        <v>109</v>
      </c>
      <c r="Q290" s="126">
        <v>5.0000000000000001E-4</v>
      </c>
      <c r="R290" s="128" t="s">
        <v>109</v>
      </c>
      <c r="S290" s="129"/>
    </row>
    <row r="291" spans="3:19" s="106" customFormat="1" ht="15.75" hidden="1" thickBot="1" x14ac:dyDescent="0.3">
      <c r="C291" s="120" t="s">
        <v>109</v>
      </c>
      <c r="D291" s="121">
        <v>0</v>
      </c>
      <c r="E291" s="122">
        <v>0</v>
      </c>
      <c r="F291" s="123">
        <v>0</v>
      </c>
      <c r="G291" s="124" t="s">
        <v>109</v>
      </c>
      <c r="H291" s="124" t="s">
        <v>109</v>
      </c>
      <c r="I291" s="123" t="s">
        <v>109</v>
      </c>
      <c r="J291" s="125" t="s">
        <v>109</v>
      </c>
      <c r="K291" s="126" t="s">
        <v>109</v>
      </c>
      <c r="L291" s="127" t="s">
        <v>109</v>
      </c>
      <c r="M291" s="130">
        <v>0</v>
      </c>
      <c r="N291" s="130" t="s">
        <v>109</v>
      </c>
      <c r="O291" s="127" t="s">
        <v>109</v>
      </c>
      <c r="P291" s="127" t="s">
        <v>109</v>
      </c>
      <c r="Q291" s="126">
        <v>5.0000000000000001E-4</v>
      </c>
      <c r="R291" s="128" t="s">
        <v>109</v>
      </c>
      <c r="S291" s="129"/>
    </row>
    <row r="292" spans="3:19" s="106" customFormat="1" ht="15.75" hidden="1" thickBot="1" x14ac:dyDescent="0.3">
      <c r="C292" s="120" t="s">
        <v>109</v>
      </c>
      <c r="D292" s="121">
        <v>0</v>
      </c>
      <c r="E292" s="122">
        <v>0</v>
      </c>
      <c r="F292" s="123">
        <v>0</v>
      </c>
      <c r="G292" s="124" t="s">
        <v>109</v>
      </c>
      <c r="H292" s="124" t="s">
        <v>109</v>
      </c>
      <c r="I292" s="123" t="s">
        <v>109</v>
      </c>
      <c r="J292" s="125" t="s">
        <v>109</v>
      </c>
      <c r="K292" s="126" t="s">
        <v>109</v>
      </c>
      <c r="L292" s="127" t="s">
        <v>109</v>
      </c>
      <c r="M292" s="130">
        <v>0</v>
      </c>
      <c r="N292" s="130" t="s">
        <v>109</v>
      </c>
      <c r="O292" s="127" t="s">
        <v>109</v>
      </c>
      <c r="P292" s="127" t="s">
        <v>109</v>
      </c>
      <c r="Q292" s="126">
        <v>5.0000000000000001E-4</v>
      </c>
      <c r="R292" s="128" t="s">
        <v>109</v>
      </c>
      <c r="S292" s="129"/>
    </row>
    <row r="293" spans="3:19" s="106" customFormat="1" ht="15.75" hidden="1" thickBot="1" x14ac:dyDescent="0.3">
      <c r="C293" s="120" t="s">
        <v>109</v>
      </c>
      <c r="D293" s="121">
        <v>0</v>
      </c>
      <c r="E293" s="122">
        <v>0</v>
      </c>
      <c r="F293" s="123">
        <v>0</v>
      </c>
      <c r="G293" s="124" t="s">
        <v>109</v>
      </c>
      <c r="H293" s="124" t="s">
        <v>109</v>
      </c>
      <c r="I293" s="123" t="s">
        <v>109</v>
      </c>
      <c r="J293" s="125" t="s">
        <v>109</v>
      </c>
      <c r="K293" s="126" t="s">
        <v>109</v>
      </c>
      <c r="L293" s="127" t="s">
        <v>109</v>
      </c>
      <c r="M293" s="130">
        <v>0</v>
      </c>
      <c r="N293" s="130" t="s">
        <v>109</v>
      </c>
      <c r="O293" s="127" t="s">
        <v>109</v>
      </c>
      <c r="P293" s="127" t="s">
        <v>109</v>
      </c>
      <c r="Q293" s="126">
        <v>5.0000000000000001E-4</v>
      </c>
      <c r="R293" s="128" t="s">
        <v>109</v>
      </c>
      <c r="S293" s="129"/>
    </row>
    <row r="294" spans="3:19" s="106" customFormat="1" ht="15.75" hidden="1" thickBot="1" x14ac:dyDescent="0.3">
      <c r="C294" s="120" t="s">
        <v>109</v>
      </c>
      <c r="D294" s="121">
        <v>0</v>
      </c>
      <c r="E294" s="122">
        <v>0</v>
      </c>
      <c r="F294" s="123">
        <v>0</v>
      </c>
      <c r="G294" s="124" t="s">
        <v>109</v>
      </c>
      <c r="H294" s="124" t="s">
        <v>109</v>
      </c>
      <c r="I294" s="123" t="s">
        <v>109</v>
      </c>
      <c r="J294" s="125" t="s">
        <v>109</v>
      </c>
      <c r="K294" s="126" t="s">
        <v>109</v>
      </c>
      <c r="L294" s="127" t="s">
        <v>109</v>
      </c>
      <c r="M294" s="130">
        <v>0</v>
      </c>
      <c r="N294" s="130" t="s">
        <v>109</v>
      </c>
      <c r="O294" s="127" t="s">
        <v>109</v>
      </c>
      <c r="P294" s="127" t="s">
        <v>109</v>
      </c>
      <c r="Q294" s="126">
        <v>5.0000000000000001E-4</v>
      </c>
      <c r="R294" s="128" t="s">
        <v>109</v>
      </c>
      <c r="S294" s="129"/>
    </row>
    <row r="295" spans="3:19" s="106" customFormat="1" ht="15.75" hidden="1" thickBot="1" x14ac:dyDescent="0.3">
      <c r="C295" s="131" t="s">
        <v>109</v>
      </c>
      <c r="D295" s="132">
        <v>0</v>
      </c>
      <c r="E295" s="133">
        <v>0</v>
      </c>
      <c r="F295" s="134">
        <v>0</v>
      </c>
      <c r="G295" s="135" t="s">
        <v>109</v>
      </c>
      <c r="H295" s="135" t="s">
        <v>109</v>
      </c>
      <c r="I295" s="134" t="s">
        <v>109</v>
      </c>
      <c r="J295" s="136" t="s">
        <v>109</v>
      </c>
      <c r="K295" s="137" t="s">
        <v>109</v>
      </c>
      <c r="L295" s="138" t="s">
        <v>109</v>
      </c>
      <c r="M295" s="139">
        <v>0</v>
      </c>
      <c r="N295" s="139" t="s">
        <v>109</v>
      </c>
      <c r="O295" s="138" t="s">
        <v>109</v>
      </c>
      <c r="P295" s="138" t="s">
        <v>109</v>
      </c>
      <c r="Q295" s="137">
        <v>5.0000000000000001E-4</v>
      </c>
      <c r="R295" s="140" t="s">
        <v>109</v>
      </c>
      <c r="S295" s="141"/>
    </row>
    <row r="296" spans="3:19" s="106" customFormat="1" ht="15.75" hidden="1" thickBot="1" x14ac:dyDescent="0.3">
      <c r="C296" s="109">
        <v>27</v>
      </c>
      <c r="D296" s="110">
        <v>0</v>
      </c>
      <c r="E296" s="111" t="s">
        <v>109</v>
      </c>
      <c r="F296" s="112">
        <v>1</v>
      </c>
      <c r="G296" s="113">
        <v>151500000000</v>
      </c>
      <c r="H296" s="113">
        <v>75750000000</v>
      </c>
      <c r="I296" s="112">
        <v>18</v>
      </c>
      <c r="J296" s="110">
        <v>50500000000</v>
      </c>
      <c r="K296" s="112"/>
      <c r="L296" s="110"/>
      <c r="M296" s="110"/>
      <c r="N296" s="110">
        <v>0</v>
      </c>
      <c r="O296" s="112" t="s">
        <v>109</v>
      </c>
      <c r="P296" s="110" t="s">
        <v>109</v>
      </c>
      <c r="Q296" s="114"/>
      <c r="R296" s="114">
        <v>0</v>
      </c>
      <c r="S296" s="115" t="s">
        <v>109</v>
      </c>
    </row>
    <row r="297" spans="3:19" s="106" customFormat="1" ht="15.75" hidden="1" thickBot="1" x14ac:dyDescent="0.3">
      <c r="C297" s="120" t="s">
        <v>109</v>
      </c>
      <c r="D297" s="121">
        <v>0</v>
      </c>
      <c r="E297" s="122">
        <v>0</v>
      </c>
      <c r="F297" s="123">
        <v>0</v>
      </c>
      <c r="G297" s="124" t="s">
        <v>54</v>
      </c>
      <c r="H297" s="124" t="s">
        <v>109</v>
      </c>
      <c r="I297" s="123" t="s">
        <v>109</v>
      </c>
      <c r="J297" s="125" t="s">
        <v>109</v>
      </c>
      <c r="K297" s="126" t="s">
        <v>109</v>
      </c>
      <c r="L297" s="127" t="s">
        <v>109</v>
      </c>
      <c r="M297" s="127" t="s">
        <v>54</v>
      </c>
      <c r="N297" s="127" t="s">
        <v>109</v>
      </c>
      <c r="O297" s="127" t="s">
        <v>109</v>
      </c>
      <c r="P297" s="127" t="s">
        <v>109</v>
      </c>
      <c r="Q297" s="126">
        <v>5.0000000000000001E-4</v>
      </c>
      <c r="R297" s="128" t="s">
        <v>109</v>
      </c>
      <c r="S297" s="129"/>
    </row>
    <row r="298" spans="3:19" s="106" customFormat="1" ht="15.75" hidden="1" thickBot="1" x14ac:dyDescent="0.3">
      <c r="C298" s="120" t="s">
        <v>109</v>
      </c>
      <c r="D298" s="121">
        <v>0</v>
      </c>
      <c r="E298" s="122">
        <v>0</v>
      </c>
      <c r="F298" s="123">
        <v>0</v>
      </c>
      <c r="G298" s="124" t="s">
        <v>109</v>
      </c>
      <c r="H298" s="124" t="s">
        <v>109</v>
      </c>
      <c r="I298" s="123" t="s">
        <v>109</v>
      </c>
      <c r="J298" s="125" t="s">
        <v>109</v>
      </c>
      <c r="K298" s="126" t="s">
        <v>109</v>
      </c>
      <c r="L298" s="127" t="s">
        <v>109</v>
      </c>
      <c r="M298" s="130" t="s">
        <v>54</v>
      </c>
      <c r="N298" s="130" t="s">
        <v>109</v>
      </c>
      <c r="O298" s="127" t="s">
        <v>109</v>
      </c>
      <c r="P298" s="127" t="s">
        <v>109</v>
      </c>
      <c r="Q298" s="126">
        <v>5.0000000000000001E-4</v>
      </c>
      <c r="R298" s="128" t="s">
        <v>109</v>
      </c>
      <c r="S298" s="129"/>
    </row>
    <row r="299" spans="3:19" s="106" customFormat="1" ht="15.75" hidden="1" thickBot="1" x14ac:dyDescent="0.3">
      <c r="C299" s="120" t="s">
        <v>109</v>
      </c>
      <c r="D299" s="121">
        <v>0</v>
      </c>
      <c r="E299" s="122">
        <v>0</v>
      </c>
      <c r="F299" s="123">
        <v>0</v>
      </c>
      <c r="G299" s="124" t="s">
        <v>109</v>
      </c>
      <c r="H299" s="124" t="s">
        <v>109</v>
      </c>
      <c r="I299" s="123" t="s">
        <v>109</v>
      </c>
      <c r="J299" s="125" t="s">
        <v>109</v>
      </c>
      <c r="K299" s="126" t="s">
        <v>109</v>
      </c>
      <c r="L299" s="127" t="s">
        <v>109</v>
      </c>
      <c r="M299" s="130">
        <v>0</v>
      </c>
      <c r="N299" s="130" t="s">
        <v>109</v>
      </c>
      <c r="O299" s="127" t="s">
        <v>109</v>
      </c>
      <c r="P299" s="127" t="s">
        <v>109</v>
      </c>
      <c r="Q299" s="126">
        <v>5.0000000000000001E-4</v>
      </c>
      <c r="R299" s="128" t="s">
        <v>109</v>
      </c>
      <c r="S299" s="129"/>
    </row>
    <row r="300" spans="3:19" s="106" customFormat="1" ht="15.75" hidden="1" thickBot="1" x14ac:dyDescent="0.3">
      <c r="C300" s="120">
        <v>0</v>
      </c>
      <c r="D300" s="121" t="s">
        <v>109</v>
      </c>
      <c r="E300" s="122" t="s">
        <v>109</v>
      </c>
      <c r="F300" s="123">
        <v>0</v>
      </c>
      <c r="G300" s="124" t="s">
        <v>109</v>
      </c>
      <c r="H300" s="124" t="s">
        <v>109</v>
      </c>
      <c r="I300" s="123" t="s">
        <v>109</v>
      </c>
      <c r="J300" s="125" t="s">
        <v>109</v>
      </c>
      <c r="K300" s="126" t="s">
        <v>109</v>
      </c>
      <c r="L300" s="127" t="s">
        <v>109</v>
      </c>
      <c r="M300" s="130">
        <v>0</v>
      </c>
      <c r="N300" s="130" t="s">
        <v>109</v>
      </c>
      <c r="O300" s="127" t="s">
        <v>109</v>
      </c>
      <c r="P300" s="127" t="s">
        <v>109</v>
      </c>
      <c r="Q300" s="126" t="s">
        <v>109</v>
      </c>
      <c r="R300" s="128" t="s">
        <v>109</v>
      </c>
      <c r="S300" s="129"/>
    </row>
    <row r="301" spans="3:19" s="106" customFormat="1" ht="15.75" hidden="1" thickBot="1" x14ac:dyDescent="0.3">
      <c r="C301" s="120" t="s">
        <v>109</v>
      </c>
      <c r="D301" s="121">
        <v>0</v>
      </c>
      <c r="E301" s="122">
        <v>0</v>
      </c>
      <c r="F301" s="123">
        <v>0</v>
      </c>
      <c r="G301" s="124" t="s">
        <v>109</v>
      </c>
      <c r="H301" s="124" t="s">
        <v>109</v>
      </c>
      <c r="I301" s="123" t="s">
        <v>109</v>
      </c>
      <c r="J301" s="125" t="s">
        <v>109</v>
      </c>
      <c r="K301" s="126" t="s">
        <v>109</v>
      </c>
      <c r="L301" s="127" t="s">
        <v>109</v>
      </c>
      <c r="M301" s="130">
        <v>0</v>
      </c>
      <c r="N301" s="130" t="s">
        <v>109</v>
      </c>
      <c r="O301" s="127" t="s">
        <v>109</v>
      </c>
      <c r="P301" s="127" t="s">
        <v>109</v>
      </c>
      <c r="Q301" s="126">
        <v>5.0000000000000001E-4</v>
      </c>
      <c r="R301" s="128" t="s">
        <v>109</v>
      </c>
      <c r="S301" s="129"/>
    </row>
    <row r="302" spans="3:19" s="106" customFormat="1" ht="15.75" hidden="1" thickBot="1" x14ac:dyDescent="0.3">
      <c r="C302" s="120" t="s">
        <v>109</v>
      </c>
      <c r="D302" s="121">
        <v>0</v>
      </c>
      <c r="E302" s="122">
        <v>0</v>
      </c>
      <c r="F302" s="123">
        <v>0</v>
      </c>
      <c r="G302" s="124" t="s">
        <v>109</v>
      </c>
      <c r="H302" s="124" t="s">
        <v>109</v>
      </c>
      <c r="I302" s="123" t="s">
        <v>109</v>
      </c>
      <c r="J302" s="125" t="s">
        <v>109</v>
      </c>
      <c r="K302" s="126" t="s">
        <v>109</v>
      </c>
      <c r="L302" s="127" t="s">
        <v>109</v>
      </c>
      <c r="M302" s="130">
        <v>0</v>
      </c>
      <c r="N302" s="130" t="s">
        <v>109</v>
      </c>
      <c r="O302" s="127" t="s">
        <v>109</v>
      </c>
      <c r="P302" s="127" t="s">
        <v>109</v>
      </c>
      <c r="Q302" s="126">
        <v>5.0000000000000001E-4</v>
      </c>
      <c r="R302" s="128" t="s">
        <v>109</v>
      </c>
      <c r="S302" s="129"/>
    </row>
    <row r="303" spans="3:19" s="106" customFormat="1" ht="15.75" hidden="1" thickBot="1" x14ac:dyDescent="0.3">
      <c r="C303" s="120" t="s">
        <v>109</v>
      </c>
      <c r="D303" s="121">
        <v>0</v>
      </c>
      <c r="E303" s="122">
        <v>0</v>
      </c>
      <c r="F303" s="123">
        <v>0</v>
      </c>
      <c r="G303" s="124" t="s">
        <v>109</v>
      </c>
      <c r="H303" s="124" t="s">
        <v>109</v>
      </c>
      <c r="I303" s="123" t="s">
        <v>109</v>
      </c>
      <c r="J303" s="125" t="s">
        <v>109</v>
      </c>
      <c r="K303" s="126" t="s">
        <v>109</v>
      </c>
      <c r="L303" s="127" t="s">
        <v>109</v>
      </c>
      <c r="M303" s="130">
        <v>0</v>
      </c>
      <c r="N303" s="130" t="s">
        <v>109</v>
      </c>
      <c r="O303" s="127" t="s">
        <v>109</v>
      </c>
      <c r="P303" s="127" t="s">
        <v>109</v>
      </c>
      <c r="Q303" s="126">
        <v>5.0000000000000001E-4</v>
      </c>
      <c r="R303" s="128" t="s">
        <v>109</v>
      </c>
      <c r="S303" s="129"/>
    </row>
    <row r="304" spans="3:19" s="106" customFormat="1" ht="15.75" hidden="1" thickBot="1" x14ac:dyDescent="0.3">
      <c r="C304" s="120" t="s">
        <v>109</v>
      </c>
      <c r="D304" s="121">
        <v>0</v>
      </c>
      <c r="E304" s="122">
        <v>0</v>
      </c>
      <c r="F304" s="123">
        <v>0</v>
      </c>
      <c r="G304" s="124" t="s">
        <v>109</v>
      </c>
      <c r="H304" s="124" t="s">
        <v>109</v>
      </c>
      <c r="I304" s="123" t="s">
        <v>109</v>
      </c>
      <c r="J304" s="125" t="s">
        <v>109</v>
      </c>
      <c r="K304" s="126" t="s">
        <v>109</v>
      </c>
      <c r="L304" s="127" t="s">
        <v>109</v>
      </c>
      <c r="M304" s="130">
        <v>0</v>
      </c>
      <c r="N304" s="130" t="s">
        <v>109</v>
      </c>
      <c r="O304" s="127" t="s">
        <v>109</v>
      </c>
      <c r="P304" s="127" t="s">
        <v>109</v>
      </c>
      <c r="Q304" s="126">
        <v>5.0000000000000001E-4</v>
      </c>
      <c r="R304" s="128" t="s">
        <v>109</v>
      </c>
      <c r="S304" s="129"/>
    </row>
    <row r="305" spans="3:19" s="106" customFormat="1" ht="15.75" hidden="1" thickBot="1" x14ac:dyDescent="0.3">
      <c r="C305" s="120" t="s">
        <v>109</v>
      </c>
      <c r="D305" s="121">
        <v>0</v>
      </c>
      <c r="E305" s="122">
        <v>0</v>
      </c>
      <c r="F305" s="123">
        <v>0</v>
      </c>
      <c r="G305" s="124" t="s">
        <v>109</v>
      </c>
      <c r="H305" s="124" t="s">
        <v>109</v>
      </c>
      <c r="I305" s="123" t="s">
        <v>109</v>
      </c>
      <c r="J305" s="125" t="s">
        <v>109</v>
      </c>
      <c r="K305" s="126" t="s">
        <v>109</v>
      </c>
      <c r="L305" s="127" t="s">
        <v>109</v>
      </c>
      <c r="M305" s="130">
        <v>0</v>
      </c>
      <c r="N305" s="130" t="s">
        <v>109</v>
      </c>
      <c r="O305" s="127" t="s">
        <v>109</v>
      </c>
      <c r="P305" s="127" t="s">
        <v>109</v>
      </c>
      <c r="Q305" s="126">
        <v>5.0000000000000001E-4</v>
      </c>
      <c r="R305" s="128" t="s">
        <v>109</v>
      </c>
      <c r="S305" s="129"/>
    </row>
    <row r="306" spans="3:19" s="106" customFormat="1" ht="15.75" hidden="1" thickBot="1" x14ac:dyDescent="0.3">
      <c r="C306" s="131" t="s">
        <v>109</v>
      </c>
      <c r="D306" s="132">
        <v>0</v>
      </c>
      <c r="E306" s="133">
        <v>0</v>
      </c>
      <c r="F306" s="134">
        <v>0</v>
      </c>
      <c r="G306" s="135" t="s">
        <v>109</v>
      </c>
      <c r="H306" s="135" t="s">
        <v>109</v>
      </c>
      <c r="I306" s="134" t="s">
        <v>109</v>
      </c>
      <c r="J306" s="136" t="s">
        <v>109</v>
      </c>
      <c r="K306" s="137" t="s">
        <v>109</v>
      </c>
      <c r="L306" s="138" t="s">
        <v>109</v>
      </c>
      <c r="M306" s="139">
        <v>0</v>
      </c>
      <c r="N306" s="139" t="s">
        <v>109</v>
      </c>
      <c r="O306" s="138" t="s">
        <v>109</v>
      </c>
      <c r="P306" s="138" t="s">
        <v>109</v>
      </c>
      <c r="Q306" s="137">
        <v>5.0000000000000001E-4</v>
      </c>
      <c r="R306" s="140" t="s">
        <v>109</v>
      </c>
      <c r="S306" s="141"/>
    </row>
    <row r="307" spans="3:19" s="106" customFormat="1" ht="15.75" hidden="1" thickBot="1" x14ac:dyDescent="0.3">
      <c r="C307" s="109">
        <v>28</v>
      </c>
      <c r="D307" s="110">
        <v>0</v>
      </c>
      <c r="E307" s="111" t="s">
        <v>109</v>
      </c>
      <c r="F307" s="112">
        <v>1</v>
      </c>
      <c r="G307" s="113">
        <v>151500000000</v>
      </c>
      <c r="H307" s="113">
        <v>75750000000</v>
      </c>
      <c r="I307" s="112">
        <v>18</v>
      </c>
      <c r="J307" s="110">
        <v>50500000000</v>
      </c>
      <c r="K307" s="112"/>
      <c r="L307" s="110"/>
      <c r="M307" s="110"/>
      <c r="N307" s="110">
        <v>0</v>
      </c>
      <c r="O307" s="112" t="s">
        <v>109</v>
      </c>
      <c r="P307" s="110" t="s">
        <v>109</v>
      </c>
      <c r="Q307" s="114"/>
      <c r="R307" s="114">
        <v>0</v>
      </c>
      <c r="S307" s="115" t="s">
        <v>109</v>
      </c>
    </row>
    <row r="308" spans="3:19" s="106" customFormat="1" ht="15.75" hidden="1" thickBot="1" x14ac:dyDescent="0.3">
      <c r="C308" s="120" t="s">
        <v>109</v>
      </c>
      <c r="D308" s="121">
        <v>0</v>
      </c>
      <c r="E308" s="122">
        <v>0</v>
      </c>
      <c r="F308" s="123">
        <v>0</v>
      </c>
      <c r="G308" s="124" t="s">
        <v>54</v>
      </c>
      <c r="H308" s="124" t="s">
        <v>109</v>
      </c>
      <c r="I308" s="123" t="s">
        <v>109</v>
      </c>
      <c r="J308" s="125" t="s">
        <v>109</v>
      </c>
      <c r="K308" s="126" t="s">
        <v>109</v>
      </c>
      <c r="L308" s="127" t="s">
        <v>109</v>
      </c>
      <c r="M308" s="127" t="s">
        <v>54</v>
      </c>
      <c r="N308" s="127" t="s">
        <v>109</v>
      </c>
      <c r="O308" s="127" t="s">
        <v>109</v>
      </c>
      <c r="P308" s="127" t="s">
        <v>109</v>
      </c>
      <c r="Q308" s="126">
        <v>5.0000000000000001E-4</v>
      </c>
      <c r="R308" s="128" t="s">
        <v>109</v>
      </c>
      <c r="S308" s="129"/>
    </row>
    <row r="309" spans="3:19" s="106" customFormat="1" ht="15.75" hidden="1" thickBot="1" x14ac:dyDescent="0.3">
      <c r="C309" s="120" t="s">
        <v>109</v>
      </c>
      <c r="D309" s="121">
        <v>0</v>
      </c>
      <c r="E309" s="122">
        <v>0</v>
      </c>
      <c r="F309" s="123">
        <v>0</v>
      </c>
      <c r="G309" s="124" t="s">
        <v>109</v>
      </c>
      <c r="H309" s="124" t="s">
        <v>109</v>
      </c>
      <c r="I309" s="123" t="s">
        <v>109</v>
      </c>
      <c r="J309" s="125" t="s">
        <v>109</v>
      </c>
      <c r="K309" s="126" t="s">
        <v>109</v>
      </c>
      <c r="L309" s="127" t="s">
        <v>109</v>
      </c>
      <c r="M309" s="130" t="s">
        <v>54</v>
      </c>
      <c r="N309" s="130" t="s">
        <v>109</v>
      </c>
      <c r="O309" s="127" t="s">
        <v>109</v>
      </c>
      <c r="P309" s="127" t="s">
        <v>109</v>
      </c>
      <c r="Q309" s="126">
        <v>5.0000000000000001E-4</v>
      </c>
      <c r="R309" s="128" t="s">
        <v>109</v>
      </c>
      <c r="S309" s="129"/>
    </row>
    <row r="310" spans="3:19" s="106" customFormat="1" ht="15.75" hidden="1" thickBot="1" x14ac:dyDescent="0.3">
      <c r="C310" s="120" t="s">
        <v>109</v>
      </c>
      <c r="D310" s="121">
        <v>0</v>
      </c>
      <c r="E310" s="122">
        <v>0</v>
      </c>
      <c r="F310" s="123">
        <v>0</v>
      </c>
      <c r="G310" s="124" t="s">
        <v>109</v>
      </c>
      <c r="H310" s="124" t="s">
        <v>109</v>
      </c>
      <c r="I310" s="123" t="s">
        <v>109</v>
      </c>
      <c r="J310" s="125" t="s">
        <v>109</v>
      </c>
      <c r="K310" s="126" t="s">
        <v>109</v>
      </c>
      <c r="L310" s="127" t="s">
        <v>109</v>
      </c>
      <c r="M310" s="130">
        <v>0</v>
      </c>
      <c r="N310" s="130" t="s">
        <v>109</v>
      </c>
      <c r="O310" s="127" t="s">
        <v>109</v>
      </c>
      <c r="P310" s="127" t="s">
        <v>109</v>
      </c>
      <c r="Q310" s="126">
        <v>5.0000000000000001E-4</v>
      </c>
      <c r="R310" s="128" t="s">
        <v>109</v>
      </c>
      <c r="S310" s="129"/>
    </row>
    <row r="311" spans="3:19" s="106" customFormat="1" ht="15.75" hidden="1" thickBot="1" x14ac:dyDescent="0.3">
      <c r="C311" s="120">
        <v>0</v>
      </c>
      <c r="D311" s="121" t="s">
        <v>109</v>
      </c>
      <c r="E311" s="122" t="s">
        <v>109</v>
      </c>
      <c r="F311" s="123">
        <v>0</v>
      </c>
      <c r="G311" s="124" t="s">
        <v>109</v>
      </c>
      <c r="H311" s="124" t="s">
        <v>109</v>
      </c>
      <c r="I311" s="123" t="s">
        <v>109</v>
      </c>
      <c r="J311" s="125" t="s">
        <v>109</v>
      </c>
      <c r="K311" s="126" t="s">
        <v>109</v>
      </c>
      <c r="L311" s="127" t="s">
        <v>109</v>
      </c>
      <c r="M311" s="130">
        <v>0</v>
      </c>
      <c r="N311" s="130" t="s">
        <v>109</v>
      </c>
      <c r="O311" s="127" t="s">
        <v>109</v>
      </c>
      <c r="P311" s="127" t="s">
        <v>109</v>
      </c>
      <c r="Q311" s="126" t="s">
        <v>109</v>
      </c>
      <c r="R311" s="128" t="s">
        <v>109</v>
      </c>
      <c r="S311" s="129"/>
    </row>
    <row r="312" spans="3:19" s="106" customFormat="1" ht="15.75" hidden="1" thickBot="1" x14ac:dyDescent="0.3">
      <c r="C312" s="120" t="s">
        <v>109</v>
      </c>
      <c r="D312" s="121">
        <v>0</v>
      </c>
      <c r="E312" s="122">
        <v>0</v>
      </c>
      <c r="F312" s="123">
        <v>0</v>
      </c>
      <c r="G312" s="124" t="s">
        <v>109</v>
      </c>
      <c r="H312" s="124" t="s">
        <v>109</v>
      </c>
      <c r="I312" s="123" t="s">
        <v>109</v>
      </c>
      <c r="J312" s="125" t="s">
        <v>109</v>
      </c>
      <c r="K312" s="126" t="s">
        <v>109</v>
      </c>
      <c r="L312" s="127" t="s">
        <v>109</v>
      </c>
      <c r="M312" s="130">
        <v>0</v>
      </c>
      <c r="N312" s="130" t="s">
        <v>109</v>
      </c>
      <c r="O312" s="127" t="s">
        <v>109</v>
      </c>
      <c r="P312" s="127" t="s">
        <v>109</v>
      </c>
      <c r="Q312" s="126">
        <v>5.0000000000000001E-4</v>
      </c>
      <c r="R312" s="128" t="s">
        <v>109</v>
      </c>
      <c r="S312" s="129"/>
    </row>
    <row r="313" spans="3:19" s="106" customFormat="1" ht="15.75" hidden="1" thickBot="1" x14ac:dyDescent="0.3">
      <c r="C313" s="120" t="s">
        <v>109</v>
      </c>
      <c r="D313" s="121">
        <v>0</v>
      </c>
      <c r="E313" s="122">
        <v>0</v>
      </c>
      <c r="F313" s="123">
        <v>0</v>
      </c>
      <c r="G313" s="124" t="s">
        <v>109</v>
      </c>
      <c r="H313" s="124" t="s">
        <v>109</v>
      </c>
      <c r="I313" s="123" t="s">
        <v>109</v>
      </c>
      <c r="J313" s="125" t="s">
        <v>109</v>
      </c>
      <c r="K313" s="126" t="s">
        <v>109</v>
      </c>
      <c r="L313" s="127" t="s">
        <v>109</v>
      </c>
      <c r="M313" s="130">
        <v>0</v>
      </c>
      <c r="N313" s="130" t="s">
        <v>109</v>
      </c>
      <c r="O313" s="127" t="s">
        <v>109</v>
      </c>
      <c r="P313" s="127" t="s">
        <v>109</v>
      </c>
      <c r="Q313" s="126">
        <v>5.0000000000000001E-4</v>
      </c>
      <c r="R313" s="128" t="s">
        <v>109</v>
      </c>
      <c r="S313" s="129"/>
    </row>
    <row r="314" spans="3:19" s="106" customFormat="1" ht="15.75" hidden="1" thickBot="1" x14ac:dyDescent="0.3">
      <c r="C314" s="120" t="s">
        <v>109</v>
      </c>
      <c r="D314" s="121">
        <v>0</v>
      </c>
      <c r="E314" s="122">
        <v>0</v>
      </c>
      <c r="F314" s="123">
        <v>0</v>
      </c>
      <c r="G314" s="124" t="s">
        <v>109</v>
      </c>
      <c r="H314" s="124" t="s">
        <v>109</v>
      </c>
      <c r="I314" s="123" t="s">
        <v>109</v>
      </c>
      <c r="J314" s="125" t="s">
        <v>109</v>
      </c>
      <c r="K314" s="126" t="s">
        <v>109</v>
      </c>
      <c r="L314" s="127" t="s">
        <v>109</v>
      </c>
      <c r="M314" s="130">
        <v>0</v>
      </c>
      <c r="N314" s="130" t="s">
        <v>109</v>
      </c>
      <c r="O314" s="127" t="s">
        <v>109</v>
      </c>
      <c r="P314" s="127" t="s">
        <v>109</v>
      </c>
      <c r="Q314" s="126">
        <v>5.0000000000000001E-4</v>
      </c>
      <c r="R314" s="128" t="s">
        <v>109</v>
      </c>
      <c r="S314" s="129"/>
    </row>
    <row r="315" spans="3:19" s="106" customFormat="1" ht="15.75" hidden="1" thickBot="1" x14ac:dyDescent="0.3">
      <c r="C315" s="120" t="s">
        <v>109</v>
      </c>
      <c r="D315" s="121">
        <v>0</v>
      </c>
      <c r="E315" s="122">
        <v>0</v>
      </c>
      <c r="F315" s="123">
        <v>0</v>
      </c>
      <c r="G315" s="124" t="s">
        <v>109</v>
      </c>
      <c r="H315" s="124" t="s">
        <v>109</v>
      </c>
      <c r="I315" s="123" t="s">
        <v>109</v>
      </c>
      <c r="J315" s="125" t="s">
        <v>109</v>
      </c>
      <c r="K315" s="126" t="s">
        <v>109</v>
      </c>
      <c r="L315" s="127" t="s">
        <v>109</v>
      </c>
      <c r="M315" s="130">
        <v>0</v>
      </c>
      <c r="N315" s="130" t="s">
        <v>109</v>
      </c>
      <c r="O315" s="127" t="s">
        <v>109</v>
      </c>
      <c r="P315" s="127" t="s">
        <v>109</v>
      </c>
      <c r="Q315" s="126">
        <v>5.0000000000000001E-4</v>
      </c>
      <c r="R315" s="128" t="s">
        <v>109</v>
      </c>
      <c r="S315" s="129"/>
    </row>
    <row r="316" spans="3:19" s="106" customFormat="1" ht="15.75" hidden="1" thickBot="1" x14ac:dyDescent="0.3">
      <c r="C316" s="120" t="s">
        <v>109</v>
      </c>
      <c r="D316" s="121">
        <v>0</v>
      </c>
      <c r="E316" s="122">
        <v>0</v>
      </c>
      <c r="F316" s="123">
        <v>0</v>
      </c>
      <c r="G316" s="124" t="s">
        <v>109</v>
      </c>
      <c r="H316" s="124" t="s">
        <v>109</v>
      </c>
      <c r="I316" s="123" t="s">
        <v>109</v>
      </c>
      <c r="J316" s="125" t="s">
        <v>109</v>
      </c>
      <c r="K316" s="126" t="s">
        <v>109</v>
      </c>
      <c r="L316" s="127" t="s">
        <v>109</v>
      </c>
      <c r="M316" s="130">
        <v>0</v>
      </c>
      <c r="N316" s="130" t="s">
        <v>109</v>
      </c>
      <c r="O316" s="127" t="s">
        <v>109</v>
      </c>
      <c r="P316" s="127" t="s">
        <v>109</v>
      </c>
      <c r="Q316" s="126">
        <v>5.0000000000000001E-4</v>
      </c>
      <c r="R316" s="128" t="s">
        <v>109</v>
      </c>
      <c r="S316" s="129"/>
    </row>
    <row r="317" spans="3:19" s="106" customFormat="1" ht="15.75" hidden="1" thickBot="1" x14ac:dyDescent="0.3">
      <c r="C317" s="131" t="s">
        <v>109</v>
      </c>
      <c r="D317" s="132">
        <v>0</v>
      </c>
      <c r="E317" s="133">
        <v>0</v>
      </c>
      <c r="F317" s="134">
        <v>0</v>
      </c>
      <c r="G317" s="135" t="s">
        <v>109</v>
      </c>
      <c r="H317" s="135" t="s">
        <v>109</v>
      </c>
      <c r="I317" s="134" t="s">
        <v>109</v>
      </c>
      <c r="J317" s="136" t="s">
        <v>109</v>
      </c>
      <c r="K317" s="137" t="s">
        <v>109</v>
      </c>
      <c r="L317" s="138" t="s">
        <v>109</v>
      </c>
      <c r="M317" s="139">
        <v>0</v>
      </c>
      <c r="N317" s="139" t="s">
        <v>109</v>
      </c>
      <c r="O317" s="138" t="s">
        <v>109</v>
      </c>
      <c r="P317" s="138" t="s">
        <v>109</v>
      </c>
      <c r="Q317" s="137">
        <v>5.0000000000000001E-4</v>
      </c>
      <c r="R317" s="140" t="s">
        <v>109</v>
      </c>
      <c r="S317" s="141"/>
    </row>
    <row r="318" spans="3:19" s="106" customFormat="1" ht="15.75" hidden="1" thickBot="1" x14ac:dyDescent="0.3">
      <c r="C318" s="109">
        <v>29</v>
      </c>
      <c r="D318" s="110">
        <v>0</v>
      </c>
      <c r="E318" s="111" t="s">
        <v>109</v>
      </c>
      <c r="F318" s="112">
        <v>1</v>
      </c>
      <c r="G318" s="113">
        <v>151500000000</v>
      </c>
      <c r="H318" s="113">
        <v>75750000000</v>
      </c>
      <c r="I318" s="112">
        <v>18</v>
      </c>
      <c r="J318" s="110">
        <v>50500000000</v>
      </c>
      <c r="K318" s="112"/>
      <c r="L318" s="110"/>
      <c r="M318" s="110"/>
      <c r="N318" s="110">
        <v>0</v>
      </c>
      <c r="O318" s="112" t="s">
        <v>109</v>
      </c>
      <c r="P318" s="110" t="s">
        <v>109</v>
      </c>
      <c r="Q318" s="114"/>
      <c r="R318" s="114">
        <v>0</v>
      </c>
      <c r="S318" s="115" t="s">
        <v>109</v>
      </c>
    </row>
    <row r="319" spans="3:19" s="106" customFormat="1" ht="15.75" hidden="1" thickBot="1" x14ac:dyDescent="0.3">
      <c r="C319" s="120" t="s">
        <v>109</v>
      </c>
      <c r="D319" s="121">
        <v>0</v>
      </c>
      <c r="E319" s="122">
        <v>0</v>
      </c>
      <c r="F319" s="123">
        <v>0</v>
      </c>
      <c r="G319" s="124" t="s">
        <v>54</v>
      </c>
      <c r="H319" s="124" t="s">
        <v>109</v>
      </c>
      <c r="I319" s="123" t="s">
        <v>109</v>
      </c>
      <c r="J319" s="125" t="s">
        <v>109</v>
      </c>
      <c r="K319" s="126" t="s">
        <v>109</v>
      </c>
      <c r="L319" s="127" t="s">
        <v>109</v>
      </c>
      <c r="M319" s="127" t="s">
        <v>54</v>
      </c>
      <c r="N319" s="127" t="s">
        <v>109</v>
      </c>
      <c r="O319" s="127" t="s">
        <v>109</v>
      </c>
      <c r="P319" s="127" t="s">
        <v>109</v>
      </c>
      <c r="Q319" s="126">
        <v>5.0000000000000001E-4</v>
      </c>
      <c r="R319" s="128" t="s">
        <v>109</v>
      </c>
      <c r="S319" s="129"/>
    </row>
    <row r="320" spans="3:19" s="106" customFormat="1" ht="15.75" hidden="1" thickBot="1" x14ac:dyDescent="0.3">
      <c r="C320" s="120" t="s">
        <v>109</v>
      </c>
      <c r="D320" s="121">
        <v>0</v>
      </c>
      <c r="E320" s="122">
        <v>0</v>
      </c>
      <c r="F320" s="123">
        <v>0</v>
      </c>
      <c r="G320" s="124" t="s">
        <v>109</v>
      </c>
      <c r="H320" s="124" t="s">
        <v>109</v>
      </c>
      <c r="I320" s="123" t="s">
        <v>109</v>
      </c>
      <c r="J320" s="125" t="s">
        <v>109</v>
      </c>
      <c r="K320" s="126" t="s">
        <v>109</v>
      </c>
      <c r="L320" s="127" t="s">
        <v>109</v>
      </c>
      <c r="M320" s="130" t="s">
        <v>54</v>
      </c>
      <c r="N320" s="130" t="s">
        <v>109</v>
      </c>
      <c r="O320" s="127" t="s">
        <v>109</v>
      </c>
      <c r="P320" s="127" t="s">
        <v>109</v>
      </c>
      <c r="Q320" s="126">
        <v>5.0000000000000001E-4</v>
      </c>
      <c r="R320" s="128" t="s">
        <v>109</v>
      </c>
      <c r="S320" s="129"/>
    </row>
    <row r="321" spans="3:19" s="106" customFormat="1" ht="15.75" hidden="1" thickBot="1" x14ac:dyDescent="0.3">
      <c r="C321" s="120" t="s">
        <v>109</v>
      </c>
      <c r="D321" s="121">
        <v>0</v>
      </c>
      <c r="E321" s="122">
        <v>0</v>
      </c>
      <c r="F321" s="123">
        <v>0</v>
      </c>
      <c r="G321" s="124" t="s">
        <v>109</v>
      </c>
      <c r="H321" s="124" t="s">
        <v>109</v>
      </c>
      <c r="I321" s="123" t="s">
        <v>109</v>
      </c>
      <c r="J321" s="125" t="s">
        <v>109</v>
      </c>
      <c r="K321" s="126" t="s">
        <v>109</v>
      </c>
      <c r="L321" s="127" t="s">
        <v>109</v>
      </c>
      <c r="M321" s="130">
        <v>0</v>
      </c>
      <c r="N321" s="130" t="s">
        <v>109</v>
      </c>
      <c r="O321" s="127" t="s">
        <v>109</v>
      </c>
      <c r="P321" s="127" t="s">
        <v>109</v>
      </c>
      <c r="Q321" s="126">
        <v>5.0000000000000001E-4</v>
      </c>
      <c r="R321" s="128" t="s">
        <v>109</v>
      </c>
      <c r="S321" s="129"/>
    </row>
    <row r="322" spans="3:19" s="106" customFormat="1" ht="15.75" hidden="1" thickBot="1" x14ac:dyDescent="0.3">
      <c r="C322" s="120">
        <v>0</v>
      </c>
      <c r="D322" s="121" t="s">
        <v>109</v>
      </c>
      <c r="E322" s="122" t="s">
        <v>109</v>
      </c>
      <c r="F322" s="123">
        <v>0</v>
      </c>
      <c r="G322" s="124" t="s">
        <v>109</v>
      </c>
      <c r="H322" s="124" t="s">
        <v>109</v>
      </c>
      <c r="I322" s="123" t="s">
        <v>109</v>
      </c>
      <c r="J322" s="125" t="s">
        <v>109</v>
      </c>
      <c r="K322" s="126" t="s">
        <v>109</v>
      </c>
      <c r="L322" s="127" t="s">
        <v>109</v>
      </c>
      <c r="M322" s="130">
        <v>0</v>
      </c>
      <c r="N322" s="130" t="s">
        <v>109</v>
      </c>
      <c r="O322" s="127" t="s">
        <v>109</v>
      </c>
      <c r="P322" s="127" t="s">
        <v>109</v>
      </c>
      <c r="Q322" s="126" t="s">
        <v>109</v>
      </c>
      <c r="R322" s="128" t="s">
        <v>109</v>
      </c>
      <c r="S322" s="129"/>
    </row>
    <row r="323" spans="3:19" s="106" customFormat="1" ht="15.75" hidden="1" thickBot="1" x14ac:dyDescent="0.3">
      <c r="C323" s="120" t="s">
        <v>109</v>
      </c>
      <c r="D323" s="121">
        <v>0</v>
      </c>
      <c r="E323" s="122">
        <v>0</v>
      </c>
      <c r="F323" s="123">
        <v>0</v>
      </c>
      <c r="G323" s="124" t="s">
        <v>109</v>
      </c>
      <c r="H323" s="124" t="s">
        <v>109</v>
      </c>
      <c r="I323" s="123" t="s">
        <v>109</v>
      </c>
      <c r="J323" s="125" t="s">
        <v>109</v>
      </c>
      <c r="K323" s="126" t="s">
        <v>109</v>
      </c>
      <c r="L323" s="127" t="s">
        <v>109</v>
      </c>
      <c r="M323" s="130">
        <v>0</v>
      </c>
      <c r="N323" s="130" t="s">
        <v>109</v>
      </c>
      <c r="O323" s="127" t="s">
        <v>109</v>
      </c>
      <c r="P323" s="127" t="s">
        <v>109</v>
      </c>
      <c r="Q323" s="126">
        <v>5.0000000000000001E-4</v>
      </c>
      <c r="R323" s="128" t="s">
        <v>109</v>
      </c>
      <c r="S323" s="129"/>
    </row>
    <row r="324" spans="3:19" s="106" customFormat="1" ht="15.75" hidden="1" thickBot="1" x14ac:dyDescent="0.3">
      <c r="C324" s="120" t="s">
        <v>109</v>
      </c>
      <c r="D324" s="121">
        <v>0</v>
      </c>
      <c r="E324" s="122">
        <v>0</v>
      </c>
      <c r="F324" s="123">
        <v>0</v>
      </c>
      <c r="G324" s="124" t="s">
        <v>109</v>
      </c>
      <c r="H324" s="124" t="s">
        <v>109</v>
      </c>
      <c r="I324" s="123" t="s">
        <v>109</v>
      </c>
      <c r="J324" s="125" t="s">
        <v>109</v>
      </c>
      <c r="K324" s="126" t="s">
        <v>109</v>
      </c>
      <c r="L324" s="127" t="s">
        <v>109</v>
      </c>
      <c r="M324" s="130">
        <v>0</v>
      </c>
      <c r="N324" s="130" t="s">
        <v>109</v>
      </c>
      <c r="O324" s="127" t="s">
        <v>109</v>
      </c>
      <c r="P324" s="127" t="s">
        <v>109</v>
      </c>
      <c r="Q324" s="126">
        <v>5.0000000000000001E-4</v>
      </c>
      <c r="R324" s="128" t="s">
        <v>109</v>
      </c>
      <c r="S324" s="129"/>
    </row>
    <row r="325" spans="3:19" s="106" customFormat="1" ht="15.75" hidden="1" thickBot="1" x14ac:dyDescent="0.3">
      <c r="C325" s="120" t="s">
        <v>109</v>
      </c>
      <c r="D325" s="121">
        <v>0</v>
      </c>
      <c r="E325" s="122">
        <v>0</v>
      </c>
      <c r="F325" s="123">
        <v>0</v>
      </c>
      <c r="G325" s="124" t="s">
        <v>109</v>
      </c>
      <c r="H325" s="124" t="s">
        <v>109</v>
      </c>
      <c r="I325" s="123" t="s">
        <v>109</v>
      </c>
      <c r="J325" s="125" t="s">
        <v>109</v>
      </c>
      <c r="K325" s="126" t="s">
        <v>109</v>
      </c>
      <c r="L325" s="127" t="s">
        <v>109</v>
      </c>
      <c r="M325" s="130">
        <v>0</v>
      </c>
      <c r="N325" s="130" t="s">
        <v>109</v>
      </c>
      <c r="O325" s="127" t="s">
        <v>109</v>
      </c>
      <c r="P325" s="127" t="s">
        <v>109</v>
      </c>
      <c r="Q325" s="126">
        <v>5.0000000000000001E-4</v>
      </c>
      <c r="R325" s="128" t="s">
        <v>109</v>
      </c>
      <c r="S325" s="129"/>
    </row>
    <row r="326" spans="3:19" s="106" customFormat="1" ht="15.75" hidden="1" thickBot="1" x14ac:dyDescent="0.3">
      <c r="C326" s="120" t="s">
        <v>109</v>
      </c>
      <c r="D326" s="121">
        <v>0</v>
      </c>
      <c r="E326" s="122">
        <v>0</v>
      </c>
      <c r="F326" s="123">
        <v>0</v>
      </c>
      <c r="G326" s="124" t="s">
        <v>109</v>
      </c>
      <c r="H326" s="124" t="s">
        <v>109</v>
      </c>
      <c r="I326" s="123" t="s">
        <v>109</v>
      </c>
      <c r="J326" s="125" t="s">
        <v>109</v>
      </c>
      <c r="K326" s="126" t="s">
        <v>109</v>
      </c>
      <c r="L326" s="127" t="s">
        <v>109</v>
      </c>
      <c r="M326" s="130">
        <v>0</v>
      </c>
      <c r="N326" s="130" t="s">
        <v>109</v>
      </c>
      <c r="O326" s="127" t="s">
        <v>109</v>
      </c>
      <c r="P326" s="127" t="s">
        <v>109</v>
      </c>
      <c r="Q326" s="126">
        <v>5.0000000000000001E-4</v>
      </c>
      <c r="R326" s="128" t="s">
        <v>109</v>
      </c>
      <c r="S326" s="129"/>
    </row>
    <row r="327" spans="3:19" s="106" customFormat="1" ht="15.75" hidden="1" thickBot="1" x14ac:dyDescent="0.3">
      <c r="C327" s="120" t="s">
        <v>109</v>
      </c>
      <c r="D327" s="121">
        <v>0</v>
      </c>
      <c r="E327" s="122">
        <v>0</v>
      </c>
      <c r="F327" s="123">
        <v>0</v>
      </c>
      <c r="G327" s="124" t="s">
        <v>109</v>
      </c>
      <c r="H327" s="124" t="s">
        <v>109</v>
      </c>
      <c r="I327" s="123" t="s">
        <v>109</v>
      </c>
      <c r="J327" s="125" t="s">
        <v>109</v>
      </c>
      <c r="K327" s="126" t="s">
        <v>109</v>
      </c>
      <c r="L327" s="127" t="s">
        <v>109</v>
      </c>
      <c r="M327" s="130">
        <v>0</v>
      </c>
      <c r="N327" s="130" t="s">
        <v>109</v>
      </c>
      <c r="O327" s="127" t="s">
        <v>109</v>
      </c>
      <c r="P327" s="127" t="s">
        <v>109</v>
      </c>
      <c r="Q327" s="126">
        <v>5.0000000000000001E-4</v>
      </c>
      <c r="R327" s="128" t="s">
        <v>109</v>
      </c>
      <c r="S327" s="129"/>
    </row>
    <row r="328" spans="3:19" s="106" customFormat="1" ht="15.75" hidden="1" thickBot="1" x14ac:dyDescent="0.3">
      <c r="C328" s="131" t="s">
        <v>109</v>
      </c>
      <c r="D328" s="132">
        <v>0</v>
      </c>
      <c r="E328" s="133">
        <v>0</v>
      </c>
      <c r="F328" s="134">
        <v>0</v>
      </c>
      <c r="G328" s="135" t="s">
        <v>109</v>
      </c>
      <c r="H328" s="135" t="s">
        <v>109</v>
      </c>
      <c r="I328" s="134" t="s">
        <v>109</v>
      </c>
      <c r="J328" s="136" t="s">
        <v>109</v>
      </c>
      <c r="K328" s="137" t="s">
        <v>109</v>
      </c>
      <c r="L328" s="138" t="s">
        <v>109</v>
      </c>
      <c r="M328" s="139">
        <v>0</v>
      </c>
      <c r="N328" s="139" t="s">
        <v>109</v>
      </c>
      <c r="O328" s="138" t="s">
        <v>109</v>
      </c>
      <c r="P328" s="138" t="s">
        <v>109</v>
      </c>
      <c r="Q328" s="137">
        <v>5.0000000000000001E-4</v>
      </c>
      <c r="R328" s="140" t="s">
        <v>109</v>
      </c>
      <c r="S328" s="141"/>
    </row>
    <row r="329" spans="3:19" s="106" customFormat="1" ht="15.75" hidden="1" thickBot="1" x14ac:dyDescent="0.3">
      <c r="C329" s="109">
        <v>30</v>
      </c>
      <c r="D329" s="110">
        <v>0</v>
      </c>
      <c r="E329" s="111" t="s">
        <v>109</v>
      </c>
      <c r="F329" s="112">
        <v>1</v>
      </c>
      <c r="G329" s="113">
        <v>151500000000</v>
      </c>
      <c r="H329" s="113">
        <v>75750000000</v>
      </c>
      <c r="I329" s="112">
        <v>18</v>
      </c>
      <c r="J329" s="110">
        <v>50500000000</v>
      </c>
      <c r="K329" s="112"/>
      <c r="L329" s="110"/>
      <c r="M329" s="110"/>
      <c r="N329" s="110">
        <v>0</v>
      </c>
      <c r="O329" s="112" t="s">
        <v>109</v>
      </c>
      <c r="P329" s="110" t="s">
        <v>109</v>
      </c>
      <c r="Q329" s="114"/>
      <c r="R329" s="114">
        <v>0</v>
      </c>
      <c r="S329" s="115" t="s">
        <v>109</v>
      </c>
    </row>
    <row r="330" spans="3:19" s="106" customFormat="1" ht="15.75" hidden="1" thickBot="1" x14ac:dyDescent="0.3">
      <c r="C330" s="120" t="s">
        <v>109</v>
      </c>
      <c r="D330" s="121">
        <v>0</v>
      </c>
      <c r="E330" s="122">
        <v>0</v>
      </c>
      <c r="F330" s="123">
        <v>0</v>
      </c>
      <c r="G330" s="124" t="s">
        <v>54</v>
      </c>
      <c r="H330" s="124" t="s">
        <v>109</v>
      </c>
      <c r="I330" s="123" t="s">
        <v>109</v>
      </c>
      <c r="J330" s="125" t="s">
        <v>109</v>
      </c>
      <c r="K330" s="126" t="s">
        <v>109</v>
      </c>
      <c r="L330" s="127" t="s">
        <v>109</v>
      </c>
      <c r="M330" s="127" t="s">
        <v>54</v>
      </c>
      <c r="N330" s="127" t="s">
        <v>109</v>
      </c>
      <c r="O330" s="127" t="s">
        <v>109</v>
      </c>
      <c r="P330" s="127" t="s">
        <v>109</v>
      </c>
      <c r="Q330" s="126">
        <v>5.0000000000000001E-4</v>
      </c>
      <c r="R330" s="128" t="s">
        <v>109</v>
      </c>
      <c r="S330" s="129"/>
    </row>
    <row r="331" spans="3:19" s="106" customFormat="1" ht="15.75" hidden="1" thickBot="1" x14ac:dyDescent="0.3">
      <c r="C331" s="120" t="s">
        <v>109</v>
      </c>
      <c r="D331" s="121">
        <v>0</v>
      </c>
      <c r="E331" s="122">
        <v>0</v>
      </c>
      <c r="F331" s="123">
        <v>0</v>
      </c>
      <c r="G331" s="124" t="s">
        <v>109</v>
      </c>
      <c r="H331" s="124" t="s">
        <v>109</v>
      </c>
      <c r="I331" s="123" t="s">
        <v>109</v>
      </c>
      <c r="J331" s="125" t="s">
        <v>109</v>
      </c>
      <c r="K331" s="126" t="s">
        <v>109</v>
      </c>
      <c r="L331" s="127" t="s">
        <v>109</v>
      </c>
      <c r="M331" s="130" t="s">
        <v>54</v>
      </c>
      <c r="N331" s="130" t="s">
        <v>109</v>
      </c>
      <c r="O331" s="127" t="s">
        <v>109</v>
      </c>
      <c r="P331" s="127" t="s">
        <v>109</v>
      </c>
      <c r="Q331" s="126">
        <v>5.0000000000000001E-4</v>
      </c>
      <c r="R331" s="128" t="s">
        <v>109</v>
      </c>
      <c r="S331" s="129"/>
    </row>
    <row r="332" spans="3:19" s="106" customFormat="1" ht="15.75" hidden="1" thickBot="1" x14ac:dyDescent="0.3">
      <c r="C332" s="120" t="s">
        <v>109</v>
      </c>
      <c r="D332" s="121">
        <v>0</v>
      </c>
      <c r="E332" s="122">
        <v>0</v>
      </c>
      <c r="F332" s="123">
        <v>0</v>
      </c>
      <c r="G332" s="124" t="s">
        <v>109</v>
      </c>
      <c r="H332" s="124" t="s">
        <v>109</v>
      </c>
      <c r="I332" s="123" t="s">
        <v>109</v>
      </c>
      <c r="J332" s="125" t="s">
        <v>109</v>
      </c>
      <c r="K332" s="126" t="s">
        <v>109</v>
      </c>
      <c r="L332" s="127" t="s">
        <v>109</v>
      </c>
      <c r="M332" s="130">
        <v>0</v>
      </c>
      <c r="N332" s="130" t="s">
        <v>109</v>
      </c>
      <c r="O332" s="127" t="s">
        <v>109</v>
      </c>
      <c r="P332" s="127" t="s">
        <v>109</v>
      </c>
      <c r="Q332" s="126">
        <v>5.0000000000000001E-4</v>
      </c>
      <c r="R332" s="128" t="s">
        <v>109</v>
      </c>
      <c r="S332" s="129"/>
    </row>
    <row r="333" spans="3:19" s="106" customFormat="1" ht="15.75" hidden="1" thickBot="1" x14ac:dyDescent="0.3">
      <c r="C333" s="120">
        <v>0</v>
      </c>
      <c r="D333" s="121" t="s">
        <v>109</v>
      </c>
      <c r="E333" s="122" t="s">
        <v>109</v>
      </c>
      <c r="F333" s="123">
        <v>0</v>
      </c>
      <c r="G333" s="124" t="s">
        <v>109</v>
      </c>
      <c r="H333" s="124" t="s">
        <v>109</v>
      </c>
      <c r="I333" s="123" t="s">
        <v>109</v>
      </c>
      <c r="J333" s="125" t="s">
        <v>109</v>
      </c>
      <c r="K333" s="126" t="s">
        <v>109</v>
      </c>
      <c r="L333" s="127" t="s">
        <v>109</v>
      </c>
      <c r="M333" s="130">
        <v>0</v>
      </c>
      <c r="N333" s="130" t="s">
        <v>109</v>
      </c>
      <c r="O333" s="127" t="s">
        <v>109</v>
      </c>
      <c r="P333" s="127" t="s">
        <v>109</v>
      </c>
      <c r="Q333" s="126" t="s">
        <v>109</v>
      </c>
      <c r="R333" s="128" t="s">
        <v>109</v>
      </c>
      <c r="S333" s="129"/>
    </row>
    <row r="334" spans="3:19" s="106" customFormat="1" ht="15.75" hidden="1" thickBot="1" x14ac:dyDescent="0.3">
      <c r="C334" s="120" t="s">
        <v>109</v>
      </c>
      <c r="D334" s="121">
        <v>0</v>
      </c>
      <c r="E334" s="122">
        <v>0</v>
      </c>
      <c r="F334" s="123">
        <v>0</v>
      </c>
      <c r="G334" s="124" t="s">
        <v>109</v>
      </c>
      <c r="H334" s="124" t="s">
        <v>109</v>
      </c>
      <c r="I334" s="123" t="s">
        <v>109</v>
      </c>
      <c r="J334" s="125" t="s">
        <v>109</v>
      </c>
      <c r="K334" s="126" t="s">
        <v>109</v>
      </c>
      <c r="L334" s="127" t="s">
        <v>109</v>
      </c>
      <c r="M334" s="130">
        <v>0</v>
      </c>
      <c r="N334" s="130" t="s">
        <v>109</v>
      </c>
      <c r="O334" s="127" t="s">
        <v>109</v>
      </c>
      <c r="P334" s="127" t="s">
        <v>109</v>
      </c>
      <c r="Q334" s="126">
        <v>5.0000000000000001E-4</v>
      </c>
      <c r="R334" s="128" t="s">
        <v>109</v>
      </c>
      <c r="S334" s="129"/>
    </row>
    <row r="335" spans="3:19" s="106" customFormat="1" ht="15.75" hidden="1" thickBot="1" x14ac:dyDescent="0.3">
      <c r="C335" s="120" t="s">
        <v>109</v>
      </c>
      <c r="D335" s="121">
        <v>0</v>
      </c>
      <c r="E335" s="122">
        <v>0</v>
      </c>
      <c r="F335" s="123">
        <v>0</v>
      </c>
      <c r="G335" s="124" t="s">
        <v>109</v>
      </c>
      <c r="H335" s="124" t="s">
        <v>109</v>
      </c>
      <c r="I335" s="123" t="s">
        <v>109</v>
      </c>
      <c r="J335" s="125" t="s">
        <v>109</v>
      </c>
      <c r="K335" s="126" t="s">
        <v>109</v>
      </c>
      <c r="L335" s="127" t="s">
        <v>109</v>
      </c>
      <c r="M335" s="130">
        <v>0</v>
      </c>
      <c r="N335" s="130" t="s">
        <v>109</v>
      </c>
      <c r="O335" s="127" t="s">
        <v>109</v>
      </c>
      <c r="P335" s="127" t="s">
        <v>109</v>
      </c>
      <c r="Q335" s="126">
        <v>5.0000000000000001E-4</v>
      </c>
      <c r="R335" s="128" t="s">
        <v>109</v>
      </c>
      <c r="S335" s="129"/>
    </row>
    <row r="336" spans="3:19" s="106" customFormat="1" ht="15.75" hidden="1" thickBot="1" x14ac:dyDescent="0.3">
      <c r="C336" s="120" t="s">
        <v>109</v>
      </c>
      <c r="D336" s="121">
        <v>0</v>
      </c>
      <c r="E336" s="122">
        <v>0</v>
      </c>
      <c r="F336" s="123">
        <v>0</v>
      </c>
      <c r="G336" s="124" t="s">
        <v>109</v>
      </c>
      <c r="H336" s="124" t="s">
        <v>109</v>
      </c>
      <c r="I336" s="123" t="s">
        <v>109</v>
      </c>
      <c r="J336" s="125" t="s">
        <v>109</v>
      </c>
      <c r="K336" s="126" t="s">
        <v>109</v>
      </c>
      <c r="L336" s="127" t="s">
        <v>109</v>
      </c>
      <c r="M336" s="130">
        <v>0</v>
      </c>
      <c r="N336" s="130" t="s">
        <v>109</v>
      </c>
      <c r="O336" s="127" t="s">
        <v>109</v>
      </c>
      <c r="P336" s="127" t="s">
        <v>109</v>
      </c>
      <c r="Q336" s="126">
        <v>5.0000000000000001E-4</v>
      </c>
      <c r="R336" s="128" t="s">
        <v>109</v>
      </c>
      <c r="S336" s="129"/>
    </row>
    <row r="337" spans="3:19" s="106" customFormat="1" ht="15.75" hidden="1" thickBot="1" x14ac:dyDescent="0.3">
      <c r="C337" s="120" t="s">
        <v>109</v>
      </c>
      <c r="D337" s="121">
        <v>0</v>
      </c>
      <c r="E337" s="122">
        <v>0</v>
      </c>
      <c r="F337" s="123">
        <v>0</v>
      </c>
      <c r="G337" s="124" t="s">
        <v>109</v>
      </c>
      <c r="H337" s="124" t="s">
        <v>109</v>
      </c>
      <c r="I337" s="123" t="s">
        <v>109</v>
      </c>
      <c r="J337" s="125" t="s">
        <v>109</v>
      </c>
      <c r="K337" s="126" t="s">
        <v>109</v>
      </c>
      <c r="L337" s="127" t="s">
        <v>109</v>
      </c>
      <c r="M337" s="130">
        <v>0</v>
      </c>
      <c r="N337" s="130" t="s">
        <v>109</v>
      </c>
      <c r="O337" s="127" t="s">
        <v>109</v>
      </c>
      <c r="P337" s="127" t="s">
        <v>109</v>
      </c>
      <c r="Q337" s="126">
        <v>5.0000000000000001E-4</v>
      </c>
      <c r="R337" s="128" t="s">
        <v>109</v>
      </c>
      <c r="S337" s="129"/>
    </row>
    <row r="338" spans="3:19" s="106" customFormat="1" ht="15.75" hidden="1" thickBot="1" x14ac:dyDescent="0.3">
      <c r="C338" s="120" t="s">
        <v>109</v>
      </c>
      <c r="D338" s="121">
        <v>0</v>
      </c>
      <c r="E338" s="122">
        <v>0</v>
      </c>
      <c r="F338" s="123">
        <v>0</v>
      </c>
      <c r="G338" s="124" t="s">
        <v>109</v>
      </c>
      <c r="H338" s="124" t="s">
        <v>109</v>
      </c>
      <c r="I338" s="123" t="s">
        <v>109</v>
      </c>
      <c r="J338" s="125" t="s">
        <v>109</v>
      </c>
      <c r="K338" s="126" t="s">
        <v>109</v>
      </c>
      <c r="L338" s="127" t="s">
        <v>109</v>
      </c>
      <c r="M338" s="130">
        <v>0</v>
      </c>
      <c r="N338" s="130" t="s">
        <v>109</v>
      </c>
      <c r="O338" s="127" t="s">
        <v>109</v>
      </c>
      <c r="P338" s="127" t="s">
        <v>109</v>
      </c>
      <c r="Q338" s="126">
        <v>5.0000000000000001E-4</v>
      </c>
      <c r="R338" s="128" t="s">
        <v>109</v>
      </c>
      <c r="S338" s="129"/>
    </row>
    <row r="339" spans="3:19" s="106" customFormat="1" ht="15.75" hidden="1" thickBot="1" x14ac:dyDescent="0.3">
      <c r="C339" s="131" t="s">
        <v>109</v>
      </c>
      <c r="D339" s="132">
        <v>0</v>
      </c>
      <c r="E339" s="133">
        <v>0</v>
      </c>
      <c r="F339" s="134">
        <v>0</v>
      </c>
      <c r="G339" s="135" t="s">
        <v>109</v>
      </c>
      <c r="H339" s="135" t="s">
        <v>109</v>
      </c>
      <c r="I339" s="134" t="s">
        <v>109</v>
      </c>
      <c r="J339" s="136" t="s">
        <v>109</v>
      </c>
      <c r="K339" s="137" t="s">
        <v>109</v>
      </c>
      <c r="L339" s="138" t="s">
        <v>109</v>
      </c>
      <c r="M339" s="139">
        <v>0</v>
      </c>
      <c r="N339" s="139" t="s">
        <v>109</v>
      </c>
      <c r="O339" s="138" t="s">
        <v>109</v>
      </c>
      <c r="P339" s="138" t="s">
        <v>109</v>
      </c>
      <c r="Q339" s="137">
        <v>5.0000000000000001E-4</v>
      </c>
      <c r="R339" s="140" t="s">
        <v>109</v>
      </c>
      <c r="S339" s="141"/>
    </row>
    <row r="340" spans="3:19" s="106" customFormat="1" ht="15.75" hidden="1" thickBot="1" x14ac:dyDescent="0.3">
      <c r="C340" s="109">
        <v>31</v>
      </c>
      <c r="D340" s="110">
        <v>0</v>
      </c>
      <c r="E340" s="111" t="s">
        <v>109</v>
      </c>
      <c r="F340" s="112">
        <v>1</v>
      </c>
      <c r="G340" s="113">
        <v>151500000000</v>
      </c>
      <c r="H340" s="113">
        <v>75750000000</v>
      </c>
      <c r="I340" s="112">
        <v>18</v>
      </c>
      <c r="J340" s="110">
        <v>50500000000</v>
      </c>
      <c r="K340" s="112"/>
      <c r="L340" s="110"/>
      <c r="M340" s="110"/>
      <c r="N340" s="110">
        <v>0</v>
      </c>
      <c r="O340" s="112" t="s">
        <v>109</v>
      </c>
      <c r="P340" s="110" t="s">
        <v>109</v>
      </c>
      <c r="Q340" s="114"/>
      <c r="R340" s="114">
        <v>0</v>
      </c>
      <c r="S340" s="115" t="s">
        <v>109</v>
      </c>
    </row>
    <row r="341" spans="3:19" s="106" customFormat="1" ht="15.75" hidden="1" thickBot="1" x14ac:dyDescent="0.3">
      <c r="C341" s="120" t="s">
        <v>109</v>
      </c>
      <c r="D341" s="121">
        <v>0</v>
      </c>
      <c r="E341" s="122">
        <v>0</v>
      </c>
      <c r="F341" s="123">
        <v>0</v>
      </c>
      <c r="G341" s="124" t="s">
        <v>54</v>
      </c>
      <c r="H341" s="124" t="s">
        <v>109</v>
      </c>
      <c r="I341" s="123" t="s">
        <v>109</v>
      </c>
      <c r="J341" s="125" t="s">
        <v>109</v>
      </c>
      <c r="K341" s="126" t="s">
        <v>109</v>
      </c>
      <c r="L341" s="127" t="s">
        <v>109</v>
      </c>
      <c r="M341" s="127" t="s">
        <v>54</v>
      </c>
      <c r="N341" s="127" t="s">
        <v>109</v>
      </c>
      <c r="O341" s="127" t="s">
        <v>109</v>
      </c>
      <c r="P341" s="127" t="s">
        <v>109</v>
      </c>
      <c r="Q341" s="126">
        <v>5.0000000000000001E-4</v>
      </c>
      <c r="R341" s="128" t="s">
        <v>109</v>
      </c>
      <c r="S341" s="129"/>
    </row>
    <row r="342" spans="3:19" s="106" customFormat="1" ht="15.75" hidden="1" thickBot="1" x14ac:dyDescent="0.3">
      <c r="C342" s="120" t="s">
        <v>109</v>
      </c>
      <c r="D342" s="121">
        <v>0</v>
      </c>
      <c r="E342" s="122">
        <v>0</v>
      </c>
      <c r="F342" s="123">
        <v>0</v>
      </c>
      <c r="G342" s="124" t="s">
        <v>109</v>
      </c>
      <c r="H342" s="124" t="s">
        <v>109</v>
      </c>
      <c r="I342" s="123" t="s">
        <v>109</v>
      </c>
      <c r="J342" s="125" t="s">
        <v>109</v>
      </c>
      <c r="K342" s="126" t="s">
        <v>109</v>
      </c>
      <c r="L342" s="127" t="s">
        <v>109</v>
      </c>
      <c r="M342" s="130" t="s">
        <v>54</v>
      </c>
      <c r="N342" s="130" t="s">
        <v>109</v>
      </c>
      <c r="O342" s="127" t="s">
        <v>109</v>
      </c>
      <c r="P342" s="127" t="s">
        <v>109</v>
      </c>
      <c r="Q342" s="126">
        <v>5.0000000000000001E-4</v>
      </c>
      <c r="R342" s="128" t="s">
        <v>109</v>
      </c>
      <c r="S342" s="129"/>
    </row>
    <row r="343" spans="3:19" s="106" customFormat="1" ht="15.75" hidden="1" thickBot="1" x14ac:dyDescent="0.3">
      <c r="C343" s="120" t="s">
        <v>109</v>
      </c>
      <c r="D343" s="121">
        <v>0</v>
      </c>
      <c r="E343" s="122">
        <v>0</v>
      </c>
      <c r="F343" s="123">
        <v>0</v>
      </c>
      <c r="G343" s="124" t="s">
        <v>109</v>
      </c>
      <c r="H343" s="124" t="s">
        <v>109</v>
      </c>
      <c r="I343" s="123" t="s">
        <v>109</v>
      </c>
      <c r="J343" s="125" t="s">
        <v>109</v>
      </c>
      <c r="K343" s="126" t="s">
        <v>109</v>
      </c>
      <c r="L343" s="127" t="s">
        <v>109</v>
      </c>
      <c r="M343" s="130">
        <v>0</v>
      </c>
      <c r="N343" s="130" t="s">
        <v>109</v>
      </c>
      <c r="O343" s="127" t="s">
        <v>109</v>
      </c>
      <c r="P343" s="127" t="s">
        <v>109</v>
      </c>
      <c r="Q343" s="126">
        <v>5.0000000000000001E-4</v>
      </c>
      <c r="R343" s="128" t="s">
        <v>109</v>
      </c>
      <c r="S343" s="129"/>
    </row>
    <row r="344" spans="3:19" s="106" customFormat="1" ht="15.75" hidden="1" thickBot="1" x14ac:dyDescent="0.3">
      <c r="C344" s="120">
        <v>0</v>
      </c>
      <c r="D344" s="121" t="s">
        <v>109</v>
      </c>
      <c r="E344" s="122" t="s">
        <v>109</v>
      </c>
      <c r="F344" s="123">
        <v>0</v>
      </c>
      <c r="G344" s="124" t="s">
        <v>109</v>
      </c>
      <c r="H344" s="124" t="s">
        <v>109</v>
      </c>
      <c r="I344" s="123" t="s">
        <v>109</v>
      </c>
      <c r="J344" s="125" t="s">
        <v>109</v>
      </c>
      <c r="K344" s="126" t="s">
        <v>109</v>
      </c>
      <c r="L344" s="127" t="s">
        <v>109</v>
      </c>
      <c r="M344" s="130">
        <v>0</v>
      </c>
      <c r="N344" s="130" t="s">
        <v>109</v>
      </c>
      <c r="O344" s="127" t="s">
        <v>109</v>
      </c>
      <c r="P344" s="127" t="s">
        <v>109</v>
      </c>
      <c r="Q344" s="126" t="s">
        <v>109</v>
      </c>
      <c r="R344" s="128" t="s">
        <v>109</v>
      </c>
      <c r="S344" s="129"/>
    </row>
    <row r="345" spans="3:19" s="106" customFormat="1" ht="15.75" hidden="1" thickBot="1" x14ac:dyDescent="0.3">
      <c r="C345" s="120" t="s">
        <v>109</v>
      </c>
      <c r="D345" s="121">
        <v>0</v>
      </c>
      <c r="E345" s="122">
        <v>0</v>
      </c>
      <c r="F345" s="123">
        <v>0</v>
      </c>
      <c r="G345" s="124" t="s">
        <v>109</v>
      </c>
      <c r="H345" s="124" t="s">
        <v>109</v>
      </c>
      <c r="I345" s="123" t="s">
        <v>109</v>
      </c>
      <c r="J345" s="125" t="s">
        <v>109</v>
      </c>
      <c r="K345" s="126" t="s">
        <v>109</v>
      </c>
      <c r="L345" s="127" t="s">
        <v>109</v>
      </c>
      <c r="M345" s="130">
        <v>0</v>
      </c>
      <c r="N345" s="130" t="s">
        <v>109</v>
      </c>
      <c r="O345" s="127" t="s">
        <v>109</v>
      </c>
      <c r="P345" s="127" t="s">
        <v>109</v>
      </c>
      <c r="Q345" s="126">
        <v>5.0000000000000001E-4</v>
      </c>
      <c r="R345" s="128" t="s">
        <v>109</v>
      </c>
      <c r="S345" s="129"/>
    </row>
    <row r="346" spans="3:19" s="106" customFormat="1" ht="15.75" hidden="1" thickBot="1" x14ac:dyDescent="0.3">
      <c r="C346" s="120" t="s">
        <v>109</v>
      </c>
      <c r="D346" s="121">
        <v>0</v>
      </c>
      <c r="E346" s="122">
        <v>0</v>
      </c>
      <c r="F346" s="123">
        <v>0</v>
      </c>
      <c r="G346" s="124" t="s">
        <v>109</v>
      </c>
      <c r="H346" s="124" t="s">
        <v>109</v>
      </c>
      <c r="I346" s="123" t="s">
        <v>109</v>
      </c>
      <c r="J346" s="125" t="s">
        <v>109</v>
      </c>
      <c r="K346" s="126" t="s">
        <v>109</v>
      </c>
      <c r="L346" s="127" t="s">
        <v>109</v>
      </c>
      <c r="M346" s="130">
        <v>0</v>
      </c>
      <c r="N346" s="130" t="s">
        <v>109</v>
      </c>
      <c r="O346" s="127" t="s">
        <v>109</v>
      </c>
      <c r="P346" s="127" t="s">
        <v>109</v>
      </c>
      <c r="Q346" s="126">
        <v>5.0000000000000001E-4</v>
      </c>
      <c r="R346" s="128" t="s">
        <v>109</v>
      </c>
      <c r="S346" s="129"/>
    </row>
    <row r="347" spans="3:19" s="106" customFormat="1" ht="15.75" hidden="1" thickBot="1" x14ac:dyDescent="0.3">
      <c r="C347" s="120" t="s">
        <v>109</v>
      </c>
      <c r="D347" s="121">
        <v>0</v>
      </c>
      <c r="E347" s="122">
        <v>0</v>
      </c>
      <c r="F347" s="123">
        <v>0</v>
      </c>
      <c r="G347" s="124" t="s">
        <v>109</v>
      </c>
      <c r="H347" s="124" t="s">
        <v>109</v>
      </c>
      <c r="I347" s="123" t="s">
        <v>109</v>
      </c>
      <c r="J347" s="125" t="s">
        <v>109</v>
      </c>
      <c r="K347" s="126" t="s">
        <v>109</v>
      </c>
      <c r="L347" s="127" t="s">
        <v>109</v>
      </c>
      <c r="M347" s="130">
        <v>0</v>
      </c>
      <c r="N347" s="130" t="s">
        <v>109</v>
      </c>
      <c r="O347" s="127" t="s">
        <v>109</v>
      </c>
      <c r="P347" s="127" t="s">
        <v>109</v>
      </c>
      <c r="Q347" s="126">
        <v>5.0000000000000001E-4</v>
      </c>
      <c r="R347" s="128" t="s">
        <v>109</v>
      </c>
      <c r="S347" s="129"/>
    </row>
    <row r="348" spans="3:19" s="106" customFormat="1" ht="15.75" hidden="1" thickBot="1" x14ac:dyDescent="0.3">
      <c r="C348" s="120" t="s">
        <v>109</v>
      </c>
      <c r="D348" s="121">
        <v>0</v>
      </c>
      <c r="E348" s="122">
        <v>0</v>
      </c>
      <c r="F348" s="123">
        <v>0</v>
      </c>
      <c r="G348" s="124" t="s">
        <v>109</v>
      </c>
      <c r="H348" s="124" t="s">
        <v>109</v>
      </c>
      <c r="I348" s="123" t="s">
        <v>109</v>
      </c>
      <c r="J348" s="125" t="s">
        <v>109</v>
      </c>
      <c r="K348" s="126" t="s">
        <v>109</v>
      </c>
      <c r="L348" s="127" t="s">
        <v>109</v>
      </c>
      <c r="M348" s="130">
        <v>0</v>
      </c>
      <c r="N348" s="130" t="s">
        <v>109</v>
      </c>
      <c r="O348" s="127" t="s">
        <v>109</v>
      </c>
      <c r="P348" s="127" t="s">
        <v>109</v>
      </c>
      <c r="Q348" s="126">
        <v>5.0000000000000001E-4</v>
      </c>
      <c r="R348" s="128" t="s">
        <v>109</v>
      </c>
      <c r="S348" s="129"/>
    </row>
    <row r="349" spans="3:19" s="106" customFormat="1" ht="15.75" hidden="1" thickBot="1" x14ac:dyDescent="0.3">
      <c r="C349" s="120" t="s">
        <v>109</v>
      </c>
      <c r="D349" s="121">
        <v>0</v>
      </c>
      <c r="E349" s="122">
        <v>0</v>
      </c>
      <c r="F349" s="123">
        <v>0</v>
      </c>
      <c r="G349" s="124" t="s">
        <v>109</v>
      </c>
      <c r="H349" s="124" t="s">
        <v>109</v>
      </c>
      <c r="I349" s="123" t="s">
        <v>109</v>
      </c>
      <c r="J349" s="125" t="s">
        <v>109</v>
      </c>
      <c r="K349" s="126" t="s">
        <v>109</v>
      </c>
      <c r="L349" s="127" t="s">
        <v>109</v>
      </c>
      <c r="M349" s="130">
        <v>0</v>
      </c>
      <c r="N349" s="130" t="s">
        <v>109</v>
      </c>
      <c r="O349" s="127" t="s">
        <v>109</v>
      </c>
      <c r="P349" s="127" t="s">
        <v>109</v>
      </c>
      <c r="Q349" s="126">
        <v>5.0000000000000001E-4</v>
      </c>
      <c r="R349" s="128" t="s">
        <v>109</v>
      </c>
      <c r="S349" s="129"/>
    </row>
    <row r="350" spans="3:19" s="106" customFormat="1" ht="15.75" hidden="1" thickBot="1" x14ac:dyDescent="0.3">
      <c r="C350" s="131" t="s">
        <v>109</v>
      </c>
      <c r="D350" s="132">
        <v>0</v>
      </c>
      <c r="E350" s="133">
        <v>0</v>
      </c>
      <c r="F350" s="134">
        <v>0</v>
      </c>
      <c r="G350" s="135" t="s">
        <v>109</v>
      </c>
      <c r="H350" s="135" t="s">
        <v>109</v>
      </c>
      <c r="I350" s="134" t="s">
        <v>109</v>
      </c>
      <c r="J350" s="136" t="s">
        <v>109</v>
      </c>
      <c r="K350" s="137" t="s">
        <v>109</v>
      </c>
      <c r="L350" s="138" t="s">
        <v>109</v>
      </c>
      <c r="M350" s="139">
        <v>0</v>
      </c>
      <c r="N350" s="139" t="s">
        <v>109</v>
      </c>
      <c r="O350" s="138" t="s">
        <v>109</v>
      </c>
      <c r="P350" s="138" t="s">
        <v>109</v>
      </c>
      <c r="Q350" s="137">
        <v>5.0000000000000001E-4</v>
      </c>
      <c r="R350" s="140" t="s">
        <v>109</v>
      </c>
      <c r="S350" s="141"/>
    </row>
    <row r="351" spans="3:19" s="106" customFormat="1" ht="15.75" hidden="1" thickBot="1" x14ac:dyDescent="0.3">
      <c r="C351" s="109">
        <v>32</v>
      </c>
      <c r="D351" s="110">
        <v>0</v>
      </c>
      <c r="E351" s="111" t="s">
        <v>109</v>
      </c>
      <c r="F351" s="112">
        <v>1</v>
      </c>
      <c r="G351" s="113">
        <v>151500000000</v>
      </c>
      <c r="H351" s="113">
        <v>75750000000</v>
      </c>
      <c r="I351" s="112">
        <v>18</v>
      </c>
      <c r="J351" s="110">
        <v>50500000000</v>
      </c>
      <c r="K351" s="112"/>
      <c r="L351" s="110"/>
      <c r="M351" s="110"/>
      <c r="N351" s="110">
        <v>0</v>
      </c>
      <c r="O351" s="112" t="s">
        <v>109</v>
      </c>
      <c r="P351" s="110" t="s">
        <v>109</v>
      </c>
      <c r="Q351" s="114"/>
      <c r="R351" s="114">
        <v>0</v>
      </c>
      <c r="S351" s="115" t="s">
        <v>109</v>
      </c>
    </row>
    <row r="352" spans="3:19" s="106" customFormat="1" ht="15.75" hidden="1" thickBot="1" x14ac:dyDescent="0.3">
      <c r="C352" s="120" t="s">
        <v>109</v>
      </c>
      <c r="D352" s="121">
        <v>0</v>
      </c>
      <c r="E352" s="122">
        <v>0</v>
      </c>
      <c r="F352" s="123">
        <v>0</v>
      </c>
      <c r="G352" s="124" t="s">
        <v>54</v>
      </c>
      <c r="H352" s="124" t="s">
        <v>109</v>
      </c>
      <c r="I352" s="123" t="s">
        <v>109</v>
      </c>
      <c r="J352" s="125" t="s">
        <v>109</v>
      </c>
      <c r="K352" s="126" t="s">
        <v>109</v>
      </c>
      <c r="L352" s="127" t="s">
        <v>109</v>
      </c>
      <c r="M352" s="127" t="s">
        <v>54</v>
      </c>
      <c r="N352" s="127" t="s">
        <v>109</v>
      </c>
      <c r="O352" s="127" t="s">
        <v>109</v>
      </c>
      <c r="P352" s="127" t="s">
        <v>109</v>
      </c>
      <c r="Q352" s="126">
        <v>5.0000000000000001E-4</v>
      </c>
      <c r="R352" s="128" t="s">
        <v>109</v>
      </c>
      <c r="S352" s="129"/>
    </row>
    <row r="353" spans="3:19" s="106" customFormat="1" ht="15.75" hidden="1" thickBot="1" x14ac:dyDescent="0.3">
      <c r="C353" s="120" t="s">
        <v>109</v>
      </c>
      <c r="D353" s="121">
        <v>0</v>
      </c>
      <c r="E353" s="122">
        <v>0</v>
      </c>
      <c r="F353" s="123">
        <v>0</v>
      </c>
      <c r="G353" s="124" t="s">
        <v>109</v>
      </c>
      <c r="H353" s="124" t="s">
        <v>109</v>
      </c>
      <c r="I353" s="123" t="s">
        <v>109</v>
      </c>
      <c r="J353" s="125" t="s">
        <v>109</v>
      </c>
      <c r="K353" s="126" t="s">
        <v>109</v>
      </c>
      <c r="L353" s="127" t="s">
        <v>109</v>
      </c>
      <c r="M353" s="130" t="s">
        <v>54</v>
      </c>
      <c r="N353" s="130" t="s">
        <v>109</v>
      </c>
      <c r="O353" s="127" t="s">
        <v>109</v>
      </c>
      <c r="P353" s="127" t="s">
        <v>109</v>
      </c>
      <c r="Q353" s="126">
        <v>5.0000000000000001E-4</v>
      </c>
      <c r="R353" s="128" t="s">
        <v>109</v>
      </c>
      <c r="S353" s="129"/>
    </row>
    <row r="354" spans="3:19" s="106" customFormat="1" ht="15.75" hidden="1" thickBot="1" x14ac:dyDescent="0.3">
      <c r="C354" s="120" t="s">
        <v>109</v>
      </c>
      <c r="D354" s="121">
        <v>0</v>
      </c>
      <c r="E354" s="122">
        <v>0</v>
      </c>
      <c r="F354" s="123">
        <v>0</v>
      </c>
      <c r="G354" s="124" t="s">
        <v>109</v>
      </c>
      <c r="H354" s="124" t="s">
        <v>109</v>
      </c>
      <c r="I354" s="123" t="s">
        <v>109</v>
      </c>
      <c r="J354" s="125" t="s">
        <v>109</v>
      </c>
      <c r="K354" s="126" t="s">
        <v>109</v>
      </c>
      <c r="L354" s="127" t="s">
        <v>109</v>
      </c>
      <c r="M354" s="130">
        <v>0</v>
      </c>
      <c r="N354" s="130" t="s">
        <v>109</v>
      </c>
      <c r="O354" s="127" t="s">
        <v>109</v>
      </c>
      <c r="P354" s="127" t="s">
        <v>109</v>
      </c>
      <c r="Q354" s="126">
        <v>5.0000000000000001E-4</v>
      </c>
      <c r="R354" s="128" t="s">
        <v>109</v>
      </c>
      <c r="S354" s="129"/>
    </row>
    <row r="355" spans="3:19" s="106" customFormat="1" ht="15.75" hidden="1" thickBot="1" x14ac:dyDescent="0.3">
      <c r="C355" s="120">
        <v>0</v>
      </c>
      <c r="D355" s="121" t="s">
        <v>109</v>
      </c>
      <c r="E355" s="122" t="s">
        <v>109</v>
      </c>
      <c r="F355" s="123">
        <v>0</v>
      </c>
      <c r="G355" s="124" t="s">
        <v>109</v>
      </c>
      <c r="H355" s="124" t="s">
        <v>109</v>
      </c>
      <c r="I355" s="123" t="s">
        <v>109</v>
      </c>
      <c r="J355" s="125" t="s">
        <v>109</v>
      </c>
      <c r="K355" s="126" t="s">
        <v>109</v>
      </c>
      <c r="L355" s="127" t="s">
        <v>109</v>
      </c>
      <c r="M355" s="130">
        <v>0</v>
      </c>
      <c r="N355" s="130" t="s">
        <v>109</v>
      </c>
      <c r="O355" s="127" t="s">
        <v>109</v>
      </c>
      <c r="P355" s="127" t="s">
        <v>109</v>
      </c>
      <c r="Q355" s="126" t="s">
        <v>109</v>
      </c>
      <c r="R355" s="128" t="s">
        <v>109</v>
      </c>
      <c r="S355" s="129"/>
    </row>
    <row r="356" spans="3:19" s="106" customFormat="1" ht="15.75" hidden="1" thickBot="1" x14ac:dyDescent="0.3">
      <c r="C356" s="120" t="s">
        <v>109</v>
      </c>
      <c r="D356" s="121">
        <v>0</v>
      </c>
      <c r="E356" s="122">
        <v>0</v>
      </c>
      <c r="F356" s="123">
        <v>0</v>
      </c>
      <c r="G356" s="124" t="s">
        <v>109</v>
      </c>
      <c r="H356" s="124" t="s">
        <v>109</v>
      </c>
      <c r="I356" s="123" t="s">
        <v>109</v>
      </c>
      <c r="J356" s="125" t="s">
        <v>109</v>
      </c>
      <c r="K356" s="126" t="s">
        <v>109</v>
      </c>
      <c r="L356" s="127" t="s">
        <v>109</v>
      </c>
      <c r="M356" s="130">
        <v>0</v>
      </c>
      <c r="N356" s="130" t="s">
        <v>109</v>
      </c>
      <c r="O356" s="127" t="s">
        <v>109</v>
      </c>
      <c r="P356" s="127" t="s">
        <v>109</v>
      </c>
      <c r="Q356" s="126">
        <v>5.0000000000000001E-4</v>
      </c>
      <c r="R356" s="128" t="s">
        <v>109</v>
      </c>
      <c r="S356" s="129"/>
    </row>
    <row r="357" spans="3:19" s="106" customFormat="1" ht="15.75" hidden="1" thickBot="1" x14ac:dyDescent="0.3">
      <c r="C357" s="120" t="s">
        <v>109</v>
      </c>
      <c r="D357" s="121">
        <v>0</v>
      </c>
      <c r="E357" s="122">
        <v>0</v>
      </c>
      <c r="F357" s="123">
        <v>0</v>
      </c>
      <c r="G357" s="124" t="s">
        <v>109</v>
      </c>
      <c r="H357" s="124" t="s">
        <v>109</v>
      </c>
      <c r="I357" s="123" t="s">
        <v>109</v>
      </c>
      <c r="J357" s="125" t="s">
        <v>109</v>
      </c>
      <c r="K357" s="126" t="s">
        <v>109</v>
      </c>
      <c r="L357" s="127" t="s">
        <v>109</v>
      </c>
      <c r="M357" s="130">
        <v>0</v>
      </c>
      <c r="N357" s="130" t="s">
        <v>109</v>
      </c>
      <c r="O357" s="127" t="s">
        <v>109</v>
      </c>
      <c r="P357" s="127" t="s">
        <v>109</v>
      </c>
      <c r="Q357" s="126">
        <v>5.0000000000000001E-4</v>
      </c>
      <c r="R357" s="128" t="s">
        <v>109</v>
      </c>
      <c r="S357" s="129"/>
    </row>
    <row r="358" spans="3:19" s="106" customFormat="1" ht="15.75" hidden="1" thickBot="1" x14ac:dyDescent="0.3">
      <c r="C358" s="120" t="s">
        <v>109</v>
      </c>
      <c r="D358" s="121">
        <v>0</v>
      </c>
      <c r="E358" s="122">
        <v>0</v>
      </c>
      <c r="F358" s="123">
        <v>0</v>
      </c>
      <c r="G358" s="124" t="s">
        <v>109</v>
      </c>
      <c r="H358" s="124" t="s">
        <v>109</v>
      </c>
      <c r="I358" s="123" t="s">
        <v>109</v>
      </c>
      <c r="J358" s="125" t="s">
        <v>109</v>
      </c>
      <c r="K358" s="126" t="s">
        <v>109</v>
      </c>
      <c r="L358" s="127" t="s">
        <v>109</v>
      </c>
      <c r="M358" s="130">
        <v>0</v>
      </c>
      <c r="N358" s="130" t="s">
        <v>109</v>
      </c>
      <c r="O358" s="127" t="s">
        <v>109</v>
      </c>
      <c r="P358" s="127" t="s">
        <v>109</v>
      </c>
      <c r="Q358" s="126">
        <v>5.0000000000000001E-4</v>
      </c>
      <c r="R358" s="128" t="s">
        <v>109</v>
      </c>
      <c r="S358" s="129"/>
    </row>
    <row r="359" spans="3:19" s="106" customFormat="1" ht="15.75" hidden="1" thickBot="1" x14ac:dyDescent="0.3">
      <c r="C359" s="120" t="s">
        <v>109</v>
      </c>
      <c r="D359" s="121">
        <v>0</v>
      </c>
      <c r="E359" s="122">
        <v>0</v>
      </c>
      <c r="F359" s="123">
        <v>0</v>
      </c>
      <c r="G359" s="124" t="s">
        <v>109</v>
      </c>
      <c r="H359" s="124" t="s">
        <v>109</v>
      </c>
      <c r="I359" s="123" t="s">
        <v>109</v>
      </c>
      <c r="J359" s="125" t="s">
        <v>109</v>
      </c>
      <c r="K359" s="126" t="s">
        <v>109</v>
      </c>
      <c r="L359" s="127" t="s">
        <v>109</v>
      </c>
      <c r="M359" s="130">
        <v>0</v>
      </c>
      <c r="N359" s="130" t="s">
        <v>109</v>
      </c>
      <c r="O359" s="127" t="s">
        <v>109</v>
      </c>
      <c r="P359" s="127" t="s">
        <v>109</v>
      </c>
      <c r="Q359" s="126">
        <v>5.0000000000000001E-4</v>
      </c>
      <c r="R359" s="128" t="s">
        <v>109</v>
      </c>
      <c r="S359" s="129"/>
    </row>
    <row r="360" spans="3:19" s="106" customFormat="1" ht="15.75" hidden="1" thickBot="1" x14ac:dyDescent="0.3">
      <c r="C360" s="120" t="s">
        <v>109</v>
      </c>
      <c r="D360" s="121">
        <v>0</v>
      </c>
      <c r="E360" s="122">
        <v>0</v>
      </c>
      <c r="F360" s="123">
        <v>0</v>
      </c>
      <c r="G360" s="124" t="s">
        <v>109</v>
      </c>
      <c r="H360" s="124" t="s">
        <v>109</v>
      </c>
      <c r="I360" s="123" t="s">
        <v>109</v>
      </c>
      <c r="J360" s="125" t="s">
        <v>109</v>
      </c>
      <c r="K360" s="126" t="s">
        <v>109</v>
      </c>
      <c r="L360" s="127" t="s">
        <v>109</v>
      </c>
      <c r="M360" s="130">
        <v>0</v>
      </c>
      <c r="N360" s="130" t="s">
        <v>109</v>
      </c>
      <c r="O360" s="127" t="s">
        <v>109</v>
      </c>
      <c r="P360" s="127" t="s">
        <v>109</v>
      </c>
      <c r="Q360" s="126">
        <v>5.0000000000000001E-4</v>
      </c>
      <c r="R360" s="128" t="s">
        <v>109</v>
      </c>
      <c r="S360" s="129"/>
    </row>
    <row r="361" spans="3:19" s="106" customFormat="1" ht="15.75" hidden="1" thickBot="1" x14ac:dyDescent="0.3">
      <c r="C361" s="131" t="s">
        <v>109</v>
      </c>
      <c r="D361" s="132">
        <v>0</v>
      </c>
      <c r="E361" s="133">
        <v>0</v>
      </c>
      <c r="F361" s="134">
        <v>0</v>
      </c>
      <c r="G361" s="135" t="s">
        <v>109</v>
      </c>
      <c r="H361" s="135" t="s">
        <v>109</v>
      </c>
      <c r="I361" s="134" t="s">
        <v>109</v>
      </c>
      <c r="J361" s="136" t="s">
        <v>109</v>
      </c>
      <c r="K361" s="137" t="s">
        <v>109</v>
      </c>
      <c r="L361" s="138" t="s">
        <v>109</v>
      </c>
      <c r="M361" s="139">
        <v>0</v>
      </c>
      <c r="N361" s="139" t="s">
        <v>109</v>
      </c>
      <c r="O361" s="138" t="s">
        <v>109</v>
      </c>
      <c r="P361" s="138" t="s">
        <v>109</v>
      </c>
      <c r="Q361" s="137">
        <v>5.0000000000000001E-4</v>
      </c>
      <c r="R361" s="140" t="s">
        <v>109</v>
      </c>
      <c r="S361" s="141"/>
    </row>
    <row r="362" spans="3:19" s="106" customFormat="1" ht="15.75" hidden="1" thickBot="1" x14ac:dyDescent="0.3">
      <c r="C362" s="109">
        <v>33</v>
      </c>
      <c r="D362" s="110">
        <v>0</v>
      </c>
      <c r="E362" s="111" t="s">
        <v>109</v>
      </c>
      <c r="F362" s="112">
        <v>1</v>
      </c>
      <c r="G362" s="113">
        <v>151500000000</v>
      </c>
      <c r="H362" s="113">
        <v>75750000000</v>
      </c>
      <c r="I362" s="112">
        <v>18</v>
      </c>
      <c r="J362" s="110">
        <v>50500000000</v>
      </c>
      <c r="K362" s="112"/>
      <c r="L362" s="110"/>
      <c r="M362" s="110"/>
      <c r="N362" s="110">
        <v>0</v>
      </c>
      <c r="O362" s="112" t="s">
        <v>109</v>
      </c>
      <c r="P362" s="110" t="s">
        <v>109</v>
      </c>
      <c r="Q362" s="114"/>
      <c r="R362" s="114">
        <v>0</v>
      </c>
      <c r="S362" s="115" t="s">
        <v>109</v>
      </c>
    </row>
    <row r="363" spans="3:19" s="106" customFormat="1" ht="15.75" hidden="1" thickBot="1" x14ac:dyDescent="0.3">
      <c r="C363" s="120" t="s">
        <v>109</v>
      </c>
      <c r="D363" s="121">
        <v>0</v>
      </c>
      <c r="E363" s="122">
        <v>0</v>
      </c>
      <c r="F363" s="123">
        <v>0</v>
      </c>
      <c r="G363" s="124" t="s">
        <v>54</v>
      </c>
      <c r="H363" s="124" t="s">
        <v>109</v>
      </c>
      <c r="I363" s="123" t="s">
        <v>109</v>
      </c>
      <c r="J363" s="125" t="s">
        <v>109</v>
      </c>
      <c r="K363" s="126" t="s">
        <v>109</v>
      </c>
      <c r="L363" s="127" t="s">
        <v>109</v>
      </c>
      <c r="M363" s="127" t="s">
        <v>54</v>
      </c>
      <c r="N363" s="127" t="s">
        <v>109</v>
      </c>
      <c r="O363" s="127" t="s">
        <v>109</v>
      </c>
      <c r="P363" s="127" t="s">
        <v>109</v>
      </c>
      <c r="Q363" s="126">
        <v>5.0000000000000001E-4</v>
      </c>
      <c r="R363" s="128" t="s">
        <v>109</v>
      </c>
      <c r="S363" s="129"/>
    </row>
    <row r="364" spans="3:19" s="106" customFormat="1" ht="15.75" hidden="1" thickBot="1" x14ac:dyDescent="0.3">
      <c r="C364" s="120" t="s">
        <v>109</v>
      </c>
      <c r="D364" s="121">
        <v>0</v>
      </c>
      <c r="E364" s="122">
        <v>0</v>
      </c>
      <c r="F364" s="123">
        <v>0</v>
      </c>
      <c r="G364" s="124" t="s">
        <v>109</v>
      </c>
      <c r="H364" s="124" t="s">
        <v>109</v>
      </c>
      <c r="I364" s="123" t="s">
        <v>109</v>
      </c>
      <c r="J364" s="125" t="s">
        <v>109</v>
      </c>
      <c r="K364" s="126" t="s">
        <v>109</v>
      </c>
      <c r="L364" s="127" t="s">
        <v>109</v>
      </c>
      <c r="M364" s="130" t="s">
        <v>54</v>
      </c>
      <c r="N364" s="130" t="s">
        <v>109</v>
      </c>
      <c r="O364" s="127" t="s">
        <v>109</v>
      </c>
      <c r="P364" s="127" t="s">
        <v>109</v>
      </c>
      <c r="Q364" s="126">
        <v>5.0000000000000001E-4</v>
      </c>
      <c r="R364" s="128" t="s">
        <v>109</v>
      </c>
      <c r="S364" s="129"/>
    </row>
    <row r="365" spans="3:19" s="106" customFormat="1" ht="15.75" hidden="1" thickBot="1" x14ac:dyDescent="0.3">
      <c r="C365" s="120" t="s">
        <v>109</v>
      </c>
      <c r="D365" s="121">
        <v>0</v>
      </c>
      <c r="E365" s="122">
        <v>0</v>
      </c>
      <c r="F365" s="123">
        <v>0</v>
      </c>
      <c r="G365" s="124" t="s">
        <v>109</v>
      </c>
      <c r="H365" s="124" t="s">
        <v>109</v>
      </c>
      <c r="I365" s="123" t="s">
        <v>109</v>
      </c>
      <c r="J365" s="125" t="s">
        <v>109</v>
      </c>
      <c r="K365" s="126" t="s">
        <v>109</v>
      </c>
      <c r="L365" s="127" t="s">
        <v>109</v>
      </c>
      <c r="M365" s="130">
        <v>0</v>
      </c>
      <c r="N365" s="130" t="s">
        <v>109</v>
      </c>
      <c r="O365" s="127" t="s">
        <v>109</v>
      </c>
      <c r="P365" s="127" t="s">
        <v>109</v>
      </c>
      <c r="Q365" s="126">
        <v>5.0000000000000001E-4</v>
      </c>
      <c r="R365" s="128" t="s">
        <v>109</v>
      </c>
      <c r="S365" s="129"/>
    </row>
    <row r="366" spans="3:19" s="106" customFormat="1" ht="15.75" hidden="1" thickBot="1" x14ac:dyDescent="0.3">
      <c r="C366" s="120">
        <v>0</v>
      </c>
      <c r="D366" s="121" t="s">
        <v>109</v>
      </c>
      <c r="E366" s="122" t="s">
        <v>109</v>
      </c>
      <c r="F366" s="123">
        <v>0</v>
      </c>
      <c r="G366" s="124" t="s">
        <v>109</v>
      </c>
      <c r="H366" s="124" t="s">
        <v>109</v>
      </c>
      <c r="I366" s="123" t="s">
        <v>109</v>
      </c>
      <c r="J366" s="125" t="s">
        <v>109</v>
      </c>
      <c r="K366" s="126" t="s">
        <v>109</v>
      </c>
      <c r="L366" s="127" t="s">
        <v>109</v>
      </c>
      <c r="M366" s="130">
        <v>0</v>
      </c>
      <c r="N366" s="130" t="s">
        <v>109</v>
      </c>
      <c r="O366" s="127" t="s">
        <v>109</v>
      </c>
      <c r="P366" s="127" t="s">
        <v>109</v>
      </c>
      <c r="Q366" s="126" t="s">
        <v>109</v>
      </c>
      <c r="R366" s="128" t="s">
        <v>109</v>
      </c>
      <c r="S366" s="129"/>
    </row>
    <row r="367" spans="3:19" s="106" customFormat="1" ht="15.75" hidden="1" thickBot="1" x14ac:dyDescent="0.3">
      <c r="C367" s="120" t="s">
        <v>109</v>
      </c>
      <c r="D367" s="121">
        <v>0</v>
      </c>
      <c r="E367" s="122">
        <v>0</v>
      </c>
      <c r="F367" s="123">
        <v>0</v>
      </c>
      <c r="G367" s="124" t="s">
        <v>109</v>
      </c>
      <c r="H367" s="124" t="s">
        <v>109</v>
      </c>
      <c r="I367" s="123" t="s">
        <v>109</v>
      </c>
      <c r="J367" s="125" t="s">
        <v>109</v>
      </c>
      <c r="K367" s="126" t="s">
        <v>109</v>
      </c>
      <c r="L367" s="127" t="s">
        <v>109</v>
      </c>
      <c r="M367" s="130">
        <v>0</v>
      </c>
      <c r="N367" s="130" t="s">
        <v>109</v>
      </c>
      <c r="O367" s="127" t="s">
        <v>109</v>
      </c>
      <c r="P367" s="127" t="s">
        <v>109</v>
      </c>
      <c r="Q367" s="126">
        <v>5.0000000000000001E-4</v>
      </c>
      <c r="R367" s="128" t="s">
        <v>109</v>
      </c>
      <c r="S367" s="129"/>
    </row>
    <row r="368" spans="3:19" s="106" customFormat="1" ht="15.75" hidden="1" thickBot="1" x14ac:dyDescent="0.3">
      <c r="C368" s="120" t="s">
        <v>109</v>
      </c>
      <c r="D368" s="121">
        <v>0</v>
      </c>
      <c r="E368" s="122">
        <v>0</v>
      </c>
      <c r="F368" s="123">
        <v>0</v>
      </c>
      <c r="G368" s="124" t="s">
        <v>109</v>
      </c>
      <c r="H368" s="124" t="s">
        <v>109</v>
      </c>
      <c r="I368" s="123" t="s">
        <v>109</v>
      </c>
      <c r="J368" s="125" t="s">
        <v>109</v>
      </c>
      <c r="K368" s="126" t="s">
        <v>109</v>
      </c>
      <c r="L368" s="127" t="s">
        <v>109</v>
      </c>
      <c r="M368" s="130">
        <v>0</v>
      </c>
      <c r="N368" s="130" t="s">
        <v>109</v>
      </c>
      <c r="O368" s="127" t="s">
        <v>109</v>
      </c>
      <c r="P368" s="127" t="s">
        <v>109</v>
      </c>
      <c r="Q368" s="126">
        <v>5.0000000000000001E-4</v>
      </c>
      <c r="R368" s="128" t="s">
        <v>109</v>
      </c>
      <c r="S368" s="129"/>
    </row>
    <row r="369" spans="3:19" s="106" customFormat="1" ht="15.75" hidden="1" thickBot="1" x14ac:dyDescent="0.3">
      <c r="C369" s="120" t="s">
        <v>109</v>
      </c>
      <c r="D369" s="121">
        <v>0</v>
      </c>
      <c r="E369" s="122">
        <v>0</v>
      </c>
      <c r="F369" s="123">
        <v>0</v>
      </c>
      <c r="G369" s="124" t="s">
        <v>109</v>
      </c>
      <c r="H369" s="124" t="s">
        <v>109</v>
      </c>
      <c r="I369" s="123" t="s">
        <v>109</v>
      </c>
      <c r="J369" s="125" t="s">
        <v>109</v>
      </c>
      <c r="K369" s="126" t="s">
        <v>109</v>
      </c>
      <c r="L369" s="127" t="s">
        <v>109</v>
      </c>
      <c r="M369" s="130">
        <v>0</v>
      </c>
      <c r="N369" s="130" t="s">
        <v>109</v>
      </c>
      <c r="O369" s="127" t="s">
        <v>109</v>
      </c>
      <c r="P369" s="127" t="s">
        <v>109</v>
      </c>
      <c r="Q369" s="126">
        <v>5.0000000000000001E-4</v>
      </c>
      <c r="R369" s="128" t="s">
        <v>109</v>
      </c>
      <c r="S369" s="129"/>
    </row>
    <row r="370" spans="3:19" s="106" customFormat="1" ht="15.75" hidden="1" thickBot="1" x14ac:dyDescent="0.3">
      <c r="C370" s="120" t="s">
        <v>109</v>
      </c>
      <c r="D370" s="121">
        <v>0</v>
      </c>
      <c r="E370" s="122">
        <v>0</v>
      </c>
      <c r="F370" s="123">
        <v>0</v>
      </c>
      <c r="G370" s="124" t="s">
        <v>109</v>
      </c>
      <c r="H370" s="124" t="s">
        <v>109</v>
      </c>
      <c r="I370" s="123" t="s">
        <v>109</v>
      </c>
      <c r="J370" s="125" t="s">
        <v>109</v>
      </c>
      <c r="K370" s="126" t="s">
        <v>109</v>
      </c>
      <c r="L370" s="127" t="s">
        <v>109</v>
      </c>
      <c r="M370" s="130">
        <v>0</v>
      </c>
      <c r="N370" s="130" t="s">
        <v>109</v>
      </c>
      <c r="O370" s="127" t="s">
        <v>109</v>
      </c>
      <c r="P370" s="127" t="s">
        <v>109</v>
      </c>
      <c r="Q370" s="126">
        <v>5.0000000000000001E-4</v>
      </c>
      <c r="R370" s="128" t="s">
        <v>109</v>
      </c>
      <c r="S370" s="129"/>
    </row>
    <row r="371" spans="3:19" s="106" customFormat="1" ht="15.75" hidden="1" thickBot="1" x14ac:dyDescent="0.3">
      <c r="C371" s="120" t="s">
        <v>109</v>
      </c>
      <c r="D371" s="121">
        <v>0</v>
      </c>
      <c r="E371" s="122">
        <v>0</v>
      </c>
      <c r="F371" s="123">
        <v>0</v>
      </c>
      <c r="G371" s="124" t="s">
        <v>109</v>
      </c>
      <c r="H371" s="124" t="s">
        <v>109</v>
      </c>
      <c r="I371" s="123" t="s">
        <v>109</v>
      </c>
      <c r="J371" s="125" t="s">
        <v>109</v>
      </c>
      <c r="K371" s="126" t="s">
        <v>109</v>
      </c>
      <c r="L371" s="127" t="s">
        <v>109</v>
      </c>
      <c r="M371" s="130">
        <v>0</v>
      </c>
      <c r="N371" s="130" t="s">
        <v>109</v>
      </c>
      <c r="O371" s="127" t="s">
        <v>109</v>
      </c>
      <c r="P371" s="127" t="s">
        <v>109</v>
      </c>
      <c r="Q371" s="126">
        <v>5.0000000000000001E-4</v>
      </c>
      <c r="R371" s="128" t="s">
        <v>109</v>
      </c>
      <c r="S371" s="129"/>
    </row>
    <row r="372" spans="3:19" s="106" customFormat="1" ht="15.75" hidden="1" thickBot="1" x14ac:dyDescent="0.3">
      <c r="C372" s="131" t="s">
        <v>109</v>
      </c>
      <c r="D372" s="132">
        <v>0</v>
      </c>
      <c r="E372" s="133">
        <v>0</v>
      </c>
      <c r="F372" s="134">
        <v>0</v>
      </c>
      <c r="G372" s="135" t="s">
        <v>109</v>
      </c>
      <c r="H372" s="135" t="s">
        <v>109</v>
      </c>
      <c r="I372" s="134" t="s">
        <v>109</v>
      </c>
      <c r="J372" s="136" t="s">
        <v>109</v>
      </c>
      <c r="K372" s="137" t="s">
        <v>109</v>
      </c>
      <c r="L372" s="138" t="s">
        <v>109</v>
      </c>
      <c r="M372" s="139">
        <v>0</v>
      </c>
      <c r="N372" s="139" t="s">
        <v>109</v>
      </c>
      <c r="O372" s="138" t="s">
        <v>109</v>
      </c>
      <c r="P372" s="138" t="s">
        <v>109</v>
      </c>
      <c r="Q372" s="137">
        <v>5.0000000000000001E-4</v>
      </c>
      <c r="R372" s="140" t="s">
        <v>109</v>
      </c>
      <c r="S372" s="141"/>
    </row>
    <row r="373" spans="3:19" s="106" customFormat="1" ht="15.75" hidden="1" thickBot="1" x14ac:dyDescent="0.3">
      <c r="C373" s="109">
        <v>34</v>
      </c>
      <c r="D373" s="110">
        <v>0</v>
      </c>
      <c r="E373" s="111" t="s">
        <v>109</v>
      </c>
      <c r="F373" s="112">
        <v>1</v>
      </c>
      <c r="G373" s="113">
        <v>151500000000</v>
      </c>
      <c r="H373" s="113">
        <v>75750000000</v>
      </c>
      <c r="I373" s="112">
        <v>18</v>
      </c>
      <c r="J373" s="110">
        <v>50500000000</v>
      </c>
      <c r="K373" s="112"/>
      <c r="L373" s="110"/>
      <c r="M373" s="110"/>
      <c r="N373" s="110">
        <v>0</v>
      </c>
      <c r="O373" s="112" t="s">
        <v>109</v>
      </c>
      <c r="P373" s="110" t="s">
        <v>109</v>
      </c>
      <c r="Q373" s="114"/>
      <c r="R373" s="114">
        <v>0</v>
      </c>
      <c r="S373" s="115" t="s">
        <v>109</v>
      </c>
    </row>
    <row r="374" spans="3:19" s="106" customFormat="1" ht="15.75" hidden="1" thickBot="1" x14ac:dyDescent="0.3">
      <c r="C374" s="120" t="s">
        <v>109</v>
      </c>
      <c r="D374" s="121">
        <v>0</v>
      </c>
      <c r="E374" s="122">
        <v>0</v>
      </c>
      <c r="F374" s="123">
        <v>0</v>
      </c>
      <c r="G374" s="124" t="s">
        <v>54</v>
      </c>
      <c r="H374" s="124" t="s">
        <v>109</v>
      </c>
      <c r="I374" s="123" t="s">
        <v>109</v>
      </c>
      <c r="J374" s="125" t="s">
        <v>109</v>
      </c>
      <c r="K374" s="126" t="s">
        <v>109</v>
      </c>
      <c r="L374" s="127" t="s">
        <v>109</v>
      </c>
      <c r="M374" s="127" t="s">
        <v>54</v>
      </c>
      <c r="N374" s="127" t="s">
        <v>109</v>
      </c>
      <c r="O374" s="127" t="s">
        <v>109</v>
      </c>
      <c r="P374" s="127" t="s">
        <v>109</v>
      </c>
      <c r="Q374" s="126">
        <v>5.0000000000000001E-4</v>
      </c>
      <c r="R374" s="128" t="s">
        <v>109</v>
      </c>
      <c r="S374" s="129"/>
    </row>
    <row r="375" spans="3:19" s="106" customFormat="1" ht="15.75" hidden="1" thickBot="1" x14ac:dyDescent="0.3">
      <c r="C375" s="120" t="s">
        <v>109</v>
      </c>
      <c r="D375" s="121">
        <v>0</v>
      </c>
      <c r="E375" s="122">
        <v>0</v>
      </c>
      <c r="F375" s="123">
        <v>0</v>
      </c>
      <c r="G375" s="124" t="s">
        <v>109</v>
      </c>
      <c r="H375" s="124" t="s">
        <v>109</v>
      </c>
      <c r="I375" s="123" t="s">
        <v>109</v>
      </c>
      <c r="J375" s="125" t="s">
        <v>109</v>
      </c>
      <c r="K375" s="126" t="s">
        <v>109</v>
      </c>
      <c r="L375" s="127" t="s">
        <v>109</v>
      </c>
      <c r="M375" s="130" t="s">
        <v>54</v>
      </c>
      <c r="N375" s="130" t="s">
        <v>109</v>
      </c>
      <c r="O375" s="127" t="s">
        <v>109</v>
      </c>
      <c r="P375" s="127" t="s">
        <v>109</v>
      </c>
      <c r="Q375" s="126">
        <v>5.0000000000000001E-4</v>
      </c>
      <c r="R375" s="128" t="s">
        <v>109</v>
      </c>
      <c r="S375" s="129"/>
    </row>
    <row r="376" spans="3:19" s="106" customFormat="1" ht="15.75" hidden="1" thickBot="1" x14ac:dyDescent="0.3">
      <c r="C376" s="120" t="s">
        <v>109</v>
      </c>
      <c r="D376" s="121">
        <v>0</v>
      </c>
      <c r="E376" s="122">
        <v>0</v>
      </c>
      <c r="F376" s="123">
        <v>0</v>
      </c>
      <c r="G376" s="124" t="s">
        <v>109</v>
      </c>
      <c r="H376" s="124" t="s">
        <v>109</v>
      </c>
      <c r="I376" s="123" t="s">
        <v>109</v>
      </c>
      <c r="J376" s="125" t="s">
        <v>109</v>
      </c>
      <c r="K376" s="126" t="s">
        <v>109</v>
      </c>
      <c r="L376" s="127" t="s">
        <v>109</v>
      </c>
      <c r="M376" s="130">
        <v>0</v>
      </c>
      <c r="N376" s="130" t="s">
        <v>109</v>
      </c>
      <c r="O376" s="127" t="s">
        <v>109</v>
      </c>
      <c r="P376" s="127" t="s">
        <v>109</v>
      </c>
      <c r="Q376" s="126">
        <v>5.0000000000000001E-4</v>
      </c>
      <c r="R376" s="128" t="s">
        <v>109</v>
      </c>
      <c r="S376" s="129"/>
    </row>
    <row r="377" spans="3:19" s="106" customFormat="1" ht="15.75" hidden="1" thickBot="1" x14ac:dyDescent="0.3">
      <c r="C377" s="120">
        <v>0</v>
      </c>
      <c r="D377" s="121" t="s">
        <v>109</v>
      </c>
      <c r="E377" s="122" t="s">
        <v>109</v>
      </c>
      <c r="F377" s="123">
        <v>0</v>
      </c>
      <c r="G377" s="124" t="s">
        <v>109</v>
      </c>
      <c r="H377" s="124" t="s">
        <v>109</v>
      </c>
      <c r="I377" s="123" t="s">
        <v>109</v>
      </c>
      <c r="J377" s="125" t="s">
        <v>109</v>
      </c>
      <c r="K377" s="126" t="s">
        <v>109</v>
      </c>
      <c r="L377" s="127" t="s">
        <v>109</v>
      </c>
      <c r="M377" s="130">
        <v>0</v>
      </c>
      <c r="N377" s="130" t="s">
        <v>109</v>
      </c>
      <c r="O377" s="127" t="s">
        <v>109</v>
      </c>
      <c r="P377" s="127" t="s">
        <v>109</v>
      </c>
      <c r="Q377" s="126" t="s">
        <v>109</v>
      </c>
      <c r="R377" s="128" t="s">
        <v>109</v>
      </c>
      <c r="S377" s="129"/>
    </row>
    <row r="378" spans="3:19" s="106" customFormat="1" ht="15.75" hidden="1" thickBot="1" x14ac:dyDescent="0.3">
      <c r="C378" s="120" t="s">
        <v>109</v>
      </c>
      <c r="D378" s="121">
        <v>0</v>
      </c>
      <c r="E378" s="122">
        <v>0</v>
      </c>
      <c r="F378" s="123">
        <v>0</v>
      </c>
      <c r="G378" s="124" t="s">
        <v>109</v>
      </c>
      <c r="H378" s="124" t="s">
        <v>109</v>
      </c>
      <c r="I378" s="123" t="s">
        <v>109</v>
      </c>
      <c r="J378" s="125" t="s">
        <v>109</v>
      </c>
      <c r="K378" s="126" t="s">
        <v>109</v>
      </c>
      <c r="L378" s="127" t="s">
        <v>109</v>
      </c>
      <c r="M378" s="130">
        <v>0</v>
      </c>
      <c r="N378" s="130" t="s">
        <v>109</v>
      </c>
      <c r="O378" s="127" t="s">
        <v>109</v>
      </c>
      <c r="P378" s="127" t="s">
        <v>109</v>
      </c>
      <c r="Q378" s="126">
        <v>5.0000000000000001E-4</v>
      </c>
      <c r="R378" s="128" t="s">
        <v>109</v>
      </c>
      <c r="S378" s="129"/>
    </row>
    <row r="379" spans="3:19" s="106" customFormat="1" ht="15.75" hidden="1" thickBot="1" x14ac:dyDescent="0.3">
      <c r="C379" s="120" t="s">
        <v>109</v>
      </c>
      <c r="D379" s="121">
        <v>0</v>
      </c>
      <c r="E379" s="122">
        <v>0</v>
      </c>
      <c r="F379" s="123">
        <v>0</v>
      </c>
      <c r="G379" s="124" t="s">
        <v>109</v>
      </c>
      <c r="H379" s="124" t="s">
        <v>109</v>
      </c>
      <c r="I379" s="123" t="s">
        <v>109</v>
      </c>
      <c r="J379" s="125" t="s">
        <v>109</v>
      </c>
      <c r="K379" s="126" t="s">
        <v>109</v>
      </c>
      <c r="L379" s="127" t="s">
        <v>109</v>
      </c>
      <c r="M379" s="130">
        <v>0</v>
      </c>
      <c r="N379" s="130" t="s">
        <v>109</v>
      </c>
      <c r="O379" s="127" t="s">
        <v>109</v>
      </c>
      <c r="P379" s="127" t="s">
        <v>109</v>
      </c>
      <c r="Q379" s="126">
        <v>5.0000000000000001E-4</v>
      </c>
      <c r="R379" s="128" t="s">
        <v>109</v>
      </c>
      <c r="S379" s="129"/>
    </row>
    <row r="380" spans="3:19" s="106" customFormat="1" ht="15.75" hidden="1" thickBot="1" x14ac:dyDescent="0.3">
      <c r="C380" s="120" t="s">
        <v>109</v>
      </c>
      <c r="D380" s="121">
        <v>0</v>
      </c>
      <c r="E380" s="122">
        <v>0</v>
      </c>
      <c r="F380" s="123">
        <v>0</v>
      </c>
      <c r="G380" s="124" t="s">
        <v>109</v>
      </c>
      <c r="H380" s="124" t="s">
        <v>109</v>
      </c>
      <c r="I380" s="123" t="s">
        <v>109</v>
      </c>
      <c r="J380" s="125" t="s">
        <v>109</v>
      </c>
      <c r="K380" s="126" t="s">
        <v>109</v>
      </c>
      <c r="L380" s="127" t="s">
        <v>109</v>
      </c>
      <c r="M380" s="130">
        <v>0</v>
      </c>
      <c r="N380" s="130" t="s">
        <v>109</v>
      </c>
      <c r="O380" s="127" t="s">
        <v>109</v>
      </c>
      <c r="P380" s="127" t="s">
        <v>109</v>
      </c>
      <c r="Q380" s="126">
        <v>5.0000000000000001E-4</v>
      </c>
      <c r="R380" s="128" t="s">
        <v>109</v>
      </c>
      <c r="S380" s="129"/>
    </row>
    <row r="381" spans="3:19" s="106" customFormat="1" ht="15.75" hidden="1" thickBot="1" x14ac:dyDescent="0.3">
      <c r="C381" s="120" t="s">
        <v>109</v>
      </c>
      <c r="D381" s="121">
        <v>0</v>
      </c>
      <c r="E381" s="122">
        <v>0</v>
      </c>
      <c r="F381" s="123">
        <v>0</v>
      </c>
      <c r="G381" s="124" t="s">
        <v>109</v>
      </c>
      <c r="H381" s="124" t="s">
        <v>109</v>
      </c>
      <c r="I381" s="123" t="s">
        <v>109</v>
      </c>
      <c r="J381" s="125" t="s">
        <v>109</v>
      </c>
      <c r="K381" s="126" t="s">
        <v>109</v>
      </c>
      <c r="L381" s="127" t="s">
        <v>109</v>
      </c>
      <c r="M381" s="130">
        <v>0</v>
      </c>
      <c r="N381" s="130" t="s">
        <v>109</v>
      </c>
      <c r="O381" s="127" t="s">
        <v>109</v>
      </c>
      <c r="P381" s="127" t="s">
        <v>109</v>
      </c>
      <c r="Q381" s="126">
        <v>5.0000000000000001E-4</v>
      </c>
      <c r="R381" s="128" t="s">
        <v>109</v>
      </c>
      <c r="S381" s="129"/>
    </row>
    <row r="382" spans="3:19" s="106" customFormat="1" ht="15.75" hidden="1" thickBot="1" x14ac:dyDescent="0.3">
      <c r="C382" s="120" t="s">
        <v>109</v>
      </c>
      <c r="D382" s="121">
        <v>0</v>
      </c>
      <c r="E382" s="122">
        <v>0</v>
      </c>
      <c r="F382" s="123">
        <v>0</v>
      </c>
      <c r="G382" s="124" t="s">
        <v>109</v>
      </c>
      <c r="H382" s="124" t="s">
        <v>109</v>
      </c>
      <c r="I382" s="123" t="s">
        <v>109</v>
      </c>
      <c r="J382" s="125" t="s">
        <v>109</v>
      </c>
      <c r="K382" s="126" t="s">
        <v>109</v>
      </c>
      <c r="L382" s="127" t="s">
        <v>109</v>
      </c>
      <c r="M382" s="130">
        <v>0</v>
      </c>
      <c r="N382" s="130" t="s">
        <v>109</v>
      </c>
      <c r="O382" s="127" t="s">
        <v>109</v>
      </c>
      <c r="P382" s="127" t="s">
        <v>109</v>
      </c>
      <c r="Q382" s="126">
        <v>5.0000000000000001E-4</v>
      </c>
      <c r="R382" s="128" t="s">
        <v>109</v>
      </c>
      <c r="S382" s="129"/>
    </row>
    <row r="383" spans="3:19" s="106" customFormat="1" ht="15.75" hidden="1" thickBot="1" x14ac:dyDescent="0.3">
      <c r="C383" s="131" t="s">
        <v>109</v>
      </c>
      <c r="D383" s="132">
        <v>0</v>
      </c>
      <c r="E383" s="133">
        <v>0</v>
      </c>
      <c r="F383" s="134">
        <v>0</v>
      </c>
      <c r="G383" s="135" t="s">
        <v>109</v>
      </c>
      <c r="H383" s="135" t="s">
        <v>109</v>
      </c>
      <c r="I383" s="134" t="s">
        <v>109</v>
      </c>
      <c r="J383" s="136" t="s">
        <v>109</v>
      </c>
      <c r="K383" s="137" t="s">
        <v>109</v>
      </c>
      <c r="L383" s="138" t="s">
        <v>109</v>
      </c>
      <c r="M383" s="139">
        <v>0</v>
      </c>
      <c r="N383" s="139" t="s">
        <v>109</v>
      </c>
      <c r="O383" s="138" t="s">
        <v>109</v>
      </c>
      <c r="P383" s="138" t="s">
        <v>109</v>
      </c>
      <c r="Q383" s="137">
        <v>5.0000000000000001E-4</v>
      </c>
      <c r="R383" s="140" t="s">
        <v>109</v>
      </c>
      <c r="S383" s="141"/>
    </row>
    <row r="384" spans="3:19" s="106" customFormat="1" ht="15.75" hidden="1" thickBot="1" x14ac:dyDescent="0.3">
      <c r="C384" s="109">
        <v>35</v>
      </c>
      <c r="D384" s="110">
        <v>0</v>
      </c>
      <c r="E384" s="111" t="s">
        <v>109</v>
      </c>
      <c r="F384" s="112">
        <v>1</v>
      </c>
      <c r="G384" s="113">
        <v>151500000000</v>
      </c>
      <c r="H384" s="113">
        <v>75750000000</v>
      </c>
      <c r="I384" s="112">
        <v>18</v>
      </c>
      <c r="J384" s="110">
        <v>50500000000</v>
      </c>
      <c r="K384" s="112"/>
      <c r="L384" s="110"/>
      <c r="M384" s="110"/>
      <c r="N384" s="110">
        <v>0</v>
      </c>
      <c r="O384" s="112" t="s">
        <v>109</v>
      </c>
      <c r="P384" s="110" t="s">
        <v>109</v>
      </c>
      <c r="Q384" s="114"/>
      <c r="R384" s="114">
        <v>0</v>
      </c>
      <c r="S384" s="115" t="s">
        <v>109</v>
      </c>
    </row>
    <row r="385" spans="3:19" s="106" customFormat="1" ht="15.75" hidden="1" thickBot="1" x14ac:dyDescent="0.3">
      <c r="C385" s="120" t="s">
        <v>109</v>
      </c>
      <c r="D385" s="121">
        <v>0</v>
      </c>
      <c r="E385" s="122">
        <v>0</v>
      </c>
      <c r="F385" s="123">
        <v>0</v>
      </c>
      <c r="G385" s="124" t="s">
        <v>54</v>
      </c>
      <c r="H385" s="124" t="s">
        <v>109</v>
      </c>
      <c r="I385" s="123" t="s">
        <v>109</v>
      </c>
      <c r="J385" s="125" t="s">
        <v>109</v>
      </c>
      <c r="K385" s="126" t="s">
        <v>109</v>
      </c>
      <c r="L385" s="127" t="s">
        <v>109</v>
      </c>
      <c r="M385" s="127" t="s">
        <v>54</v>
      </c>
      <c r="N385" s="127" t="s">
        <v>109</v>
      </c>
      <c r="O385" s="127" t="s">
        <v>109</v>
      </c>
      <c r="P385" s="127" t="s">
        <v>109</v>
      </c>
      <c r="Q385" s="126">
        <v>5.0000000000000001E-4</v>
      </c>
      <c r="R385" s="128" t="s">
        <v>109</v>
      </c>
      <c r="S385" s="129"/>
    </row>
    <row r="386" spans="3:19" s="106" customFormat="1" ht="15.75" hidden="1" thickBot="1" x14ac:dyDescent="0.3">
      <c r="C386" s="120" t="s">
        <v>109</v>
      </c>
      <c r="D386" s="121">
        <v>0</v>
      </c>
      <c r="E386" s="122">
        <v>0</v>
      </c>
      <c r="F386" s="123">
        <v>0</v>
      </c>
      <c r="G386" s="124" t="s">
        <v>109</v>
      </c>
      <c r="H386" s="124" t="s">
        <v>109</v>
      </c>
      <c r="I386" s="123" t="s">
        <v>109</v>
      </c>
      <c r="J386" s="125" t="s">
        <v>109</v>
      </c>
      <c r="K386" s="126" t="s">
        <v>109</v>
      </c>
      <c r="L386" s="127" t="s">
        <v>109</v>
      </c>
      <c r="M386" s="130" t="s">
        <v>54</v>
      </c>
      <c r="N386" s="130" t="s">
        <v>109</v>
      </c>
      <c r="O386" s="127" t="s">
        <v>109</v>
      </c>
      <c r="P386" s="127" t="s">
        <v>109</v>
      </c>
      <c r="Q386" s="126">
        <v>5.0000000000000001E-4</v>
      </c>
      <c r="R386" s="128" t="s">
        <v>109</v>
      </c>
      <c r="S386" s="129"/>
    </row>
    <row r="387" spans="3:19" s="106" customFormat="1" ht="15.75" hidden="1" thickBot="1" x14ac:dyDescent="0.3">
      <c r="C387" s="120" t="s">
        <v>109</v>
      </c>
      <c r="D387" s="121">
        <v>0</v>
      </c>
      <c r="E387" s="122">
        <v>0</v>
      </c>
      <c r="F387" s="123">
        <v>0</v>
      </c>
      <c r="G387" s="124" t="s">
        <v>109</v>
      </c>
      <c r="H387" s="124" t="s">
        <v>109</v>
      </c>
      <c r="I387" s="123" t="s">
        <v>109</v>
      </c>
      <c r="J387" s="125" t="s">
        <v>109</v>
      </c>
      <c r="K387" s="126" t="s">
        <v>109</v>
      </c>
      <c r="L387" s="127" t="s">
        <v>109</v>
      </c>
      <c r="M387" s="130">
        <v>0</v>
      </c>
      <c r="N387" s="130" t="s">
        <v>109</v>
      </c>
      <c r="O387" s="127" t="s">
        <v>109</v>
      </c>
      <c r="P387" s="127" t="s">
        <v>109</v>
      </c>
      <c r="Q387" s="126">
        <v>5.0000000000000001E-4</v>
      </c>
      <c r="R387" s="128" t="s">
        <v>109</v>
      </c>
      <c r="S387" s="129"/>
    </row>
    <row r="388" spans="3:19" s="106" customFormat="1" ht="15.75" hidden="1" thickBot="1" x14ac:dyDescent="0.3">
      <c r="C388" s="120">
        <v>0</v>
      </c>
      <c r="D388" s="121" t="s">
        <v>109</v>
      </c>
      <c r="E388" s="122" t="s">
        <v>109</v>
      </c>
      <c r="F388" s="123">
        <v>0</v>
      </c>
      <c r="G388" s="124" t="s">
        <v>109</v>
      </c>
      <c r="H388" s="124" t="s">
        <v>109</v>
      </c>
      <c r="I388" s="123" t="s">
        <v>109</v>
      </c>
      <c r="J388" s="125" t="s">
        <v>109</v>
      </c>
      <c r="K388" s="126" t="s">
        <v>109</v>
      </c>
      <c r="L388" s="127" t="s">
        <v>109</v>
      </c>
      <c r="M388" s="130">
        <v>0</v>
      </c>
      <c r="N388" s="130" t="s">
        <v>109</v>
      </c>
      <c r="O388" s="127" t="s">
        <v>109</v>
      </c>
      <c r="P388" s="127" t="s">
        <v>109</v>
      </c>
      <c r="Q388" s="126" t="s">
        <v>109</v>
      </c>
      <c r="R388" s="128" t="s">
        <v>109</v>
      </c>
      <c r="S388" s="129"/>
    </row>
    <row r="389" spans="3:19" s="106" customFormat="1" ht="15.75" hidden="1" thickBot="1" x14ac:dyDescent="0.3">
      <c r="C389" s="120" t="s">
        <v>109</v>
      </c>
      <c r="D389" s="121">
        <v>0</v>
      </c>
      <c r="E389" s="122">
        <v>0</v>
      </c>
      <c r="F389" s="123">
        <v>0</v>
      </c>
      <c r="G389" s="124" t="s">
        <v>109</v>
      </c>
      <c r="H389" s="124" t="s">
        <v>109</v>
      </c>
      <c r="I389" s="123" t="s">
        <v>109</v>
      </c>
      <c r="J389" s="125" t="s">
        <v>109</v>
      </c>
      <c r="K389" s="126" t="s">
        <v>109</v>
      </c>
      <c r="L389" s="127" t="s">
        <v>109</v>
      </c>
      <c r="M389" s="130">
        <v>0</v>
      </c>
      <c r="N389" s="130" t="s">
        <v>109</v>
      </c>
      <c r="O389" s="127" t="s">
        <v>109</v>
      </c>
      <c r="P389" s="127" t="s">
        <v>109</v>
      </c>
      <c r="Q389" s="126">
        <v>5.0000000000000001E-4</v>
      </c>
      <c r="R389" s="128" t="s">
        <v>109</v>
      </c>
      <c r="S389" s="129"/>
    </row>
    <row r="390" spans="3:19" s="106" customFormat="1" ht="15.75" hidden="1" thickBot="1" x14ac:dyDescent="0.3">
      <c r="C390" s="120" t="s">
        <v>109</v>
      </c>
      <c r="D390" s="121">
        <v>0</v>
      </c>
      <c r="E390" s="122">
        <v>0</v>
      </c>
      <c r="F390" s="123">
        <v>0</v>
      </c>
      <c r="G390" s="124" t="s">
        <v>109</v>
      </c>
      <c r="H390" s="124" t="s">
        <v>109</v>
      </c>
      <c r="I390" s="123" t="s">
        <v>109</v>
      </c>
      <c r="J390" s="125" t="s">
        <v>109</v>
      </c>
      <c r="K390" s="126" t="s">
        <v>109</v>
      </c>
      <c r="L390" s="127" t="s">
        <v>109</v>
      </c>
      <c r="M390" s="130">
        <v>0</v>
      </c>
      <c r="N390" s="130" t="s">
        <v>109</v>
      </c>
      <c r="O390" s="127" t="s">
        <v>109</v>
      </c>
      <c r="P390" s="127" t="s">
        <v>109</v>
      </c>
      <c r="Q390" s="126">
        <v>5.0000000000000001E-4</v>
      </c>
      <c r="R390" s="128" t="s">
        <v>109</v>
      </c>
      <c r="S390" s="129"/>
    </row>
    <row r="391" spans="3:19" s="106" customFormat="1" ht="15.75" hidden="1" thickBot="1" x14ac:dyDescent="0.3">
      <c r="C391" s="120" t="s">
        <v>109</v>
      </c>
      <c r="D391" s="121">
        <v>0</v>
      </c>
      <c r="E391" s="122">
        <v>0</v>
      </c>
      <c r="F391" s="123">
        <v>0</v>
      </c>
      <c r="G391" s="124" t="s">
        <v>109</v>
      </c>
      <c r="H391" s="124" t="s">
        <v>109</v>
      </c>
      <c r="I391" s="123" t="s">
        <v>109</v>
      </c>
      <c r="J391" s="125" t="s">
        <v>109</v>
      </c>
      <c r="K391" s="126" t="s">
        <v>109</v>
      </c>
      <c r="L391" s="127" t="s">
        <v>109</v>
      </c>
      <c r="M391" s="130">
        <v>0</v>
      </c>
      <c r="N391" s="130" t="s">
        <v>109</v>
      </c>
      <c r="O391" s="127" t="s">
        <v>109</v>
      </c>
      <c r="P391" s="127" t="s">
        <v>109</v>
      </c>
      <c r="Q391" s="126">
        <v>5.0000000000000001E-4</v>
      </c>
      <c r="R391" s="128" t="s">
        <v>109</v>
      </c>
      <c r="S391" s="129"/>
    </row>
    <row r="392" spans="3:19" s="106" customFormat="1" ht="15.75" hidden="1" thickBot="1" x14ac:dyDescent="0.3">
      <c r="C392" s="120" t="s">
        <v>109</v>
      </c>
      <c r="D392" s="121">
        <v>0</v>
      </c>
      <c r="E392" s="122">
        <v>0</v>
      </c>
      <c r="F392" s="123">
        <v>0</v>
      </c>
      <c r="G392" s="124" t="s">
        <v>109</v>
      </c>
      <c r="H392" s="124" t="s">
        <v>109</v>
      </c>
      <c r="I392" s="123" t="s">
        <v>109</v>
      </c>
      <c r="J392" s="125" t="s">
        <v>109</v>
      </c>
      <c r="K392" s="126" t="s">
        <v>109</v>
      </c>
      <c r="L392" s="127" t="s">
        <v>109</v>
      </c>
      <c r="M392" s="130">
        <v>0</v>
      </c>
      <c r="N392" s="130" t="s">
        <v>109</v>
      </c>
      <c r="O392" s="127" t="s">
        <v>109</v>
      </c>
      <c r="P392" s="127" t="s">
        <v>109</v>
      </c>
      <c r="Q392" s="126">
        <v>5.0000000000000001E-4</v>
      </c>
      <c r="R392" s="128" t="s">
        <v>109</v>
      </c>
      <c r="S392" s="129"/>
    </row>
    <row r="393" spans="3:19" s="106" customFormat="1" ht="15.75" hidden="1" thickBot="1" x14ac:dyDescent="0.3">
      <c r="C393" s="120" t="s">
        <v>109</v>
      </c>
      <c r="D393" s="121">
        <v>0</v>
      </c>
      <c r="E393" s="122">
        <v>0</v>
      </c>
      <c r="F393" s="123">
        <v>0</v>
      </c>
      <c r="G393" s="124" t="s">
        <v>109</v>
      </c>
      <c r="H393" s="124" t="s">
        <v>109</v>
      </c>
      <c r="I393" s="123" t="s">
        <v>109</v>
      </c>
      <c r="J393" s="125" t="s">
        <v>109</v>
      </c>
      <c r="K393" s="126" t="s">
        <v>109</v>
      </c>
      <c r="L393" s="127" t="s">
        <v>109</v>
      </c>
      <c r="M393" s="130">
        <v>0</v>
      </c>
      <c r="N393" s="130" t="s">
        <v>109</v>
      </c>
      <c r="O393" s="127" t="s">
        <v>109</v>
      </c>
      <c r="P393" s="127" t="s">
        <v>109</v>
      </c>
      <c r="Q393" s="126">
        <v>5.0000000000000001E-4</v>
      </c>
      <c r="R393" s="128" t="s">
        <v>109</v>
      </c>
      <c r="S393" s="129"/>
    </row>
    <row r="394" spans="3:19" s="106" customFormat="1" ht="15.75" hidden="1" thickBot="1" x14ac:dyDescent="0.3">
      <c r="C394" s="131" t="s">
        <v>109</v>
      </c>
      <c r="D394" s="132">
        <v>0</v>
      </c>
      <c r="E394" s="133">
        <v>0</v>
      </c>
      <c r="F394" s="134">
        <v>0</v>
      </c>
      <c r="G394" s="135" t="s">
        <v>109</v>
      </c>
      <c r="H394" s="135" t="s">
        <v>109</v>
      </c>
      <c r="I394" s="134" t="s">
        <v>109</v>
      </c>
      <c r="J394" s="136" t="s">
        <v>109</v>
      </c>
      <c r="K394" s="137" t="s">
        <v>109</v>
      </c>
      <c r="L394" s="138" t="s">
        <v>109</v>
      </c>
      <c r="M394" s="139">
        <v>0</v>
      </c>
      <c r="N394" s="139" t="s">
        <v>109</v>
      </c>
      <c r="O394" s="138" t="s">
        <v>109</v>
      </c>
      <c r="P394" s="138" t="s">
        <v>109</v>
      </c>
      <c r="Q394" s="137">
        <v>5.0000000000000001E-4</v>
      </c>
      <c r="R394" s="140" t="s">
        <v>109</v>
      </c>
      <c r="S394" s="141"/>
    </row>
    <row r="395" spans="3:19" s="106" customFormat="1" ht="15.75" hidden="1" thickBot="1" x14ac:dyDescent="0.3">
      <c r="C395" s="109">
        <v>36</v>
      </c>
      <c r="D395" s="110">
        <v>0</v>
      </c>
      <c r="E395" s="111" t="s">
        <v>109</v>
      </c>
      <c r="F395" s="112">
        <v>1</v>
      </c>
      <c r="G395" s="113">
        <v>151500000000</v>
      </c>
      <c r="H395" s="113">
        <v>75750000000</v>
      </c>
      <c r="I395" s="112">
        <v>18</v>
      </c>
      <c r="J395" s="110">
        <v>50500000000</v>
      </c>
      <c r="K395" s="112"/>
      <c r="L395" s="110"/>
      <c r="M395" s="110"/>
      <c r="N395" s="110">
        <v>0</v>
      </c>
      <c r="O395" s="112" t="s">
        <v>109</v>
      </c>
      <c r="P395" s="110" t="s">
        <v>109</v>
      </c>
      <c r="Q395" s="114"/>
      <c r="R395" s="114">
        <v>0</v>
      </c>
      <c r="S395" s="115" t="s">
        <v>109</v>
      </c>
    </row>
    <row r="396" spans="3:19" s="106" customFormat="1" ht="15.75" hidden="1" thickBot="1" x14ac:dyDescent="0.3">
      <c r="C396" s="120" t="s">
        <v>109</v>
      </c>
      <c r="D396" s="121">
        <v>0</v>
      </c>
      <c r="E396" s="122">
        <v>0</v>
      </c>
      <c r="F396" s="123">
        <v>0</v>
      </c>
      <c r="G396" s="124" t="s">
        <v>54</v>
      </c>
      <c r="H396" s="124" t="s">
        <v>109</v>
      </c>
      <c r="I396" s="123" t="s">
        <v>109</v>
      </c>
      <c r="J396" s="125" t="s">
        <v>109</v>
      </c>
      <c r="K396" s="126" t="s">
        <v>109</v>
      </c>
      <c r="L396" s="127" t="s">
        <v>109</v>
      </c>
      <c r="M396" s="127" t="s">
        <v>54</v>
      </c>
      <c r="N396" s="127" t="s">
        <v>109</v>
      </c>
      <c r="O396" s="127" t="s">
        <v>109</v>
      </c>
      <c r="P396" s="127" t="s">
        <v>109</v>
      </c>
      <c r="Q396" s="126">
        <v>5.0000000000000001E-4</v>
      </c>
      <c r="R396" s="128" t="s">
        <v>109</v>
      </c>
      <c r="S396" s="129"/>
    </row>
    <row r="397" spans="3:19" s="106" customFormat="1" ht="15.75" hidden="1" thickBot="1" x14ac:dyDescent="0.3">
      <c r="C397" s="120" t="s">
        <v>109</v>
      </c>
      <c r="D397" s="121">
        <v>0</v>
      </c>
      <c r="E397" s="122">
        <v>0</v>
      </c>
      <c r="F397" s="123">
        <v>0</v>
      </c>
      <c r="G397" s="124" t="s">
        <v>109</v>
      </c>
      <c r="H397" s="124" t="s">
        <v>109</v>
      </c>
      <c r="I397" s="123" t="s">
        <v>109</v>
      </c>
      <c r="J397" s="125" t="s">
        <v>109</v>
      </c>
      <c r="K397" s="126" t="s">
        <v>109</v>
      </c>
      <c r="L397" s="127" t="s">
        <v>109</v>
      </c>
      <c r="M397" s="130" t="s">
        <v>54</v>
      </c>
      <c r="N397" s="130" t="s">
        <v>109</v>
      </c>
      <c r="O397" s="127" t="s">
        <v>109</v>
      </c>
      <c r="P397" s="127" t="s">
        <v>109</v>
      </c>
      <c r="Q397" s="126">
        <v>5.0000000000000001E-4</v>
      </c>
      <c r="R397" s="128" t="s">
        <v>109</v>
      </c>
      <c r="S397" s="129"/>
    </row>
    <row r="398" spans="3:19" s="106" customFormat="1" ht="15.75" hidden="1" thickBot="1" x14ac:dyDescent="0.3">
      <c r="C398" s="120" t="s">
        <v>109</v>
      </c>
      <c r="D398" s="121">
        <v>0</v>
      </c>
      <c r="E398" s="122">
        <v>0</v>
      </c>
      <c r="F398" s="123">
        <v>0</v>
      </c>
      <c r="G398" s="124" t="s">
        <v>109</v>
      </c>
      <c r="H398" s="124" t="s">
        <v>109</v>
      </c>
      <c r="I398" s="123" t="s">
        <v>109</v>
      </c>
      <c r="J398" s="125" t="s">
        <v>109</v>
      </c>
      <c r="K398" s="126" t="s">
        <v>109</v>
      </c>
      <c r="L398" s="127" t="s">
        <v>109</v>
      </c>
      <c r="M398" s="130">
        <v>0</v>
      </c>
      <c r="N398" s="130" t="s">
        <v>109</v>
      </c>
      <c r="O398" s="127" t="s">
        <v>109</v>
      </c>
      <c r="P398" s="127" t="s">
        <v>109</v>
      </c>
      <c r="Q398" s="126">
        <v>5.0000000000000001E-4</v>
      </c>
      <c r="R398" s="128" t="s">
        <v>109</v>
      </c>
      <c r="S398" s="129"/>
    </row>
    <row r="399" spans="3:19" s="106" customFormat="1" ht="15.75" hidden="1" thickBot="1" x14ac:dyDescent="0.3">
      <c r="C399" s="120">
        <v>0</v>
      </c>
      <c r="D399" s="121" t="s">
        <v>109</v>
      </c>
      <c r="E399" s="122" t="s">
        <v>109</v>
      </c>
      <c r="F399" s="123">
        <v>0</v>
      </c>
      <c r="G399" s="124" t="s">
        <v>109</v>
      </c>
      <c r="H399" s="124" t="s">
        <v>109</v>
      </c>
      <c r="I399" s="123" t="s">
        <v>109</v>
      </c>
      <c r="J399" s="125" t="s">
        <v>109</v>
      </c>
      <c r="K399" s="126" t="s">
        <v>109</v>
      </c>
      <c r="L399" s="127" t="s">
        <v>109</v>
      </c>
      <c r="M399" s="130">
        <v>0</v>
      </c>
      <c r="N399" s="130" t="s">
        <v>109</v>
      </c>
      <c r="O399" s="127" t="s">
        <v>109</v>
      </c>
      <c r="P399" s="127" t="s">
        <v>109</v>
      </c>
      <c r="Q399" s="126" t="s">
        <v>109</v>
      </c>
      <c r="R399" s="128" t="s">
        <v>109</v>
      </c>
      <c r="S399" s="129"/>
    </row>
    <row r="400" spans="3:19" s="106" customFormat="1" ht="15.75" hidden="1" thickBot="1" x14ac:dyDescent="0.3">
      <c r="C400" s="120" t="s">
        <v>109</v>
      </c>
      <c r="D400" s="121">
        <v>0</v>
      </c>
      <c r="E400" s="122">
        <v>0</v>
      </c>
      <c r="F400" s="123">
        <v>0</v>
      </c>
      <c r="G400" s="124" t="s">
        <v>109</v>
      </c>
      <c r="H400" s="124" t="s">
        <v>109</v>
      </c>
      <c r="I400" s="123" t="s">
        <v>109</v>
      </c>
      <c r="J400" s="125" t="s">
        <v>109</v>
      </c>
      <c r="K400" s="126" t="s">
        <v>109</v>
      </c>
      <c r="L400" s="127" t="s">
        <v>109</v>
      </c>
      <c r="M400" s="130">
        <v>0</v>
      </c>
      <c r="N400" s="130" t="s">
        <v>109</v>
      </c>
      <c r="O400" s="127" t="s">
        <v>109</v>
      </c>
      <c r="P400" s="127" t="s">
        <v>109</v>
      </c>
      <c r="Q400" s="126">
        <v>5.0000000000000001E-4</v>
      </c>
      <c r="R400" s="128" t="s">
        <v>109</v>
      </c>
      <c r="S400" s="129"/>
    </row>
    <row r="401" spans="3:19" s="106" customFormat="1" ht="15.75" hidden="1" thickBot="1" x14ac:dyDescent="0.3">
      <c r="C401" s="120" t="s">
        <v>109</v>
      </c>
      <c r="D401" s="121">
        <v>0</v>
      </c>
      <c r="E401" s="122">
        <v>0</v>
      </c>
      <c r="F401" s="123">
        <v>0</v>
      </c>
      <c r="G401" s="124" t="s">
        <v>109</v>
      </c>
      <c r="H401" s="124" t="s">
        <v>109</v>
      </c>
      <c r="I401" s="123" t="s">
        <v>109</v>
      </c>
      <c r="J401" s="125" t="s">
        <v>109</v>
      </c>
      <c r="K401" s="126" t="s">
        <v>109</v>
      </c>
      <c r="L401" s="127" t="s">
        <v>109</v>
      </c>
      <c r="M401" s="130">
        <v>0</v>
      </c>
      <c r="N401" s="130" t="s">
        <v>109</v>
      </c>
      <c r="O401" s="127" t="s">
        <v>109</v>
      </c>
      <c r="P401" s="127" t="s">
        <v>109</v>
      </c>
      <c r="Q401" s="126">
        <v>5.0000000000000001E-4</v>
      </c>
      <c r="R401" s="128" t="s">
        <v>109</v>
      </c>
      <c r="S401" s="129"/>
    </row>
    <row r="402" spans="3:19" s="106" customFormat="1" ht="15.75" hidden="1" thickBot="1" x14ac:dyDescent="0.3">
      <c r="C402" s="120" t="s">
        <v>109</v>
      </c>
      <c r="D402" s="121">
        <v>0</v>
      </c>
      <c r="E402" s="122">
        <v>0</v>
      </c>
      <c r="F402" s="123">
        <v>0</v>
      </c>
      <c r="G402" s="124" t="s">
        <v>109</v>
      </c>
      <c r="H402" s="124" t="s">
        <v>109</v>
      </c>
      <c r="I402" s="123" t="s">
        <v>109</v>
      </c>
      <c r="J402" s="125" t="s">
        <v>109</v>
      </c>
      <c r="K402" s="126" t="s">
        <v>109</v>
      </c>
      <c r="L402" s="127" t="s">
        <v>109</v>
      </c>
      <c r="M402" s="130">
        <v>0</v>
      </c>
      <c r="N402" s="130" t="s">
        <v>109</v>
      </c>
      <c r="O402" s="127" t="s">
        <v>109</v>
      </c>
      <c r="P402" s="127" t="s">
        <v>109</v>
      </c>
      <c r="Q402" s="126">
        <v>5.0000000000000001E-4</v>
      </c>
      <c r="R402" s="128" t="s">
        <v>109</v>
      </c>
      <c r="S402" s="129"/>
    </row>
    <row r="403" spans="3:19" s="106" customFormat="1" ht="15.75" hidden="1" thickBot="1" x14ac:dyDescent="0.3">
      <c r="C403" s="120" t="s">
        <v>109</v>
      </c>
      <c r="D403" s="121">
        <v>0</v>
      </c>
      <c r="E403" s="122">
        <v>0</v>
      </c>
      <c r="F403" s="123">
        <v>0</v>
      </c>
      <c r="G403" s="124" t="s">
        <v>109</v>
      </c>
      <c r="H403" s="124" t="s">
        <v>109</v>
      </c>
      <c r="I403" s="123" t="s">
        <v>109</v>
      </c>
      <c r="J403" s="125" t="s">
        <v>109</v>
      </c>
      <c r="K403" s="126" t="s">
        <v>109</v>
      </c>
      <c r="L403" s="127" t="s">
        <v>109</v>
      </c>
      <c r="M403" s="130">
        <v>0</v>
      </c>
      <c r="N403" s="130" t="s">
        <v>109</v>
      </c>
      <c r="O403" s="127" t="s">
        <v>109</v>
      </c>
      <c r="P403" s="127" t="s">
        <v>109</v>
      </c>
      <c r="Q403" s="126">
        <v>5.0000000000000001E-4</v>
      </c>
      <c r="R403" s="128" t="s">
        <v>109</v>
      </c>
      <c r="S403" s="129"/>
    </row>
    <row r="404" spans="3:19" s="106" customFormat="1" ht="15.75" hidden="1" thickBot="1" x14ac:dyDescent="0.3">
      <c r="C404" s="120" t="s">
        <v>109</v>
      </c>
      <c r="D404" s="121">
        <v>0</v>
      </c>
      <c r="E404" s="122">
        <v>0</v>
      </c>
      <c r="F404" s="123">
        <v>0</v>
      </c>
      <c r="G404" s="124" t="s">
        <v>109</v>
      </c>
      <c r="H404" s="124" t="s">
        <v>109</v>
      </c>
      <c r="I404" s="123" t="s">
        <v>109</v>
      </c>
      <c r="J404" s="125" t="s">
        <v>109</v>
      </c>
      <c r="K404" s="126" t="s">
        <v>109</v>
      </c>
      <c r="L404" s="127" t="s">
        <v>109</v>
      </c>
      <c r="M404" s="130">
        <v>0</v>
      </c>
      <c r="N404" s="130" t="s">
        <v>109</v>
      </c>
      <c r="O404" s="127" t="s">
        <v>109</v>
      </c>
      <c r="P404" s="127" t="s">
        <v>109</v>
      </c>
      <c r="Q404" s="126">
        <v>5.0000000000000001E-4</v>
      </c>
      <c r="R404" s="128" t="s">
        <v>109</v>
      </c>
      <c r="S404" s="129"/>
    </row>
    <row r="405" spans="3:19" s="106" customFormat="1" ht="15.75" hidden="1" thickBot="1" x14ac:dyDescent="0.3">
      <c r="C405" s="131" t="s">
        <v>109</v>
      </c>
      <c r="D405" s="132">
        <v>0</v>
      </c>
      <c r="E405" s="133">
        <v>0</v>
      </c>
      <c r="F405" s="134">
        <v>0</v>
      </c>
      <c r="G405" s="135" t="s">
        <v>109</v>
      </c>
      <c r="H405" s="135" t="s">
        <v>109</v>
      </c>
      <c r="I405" s="134" t="s">
        <v>109</v>
      </c>
      <c r="J405" s="136" t="s">
        <v>109</v>
      </c>
      <c r="K405" s="137" t="s">
        <v>109</v>
      </c>
      <c r="L405" s="138" t="s">
        <v>109</v>
      </c>
      <c r="M405" s="139">
        <v>0</v>
      </c>
      <c r="N405" s="139" t="s">
        <v>109</v>
      </c>
      <c r="O405" s="138" t="s">
        <v>109</v>
      </c>
      <c r="P405" s="138" t="s">
        <v>109</v>
      </c>
      <c r="Q405" s="137">
        <v>5.0000000000000001E-4</v>
      </c>
      <c r="R405" s="140" t="s">
        <v>109</v>
      </c>
      <c r="S405" s="141"/>
    </row>
    <row r="406" spans="3:19" s="106" customFormat="1" ht="15.75" hidden="1" thickBot="1" x14ac:dyDescent="0.3">
      <c r="C406" s="109">
        <v>37</v>
      </c>
      <c r="D406" s="110">
        <v>0</v>
      </c>
      <c r="E406" s="111" t="s">
        <v>109</v>
      </c>
      <c r="F406" s="112">
        <v>1</v>
      </c>
      <c r="G406" s="113">
        <v>151500000000</v>
      </c>
      <c r="H406" s="113">
        <v>75750000000</v>
      </c>
      <c r="I406" s="112">
        <v>18</v>
      </c>
      <c r="J406" s="110">
        <v>50500000000</v>
      </c>
      <c r="K406" s="112"/>
      <c r="L406" s="110"/>
      <c r="M406" s="110"/>
      <c r="N406" s="110">
        <v>0</v>
      </c>
      <c r="O406" s="112" t="s">
        <v>109</v>
      </c>
      <c r="P406" s="110" t="s">
        <v>109</v>
      </c>
      <c r="Q406" s="114"/>
      <c r="R406" s="114">
        <v>0</v>
      </c>
      <c r="S406" s="115" t="s">
        <v>109</v>
      </c>
    </row>
    <row r="407" spans="3:19" s="106" customFormat="1" ht="15.75" hidden="1" thickBot="1" x14ac:dyDescent="0.3">
      <c r="C407" s="120" t="s">
        <v>109</v>
      </c>
      <c r="D407" s="121">
        <v>0</v>
      </c>
      <c r="E407" s="122">
        <v>0</v>
      </c>
      <c r="F407" s="123">
        <v>0</v>
      </c>
      <c r="G407" s="124" t="s">
        <v>54</v>
      </c>
      <c r="H407" s="124" t="s">
        <v>109</v>
      </c>
      <c r="I407" s="123" t="s">
        <v>109</v>
      </c>
      <c r="J407" s="125" t="s">
        <v>109</v>
      </c>
      <c r="K407" s="126" t="s">
        <v>109</v>
      </c>
      <c r="L407" s="127" t="s">
        <v>109</v>
      </c>
      <c r="M407" s="127" t="s">
        <v>54</v>
      </c>
      <c r="N407" s="127" t="s">
        <v>109</v>
      </c>
      <c r="O407" s="127" t="s">
        <v>109</v>
      </c>
      <c r="P407" s="127" t="s">
        <v>109</v>
      </c>
      <c r="Q407" s="126">
        <v>5.0000000000000001E-4</v>
      </c>
      <c r="R407" s="128" t="s">
        <v>109</v>
      </c>
      <c r="S407" s="129"/>
    </row>
    <row r="408" spans="3:19" s="106" customFormat="1" ht="15.75" hidden="1" thickBot="1" x14ac:dyDescent="0.3">
      <c r="C408" s="120" t="s">
        <v>109</v>
      </c>
      <c r="D408" s="121">
        <v>0</v>
      </c>
      <c r="E408" s="122">
        <v>0</v>
      </c>
      <c r="F408" s="123">
        <v>0</v>
      </c>
      <c r="G408" s="124" t="s">
        <v>109</v>
      </c>
      <c r="H408" s="124" t="s">
        <v>109</v>
      </c>
      <c r="I408" s="123" t="s">
        <v>109</v>
      </c>
      <c r="J408" s="125" t="s">
        <v>109</v>
      </c>
      <c r="K408" s="126" t="s">
        <v>109</v>
      </c>
      <c r="L408" s="127" t="s">
        <v>109</v>
      </c>
      <c r="M408" s="130" t="s">
        <v>54</v>
      </c>
      <c r="N408" s="130" t="s">
        <v>109</v>
      </c>
      <c r="O408" s="127" t="s">
        <v>109</v>
      </c>
      <c r="P408" s="127" t="s">
        <v>109</v>
      </c>
      <c r="Q408" s="126">
        <v>5.0000000000000001E-4</v>
      </c>
      <c r="R408" s="128" t="s">
        <v>109</v>
      </c>
      <c r="S408" s="129"/>
    </row>
    <row r="409" spans="3:19" s="106" customFormat="1" ht="15.75" hidden="1" thickBot="1" x14ac:dyDescent="0.3">
      <c r="C409" s="120" t="s">
        <v>109</v>
      </c>
      <c r="D409" s="121">
        <v>0</v>
      </c>
      <c r="E409" s="122">
        <v>0</v>
      </c>
      <c r="F409" s="123">
        <v>0</v>
      </c>
      <c r="G409" s="124" t="s">
        <v>109</v>
      </c>
      <c r="H409" s="124" t="s">
        <v>109</v>
      </c>
      <c r="I409" s="123" t="s">
        <v>109</v>
      </c>
      <c r="J409" s="125" t="s">
        <v>109</v>
      </c>
      <c r="K409" s="126" t="s">
        <v>109</v>
      </c>
      <c r="L409" s="127" t="s">
        <v>109</v>
      </c>
      <c r="M409" s="130">
        <v>0</v>
      </c>
      <c r="N409" s="130" t="s">
        <v>109</v>
      </c>
      <c r="O409" s="127" t="s">
        <v>109</v>
      </c>
      <c r="P409" s="127" t="s">
        <v>109</v>
      </c>
      <c r="Q409" s="126">
        <v>5.0000000000000001E-4</v>
      </c>
      <c r="R409" s="128" t="s">
        <v>109</v>
      </c>
      <c r="S409" s="129"/>
    </row>
    <row r="410" spans="3:19" s="106" customFormat="1" ht="15.75" hidden="1" thickBot="1" x14ac:dyDescent="0.3">
      <c r="C410" s="120">
        <v>0</v>
      </c>
      <c r="D410" s="121" t="s">
        <v>109</v>
      </c>
      <c r="E410" s="122" t="s">
        <v>109</v>
      </c>
      <c r="F410" s="123">
        <v>0</v>
      </c>
      <c r="G410" s="124" t="s">
        <v>109</v>
      </c>
      <c r="H410" s="124" t="s">
        <v>109</v>
      </c>
      <c r="I410" s="123" t="s">
        <v>109</v>
      </c>
      <c r="J410" s="125" t="s">
        <v>109</v>
      </c>
      <c r="K410" s="126" t="s">
        <v>109</v>
      </c>
      <c r="L410" s="127" t="s">
        <v>109</v>
      </c>
      <c r="M410" s="130">
        <v>0</v>
      </c>
      <c r="N410" s="130" t="s">
        <v>109</v>
      </c>
      <c r="O410" s="127" t="s">
        <v>109</v>
      </c>
      <c r="P410" s="127" t="s">
        <v>109</v>
      </c>
      <c r="Q410" s="126" t="s">
        <v>109</v>
      </c>
      <c r="R410" s="128" t="s">
        <v>109</v>
      </c>
      <c r="S410" s="129"/>
    </row>
    <row r="411" spans="3:19" s="106" customFormat="1" ht="15.75" hidden="1" thickBot="1" x14ac:dyDescent="0.3">
      <c r="C411" s="120" t="s">
        <v>109</v>
      </c>
      <c r="D411" s="121">
        <v>0</v>
      </c>
      <c r="E411" s="122">
        <v>0</v>
      </c>
      <c r="F411" s="123">
        <v>0</v>
      </c>
      <c r="G411" s="124" t="s">
        <v>109</v>
      </c>
      <c r="H411" s="124" t="s">
        <v>109</v>
      </c>
      <c r="I411" s="123" t="s">
        <v>109</v>
      </c>
      <c r="J411" s="125" t="s">
        <v>109</v>
      </c>
      <c r="K411" s="126" t="s">
        <v>109</v>
      </c>
      <c r="L411" s="127" t="s">
        <v>109</v>
      </c>
      <c r="M411" s="130">
        <v>0</v>
      </c>
      <c r="N411" s="130" t="s">
        <v>109</v>
      </c>
      <c r="O411" s="127" t="s">
        <v>109</v>
      </c>
      <c r="P411" s="127" t="s">
        <v>109</v>
      </c>
      <c r="Q411" s="126">
        <v>5.0000000000000001E-4</v>
      </c>
      <c r="R411" s="128" t="s">
        <v>109</v>
      </c>
      <c r="S411" s="129"/>
    </row>
    <row r="412" spans="3:19" s="106" customFormat="1" ht="15.75" hidden="1" thickBot="1" x14ac:dyDescent="0.3">
      <c r="C412" s="120" t="s">
        <v>109</v>
      </c>
      <c r="D412" s="121">
        <v>0</v>
      </c>
      <c r="E412" s="122">
        <v>0</v>
      </c>
      <c r="F412" s="123">
        <v>0</v>
      </c>
      <c r="G412" s="124" t="s">
        <v>109</v>
      </c>
      <c r="H412" s="124" t="s">
        <v>109</v>
      </c>
      <c r="I412" s="123" t="s">
        <v>109</v>
      </c>
      <c r="J412" s="125" t="s">
        <v>109</v>
      </c>
      <c r="K412" s="126" t="s">
        <v>109</v>
      </c>
      <c r="L412" s="127" t="s">
        <v>109</v>
      </c>
      <c r="M412" s="130">
        <v>0</v>
      </c>
      <c r="N412" s="130" t="s">
        <v>109</v>
      </c>
      <c r="O412" s="127" t="s">
        <v>109</v>
      </c>
      <c r="P412" s="127" t="s">
        <v>109</v>
      </c>
      <c r="Q412" s="126">
        <v>5.0000000000000001E-4</v>
      </c>
      <c r="R412" s="128" t="s">
        <v>109</v>
      </c>
      <c r="S412" s="129"/>
    </row>
    <row r="413" spans="3:19" s="106" customFormat="1" ht="15.75" hidden="1" thickBot="1" x14ac:dyDescent="0.3">
      <c r="C413" s="120" t="s">
        <v>109</v>
      </c>
      <c r="D413" s="121">
        <v>0</v>
      </c>
      <c r="E413" s="122">
        <v>0</v>
      </c>
      <c r="F413" s="123">
        <v>0</v>
      </c>
      <c r="G413" s="124" t="s">
        <v>109</v>
      </c>
      <c r="H413" s="124" t="s">
        <v>109</v>
      </c>
      <c r="I413" s="123" t="s">
        <v>109</v>
      </c>
      <c r="J413" s="125" t="s">
        <v>109</v>
      </c>
      <c r="K413" s="126" t="s">
        <v>109</v>
      </c>
      <c r="L413" s="127" t="s">
        <v>109</v>
      </c>
      <c r="M413" s="130">
        <v>0</v>
      </c>
      <c r="N413" s="130" t="s">
        <v>109</v>
      </c>
      <c r="O413" s="127" t="s">
        <v>109</v>
      </c>
      <c r="P413" s="127" t="s">
        <v>109</v>
      </c>
      <c r="Q413" s="126">
        <v>5.0000000000000001E-4</v>
      </c>
      <c r="R413" s="128" t="s">
        <v>109</v>
      </c>
      <c r="S413" s="129"/>
    </row>
    <row r="414" spans="3:19" s="106" customFormat="1" ht="15.75" hidden="1" thickBot="1" x14ac:dyDescent="0.3">
      <c r="C414" s="120" t="s">
        <v>109</v>
      </c>
      <c r="D414" s="121">
        <v>0</v>
      </c>
      <c r="E414" s="122">
        <v>0</v>
      </c>
      <c r="F414" s="123">
        <v>0</v>
      </c>
      <c r="G414" s="124" t="s">
        <v>109</v>
      </c>
      <c r="H414" s="124" t="s">
        <v>109</v>
      </c>
      <c r="I414" s="123" t="s">
        <v>109</v>
      </c>
      <c r="J414" s="125" t="s">
        <v>109</v>
      </c>
      <c r="K414" s="126" t="s">
        <v>109</v>
      </c>
      <c r="L414" s="127" t="s">
        <v>109</v>
      </c>
      <c r="M414" s="130">
        <v>0</v>
      </c>
      <c r="N414" s="130" t="s">
        <v>109</v>
      </c>
      <c r="O414" s="127" t="s">
        <v>109</v>
      </c>
      <c r="P414" s="127" t="s">
        <v>109</v>
      </c>
      <c r="Q414" s="126">
        <v>5.0000000000000001E-4</v>
      </c>
      <c r="R414" s="128" t="s">
        <v>109</v>
      </c>
      <c r="S414" s="129"/>
    </row>
    <row r="415" spans="3:19" s="106" customFormat="1" ht="15.75" hidden="1" thickBot="1" x14ac:dyDescent="0.3">
      <c r="C415" s="120" t="s">
        <v>109</v>
      </c>
      <c r="D415" s="121">
        <v>0</v>
      </c>
      <c r="E415" s="122">
        <v>0</v>
      </c>
      <c r="F415" s="123">
        <v>0</v>
      </c>
      <c r="G415" s="124" t="s">
        <v>109</v>
      </c>
      <c r="H415" s="124" t="s">
        <v>109</v>
      </c>
      <c r="I415" s="123" t="s">
        <v>109</v>
      </c>
      <c r="J415" s="125" t="s">
        <v>109</v>
      </c>
      <c r="K415" s="126" t="s">
        <v>109</v>
      </c>
      <c r="L415" s="127" t="s">
        <v>109</v>
      </c>
      <c r="M415" s="130">
        <v>0</v>
      </c>
      <c r="N415" s="130" t="s">
        <v>109</v>
      </c>
      <c r="O415" s="127" t="s">
        <v>109</v>
      </c>
      <c r="P415" s="127" t="s">
        <v>109</v>
      </c>
      <c r="Q415" s="126">
        <v>5.0000000000000001E-4</v>
      </c>
      <c r="R415" s="128" t="s">
        <v>109</v>
      </c>
      <c r="S415" s="129"/>
    </row>
    <row r="416" spans="3:19" s="106" customFormat="1" ht="15.75" hidden="1" thickBot="1" x14ac:dyDescent="0.3">
      <c r="C416" s="131" t="s">
        <v>109</v>
      </c>
      <c r="D416" s="132">
        <v>0</v>
      </c>
      <c r="E416" s="133">
        <v>0</v>
      </c>
      <c r="F416" s="134">
        <v>0</v>
      </c>
      <c r="G416" s="135" t="s">
        <v>109</v>
      </c>
      <c r="H416" s="135" t="s">
        <v>109</v>
      </c>
      <c r="I416" s="134" t="s">
        <v>109</v>
      </c>
      <c r="J416" s="136" t="s">
        <v>109</v>
      </c>
      <c r="K416" s="137" t="s">
        <v>109</v>
      </c>
      <c r="L416" s="138" t="s">
        <v>109</v>
      </c>
      <c r="M416" s="139">
        <v>0</v>
      </c>
      <c r="N416" s="139" t="s">
        <v>109</v>
      </c>
      <c r="O416" s="138" t="s">
        <v>109</v>
      </c>
      <c r="P416" s="138" t="s">
        <v>109</v>
      </c>
      <c r="Q416" s="137">
        <v>5.0000000000000001E-4</v>
      </c>
      <c r="R416" s="140" t="s">
        <v>109</v>
      </c>
      <c r="S416" s="141"/>
    </row>
    <row r="417" spans="3:19" s="106" customFormat="1" ht="15.75" hidden="1" thickBot="1" x14ac:dyDescent="0.3">
      <c r="C417" s="109">
        <v>38</v>
      </c>
      <c r="D417" s="110">
        <v>0</v>
      </c>
      <c r="E417" s="111" t="s">
        <v>109</v>
      </c>
      <c r="F417" s="112">
        <v>1</v>
      </c>
      <c r="G417" s="113">
        <v>151500000000</v>
      </c>
      <c r="H417" s="113">
        <v>75750000000</v>
      </c>
      <c r="I417" s="112">
        <v>18</v>
      </c>
      <c r="J417" s="110">
        <v>50500000000</v>
      </c>
      <c r="K417" s="112"/>
      <c r="L417" s="110"/>
      <c r="M417" s="110"/>
      <c r="N417" s="110">
        <v>0</v>
      </c>
      <c r="O417" s="112" t="s">
        <v>109</v>
      </c>
      <c r="P417" s="110" t="s">
        <v>109</v>
      </c>
      <c r="Q417" s="114"/>
      <c r="R417" s="114">
        <v>0</v>
      </c>
      <c r="S417" s="115" t="s">
        <v>109</v>
      </c>
    </row>
    <row r="418" spans="3:19" s="106" customFormat="1" ht="15.75" hidden="1" thickBot="1" x14ac:dyDescent="0.3">
      <c r="C418" s="120" t="s">
        <v>109</v>
      </c>
      <c r="D418" s="121">
        <v>0</v>
      </c>
      <c r="E418" s="122">
        <v>0</v>
      </c>
      <c r="F418" s="123">
        <v>0</v>
      </c>
      <c r="G418" s="124" t="s">
        <v>54</v>
      </c>
      <c r="H418" s="124" t="s">
        <v>109</v>
      </c>
      <c r="I418" s="123" t="s">
        <v>109</v>
      </c>
      <c r="J418" s="125" t="s">
        <v>109</v>
      </c>
      <c r="K418" s="126" t="s">
        <v>109</v>
      </c>
      <c r="L418" s="127" t="s">
        <v>109</v>
      </c>
      <c r="M418" s="127" t="s">
        <v>54</v>
      </c>
      <c r="N418" s="127" t="s">
        <v>109</v>
      </c>
      <c r="O418" s="127" t="s">
        <v>109</v>
      </c>
      <c r="P418" s="127" t="s">
        <v>109</v>
      </c>
      <c r="Q418" s="126">
        <v>5.0000000000000001E-4</v>
      </c>
      <c r="R418" s="128" t="s">
        <v>109</v>
      </c>
      <c r="S418" s="129"/>
    </row>
    <row r="419" spans="3:19" s="106" customFormat="1" ht="15.75" hidden="1" thickBot="1" x14ac:dyDescent="0.3">
      <c r="C419" s="120" t="s">
        <v>109</v>
      </c>
      <c r="D419" s="121">
        <v>0</v>
      </c>
      <c r="E419" s="122">
        <v>0</v>
      </c>
      <c r="F419" s="123">
        <v>0</v>
      </c>
      <c r="G419" s="124" t="s">
        <v>109</v>
      </c>
      <c r="H419" s="124" t="s">
        <v>109</v>
      </c>
      <c r="I419" s="123" t="s">
        <v>109</v>
      </c>
      <c r="J419" s="125" t="s">
        <v>109</v>
      </c>
      <c r="K419" s="126" t="s">
        <v>109</v>
      </c>
      <c r="L419" s="127" t="s">
        <v>109</v>
      </c>
      <c r="M419" s="130" t="s">
        <v>54</v>
      </c>
      <c r="N419" s="130" t="s">
        <v>109</v>
      </c>
      <c r="O419" s="127" t="s">
        <v>109</v>
      </c>
      <c r="P419" s="127" t="s">
        <v>109</v>
      </c>
      <c r="Q419" s="126">
        <v>5.0000000000000001E-4</v>
      </c>
      <c r="R419" s="128" t="s">
        <v>109</v>
      </c>
      <c r="S419" s="129"/>
    </row>
    <row r="420" spans="3:19" s="106" customFormat="1" ht="15.75" hidden="1" thickBot="1" x14ac:dyDescent="0.3">
      <c r="C420" s="120" t="s">
        <v>109</v>
      </c>
      <c r="D420" s="121">
        <v>0</v>
      </c>
      <c r="E420" s="122">
        <v>0</v>
      </c>
      <c r="F420" s="123">
        <v>0</v>
      </c>
      <c r="G420" s="124" t="s">
        <v>109</v>
      </c>
      <c r="H420" s="124" t="s">
        <v>109</v>
      </c>
      <c r="I420" s="123" t="s">
        <v>109</v>
      </c>
      <c r="J420" s="125" t="s">
        <v>109</v>
      </c>
      <c r="K420" s="126" t="s">
        <v>109</v>
      </c>
      <c r="L420" s="127" t="s">
        <v>109</v>
      </c>
      <c r="M420" s="130">
        <v>0</v>
      </c>
      <c r="N420" s="130" t="s">
        <v>109</v>
      </c>
      <c r="O420" s="127" t="s">
        <v>109</v>
      </c>
      <c r="P420" s="127" t="s">
        <v>109</v>
      </c>
      <c r="Q420" s="126">
        <v>5.0000000000000001E-4</v>
      </c>
      <c r="R420" s="128" t="s">
        <v>109</v>
      </c>
      <c r="S420" s="129"/>
    </row>
    <row r="421" spans="3:19" s="106" customFormat="1" ht="15.75" hidden="1" thickBot="1" x14ac:dyDescent="0.3">
      <c r="C421" s="120">
        <v>0</v>
      </c>
      <c r="D421" s="121" t="s">
        <v>109</v>
      </c>
      <c r="E421" s="122" t="s">
        <v>109</v>
      </c>
      <c r="F421" s="123">
        <v>0</v>
      </c>
      <c r="G421" s="124" t="s">
        <v>109</v>
      </c>
      <c r="H421" s="124" t="s">
        <v>109</v>
      </c>
      <c r="I421" s="123" t="s">
        <v>109</v>
      </c>
      <c r="J421" s="125" t="s">
        <v>109</v>
      </c>
      <c r="K421" s="126" t="s">
        <v>109</v>
      </c>
      <c r="L421" s="127" t="s">
        <v>109</v>
      </c>
      <c r="M421" s="130">
        <v>0</v>
      </c>
      <c r="N421" s="130" t="s">
        <v>109</v>
      </c>
      <c r="O421" s="127" t="s">
        <v>109</v>
      </c>
      <c r="P421" s="127" t="s">
        <v>109</v>
      </c>
      <c r="Q421" s="126" t="s">
        <v>109</v>
      </c>
      <c r="R421" s="128" t="s">
        <v>109</v>
      </c>
      <c r="S421" s="129"/>
    </row>
    <row r="422" spans="3:19" s="106" customFormat="1" ht="15.75" hidden="1" thickBot="1" x14ac:dyDescent="0.3">
      <c r="C422" s="120" t="s">
        <v>109</v>
      </c>
      <c r="D422" s="121">
        <v>0</v>
      </c>
      <c r="E422" s="122">
        <v>0</v>
      </c>
      <c r="F422" s="123">
        <v>0</v>
      </c>
      <c r="G422" s="124" t="s">
        <v>109</v>
      </c>
      <c r="H422" s="124" t="s">
        <v>109</v>
      </c>
      <c r="I422" s="123" t="s">
        <v>109</v>
      </c>
      <c r="J422" s="125" t="s">
        <v>109</v>
      </c>
      <c r="K422" s="126" t="s">
        <v>109</v>
      </c>
      <c r="L422" s="127" t="s">
        <v>109</v>
      </c>
      <c r="M422" s="130">
        <v>0</v>
      </c>
      <c r="N422" s="130" t="s">
        <v>109</v>
      </c>
      <c r="O422" s="127" t="s">
        <v>109</v>
      </c>
      <c r="P422" s="127" t="s">
        <v>109</v>
      </c>
      <c r="Q422" s="126">
        <v>5.0000000000000001E-4</v>
      </c>
      <c r="R422" s="128" t="s">
        <v>109</v>
      </c>
      <c r="S422" s="129"/>
    </row>
    <row r="423" spans="3:19" s="106" customFormat="1" ht="15.75" hidden="1" thickBot="1" x14ac:dyDescent="0.3">
      <c r="C423" s="120" t="s">
        <v>109</v>
      </c>
      <c r="D423" s="121">
        <v>0</v>
      </c>
      <c r="E423" s="122">
        <v>0</v>
      </c>
      <c r="F423" s="123">
        <v>0</v>
      </c>
      <c r="G423" s="124" t="s">
        <v>109</v>
      </c>
      <c r="H423" s="124" t="s">
        <v>109</v>
      </c>
      <c r="I423" s="123" t="s">
        <v>109</v>
      </c>
      <c r="J423" s="125" t="s">
        <v>109</v>
      </c>
      <c r="K423" s="126" t="s">
        <v>109</v>
      </c>
      <c r="L423" s="127" t="s">
        <v>109</v>
      </c>
      <c r="M423" s="130">
        <v>0</v>
      </c>
      <c r="N423" s="130" t="s">
        <v>109</v>
      </c>
      <c r="O423" s="127" t="s">
        <v>109</v>
      </c>
      <c r="P423" s="127" t="s">
        <v>109</v>
      </c>
      <c r="Q423" s="126">
        <v>5.0000000000000001E-4</v>
      </c>
      <c r="R423" s="128" t="s">
        <v>109</v>
      </c>
      <c r="S423" s="129"/>
    </row>
    <row r="424" spans="3:19" s="106" customFormat="1" ht="15.75" hidden="1" thickBot="1" x14ac:dyDescent="0.3">
      <c r="C424" s="120" t="s">
        <v>109</v>
      </c>
      <c r="D424" s="121">
        <v>0</v>
      </c>
      <c r="E424" s="122">
        <v>0</v>
      </c>
      <c r="F424" s="123">
        <v>0</v>
      </c>
      <c r="G424" s="124" t="s">
        <v>109</v>
      </c>
      <c r="H424" s="124" t="s">
        <v>109</v>
      </c>
      <c r="I424" s="123" t="s">
        <v>109</v>
      </c>
      <c r="J424" s="125" t="s">
        <v>109</v>
      </c>
      <c r="K424" s="126" t="s">
        <v>109</v>
      </c>
      <c r="L424" s="127" t="s">
        <v>109</v>
      </c>
      <c r="M424" s="130">
        <v>0</v>
      </c>
      <c r="N424" s="130" t="s">
        <v>109</v>
      </c>
      <c r="O424" s="127" t="s">
        <v>109</v>
      </c>
      <c r="P424" s="127" t="s">
        <v>109</v>
      </c>
      <c r="Q424" s="126">
        <v>5.0000000000000001E-4</v>
      </c>
      <c r="R424" s="128" t="s">
        <v>109</v>
      </c>
      <c r="S424" s="129"/>
    </row>
    <row r="425" spans="3:19" s="106" customFormat="1" ht="15.75" hidden="1" thickBot="1" x14ac:dyDescent="0.3">
      <c r="C425" s="120" t="s">
        <v>109</v>
      </c>
      <c r="D425" s="121">
        <v>0</v>
      </c>
      <c r="E425" s="122">
        <v>0</v>
      </c>
      <c r="F425" s="123">
        <v>0</v>
      </c>
      <c r="G425" s="124" t="s">
        <v>109</v>
      </c>
      <c r="H425" s="124" t="s">
        <v>109</v>
      </c>
      <c r="I425" s="123" t="s">
        <v>109</v>
      </c>
      <c r="J425" s="125" t="s">
        <v>109</v>
      </c>
      <c r="K425" s="126" t="s">
        <v>109</v>
      </c>
      <c r="L425" s="127" t="s">
        <v>109</v>
      </c>
      <c r="M425" s="130">
        <v>0</v>
      </c>
      <c r="N425" s="130" t="s">
        <v>109</v>
      </c>
      <c r="O425" s="127" t="s">
        <v>109</v>
      </c>
      <c r="P425" s="127" t="s">
        <v>109</v>
      </c>
      <c r="Q425" s="126">
        <v>5.0000000000000001E-4</v>
      </c>
      <c r="R425" s="128" t="s">
        <v>109</v>
      </c>
      <c r="S425" s="129"/>
    </row>
    <row r="426" spans="3:19" s="106" customFormat="1" ht="15.75" hidden="1" thickBot="1" x14ac:dyDescent="0.3">
      <c r="C426" s="120" t="s">
        <v>109</v>
      </c>
      <c r="D426" s="121">
        <v>0</v>
      </c>
      <c r="E426" s="122">
        <v>0</v>
      </c>
      <c r="F426" s="123">
        <v>0</v>
      </c>
      <c r="G426" s="124" t="s">
        <v>109</v>
      </c>
      <c r="H426" s="124" t="s">
        <v>109</v>
      </c>
      <c r="I426" s="123" t="s">
        <v>109</v>
      </c>
      <c r="J426" s="125" t="s">
        <v>109</v>
      </c>
      <c r="K426" s="126" t="s">
        <v>109</v>
      </c>
      <c r="L426" s="127" t="s">
        <v>109</v>
      </c>
      <c r="M426" s="130">
        <v>0</v>
      </c>
      <c r="N426" s="130" t="s">
        <v>109</v>
      </c>
      <c r="O426" s="127" t="s">
        <v>109</v>
      </c>
      <c r="P426" s="127" t="s">
        <v>109</v>
      </c>
      <c r="Q426" s="126">
        <v>5.0000000000000001E-4</v>
      </c>
      <c r="R426" s="128" t="s">
        <v>109</v>
      </c>
      <c r="S426" s="129"/>
    </row>
    <row r="427" spans="3:19" s="106" customFormat="1" ht="15.75" hidden="1" thickBot="1" x14ac:dyDescent="0.3">
      <c r="C427" s="131" t="s">
        <v>109</v>
      </c>
      <c r="D427" s="132">
        <v>0</v>
      </c>
      <c r="E427" s="133">
        <v>0</v>
      </c>
      <c r="F427" s="134">
        <v>0</v>
      </c>
      <c r="G427" s="135" t="s">
        <v>109</v>
      </c>
      <c r="H427" s="135" t="s">
        <v>109</v>
      </c>
      <c r="I427" s="134" t="s">
        <v>109</v>
      </c>
      <c r="J427" s="136" t="s">
        <v>109</v>
      </c>
      <c r="K427" s="137" t="s">
        <v>109</v>
      </c>
      <c r="L427" s="138" t="s">
        <v>109</v>
      </c>
      <c r="M427" s="139">
        <v>0</v>
      </c>
      <c r="N427" s="139" t="s">
        <v>109</v>
      </c>
      <c r="O427" s="138" t="s">
        <v>109</v>
      </c>
      <c r="P427" s="138" t="s">
        <v>109</v>
      </c>
      <c r="Q427" s="137">
        <v>5.0000000000000001E-4</v>
      </c>
      <c r="R427" s="140" t="s">
        <v>109</v>
      </c>
      <c r="S427" s="141"/>
    </row>
    <row r="428" spans="3:19" s="106" customFormat="1" ht="15.75" hidden="1" thickBot="1" x14ac:dyDescent="0.3">
      <c r="C428" s="109">
        <v>39</v>
      </c>
      <c r="D428" s="110">
        <v>0</v>
      </c>
      <c r="E428" s="111" t="s">
        <v>109</v>
      </c>
      <c r="F428" s="112">
        <v>1</v>
      </c>
      <c r="G428" s="113">
        <v>151500000000</v>
      </c>
      <c r="H428" s="113">
        <v>75750000000</v>
      </c>
      <c r="I428" s="112">
        <v>18</v>
      </c>
      <c r="J428" s="110">
        <v>50500000000</v>
      </c>
      <c r="K428" s="112"/>
      <c r="L428" s="110"/>
      <c r="M428" s="110"/>
      <c r="N428" s="110">
        <v>0</v>
      </c>
      <c r="O428" s="112" t="s">
        <v>109</v>
      </c>
      <c r="P428" s="110" t="s">
        <v>109</v>
      </c>
      <c r="Q428" s="114"/>
      <c r="R428" s="114">
        <v>0</v>
      </c>
      <c r="S428" s="115" t="s">
        <v>109</v>
      </c>
    </row>
    <row r="429" spans="3:19" s="106" customFormat="1" ht="15.75" hidden="1" thickBot="1" x14ac:dyDescent="0.3">
      <c r="C429" s="120" t="s">
        <v>109</v>
      </c>
      <c r="D429" s="121">
        <v>0</v>
      </c>
      <c r="E429" s="122">
        <v>0</v>
      </c>
      <c r="F429" s="123">
        <v>0</v>
      </c>
      <c r="G429" s="124" t="s">
        <v>54</v>
      </c>
      <c r="H429" s="124" t="s">
        <v>109</v>
      </c>
      <c r="I429" s="123" t="s">
        <v>109</v>
      </c>
      <c r="J429" s="125" t="s">
        <v>109</v>
      </c>
      <c r="K429" s="126" t="s">
        <v>109</v>
      </c>
      <c r="L429" s="127" t="s">
        <v>109</v>
      </c>
      <c r="M429" s="127" t="s">
        <v>54</v>
      </c>
      <c r="N429" s="127" t="s">
        <v>109</v>
      </c>
      <c r="O429" s="127" t="s">
        <v>109</v>
      </c>
      <c r="P429" s="127" t="s">
        <v>109</v>
      </c>
      <c r="Q429" s="126">
        <v>5.0000000000000001E-4</v>
      </c>
      <c r="R429" s="128" t="s">
        <v>109</v>
      </c>
      <c r="S429" s="129"/>
    </row>
    <row r="430" spans="3:19" s="106" customFormat="1" ht="15.75" hidden="1" thickBot="1" x14ac:dyDescent="0.3">
      <c r="C430" s="120" t="s">
        <v>109</v>
      </c>
      <c r="D430" s="121">
        <v>0</v>
      </c>
      <c r="E430" s="122">
        <v>0</v>
      </c>
      <c r="F430" s="123">
        <v>0</v>
      </c>
      <c r="G430" s="124" t="s">
        <v>109</v>
      </c>
      <c r="H430" s="124" t="s">
        <v>109</v>
      </c>
      <c r="I430" s="123" t="s">
        <v>109</v>
      </c>
      <c r="J430" s="125" t="s">
        <v>109</v>
      </c>
      <c r="K430" s="126" t="s">
        <v>109</v>
      </c>
      <c r="L430" s="127" t="s">
        <v>109</v>
      </c>
      <c r="M430" s="130" t="s">
        <v>54</v>
      </c>
      <c r="N430" s="130" t="s">
        <v>109</v>
      </c>
      <c r="O430" s="127" t="s">
        <v>109</v>
      </c>
      <c r="P430" s="127" t="s">
        <v>109</v>
      </c>
      <c r="Q430" s="126">
        <v>5.0000000000000001E-4</v>
      </c>
      <c r="R430" s="128" t="s">
        <v>109</v>
      </c>
      <c r="S430" s="129"/>
    </row>
    <row r="431" spans="3:19" s="106" customFormat="1" ht="15.75" hidden="1" thickBot="1" x14ac:dyDescent="0.3">
      <c r="C431" s="120" t="s">
        <v>109</v>
      </c>
      <c r="D431" s="121">
        <v>0</v>
      </c>
      <c r="E431" s="122">
        <v>0</v>
      </c>
      <c r="F431" s="123">
        <v>0</v>
      </c>
      <c r="G431" s="124" t="s">
        <v>109</v>
      </c>
      <c r="H431" s="124" t="s">
        <v>109</v>
      </c>
      <c r="I431" s="123" t="s">
        <v>109</v>
      </c>
      <c r="J431" s="125" t="s">
        <v>109</v>
      </c>
      <c r="K431" s="126" t="s">
        <v>109</v>
      </c>
      <c r="L431" s="127" t="s">
        <v>109</v>
      </c>
      <c r="M431" s="130">
        <v>0</v>
      </c>
      <c r="N431" s="130" t="s">
        <v>109</v>
      </c>
      <c r="O431" s="127" t="s">
        <v>109</v>
      </c>
      <c r="P431" s="127" t="s">
        <v>109</v>
      </c>
      <c r="Q431" s="126">
        <v>5.0000000000000001E-4</v>
      </c>
      <c r="R431" s="128" t="s">
        <v>109</v>
      </c>
      <c r="S431" s="129"/>
    </row>
    <row r="432" spans="3:19" s="106" customFormat="1" ht="15.75" hidden="1" thickBot="1" x14ac:dyDescent="0.3">
      <c r="C432" s="120">
        <v>0</v>
      </c>
      <c r="D432" s="121" t="s">
        <v>109</v>
      </c>
      <c r="E432" s="122" t="s">
        <v>109</v>
      </c>
      <c r="F432" s="123">
        <v>0</v>
      </c>
      <c r="G432" s="124" t="s">
        <v>109</v>
      </c>
      <c r="H432" s="124" t="s">
        <v>109</v>
      </c>
      <c r="I432" s="123" t="s">
        <v>109</v>
      </c>
      <c r="J432" s="125" t="s">
        <v>109</v>
      </c>
      <c r="K432" s="126" t="s">
        <v>109</v>
      </c>
      <c r="L432" s="127" t="s">
        <v>109</v>
      </c>
      <c r="M432" s="130">
        <v>0</v>
      </c>
      <c r="N432" s="130" t="s">
        <v>109</v>
      </c>
      <c r="O432" s="127" t="s">
        <v>109</v>
      </c>
      <c r="P432" s="127" t="s">
        <v>109</v>
      </c>
      <c r="Q432" s="126" t="s">
        <v>109</v>
      </c>
      <c r="R432" s="128" t="s">
        <v>109</v>
      </c>
      <c r="S432" s="129"/>
    </row>
    <row r="433" spans="3:19" s="106" customFormat="1" ht="15.75" hidden="1" thickBot="1" x14ac:dyDescent="0.3">
      <c r="C433" s="120" t="s">
        <v>109</v>
      </c>
      <c r="D433" s="121">
        <v>0</v>
      </c>
      <c r="E433" s="122">
        <v>0</v>
      </c>
      <c r="F433" s="123">
        <v>0</v>
      </c>
      <c r="G433" s="124" t="s">
        <v>109</v>
      </c>
      <c r="H433" s="124" t="s">
        <v>109</v>
      </c>
      <c r="I433" s="123" t="s">
        <v>109</v>
      </c>
      <c r="J433" s="125" t="s">
        <v>109</v>
      </c>
      <c r="K433" s="126" t="s">
        <v>109</v>
      </c>
      <c r="L433" s="127" t="s">
        <v>109</v>
      </c>
      <c r="M433" s="130">
        <v>0</v>
      </c>
      <c r="N433" s="130" t="s">
        <v>109</v>
      </c>
      <c r="O433" s="127" t="s">
        <v>109</v>
      </c>
      <c r="P433" s="127" t="s">
        <v>109</v>
      </c>
      <c r="Q433" s="126">
        <v>5.0000000000000001E-4</v>
      </c>
      <c r="R433" s="128" t="s">
        <v>109</v>
      </c>
      <c r="S433" s="129"/>
    </row>
    <row r="434" spans="3:19" s="106" customFormat="1" ht="15.75" hidden="1" thickBot="1" x14ac:dyDescent="0.3">
      <c r="C434" s="120" t="s">
        <v>109</v>
      </c>
      <c r="D434" s="121">
        <v>0</v>
      </c>
      <c r="E434" s="122">
        <v>0</v>
      </c>
      <c r="F434" s="123">
        <v>0</v>
      </c>
      <c r="G434" s="124" t="s">
        <v>109</v>
      </c>
      <c r="H434" s="124" t="s">
        <v>109</v>
      </c>
      <c r="I434" s="123" t="s">
        <v>109</v>
      </c>
      <c r="J434" s="125" t="s">
        <v>109</v>
      </c>
      <c r="K434" s="126" t="s">
        <v>109</v>
      </c>
      <c r="L434" s="127" t="s">
        <v>109</v>
      </c>
      <c r="M434" s="130">
        <v>0</v>
      </c>
      <c r="N434" s="130" t="s">
        <v>109</v>
      </c>
      <c r="O434" s="127" t="s">
        <v>109</v>
      </c>
      <c r="P434" s="127" t="s">
        <v>109</v>
      </c>
      <c r="Q434" s="126">
        <v>5.0000000000000001E-4</v>
      </c>
      <c r="R434" s="128" t="s">
        <v>109</v>
      </c>
      <c r="S434" s="129"/>
    </row>
    <row r="435" spans="3:19" s="106" customFormat="1" ht="15.75" hidden="1" thickBot="1" x14ac:dyDescent="0.3">
      <c r="C435" s="120" t="s">
        <v>109</v>
      </c>
      <c r="D435" s="121">
        <v>0</v>
      </c>
      <c r="E435" s="122">
        <v>0</v>
      </c>
      <c r="F435" s="123">
        <v>0</v>
      </c>
      <c r="G435" s="124" t="s">
        <v>109</v>
      </c>
      <c r="H435" s="124" t="s">
        <v>109</v>
      </c>
      <c r="I435" s="123" t="s">
        <v>109</v>
      </c>
      <c r="J435" s="125" t="s">
        <v>109</v>
      </c>
      <c r="K435" s="126" t="s">
        <v>109</v>
      </c>
      <c r="L435" s="127" t="s">
        <v>109</v>
      </c>
      <c r="M435" s="130">
        <v>0</v>
      </c>
      <c r="N435" s="130" t="s">
        <v>109</v>
      </c>
      <c r="O435" s="127" t="s">
        <v>109</v>
      </c>
      <c r="P435" s="127" t="s">
        <v>109</v>
      </c>
      <c r="Q435" s="126">
        <v>5.0000000000000001E-4</v>
      </c>
      <c r="R435" s="128" t="s">
        <v>109</v>
      </c>
      <c r="S435" s="129"/>
    </row>
    <row r="436" spans="3:19" s="106" customFormat="1" ht="15.75" hidden="1" thickBot="1" x14ac:dyDescent="0.3">
      <c r="C436" s="120" t="s">
        <v>109</v>
      </c>
      <c r="D436" s="121">
        <v>0</v>
      </c>
      <c r="E436" s="122">
        <v>0</v>
      </c>
      <c r="F436" s="123">
        <v>0</v>
      </c>
      <c r="G436" s="124" t="s">
        <v>109</v>
      </c>
      <c r="H436" s="124" t="s">
        <v>109</v>
      </c>
      <c r="I436" s="123" t="s">
        <v>109</v>
      </c>
      <c r="J436" s="125" t="s">
        <v>109</v>
      </c>
      <c r="K436" s="126" t="s">
        <v>109</v>
      </c>
      <c r="L436" s="127" t="s">
        <v>109</v>
      </c>
      <c r="M436" s="130">
        <v>0</v>
      </c>
      <c r="N436" s="130" t="s">
        <v>109</v>
      </c>
      <c r="O436" s="127" t="s">
        <v>109</v>
      </c>
      <c r="P436" s="127" t="s">
        <v>109</v>
      </c>
      <c r="Q436" s="126">
        <v>5.0000000000000001E-4</v>
      </c>
      <c r="R436" s="128" t="s">
        <v>109</v>
      </c>
      <c r="S436" s="129"/>
    </row>
    <row r="437" spans="3:19" s="106" customFormat="1" ht="15.75" hidden="1" thickBot="1" x14ac:dyDescent="0.3">
      <c r="C437" s="120" t="s">
        <v>109</v>
      </c>
      <c r="D437" s="121">
        <v>0</v>
      </c>
      <c r="E437" s="122">
        <v>0</v>
      </c>
      <c r="F437" s="123">
        <v>0</v>
      </c>
      <c r="G437" s="124" t="s">
        <v>109</v>
      </c>
      <c r="H437" s="124" t="s">
        <v>109</v>
      </c>
      <c r="I437" s="123" t="s">
        <v>109</v>
      </c>
      <c r="J437" s="125" t="s">
        <v>109</v>
      </c>
      <c r="K437" s="126" t="s">
        <v>109</v>
      </c>
      <c r="L437" s="127" t="s">
        <v>109</v>
      </c>
      <c r="M437" s="130">
        <v>0</v>
      </c>
      <c r="N437" s="130" t="s">
        <v>109</v>
      </c>
      <c r="O437" s="127" t="s">
        <v>109</v>
      </c>
      <c r="P437" s="127" t="s">
        <v>109</v>
      </c>
      <c r="Q437" s="126">
        <v>5.0000000000000001E-4</v>
      </c>
      <c r="R437" s="128" t="s">
        <v>109</v>
      </c>
      <c r="S437" s="129"/>
    </row>
    <row r="438" spans="3:19" s="106" customFormat="1" ht="15.75" hidden="1" thickBot="1" x14ac:dyDescent="0.3">
      <c r="C438" s="131" t="s">
        <v>109</v>
      </c>
      <c r="D438" s="132">
        <v>0</v>
      </c>
      <c r="E438" s="133">
        <v>0</v>
      </c>
      <c r="F438" s="134">
        <v>0</v>
      </c>
      <c r="G438" s="135" t="s">
        <v>109</v>
      </c>
      <c r="H438" s="135" t="s">
        <v>109</v>
      </c>
      <c r="I438" s="134" t="s">
        <v>109</v>
      </c>
      <c r="J438" s="136" t="s">
        <v>109</v>
      </c>
      <c r="K438" s="137" t="s">
        <v>109</v>
      </c>
      <c r="L438" s="138" t="s">
        <v>109</v>
      </c>
      <c r="M438" s="139">
        <v>0</v>
      </c>
      <c r="N438" s="139" t="s">
        <v>109</v>
      </c>
      <c r="O438" s="138" t="s">
        <v>109</v>
      </c>
      <c r="P438" s="138" t="s">
        <v>109</v>
      </c>
      <c r="Q438" s="137">
        <v>5.0000000000000001E-4</v>
      </c>
      <c r="R438" s="140" t="s">
        <v>109</v>
      </c>
      <c r="S438" s="141"/>
    </row>
    <row r="439" spans="3:19" s="106" customFormat="1" ht="15.75" hidden="1" thickBot="1" x14ac:dyDescent="0.3">
      <c r="C439" s="109">
        <v>40</v>
      </c>
      <c r="D439" s="110">
        <v>0</v>
      </c>
      <c r="E439" s="111" t="s">
        <v>109</v>
      </c>
      <c r="F439" s="112">
        <v>1</v>
      </c>
      <c r="G439" s="113">
        <v>151500000000</v>
      </c>
      <c r="H439" s="113">
        <v>75750000000</v>
      </c>
      <c r="I439" s="112">
        <v>18</v>
      </c>
      <c r="J439" s="110">
        <v>50500000000</v>
      </c>
      <c r="K439" s="112"/>
      <c r="L439" s="110"/>
      <c r="M439" s="110"/>
      <c r="N439" s="110">
        <v>0</v>
      </c>
      <c r="O439" s="112" t="s">
        <v>109</v>
      </c>
      <c r="P439" s="110" t="s">
        <v>109</v>
      </c>
      <c r="Q439" s="114"/>
      <c r="R439" s="114">
        <v>0</v>
      </c>
      <c r="S439" s="115" t="s">
        <v>109</v>
      </c>
    </row>
    <row r="440" spans="3:19" s="106" customFormat="1" ht="15.75" hidden="1" thickBot="1" x14ac:dyDescent="0.3">
      <c r="C440" s="120" t="s">
        <v>109</v>
      </c>
      <c r="D440" s="121">
        <v>0</v>
      </c>
      <c r="E440" s="122">
        <v>0</v>
      </c>
      <c r="F440" s="123">
        <v>0</v>
      </c>
      <c r="G440" s="124" t="s">
        <v>54</v>
      </c>
      <c r="H440" s="124" t="s">
        <v>109</v>
      </c>
      <c r="I440" s="123" t="s">
        <v>109</v>
      </c>
      <c r="J440" s="125" t="s">
        <v>109</v>
      </c>
      <c r="K440" s="126" t="s">
        <v>109</v>
      </c>
      <c r="L440" s="127" t="s">
        <v>109</v>
      </c>
      <c r="M440" s="127" t="s">
        <v>54</v>
      </c>
      <c r="N440" s="127" t="s">
        <v>109</v>
      </c>
      <c r="O440" s="127" t="s">
        <v>109</v>
      </c>
      <c r="P440" s="127" t="s">
        <v>109</v>
      </c>
      <c r="Q440" s="126">
        <v>5.0000000000000001E-4</v>
      </c>
      <c r="R440" s="128" t="s">
        <v>109</v>
      </c>
      <c r="S440" s="129"/>
    </row>
    <row r="441" spans="3:19" s="106" customFormat="1" ht="15.75" hidden="1" thickBot="1" x14ac:dyDescent="0.3">
      <c r="C441" s="120" t="s">
        <v>109</v>
      </c>
      <c r="D441" s="121">
        <v>0</v>
      </c>
      <c r="E441" s="122">
        <v>0</v>
      </c>
      <c r="F441" s="123">
        <v>0</v>
      </c>
      <c r="G441" s="124" t="s">
        <v>109</v>
      </c>
      <c r="H441" s="124" t="s">
        <v>109</v>
      </c>
      <c r="I441" s="123" t="s">
        <v>109</v>
      </c>
      <c r="J441" s="125" t="s">
        <v>109</v>
      </c>
      <c r="K441" s="126" t="s">
        <v>109</v>
      </c>
      <c r="L441" s="127" t="s">
        <v>109</v>
      </c>
      <c r="M441" s="130" t="s">
        <v>54</v>
      </c>
      <c r="N441" s="130" t="s">
        <v>109</v>
      </c>
      <c r="O441" s="127" t="s">
        <v>109</v>
      </c>
      <c r="P441" s="127" t="s">
        <v>109</v>
      </c>
      <c r="Q441" s="126">
        <v>5.0000000000000001E-4</v>
      </c>
      <c r="R441" s="128" t="s">
        <v>109</v>
      </c>
      <c r="S441" s="129"/>
    </row>
    <row r="442" spans="3:19" s="106" customFormat="1" ht="15.75" hidden="1" thickBot="1" x14ac:dyDescent="0.3">
      <c r="C442" s="120" t="s">
        <v>109</v>
      </c>
      <c r="D442" s="121">
        <v>0</v>
      </c>
      <c r="E442" s="122">
        <v>0</v>
      </c>
      <c r="F442" s="123">
        <v>0</v>
      </c>
      <c r="G442" s="124" t="s">
        <v>109</v>
      </c>
      <c r="H442" s="124" t="s">
        <v>109</v>
      </c>
      <c r="I442" s="123" t="s">
        <v>109</v>
      </c>
      <c r="J442" s="125" t="s">
        <v>109</v>
      </c>
      <c r="K442" s="126" t="s">
        <v>109</v>
      </c>
      <c r="L442" s="127" t="s">
        <v>109</v>
      </c>
      <c r="M442" s="130">
        <v>0</v>
      </c>
      <c r="N442" s="130" t="s">
        <v>109</v>
      </c>
      <c r="O442" s="127" t="s">
        <v>109</v>
      </c>
      <c r="P442" s="127" t="s">
        <v>109</v>
      </c>
      <c r="Q442" s="126">
        <v>5.0000000000000001E-4</v>
      </c>
      <c r="R442" s="128" t="s">
        <v>109</v>
      </c>
      <c r="S442" s="129"/>
    </row>
    <row r="443" spans="3:19" s="106" customFormat="1" ht="15.75" hidden="1" thickBot="1" x14ac:dyDescent="0.3">
      <c r="C443" s="120">
        <v>0</v>
      </c>
      <c r="D443" s="121" t="s">
        <v>109</v>
      </c>
      <c r="E443" s="122" t="s">
        <v>109</v>
      </c>
      <c r="F443" s="123">
        <v>0</v>
      </c>
      <c r="G443" s="124" t="s">
        <v>109</v>
      </c>
      <c r="H443" s="124" t="s">
        <v>109</v>
      </c>
      <c r="I443" s="123" t="s">
        <v>109</v>
      </c>
      <c r="J443" s="125" t="s">
        <v>109</v>
      </c>
      <c r="K443" s="126" t="s">
        <v>109</v>
      </c>
      <c r="L443" s="127" t="s">
        <v>109</v>
      </c>
      <c r="M443" s="130">
        <v>0</v>
      </c>
      <c r="N443" s="130" t="s">
        <v>109</v>
      </c>
      <c r="O443" s="127" t="s">
        <v>109</v>
      </c>
      <c r="P443" s="127" t="s">
        <v>109</v>
      </c>
      <c r="Q443" s="126" t="s">
        <v>109</v>
      </c>
      <c r="R443" s="128" t="s">
        <v>109</v>
      </c>
      <c r="S443" s="129"/>
    </row>
    <row r="444" spans="3:19" s="106" customFormat="1" ht="15.75" hidden="1" thickBot="1" x14ac:dyDescent="0.3">
      <c r="C444" s="120" t="s">
        <v>109</v>
      </c>
      <c r="D444" s="121">
        <v>0</v>
      </c>
      <c r="E444" s="122">
        <v>0</v>
      </c>
      <c r="F444" s="123">
        <v>0</v>
      </c>
      <c r="G444" s="124" t="s">
        <v>109</v>
      </c>
      <c r="H444" s="124" t="s">
        <v>109</v>
      </c>
      <c r="I444" s="123" t="s">
        <v>109</v>
      </c>
      <c r="J444" s="125" t="s">
        <v>109</v>
      </c>
      <c r="K444" s="126" t="s">
        <v>109</v>
      </c>
      <c r="L444" s="127" t="s">
        <v>109</v>
      </c>
      <c r="M444" s="130">
        <v>0</v>
      </c>
      <c r="N444" s="130" t="s">
        <v>109</v>
      </c>
      <c r="O444" s="127" t="s">
        <v>109</v>
      </c>
      <c r="P444" s="127" t="s">
        <v>109</v>
      </c>
      <c r="Q444" s="126">
        <v>5.0000000000000001E-4</v>
      </c>
      <c r="R444" s="128" t="s">
        <v>109</v>
      </c>
      <c r="S444" s="129"/>
    </row>
    <row r="445" spans="3:19" s="106" customFormat="1" ht="15.75" hidden="1" thickBot="1" x14ac:dyDescent="0.3">
      <c r="C445" s="120" t="s">
        <v>109</v>
      </c>
      <c r="D445" s="121">
        <v>0</v>
      </c>
      <c r="E445" s="122">
        <v>0</v>
      </c>
      <c r="F445" s="123">
        <v>0</v>
      </c>
      <c r="G445" s="124" t="s">
        <v>109</v>
      </c>
      <c r="H445" s="124" t="s">
        <v>109</v>
      </c>
      <c r="I445" s="123" t="s">
        <v>109</v>
      </c>
      <c r="J445" s="125" t="s">
        <v>109</v>
      </c>
      <c r="K445" s="126" t="s">
        <v>109</v>
      </c>
      <c r="L445" s="127" t="s">
        <v>109</v>
      </c>
      <c r="M445" s="130">
        <v>0</v>
      </c>
      <c r="N445" s="130" t="s">
        <v>109</v>
      </c>
      <c r="O445" s="127" t="s">
        <v>109</v>
      </c>
      <c r="P445" s="127" t="s">
        <v>109</v>
      </c>
      <c r="Q445" s="126">
        <v>5.0000000000000001E-4</v>
      </c>
      <c r="R445" s="128" t="s">
        <v>109</v>
      </c>
      <c r="S445" s="129"/>
    </row>
    <row r="446" spans="3:19" s="106" customFormat="1" ht="15.75" hidden="1" thickBot="1" x14ac:dyDescent="0.3">
      <c r="C446" s="120" t="s">
        <v>109</v>
      </c>
      <c r="D446" s="121">
        <v>0</v>
      </c>
      <c r="E446" s="122">
        <v>0</v>
      </c>
      <c r="F446" s="123">
        <v>0</v>
      </c>
      <c r="G446" s="124" t="s">
        <v>109</v>
      </c>
      <c r="H446" s="124" t="s">
        <v>109</v>
      </c>
      <c r="I446" s="123" t="s">
        <v>109</v>
      </c>
      <c r="J446" s="125" t="s">
        <v>109</v>
      </c>
      <c r="K446" s="126" t="s">
        <v>109</v>
      </c>
      <c r="L446" s="127" t="s">
        <v>109</v>
      </c>
      <c r="M446" s="130">
        <v>0</v>
      </c>
      <c r="N446" s="130" t="s">
        <v>109</v>
      </c>
      <c r="O446" s="127" t="s">
        <v>109</v>
      </c>
      <c r="P446" s="127" t="s">
        <v>109</v>
      </c>
      <c r="Q446" s="126">
        <v>5.0000000000000001E-4</v>
      </c>
      <c r="R446" s="128" t="s">
        <v>109</v>
      </c>
      <c r="S446" s="129"/>
    </row>
    <row r="447" spans="3:19" s="106" customFormat="1" ht="15.75" hidden="1" thickBot="1" x14ac:dyDescent="0.3">
      <c r="C447" s="120" t="s">
        <v>109</v>
      </c>
      <c r="D447" s="121">
        <v>0</v>
      </c>
      <c r="E447" s="122">
        <v>0</v>
      </c>
      <c r="F447" s="123">
        <v>0</v>
      </c>
      <c r="G447" s="124" t="s">
        <v>109</v>
      </c>
      <c r="H447" s="124" t="s">
        <v>109</v>
      </c>
      <c r="I447" s="123" t="s">
        <v>109</v>
      </c>
      <c r="J447" s="125" t="s">
        <v>109</v>
      </c>
      <c r="K447" s="126" t="s">
        <v>109</v>
      </c>
      <c r="L447" s="127" t="s">
        <v>109</v>
      </c>
      <c r="M447" s="130">
        <v>0</v>
      </c>
      <c r="N447" s="130" t="s">
        <v>109</v>
      </c>
      <c r="O447" s="127" t="s">
        <v>109</v>
      </c>
      <c r="P447" s="127" t="s">
        <v>109</v>
      </c>
      <c r="Q447" s="126">
        <v>5.0000000000000001E-4</v>
      </c>
      <c r="R447" s="128" t="s">
        <v>109</v>
      </c>
      <c r="S447" s="129"/>
    </row>
    <row r="448" spans="3:19" s="106" customFormat="1" ht="15.75" hidden="1" thickBot="1" x14ac:dyDescent="0.3">
      <c r="C448" s="120" t="s">
        <v>109</v>
      </c>
      <c r="D448" s="121">
        <v>0</v>
      </c>
      <c r="E448" s="122">
        <v>0</v>
      </c>
      <c r="F448" s="123">
        <v>0</v>
      </c>
      <c r="G448" s="124" t="s">
        <v>109</v>
      </c>
      <c r="H448" s="124" t="s">
        <v>109</v>
      </c>
      <c r="I448" s="123" t="s">
        <v>109</v>
      </c>
      <c r="J448" s="125" t="s">
        <v>109</v>
      </c>
      <c r="K448" s="126" t="s">
        <v>109</v>
      </c>
      <c r="L448" s="127" t="s">
        <v>109</v>
      </c>
      <c r="M448" s="130">
        <v>0</v>
      </c>
      <c r="N448" s="130" t="s">
        <v>109</v>
      </c>
      <c r="O448" s="127" t="s">
        <v>109</v>
      </c>
      <c r="P448" s="127" t="s">
        <v>109</v>
      </c>
      <c r="Q448" s="126">
        <v>5.0000000000000001E-4</v>
      </c>
      <c r="R448" s="128" t="s">
        <v>109</v>
      </c>
      <c r="S448" s="129"/>
    </row>
    <row r="449" spans="3:19" s="106" customFormat="1" ht="15.75" hidden="1" thickBot="1" x14ac:dyDescent="0.3">
      <c r="C449" s="131" t="s">
        <v>109</v>
      </c>
      <c r="D449" s="132">
        <v>0</v>
      </c>
      <c r="E449" s="133">
        <v>0</v>
      </c>
      <c r="F449" s="134">
        <v>0</v>
      </c>
      <c r="G449" s="135" t="s">
        <v>109</v>
      </c>
      <c r="H449" s="135" t="s">
        <v>109</v>
      </c>
      <c r="I449" s="134" t="s">
        <v>109</v>
      </c>
      <c r="J449" s="136" t="s">
        <v>109</v>
      </c>
      <c r="K449" s="137" t="s">
        <v>109</v>
      </c>
      <c r="L449" s="138" t="s">
        <v>109</v>
      </c>
      <c r="M449" s="139">
        <v>0</v>
      </c>
      <c r="N449" s="139" t="s">
        <v>109</v>
      </c>
      <c r="O449" s="138" t="s">
        <v>109</v>
      </c>
      <c r="P449" s="138" t="s">
        <v>109</v>
      </c>
      <c r="Q449" s="137">
        <v>5.0000000000000001E-4</v>
      </c>
      <c r="R449" s="140" t="s">
        <v>109</v>
      </c>
      <c r="S449" s="141"/>
    </row>
    <row r="450" spans="3:19" s="106" customFormat="1" ht="15.75" hidden="1" thickBot="1" x14ac:dyDescent="0.3">
      <c r="C450" s="109">
        <v>41</v>
      </c>
      <c r="D450" s="110">
        <v>0</v>
      </c>
      <c r="E450" s="111" t="s">
        <v>109</v>
      </c>
      <c r="F450" s="112">
        <v>1</v>
      </c>
      <c r="G450" s="113">
        <v>151500000000</v>
      </c>
      <c r="H450" s="113">
        <v>75750000000</v>
      </c>
      <c r="I450" s="112">
        <v>18</v>
      </c>
      <c r="J450" s="110">
        <v>50500000000</v>
      </c>
      <c r="K450" s="112"/>
      <c r="L450" s="110"/>
      <c r="M450" s="110"/>
      <c r="N450" s="110">
        <v>0</v>
      </c>
      <c r="O450" s="112" t="s">
        <v>109</v>
      </c>
      <c r="P450" s="110" t="s">
        <v>109</v>
      </c>
      <c r="Q450" s="114"/>
      <c r="R450" s="114">
        <v>0</v>
      </c>
      <c r="S450" s="115" t="s">
        <v>109</v>
      </c>
    </row>
    <row r="451" spans="3:19" s="106" customFormat="1" ht="15.75" hidden="1" thickBot="1" x14ac:dyDescent="0.3">
      <c r="C451" s="120" t="s">
        <v>109</v>
      </c>
      <c r="D451" s="121">
        <v>0</v>
      </c>
      <c r="E451" s="122">
        <v>0</v>
      </c>
      <c r="F451" s="123">
        <v>0</v>
      </c>
      <c r="G451" s="124" t="s">
        <v>54</v>
      </c>
      <c r="H451" s="124" t="s">
        <v>109</v>
      </c>
      <c r="I451" s="123" t="s">
        <v>109</v>
      </c>
      <c r="J451" s="125" t="s">
        <v>109</v>
      </c>
      <c r="K451" s="126" t="s">
        <v>109</v>
      </c>
      <c r="L451" s="127" t="s">
        <v>109</v>
      </c>
      <c r="M451" s="127" t="s">
        <v>54</v>
      </c>
      <c r="N451" s="127" t="s">
        <v>109</v>
      </c>
      <c r="O451" s="127" t="s">
        <v>109</v>
      </c>
      <c r="P451" s="127" t="s">
        <v>109</v>
      </c>
      <c r="Q451" s="126">
        <v>5.0000000000000001E-4</v>
      </c>
      <c r="R451" s="128" t="s">
        <v>109</v>
      </c>
      <c r="S451" s="129"/>
    </row>
    <row r="452" spans="3:19" s="106" customFormat="1" ht="15.75" hidden="1" thickBot="1" x14ac:dyDescent="0.3">
      <c r="C452" s="120" t="s">
        <v>109</v>
      </c>
      <c r="D452" s="121">
        <v>0</v>
      </c>
      <c r="E452" s="122">
        <v>0</v>
      </c>
      <c r="F452" s="123">
        <v>0</v>
      </c>
      <c r="G452" s="124" t="s">
        <v>109</v>
      </c>
      <c r="H452" s="124" t="s">
        <v>109</v>
      </c>
      <c r="I452" s="123" t="s">
        <v>109</v>
      </c>
      <c r="J452" s="125" t="s">
        <v>109</v>
      </c>
      <c r="K452" s="126" t="s">
        <v>109</v>
      </c>
      <c r="L452" s="127" t="s">
        <v>109</v>
      </c>
      <c r="M452" s="130" t="s">
        <v>54</v>
      </c>
      <c r="N452" s="130" t="s">
        <v>109</v>
      </c>
      <c r="O452" s="127" t="s">
        <v>109</v>
      </c>
      <c r="P452" s="127" t="s">
        <v>109</v>
      </c>
      <c r="Q452" s="126">
        <v>5.0000000000000001E-4</v>
      </c>
      <c r="R452" s="128" t="s">
        <v>109</v>
      </c>
      <c r="S452" s="129"/>
    </row>
    <row r="453" spans="3:19" s="106" customFormat="1" ht="15.75" hidden="1" thickBot="1" x14ac:dyDescent="0.3">
      <c r="C453" s="120" t="s">
        <v>109</v>
      </c>
      <c r="D453" s="121">
        <v>0</v>
      </c>
      <c r="E453" s="122">
        <v>0</v>
      </c>
      <c r="F453" s="123">
        <v>0</v>
      </c>
      <c r="G453" s="124" t="s">
        <v>109</v>
      </c>
      <c r="H453" s="124" t="s">
        <v>109</v>
      </c>
      <c r="I453" s="123" t="s">
        <v>109</v>
      </c>
      <c r="J453" s="125" t="s">
        <v>109</v>
      </c>
      <c r="K453" s="126" t="s">
        <v>109</v>
      </c>
      <c r="L453" s="127" t="s">
        <v>109</v>
      </c>
      <c r="M453" s="130">
        <v>0</v>
      </c>
      <c r="N453" s="130" t="s">
        <v>109</v>
      </c>
      <c r="O453" s="127" t="s">
        <v>109</v>
      </c>
      <c r="P453" s="127" t="s">
        <v>109</v>
      </c>
      <c r="Q453" s="126">
        <v>5.0000000000000001E-4</v>
      </c>
      <c r="R453" s="128" t="s">
        <v>109</v>
      </c>
      <c r="S453" s="129"/>
    </row>
    <row r="454" spans="3:19" s="106" customFormat="1" ht="15.75" hidden="1" thickBot="1" x14ac:dyDescent="0.3">
      <c r="C454" s="120">
        <v>0</v>
      </c>
      <c r="D454" s="121" t="s">
        <v>109</v>
      </c>
      <c r="E454" s="122" t="s">
        <v>109</v>
      </c>
      <c r="F454" s="123">
        <v>0</v>
      </c>
      <c r="G454" s="124" t="s">
        <v>109</v>
      </c>
      <c r="H454" s="124" t="s">
        <v>109</v>
      </c>
      <c r="I454" s="123" t="s">
        <v>109</v>
      </c>
      <c r="J454" s="125" t="s">
        <v>109</v>
      </c>
      <c r="K454" s="126" t="s">
        <v>109</v>
      </c>
      <c r="L454" s="127" t="s">
        <v>109</v>
      </c>
      <c r="M454" s="130">
        <v>0</v>
      </c>
      <c r="N454" s="130" t="s">
        <v>109</v>
      </c>
      <c r="O454" s="127" t="s">
        <v>109</v>
      </c>
      <c r="P454" s="127" t="s">
        <v>109</v>
      </c>
      <c r="Q454" s="126" t="s">
        <v>109</v>
      </c>
      <c r="R454" s="128" t="s">
        <v>109</v>
      </c>
      <c r="S454" s="129"/>
    </row>
    <row r="455" spans="3:19" s="106" customFormat="1" ht="15.75" hidden="1" thickBot="1" x14ac:dyDescent="0.3">
      <c r="C455" s="120" t="s">
        <v>109</v>
      </c>
      <c r="D455" s="121">
        <v>0</v>
      </c>
      <c r="E455" s="122">
        <v>0</v>
      </c>
      <c r="F455" s="123">
        <v>0</v>
      </c>
      <c r="G455" s="124" t="s">
        <v>109</v>
      </c>
      <c r="H455" s="124" t="s">
        <v>109</v>
      </c>
      <c r="I455" s="123" t="s">
        <v>109</v>
      </c>
      <c r="J455" s="125" t="s">
        <v>109</v>
      </c>
      <c r="K455" s="126" t="s">
        <v>109</v>
      </c>
      <c r="L455" s="127" t="s">
        <v>109</v>
      </c>
      <c r="M455" s="130">
        <v>0</v>
      </c>
      <c r="N455" s="130" t="s">
        <v>109</v>
      </c>
      <c r="O455" s="127" t="s">
        <v>109</v>
      </c>
      <c r="P455" s="127" t="s">
        <v>109</v>
      </c>
      <c r="Q455" s="126">
        <v>5.0000000000000001E-4</v>
      </c>
      <c r="R455" s="128" t="s">
        <v>109</v>
      </c>
      <c r="S455" s="129"/>
    </row>
    <row r="456" spans="3:19" s="106" customFormat="1" ht="15.75" hidden="1" thickBot="1" x14ac:dyDescent="0.3">
      <c r="C456" s="120" t="s">
        <v>109</v>
      </c>
      <c r="D456" s="121">
        <v>0</v>
      </c>
      <c r="E456" s="122">
        <v>0</v>
      </c>
      <c r="F456" s="123">
        <v>0</v>
      </c>
      <c r="G456" s="124" t="s">
        <v>109</v>
      </c>
      <c r="H456" s="124" t="s">
        <v>109</v>
      </c>
      <c r="I456" s="123" t="s">
        <v>109</v>
      </c>
      <c r="J456" s="125" t="s">
        <v>109</v>
      </c>
      <c r="K456" s="126" t="s">
        <v>109</v>
      </c>
      <c r="L456" s="127" t="s">
        <v>109</v>
      </c>
      <c r="M456" s="130">
        <v>0</v>
      </c>
      <c r="N456" s="130" t="s">
        <v>109</v>
      </c>
      <c r="O456" s="127" t="s">
        <v>109</v>
      </c>
      <c r="P456" s="127" t="s">
        <v>109</v>
      </c>
      <c r="Q456" s="126">
        <v>5.0000000000000001E-4</v>
      </c>
      <c r="R456" s="128" t="s">
        <v>109</v>
      </c>
      <c r="S456" s="129"/>
    </row>
    <row r="457" spans="3:19" s="106" customFormat="1" ht="15.75" hidden="1" thickBot="1" x14ac:dyDescent="0.3">
      <c r="C457" s="120" t="s">
        <v>109</v>
      </c>
      <c r="D457" s="121">
        <v>0</v>
      </c>
      <c r="E457" s="122">
        <v>0</v>
      </c>
      <c r="F457" s="123">
        <v>0</v>
      </c>
      <c r="G457" s="124" t="s">
        <v>109</v>
      </c>
      <c r="H457" s="124" t="s">
        <v>109</v>
      </c>
      <c r="I457" s="123" t="s">
        <v>109</v>
      </c>
      <c r="J457" s="125" t="s">
        <v>109</v>
      </c>
      <c r="K457" s="126" t="s">
        <v>109</v>
      </c>
      <c r="L457" s="127" t="s">
        <v>109</v>
      </c>
      <c r="M457" s="130">
        <v>0</v>
      </c>
      <c r="N457" s="130" t="s">
        <v>109</v>
      </c>
      <c r="O457" s="127" t="s">
        <v>109</v>
      </c>
      <c r="P457" s="127" t="s">
        <v>109</v>
      </c>
      <c r="Q457" s="126">
        <v>5.0000000000000001E-4</v>
      </c>
      <c r="R457" s="128" t="s">
        <v>109</v>
      </c>
      <c r="S457" s="129"/>
    </row>
    <row r="458" spans="3:19" s="106" customFormat="1" ht="15.75" hidden="1" thickBot="1" x14ac:dyDescent="0.3">
      <c r="C458" s="120" t="s">
        <v>109</v>
      </c>
      <c r="D458" s="121">
        <v>0</v>
      </c>
      <c r="E458" s="122">
        <v>0</v>
      </c>
      <c r="F458" s="123">
        <v>0</v>
      </c>
      <c r="G458" s="124" t="s">
        <v>109</v>
      </c>
      <c r="H458" s="124" t="s">
        <v>109</v>
      </c>
      <c r="I458" s="123" t="s">
        <v>109</v>
      </c>
      <c r="J458" s="125" t="s">
        <v>109</v>
      </c>
      <c r="K458" s="126" t="s">
        <v>109</v>
      </c>
      <c r="L458" s="127" t="s">
        <v>109</v>
      </c>
      <c r="M458" s="130">
        <v>0</v>
      </c>
      <c r="N458" s="130" t="s">
        <v>109</v>
      </c>
      <c r="O458" s="127" t="s">
        <v>109</v>
      </c>
      <c r="P458" s="127" t="s">
        <v>109</v>
      </c>
      <c r="Q458" s="126">
        <v>5.0000000000000001E-4</v>
      </c>
      <c r="R458" s="128" t="s">
        <v>109</v>
      </c>
      <c r="S458" s="129"/>
    </row>
    <row r="459" spans="3:19" s="106" customFormat="1" ht="15.75" hidden="1" thickBot="1" x14ac:dyDescent="0.3">
      <c r="C459" s="120" t="s">
        <v>109</v>
      </c>
      <c r="D459" s="121">
        <v>0</v>
      </c>
      <c r="E459" s="122">
        <v>0</v>
      </c>
      <c r="F459" s="123">
        <v>0</v>
      </c>
      <c r="G459" s="124" t="s">
        <v>109</v>
      </c>
      <c r="H459" s="124" t="s">
        <v>109</v>
      </c>
      <c r="I459" s="123" t="s">
        <v>109</v>
      </c>
      <c r="J459" s="125" t="s">
        <v>109</v>
      </c>
      <c r="K459" s="126" t="s">
        <v>109</v>
      </c>
      <c r="L459" s="127" t="s">
        <v>109</v>
      </c>
      <c r="M459" s="130">
        <v>0</v>
      </c>
      <c r="N459" s="130" t="s">
        <v>109</v>
      </c>
      <c r="O459" s="127" t="s">
        <v>109</v>
      </c>
      <c r="P459" s="127" t="s">
        <v>109</v>
      </c>
      <c r="Q459" s="126">
        <v>5.0000000000000001E-4</v>
      </c>
      <c r="R459" s="128" t="s">
        <v>109</v>
      </c>
      <c r="S459" s="129"/>
    </row>
    <row r="460" spans="3:19" s="106" customFormat="1" ht="15.75" hidden="1" thickBot="1" x14ac:dyDescent="0.3">
      <c r="C460" s="131" t="s">
        <v>109</v>
      </c>
      <c r="D460" s="132">
        <v>0</v>
      </c>
      <c r="E460" s="133">
        <v>0</v>
      </c>
      <c r="F460" s="134">
        <v>0</v>
      </c>
      <c r="G460" s="135" t="s">
        <v>109</v>
      </c>
      <c r="H460" s="135" t="s">
        <v>109</v>
      </c>
      <c r="I460" s="134" t="s">
        <v>109</v>
      </c>
      <c r="J460" s="136" t="s">
        <v>109</v>
      </c>
      <c r="K460" s="137" t="s">
        <v>109</v>
      </c>
      <c r="L460" s="138" t="s">
        <v>109</v>
      </c>
      <c r="M460" s="139">
        <v>0</v>
      </c>
      <c r="N460" s="139" t="s">
        <v>109</v>
      </c>
      <c r="O460" s="138" t="s">
        <v>109</v>
      </c>
      <c r="P460" s="138" t="s">
        <v>109</v>
      </c>
      <c r="Q460" s="137">
        <v>5.0000000000000001E-4</v>
      </c>
      <c r="R460" s="140" t="s">
        <v>109</v>
      </c>
      <c r="S460" s="141"/>
    </row>
    <row r="461" spans="3:19" s="106" customFormat="1" ht="15.75" hidden="1" thickBot="1" x14ac:dyDescent="0.3">
      <c r="C461" s="109">
        <v>42</v>
      </c>
      <c r="D461" s="110">
        <v>0</v>
      </c>
      <c r="E461" s="111" t="s">
        <v>109</v>
      </c>
      <c r="F461" s="112">
        <v>1</v>
      </c>
      <c r="G461" s="113">
        <v>151500000000</v>
      </c>
      <c r="H461" s="113">
        <v>75750000000</v>
      </c>
      <c r="I461" s="112">
        <v>18</v>
      </c>
      <c r="J461" s="110">
        <v>50500000000</v>
      </c>
      <c r="K461" s="112"/>
      <c r="L461" s="110"/>
      <c r="M461" s="110"/>
      <c r="N461" s="110">
        <v>0</v>
      </c>
      <c r="O461" s="112" t="s">
        <v>109</v>
      </c>
      <c r="P461" s="110" t="s">
        <v>109</v>
      </c>
      <c r="Q461" s="114"/>
      <c r="R461" s="114">
        <v>0</v>
      </c>
      <c r="S461" s="115" t="s">
        <v>109</v>
      </c>
    </row>
    <row r="462" spans="3:19" s="106" customFormat="1" ht="15.75" hidden="1" thickBot="1" x14ac:dyDescent="0.3">
      <c r="C462" s="120" t="s">
        <v>109</v>
      </c>
      <c r="D462" s="121">
        <v>0</v>
      </c>
      <c r="E462" s="122">
        <v>0</v>
      </c>
      <c r="F462" s="123">
        <v>0</v>
      </c>
      <c r="G462" s="124" t="s">
        <v>54</v>
      </c>
      <c r="H462" s="124" t="s">
        <v>109</v>
      </c>
      <c r="I462" s="123" t="s">
        <v>109</v>
      </c>
      <c r="J462" s="125" t="s">
        <v>109</v>
      </c>
      <c r="K462" s="126" t="s">
        <v>109</v>
      </c>
      <c r="L462" s="127" t="s">
        <v>109</v>
      </c>
      <c r="M462" s="127" t="s">
        <v>54</v>
      </c>
      <c r="N462" s="127" t="s">
        <v>109</v>
      </c>
      <c r="O462" s="127" t="s">
        <v>109</v>
      </c>
      <c r="P462" s="127" t="s">
        <v>109</v>
      </c>
      <c r="Q462" s="126">
        <v>5.0000000000000001E-4</v>
      </c>
      <c r="R462" s="128" t="s">
        <v>109</v>
      </c>
      <c r="S462" s="129"/>
    </row>
    <row r="463" spans="3:19" s="106" customFormat="1" ht="15.75" hidden="1" thickBot="1" x14ac:dyDescent="0.3">
      <c r="C463" s="120" t="s">
        <v>109</v>
      </c>
      <c r="D463" s="121">
        <v>0</v>
      </c>
      <c r="E463" s="122">
        <v>0</v>
      </c>
      <c r="F463" s="123">
        <v>0</v>
      </c>
      <c r="G463" s="124" t="s">
        <v>109</v>
      </c>
      <c r="H463" s="124" t="s">
        <v>109</v>
      </c>
      <c r="I463" s="123" t="s">
        <v>109</v>
      </c>
      <c r="J463" s="125" t="s">
        <v>109</v>
      </c>
      <c r="K463" s="126" t="s">
        <v>109</v>
      </c>
      <c r="L463" s="127" t="s">
        <v>109</v>
      </c>
      <c r="M463" s="130" t="s">
        <v>54</v>
      </c>
      <c r="N463" s="130" t="s">
        <v>109</v>
      </c>
      <c r="O463" s="127" t="s">
        <v>109</v>
      </c>
      <c r="P463" s="127" t="s">
        <v>109</v>
      </c>
      <c r="Q463" s="126">
        <v>5.0000000000000001E-4</v>
      </c>
      <c r="R463" s="128" t="s">
        <v>109</v>
      </c>
      <c r="S463" s="129"/>
    </row>
    <row r="464" spans="3:19" s="106" customFormat="1" ht="15.75" hidden="1" thickBot="1" x14ac:dyDescent="0.3">
      <c r="C464" s="120" t="s">
        <v>109</v>
      </c>
      <c r="D464" s="121">
        <v>0</v>
      </c>
      <c r="E464" s="122">
        <v>0</v>
      </c>
      <c r="F464" s="123">
        <v>0</v>
      </c>
      <c r="G464" s="124" t="s">
        <v>109</v>
      </c>
      <c r="H464" s="124" t="s">
        <v>109</v>
      </c>
      <c r="I464" s="123" t="s">
        <v>109</v>
      </c>
      <c r="J464" s="125" t="s">
        <v>109</v>
      </c>
      <c r="K464" s="126" t="s">
        <v>109</v>
      </c>
      <c r="L464" s="127" t="s">
        <v>109</v>
      </c>
      <c r="M464" s="130">
        <v>0</v>
      </c>
      <c r="N464" s="130" t="s">
        <v>109</v>
      </c>
      <c r="O464" s="127" t="s">
        <v>109</v>
      </c>
      <c r="P464" s="127" t="s">
        <v>109</v>
      </c>
      <c r="Q464" s="126">
        <v>5.0000000000000001E-4</v>
      </c>
      <c r="R464" s="128" t="s">
        <v>109</v>
      </c>
      <c r="S464" s="129"/>
    </row>
    <row r="465" spans="3:19" s="106" customFormat="1" ht="15.75" hidden="1" thickBot="1" x14ac:dyDescent="0.3">
      <c r="C465" s="120">
        <v>0</v>
      </c>
      <c r="D465" s="121" t="s">
        <v>109</v>
      </c>
      <c r="E465" s="122" t="s">
        <v>109</v>
      </c>
      <c r="F465" s="123">
        <v>0</v>
      </c>
      <c r="G465" s="124" t="s">
        <v>109</v>
      </c>
      <c r="H465" s="124" t="s">
        <v>109</v>
      </c>
      <c r="I465" s="123" t="s">
        <v>109</v>
      </c>
      <c r="J465" s="125" t="s">
        <v>109</v>
      </c>
      <c r="K465" s="126" t="s">
        <v>109</v>
      </c>
      <c r="L465" s="127" t="s">
        <v>109</v>
      </c>
      <c r="M465" s="130">
        <v>0</v>
      </c>
      <c r="N465" s="130" t="s">
        <v>109</v>
      </c>
      <c r="O465" s="127" t="s">
        <v>109</v>
      </c>
      <c r="P465" s="127" t="s">
        <v>109</v>
      </c>
      <c r="Q465" s="126" t="s">
        <v>109</v>
      </c>
      <c r="R465" s="128" t="s">
        <v>109</v>
      </c>
      <c r="S465" s="129"/>
    </row>
    <row r="466" spans="3:19" s="106" customFormat="1" ht="15.75" hidden="1" thickBot="1" x14ac:dyDescent="0.3">
      <c r="C466" s="120" t="s">
        <v>109</v>
      </c>
      <c r="D466" s="121">
        <v>0</v>
      </c>
      <c r="E466" s="122">
        <v>0</v>
      </c>
      <c r="F466" s="123">
        <v>0</v>
      </c>
      <c r="G466" s="124" t="s">
        <v>109</v>
      </c>
      <c r="H466" s="124" t="s">
        <v>109</v>
      </c>
      <c r="I466" s="123" t="s">
        <v>109</v>
      </c>
      <c r="J466" s="125" t="s">
        <v>109</v>
      </c>
      <c r="K466" s="126" t="s">
        <v>109</v>
      </c>
      <c r="L466" s="127" t="s">
        <v>109</v>
      </c>
      <c r="M466" s="130">
        <v>0</v>
      </c>
      <c r="N466" s="130" t="s">
        <v>109</v>
      </c>
      <c r="O466" s="127" t="s">
        <v>109</v>
      </c>
      <c r="P466" s="127" t="s">
        <v>109</v>
      </c>
      <c r="Q466" s="126">
        <v>5.0000000000000001E-4</v>
      </c>
      <c r="R466" s="128" t="s">
        <v>109</v>
      </c>
      <c r="S466" s="129"/>
    </row>
    <row r="467" spans="3:19" s="106" customFormat="1" ht="15.75" hidden="1" thickBot="1" x14ac:dyDescent="0.3">
      <c r="C467" s="120" t="s">
        <v>109</v>
      </c>
      <c r="D467" s="121">
        <v>0</v>
      </c>
      <c r="E467" s="122">
        <v>0</v>
      </c>
      <c r="F467" s="123">
        <v>0</v>
      </c>
      <c r="G467" s="124" t="s">
        <v>109</v>
      </c>
      <c r="H467" s="124" t="s">
        <v>109</v>
      </c>
      <c r="I467" s="123" t="s">
        <v>109</v>
      </c>
      <c r="J467" s="125" t="s">
        <v>109</v>
      </c>
      <c r="K467" s="126" t="s">
        <v>109</v>
      </c>
      <c r="L467" s="127" t="s">
        <v>109</v>
      </c>
      <c r="M467" s="130">
        <v>0</v>
      </c>
      <c r="N467" s="130" t="s">
        <v>109</v>
      </c>
      <c r="O467" s="127" t="s">
        <v>109</v>
      </c>
      <c r="P467" s="127" t="s">
        <v>109</v>
      </c>
      <c r="Q467" s="126">
        <v>5.0000000000000001E-4</v>
      </c>
      <c r="R467" s="128" t="s">
        <v>109</v>
      </c>
      <c r="S467" s="129"/>
    </row>
    <row r="468" spans="3:19" s="106" customFormat="1" ht="15.75" hidden="1" thickBot="1" x14ac:dyDescent="0.3">
      <c r="C468" s="120" t="s">
        <v>109</v>
      </c>
      <c r="D468" s="121">
        <v>0</v>
      </c>
      <c r="E468" s="122">
        <v>0</v>
      </c>
      <c r="F468" s="123">
        <v>0</v>
      </c>
      <c r="G468" s="124" t="s">
        <v>109</v>
      </c>
      <c r="H468" s="124" t="s">
        <v>109</v>
      </c>
      <c r="I468" s="123" t="s">
        <v>109</v>
      </c>
      <c r="J468" s="125" t="s">
        <v>109</v>
      </c>
      <c r="K468" s="126" t="s">
        <v>109</v>
      </c>
      <c r="L468" s="127" t="s">
        <v>109</v>
      </c>
      <c r="M468" s="130">
        <v>0</v>
      </c>
      <c r="N468" s="130" t="s">
        <v>109</v>
      </c>
      <c r="O468" s="127" t="s">
        <v>109</v>
      </c>
      <c r="P468" s="127" t="s">
        <v>109</v>
      </c>
      <c r="Q468" s="126">
        <v>5.0000000000000001E-4</v>
      </c>
      <c r="R468" s="128" t="s">
        <v>109</v>
      </c>
      <c r="S468" s="129"/>
    </row>
    <row r="469" spans="3:19" s="106" customFormat="1" ht="15.75" hidden="1" thickBot="1" x14ac:dyDescent="0.3">
      <c r="C469" s="120" t="s">
        <v>109</v>
      </c>
      <c r="D469" s="121">
        <v>0</v>
      </c>
      <c r="E469" s="122">
        <v>0</v>
      </c>
      <c r="F469" s="123">
        <v>0</v>
      </c>
      <c r="G469" s="124" t="s">
        <v>109</v>
      </c>
      <c r="H469" s="124" t="s">
        <v>109</v>
      </c>
      <c r="I469" s="123" t="s">
        <v>109</v>
      </c>
      <c r="J469" s="125" t="s">
        <v>109</v>
      </c>
      <c r="K469" s="126" t="s">
        <v>109</v>
      </c>
      <c r="L469" s="127" t="s">
        <v>109</v>
      </c>
      <c r="M469" s="130">
        <v>0</v>
      </c>
      <c r="N469" s="130" t="s">
        <v>109</v>
      </c>
      <c r="O469" s="127" t="s">
        <v>109</v>
      </c>
      <c r="P469" s="127" t="s">
        <v>109</v>
      </c>
      <c r="Q469" s="126">
        <v>5.0000000000000001E-4</v>
      </c>
      <c r="R469" s="128" t="s">
        <v>109</v>
      </c>
      <c r="S469" s="129"/>
    </row>
    <row r="470" spans="3:19" s="106" customFormat="1" ht="15.75" hidden="1" thickBot="1" x14ac:dyDescent="0.3">
      <c r="C470" s="120" t="s">
        <v>109</v>
      </c>
      <c r="D470" s="121">
        <v>0</v>
      </c>
      <c r="E470" s="122">
        <v>0</v>
      </c>
      <c r="F470" s="123">
        <v>0</v>
      </c>
      <c r="G470" s="124" t="s">
        <v>109</v>
      </c>
      <c r="H470" s="124" t="s">
        <v>109</v>
      </c>
      <c r="I470" s="123" t="s">
        <v>109</v>
      </c>
      <c r="J470" s="125" t="s">
        <v>109</v>
      </c>
      <c r="K470" s="126" t="s">
        <v>109</v>
      </c>
      <c r="L470" s="127" t="s">
        <v>109</v>
      </c>
      <c r="M470" s="130">
        <v>0</v>
      </c>
      <c r="N470" s="130" t="s">
        <v>109</v>
      </c>
      <c r="O470" s="127" t="s">
        <v>109</v>
      </c>
      <c r="P470" s="127" t="s">
        <v>109</v>
      </c>
      <c r="Q470" s="126">
        <v>5.0000000000000001E-4</v>
      </c>
      <c r="R470" s="128" t="s">
        <v>109</v>
      </c>
      <c r="S470" s="129"/>
    </row>
    <row r="471" spans="3:19" s="106" customFormat="1" ht="15.75" hidden="1" thickBot="1" x14ac:dyDescent="0.3">
      <c r="C471" s="131" t="s">
        <v>109</v>
      </c>
      <c r="D471" s="132">
        <v>0</v>
      </c>
      <c r="E471" s="133">
        <v>0</v>
      </c>
      <c r="F471" s="134">
        <v>0</v>
      </c>
      <c r="G471" s="135" t="s">
        <v>109</v>
      </c>
      <c r="H471" s="135" t="s">
        <v>109</v>
      </c>
      <c r="I471" s="134" t="s">
        <v>109</v>
      </c>
      <c r="J471" s="136" t="s">
        <v>109</v>
      </c>
      <c r="K471" s="137" t="s">
        <v>109</v>
      </c>
      <c r="L471" s="138" t="s">
        <v>109</v>
      </c>
      <c r="M471" s="139">
        <v>0</v>
      </c>
      <c r="N471" s="139" t="s">
        <v>109</v>
      </c>
      <c r="O471" s="138" t="s">
        <v>109</v>
      </c>
      <c r="P471" s="138" t="s">
        <v>109</v>
      </c>
      <c r="Q471" s="137">
        <v>5.0000000000000001E-4</v>
      </c>
      <c r="R471" s="140" t="s">
        <v>109</v>
      </c>
      <c r="S471" s="141"/>
    </row>
    <row r="472" spans="3:19" s="106" customFormat="1" ht="15.75" hidden="1" thickBot="1" x14ac:dyDescent="0.3">
      <c r="C472" s="109">
        <v>43</v>
      </c>
      <c r="D472" s="110">
        <v>0</v>
      </c>
      <c r="E472" s="111" t="s">
        <v>109</v>
      </c>
      <c r="F472" s="112">
        <v>1</v>
      </c>
      <c r="G472" s="113">
        <v>151500000000</v>
      </c>
      <c r="H472" s="113">
        <v>75750000000</v>
      </c>
      <c r="I472" s="112">
        <v>18</v>
      </c>
      <c r="J472" s="110">
        <v>50500000000</v>
      </c>
      <c r="K472" s="112"/>
      <c r="L472" s="110"/>
      <c r="M472" s="110"/>
      <c r="N472" s="110">
        <v>0</v>
      </c>
      <c r="O472" s="112" t="s">
        <v>109</v>
      </c>
      <c r="P472" s="110" t="s">
        <v>109</v>
      </c>
      <c r="Q472" s="114"/>
      <c r="R472" s="114">
        <v>0</v>
      </c>
      <c r="S472" s="115" t="s">
        <v>109</v>
      </c>
    </row>
    <row r="473" spans="3:19" s="106" customFormat="1" ht="15.75" hidden="1" thickBot="1" x14ac:dyDescent="0.3">
      <c r="C473" s="120" t="s">
        <v>109</v>
      </c>
      <c r="D473" s="121">
        <v>0</v>
      </c>
      <c r="E473" s="122">
        <v>0</v>
      </c>
      <c r="F473" s="123">
        <v>0</v>
      </c>
      <c r="G473" s="124" t="s">
        <v>54</v>
      </c>
      <c r="H473" s="124" t="s">
        <v>109</v>
      </c>
      <c r="I473" s="123" t="s">
        <v>109</v>
      </c>
      <c r="J473" s="125" t="s">
        <v>109</v>
      </c>
      <c r="K473" s="126" t="s">
        <v>109</v>
      </c>
      <c r="L473" s="127" t="s">
        <v>109</v>
      </c>
      <c r="M473" s="127" t="s">
        <v>54</v>
      </c>
      <c r="N473" s="127" t="s">
        <v>109</v>
      </c>
      <c r="O473" s="127" t="s">
        <v>109</v>
      </c>
      <c r="P473" s="127" t="s">
        <v>109</v>
      </c>
      <c r="Q473" s="126">
        <v>5.0000000000000001E-4</v>
      </c>
      <c r="R473" s="128" t="s">
        <v>109</v>
      </c>
      <c r="S473" s="129"/>
    </row>
    <row r="474" spans="3:19" s="106" customFormat="1" ht="15.75" hidden="1" thickBot="1" x14ac:dyDescent="0.3">
      <c r="C474" s="120" t="s">
        <v>109</v>
      </c>
      <c r="D474" s="121">
        <v>0</v>
      </c>
      <c r="E474" s="122">
        <v>0</v>
      </c>
      <c r="F474" s="123">
        <v>0</v>
      </c>
      <c r="G474" s="124" t="s">
        <v>109</v>
      </c>
      <c r="H474" s="124" t="s">
        <v>109</v>
      </c>
      <c r="I474" s="123" t="s">
        <v>109</v>
      </c>
      <c r="J474" s="125" t="s">
        <v>109</v>
      </c>
      <c r="K474" s="126" t="s">
        <v>109</v>
      </c>
      <c r="L474" s="127" t="s">
        <v>109</v>
      </c>
      <c r="M474" s="130" t="s">
        <v>54</v>
      </c>
      <c r="N474" s="130" t="s">
        <v>109</v>
      </c>
      <c r="O474" s="127" t="s">
        <v>109</v>
      </c>
      <c r="P474" s="127" t="s">
        <v>109</v>
      </c>
      <c r="Q474" s="126">
        <v>5.0000000000000001E-4</v>
      </c>
      <c r="R474" s="128" t="s">
        <v>109</v>
      </c>
      <c r="S474" s="129"/>
    </row>
    <row r="475" spans="3:19" s="106" customFormat="1" ht="15.75" hidden="1" thickBot="1" x14ac:dyDescent="0.3">
      <c r="C475" s="120" t="s">
        <v>109</v>
      </c>
      <c r="D475" s="121">
        <v>0</v>
      </c>
      <c r="E475" s="122">
        <v>0</v>
      </c>
      <c r="F475" s="123">
        <v>0</v>
      </c>
      <c r="G475" s="124" t="s">
        <v>109</v>
      </c>
      <c r="H475" s="124" t="s">
        <v>109</v>
      </c>
      <c r="I475" s="123" t="s">
        <v>109</v>
      </c>
      <c r="J475" s="125" t="s">
        <v>109</v>
      </c>
      <c r="K475" s="126" t="s">
        <v>109</v>
      </c>
      <c r="L475" s="127" t="s">
        <v>109</v>
      </c>
      <c r="M475" s="130">
        <v>0</v>
      </c>
      <c r="N475" s="130" t="s">
        <v>109</v>
      </c>
      <c r="O475" s="127" t="s">
        <v>109</v>
      </c>
      <c r="P475" s="127" t="s">
        <v>109</v>
      </c>
      <c r="Q475" s="126">
        <v>5.0000000000000001E-4</v>
      </c>
      <c r="R475" s="128" t="s">
        <v>109</v>
      </c>
      <c r="S475" s="129"/>
    </row>
    <row r="476" spans="3:19" s="106" customFormat="1" ht="15.75" hidden="1" thickBot="1" x14ac:dyDescent="0.3">
      <c r="C476" s="120">
        <v>0</v>
      </c>
      <c r="D476" s="121" t="s">
        <v>109</v>
      </c>
      <c r="E476" s="122" t="s">
        <v>109</v>
      </c>
      <c r="F476" s="123">
        <v>0</v>
      </c>
      <c r="G476" s="124" t="s">
        <v>109</v>
      </c>
      <c r="H476" s="124" t="s">
        <v>109</v>
      </c>
      <c r="I476" s="123" t="s">
        <v>109</v>
      </c>
      <c r="J476" s="125" t="s">
        <v>109</v>
      </c>
      <c r="K476" s="126" t="s">
        <v>109</v>
      </c>
      <c r="L476" s="127" t="s">
        <v>109</v>
      </c>
      <c r="M476" s="130">
        <v>0</v>
      </c>
      <c r="N476" s="130" t="s">
        <v>109</v>
      </c>
      <c r="O476" s="127" t="s">
        <v>109</v>
      </c>
      <c r="P476" s="127" t="s">
        <v>109</v>
      </c>
      <c r="Q476" s="126" t="s">
        <v>109</v>
      </c>
      <c r="R476" s="128" t="s">
        <v>109</v>
      </c>
      <c r="S476" s="129"/>
    </row>
    <row r="477" spans="3:19" s="106" customFormat="1" ht="15.75" hidden="1" thickBot="1" x14ac:dyDescent="0.3">
      <c r="C477" s="120" t="s">
        <v>109</v>
      </c>
      <c r="D477" s="121">
        <v>0</v>
      </c>
      <c r="E477" s="122">
        <v>0</v>
      </c>
      <c r="F477" s="123">
        <v>0</v>
      </c>
      <c r="G477" s="124" t="s">
        <v>109</v>
      </c>
      <c r="H477" s="124" t="s">
        <v>109</v>
      </c>
      <c r="I477" s="123" t="s">
        <v>109</v>
      </c>
      <c r="J477" s="125" t="s">
        <v>109</v>
      </c>
      <c r="K477" s="126" t="s">
        <v>109</v>
      </c>
      <c r="L477" s="127" t="s">
        <v>109</v>
      </c>
      <c r="M477" s="130">
        <v>0</v>
      </c>
      <c r="N477" s="130" t="s">
        <v>109</v>
      </c>
      <c r="O477" s="127" t="s">
        <v>109</v>
      </c>
      <c r="P477" s="127" t="s">
        <v>109</v>
      </c>
      <c r="Q477" s="126">
        <v>5.0000000000000001E-4</v>
      </c>
      <c r="R477" s="128" t="s">
        <v>109</v>
      </c>
      <c r="S477" s="129"/>
    </row>
    <row r="478" spans="3:19" s="106" customFormat="1" ht="15.75" hidden="1" thickBot="1" x14ac:dyDescent="0.3">
      <c r="C478" s="120" t="s">
        <v>109</v>
      </c>
      <c r="D478" s="121">
        <v>0</v>
      </c>
      <c r="E478" s="122">
        <v>0</v>
      </c>
      <c r="F478" s="123">
        <v>0</v>
      </c>
      <c r="G478" s="124" t="s">
        <v>109</v>
      </c>
      <c r="H478" s="124" t="s">
        <v>109</v>
      </c>
      <c r="I478" s="123" t="s">
        <v>109</v>
      </c>
      <c r="J478" s="125" t="s">
        <v>109</v>
      </c>
      <c r="K478" s="126" t="s">
        <v>109</v>
      </c>
      <c r="L478" s="127" t="s">
        <v>109</v>
      </c>
      <c r="M478" s="130">
        <v>0</v>
      </c>
      <c r="N478" s="130" t="s">
        <v>109</v>
      </c>
      <c r="O478" s="127" t="s">
        <v>109</v>
      </c>
      <c r="P478" s="127" t="s">
        <v>109</v>
      </c>
      <c r="Q478" s="126">
        <v>5.0000000000000001E-4</v>
      </c>
      <c r="R478" s="128" t="s">
        <v>109</v>
      </c>
      <c r="S478" s="129"/>
    </row>
    <row r="479" spans="3:19" s="106" customFormat="1" ht="15.75" hidden="1" thickBot="1" x14ac:dyDescent="0.3">
      <c r="C479" s="120" t="s">
        <v>109</v>
      </c>
      <c r="D479" s="121">
        <v>0</v>
      </c>
      <c r="E479" s="122">
        <v>0</v>
      </c>
      <c r="F479" s="123">
        <v>0</v>
      </c>
      <c r="G479" s="124" t="s">
        <v>109</v>
      </c>
      <c r="H479" s="124" t="s">
        <v>109</v>
      </c>
      <c r="I479" s="123" t="s">
        <v>109</v>
      </c>
      <c r="J479" s="125" t="s">
        <v>109</v>
      </c>
      <c r="K479" s="126" t="s">
        <v>109</v>
      </c>
      <c r="L479" s="127" t="s">
        <v>109</v>
      </c>
      <c r="M479" s="130">
        <v>0</v>
      </c>
      <c r="N479" s="130" t="s">
        <v>109</v>
      </c>
      <c r="O479" s="127" t="s">
        <v>109</v>
      </c>
      <c r="P479" s="127" t="s">
        <v>109</v>
      </c>
      <c r="Q479" s="126">
        <v>5.0000000000000001E-4</v>
      </c>
      <c r="R479" s="128" t="s">
        <v>109</v>
      </c>
      <c r="S479" s="129"/>
    </row>
    <row r="480" spans="3:19" s="106" customFormat="1" ht="15.75" hidden="1" thickBot="1" x14ac:dyDescent="0.3">
      <c r="C480" s="120" t="s">
        <v>109</v>
      </c>
      <c r="D480" s="121">
        <v>0</v>
      </c>
      <c r="E480" s="122">
        <v>0</v>
      </c>
      <c r="F480" s="123">
        <v>0</v>
      </c>
      <c r="G480" s="124" t="s">
        <v>109</v>
      </c>
      <c r="H480" s="124" t="s">
        <v>109</v>
      </c>
      <c r="I480" s="123" t="s">
        <v>109</v>
      </c>
      <c r="J480" s="125" t="s">
        <v>109</v>
      </c>
      <c r="K480" s="126" t="s">
        <v>109</v>
      </c>
      <c r="L480" s="127" t="s">
        <v>109</v>
      </c>
      <c r="M480" s="130">
        <v>0</v>
      </c>
      <c r="N480" s="130" t="s">
        <v>109</v>
      </c>
      <c r="O480" s="127" t="s">
        <v>109</v>
      </c>
      <c r="P480" s="127" t="s">
        <v>109</v>
      </c>
      <c r="Q480" s="126">
        <v>5.0000000000000001E-4</v>
      </c>
      <c r="R480" s="128" t="s">
        <v>109</v>
      </c>
      <c r="S480" s="129"/>
    </row>
    <row r="481" spans="3:19" s="106" customFormat="1" ht="15.75" hidden="1" thickBot="1" x14ac:dyDescent="0.3">
      <c r="C481" s="120" t="s">
        <v>109</v>
      </c>
      <c r="D481" s="121">
        <v>0</v>
      </c>
      <c r="E481" s="122">
        <v>0</v>
      </c>
      <c r="F481" s="123">
        <v>0</v>
      </c>
      <c r="G481" s="124" t="s">
        <v>109</v>
      </c>
      <c r="H481" s="124" t="s">
        <v>109</v>
      </c>
      <c r="I481" s="123" t="s">
        <v>109</v>
      </c>
      <c r="J481" s="125" t="s">
        <v>109</v>
      </c>
      <c r="K481" s="126" t="s">
        <v>109</v>
      </c>
      <c r="L481" s="127" t="s">
        <v>109</v>
      </c>
      <c r="M481" s="130">
        <v>0</v>
      </c>
      <c r="N481" s="130" t="s">
        <v>109</v>
      </c>
      <c r="O481" s="127" t="s">
        <v>109</v>
      </c>
      <c r="P481" s="127" t="s">
        <v>109</v>
      </c>
      <c r="Q481" s="126">
        <v>5.0000000000000001E-4</v>
      </c>
      <c r="R481" s="128" t="s">
        <v>109</v>
      </c>
      <c r="S481" s="129"/>
    </row>
    <row r="482" spans="3:19" s="106" customFormat="1" ht="15.75" hidden="1" thickBot="1" x14ac:dyDescent="0.3">
      <c r="C482" s="131" t="s">
        <v>109</v>
      </c>
      <c r="D482" s="132">
        <v>0</v>
      </c>
      <c r="E482" s="133">
        <v>0</v>
      </c>
      <c r="F482" s="134">
        <v>0</v>
      </c>
      <c r="G482" s="135" t="s">
        <v>109</v>
      </c>
      <c r="H482" s="135" t="s">
        <v>109</v>
      </c>
      <c r="I482" s="134" t="s">
        <v>109</v>
      </c>
      <c r="J482" s="136" t="s">
        <v>109</v>
      </c>
      <c r="K482" s="137" t="s">
        <v>109</v>
      </c>
      <c r="L482" s="138" t="s">
        <v>109</v>
      </c>
      <c r="M482" s="139">
        <v>0</v>
      </c>
      <c r="N482" s="139" t="s">
        <v>109</v>
      </c>
      <c r="O482" s="138" t="s">
        <v>109</v>
      </c>
      <c r="P482" s="138" t="s">
        <v>109</v>
      </c>
      <c r="Q482" s="137">
        <v>5.0000000000000001E-4</v>
      </c>
      <c r="R482" s="140" t="s">
        <v>109</v>
      </c>
      <c r="S482" s="141"/>
    </row>
    <row r="483" spans="3:19" s="106" customFormat="1" ht="15.75" hidden="1" thickBot="1" x14ac:dyDescent="0.3">
      <c r="C483" s="109">
        <v>44</v>
      </c>
      <c r="D483" s="110">
        <v>0</v>
      </c>
      <c r="E483" s="111" t="s">
        <v>109</v>
      </c>
      <c r="F483" s="112">
        <v>1</v>
      </c>
      <c r="G483" s="113">
        <v>151500000000</v>
      </c>
      <c r="H483" s="113">
        <v>75750000000</v>
      </c>
      <c r="I483" s="112">
        <v>18</v>
      </c>
      <c r="J483" s="110">
        <v>50500000000</v>
      </c>
      <c r="K483" s="112"/>
      <c r="L483" s="110"/>
      <c r="M483" s="110"/>
      <c r="N483" s="110">
        <v>0</v>
      </c>
      <c r="O483" s="112" t="s">
        <v>109</v>
      </c>
      <c r="P483" s="110" t="s">
        <v>109</v>
      </c>
      <c r="Q483" s="114"/>
      <c r="R483" s="114">
        <v>0</v>
      </c>
      <c r="S483" s="115" t="s">
        <v>109</v>
      </c>
    </row>
    <row r="484" spans="3:19" s="106" customFormat="1" ht="15.75" hidden="1" thickBot="1" x14ac:dyDescent="0.3">
      <c r="C484" s="120" t="s">
        <v>109</v>
      </c>
      <c r="D484" s="121">
        <v>0</v>
      </c>
      <c r="E484" s="122">
        <v>0</v>
      </c>
      <c r="F484" s="123">
        <v>0</v>
      </c>
      <c r="G484" s="124" t="s">
        <v>54</v>
      </c>
      <c r="H484" s="124" t="s">
        <v>109</v>
      </c>
      <c r="I484" s="123" t="s">
        <v>109</v>
      </c>
      <c r="J484" s="125" t="s">
        <v>109</v>
      </c>
      <c r="K484" s="126" t="s">
        <v>109</v>
      </c>
      <c r="L484" s="127" t="s">
        <v>109</v>
      </c>
      <c r="M484" s="127" t="s">
        <v>54</v>
      </c>
      <c r="N484" s="127" t="s">
        <v>109</v>
      </c>
      <c r="O484" s="127" t="s">
        <v>109</v>
      </c>
      <c r="P484" s="127" t="s">
        <v>109</v>
      </c>
      <c r="Q484" s="126">
        <v>5.0000000000000001E-4</v>
      </c>
      <c r="R484" s="128" t="s">
        <v>109</v>
      </c>
      <c r="S484" s="129"/>
    </row>
    <row r="485" spans="3:19" s="106" customFormat="1" ht="15.75" hidden="1" thickBot="1" x14ac:dyDescent="0.3">
      <c r="C485" s="120" t="s">
        <v>109</v>
      </c>
      <c r="D485" s="121">
        <v>0</v>
      </c>
      <c r="E485" s="122">
        <v>0</v>
      </c>
      <c r="F485" s="123">
        <v>0</v>
      </c>
      <c r="G485" s="124" t="s">
        <v>109</v>
      </c>
      <c r="H485" s="124" t="s">
        <v>109</v>
      </c>
      <c r="I485" s="123" t="s">
        <v>109</v>
      </c>
      <c r="J485" s="125" t="s">
        <v>109</v>
      </c>
      <c r="K485" s="126" t="s">
        <v>109</v>
      </c>
      <c r="L485" s="127" t="s">
        <v>109</v>
      </c>
      <c r="M485" s="130" t="s">
        <v>54</v>
      </c>
      <c r="N485" s="130" t="s">
        <v>109</v>
      </c>
      <c r="O485" s="127" t="s">
        <v>109</v>
      </c>
      <c r="P485" s="127" t="s">
        <v>109</v>
      </c>
      <c r="Q485" s="126">
        <v>5.0000000000000001E-4</v>
      </c>
      <c r="R485" s="128" t="s">
        <v>109</v>
      </c>
      <c r="S485" s="129"/>
    </row>
    <row r="486" spans="3:19" s="106" customFormat="1" ht="15.75" hidden="1" thickBot="1" x14ac:dyDescent="0.3">
      <c r="C486" s="120" t="s">
        <v>109</v>
      </c>
      <c r="D486" s="121">
        <v>0</v>
      </c>
      <c r="E486" s="122">
        <v>0</v>
      </c>
      <c r="F486" s="123">
        <v>0</v>
      </c>
      <c r="G486" s="124" t="s">
        <v>109</v>
      </c>
      <c r="H486" s="124" t="s">
        <v>109</v>
      </c>
      <c r="I486" s="123" t="s">
        <v>109</v>
      </c>
      <c r="J486" s="125" t="s">
        <v>109</v>
      </c>
      <c r="K486" s="126" t="s">
        <v>109</v>
      </c>
      <c r="L486" s="127" t="s">
        <v>109</v>
      </c>
      <c r="M486" s="130">
        <v>0</v>
      </c>
      <c r="N486" s="130" t="s">
        <v>109</v>
      </c>
      <c r="O486" s="127" t="s">
        <v>109</v>
      </c>
      <c r="P486" s="127" t="s">
        <v>109</v>
      </c>
      <c r="Q486" s="126">
        <v>5.0000000000000001E-4</v>
      </c>
      <c r="R486" s="128" t="s">
        <v>109</v>
      </c>
      <c r="S486" s="129"/>
    </row>
    <row r="487" spans="3:19" s="106" customFormat="1" ht="15.75" hidden="1" thickBot="1" x14ac:dyDescent="0.3">
      <c r="C487" s="120">
        <v>0</v>
      </c>
      <c r="D487" s="121" t="s">
        <v>109</v>
      </c>
      <c r="E487" s="122" t="s">
        <v>109</v>
      </c>
      <c r="F487" s="123">
        <v>0</v>
      </c>
      <c r="G487" s="124" t="s">
        <v>109</v>
      </c>
      <c r="H487" s="124" t="s">
        <v>109</v>
      </c>
      <c r="I487" s="123" t="s">
        <v>109</v>
      </c>
      <c r="J487" s="125" t="s">
        <v>109</v>
      </c>
      <c r="K487" s="126" t="s">
        <v>109</v>
      </c>
      <c r="L487" s="127" t="s">
        <v>109</v>
      </c>
      <c r="M487" s="130">
        <v>0</v>
      </c>
      <c r="N487" s="130" t="s">
        <v>109</v>
      </c>
      <c r="O487" s="127" t="s">
        <v>109</v>
      </c>
      <c r="P487" s="127" t="s">
        <v>109</v>
      </c>
      <c r="Q487" s="126" t="s">
        <v>109</v>
      </c>
      <c r="R487" s="128" t="s">
        <v>109</v>
      </c>
      <c r="S487" s="129"/>
    </row>
    <row r="488" spans="3:19" s="106" customFormat="1" ht="15.75" hidden="1" thickBot="1" x14ac:dyDescent="0.3">
      <c r="C488" s="120" t="s">
        <v>109</v>
      </c>
      <c r="D488" s="121">
        <v>0</v>
      </c>
      <c r="E488" s="122">
        <v>0</v>
      </c>
      <c r="F488" s="123">
        <v>0</v>
      </c>
      <c r="G488" s="124" t="s">
        <v>109</v>
      </c>
      <c r="H488" s="124" t="s">
        <v>109</v>
      </c>
      <c r="I488" s="123" t="s">
        <v>109</v>
      </c>
      <c r="J488" s="125" t="s">
        <v>109</v>
      </c>
      <c r="K488" s="126" t="s">
        <v>109</v>
      </c>
      <c r="L488" s="127" t="s">
        <v>109</v>
      </c>
      <c r="M488" s="130">
        <v>0</v>
      </c>
      <c r="N488" s="130" t="s">
        <v>109</v>
      </c>
      <c r="O488" s="127" t="s">
        <v>109</v>
      </c>
      <c r="P488" s="127" t="s">
        <v>109</v>
      </c>
      <c r="Q488" s="126">
        <v>5.0000000000000001E-4</v>
      </c>
      <c r="R488" s="128" t="s">
        <v>109</v>
      </c>
      <c r="S488" s="129"/>
    </row>
    <row r="489" spans="3:19" s="106" customFormat="1" ht="15.75" hidden="1" thickBot="1" x14ac:dyDescent="0.3">
      <c r="C489" s="120" t="s">
        <v>109</v>
      </c>
      <c r="D489" s="121">
        <v>0</v>
      </c>
      <c r="E489" s="122">
        <v>0</v>
      </c>
      <c r="F489" s="123">
        <v>0</v>
      </c>
      <c r="G489" s="124" t="s">
        <v>109</v>
      </c>
      <c r="H489" s="124" t="s">
        <v>109</v>
      </c>
      <c r="I489" s="123" t="s">
        <v>109</v>
      </c>
      <c r="J489" s="125" t="s">
        <v>109</v>
      </c>
      <c r="K489" s="126" t="s">
        <v>109</v>
      </c>
      <c r="L489" s="127" t="s">
        <v>109</v>
      </c>
      <c r="M489" s="130">
        <v>0</v>
      </c>
      <c r="N489" s="130" t="s">
        <v>109</v>
      </c>
      <c r="O489" s="127" t="s">
        <v>109</v>
      </c>
      <c r="P489" s="127" t="s">
        <v>109</v>
      </c>
      <c r="Q489" s="126">
        <v>5.0000000000000001E-4</v>
      </c>
      <c r="R489" s="128" t="s">
        <v>109</v>
      </c>
      <c r="S489" s="129"/>
    </row>
    <row r="490" spans="3:19" s="106" customFormat="1" ht="15.75" hidden="1" thickBot="1" x14ac:dyDescent="0.3">
      <c r="C490" s="120" t="s">
        <v>109</v>
      </c>
      <c r="D490" s="121">
        <v>0</v>
      </c>
      <c r="E490" s="122">
        <v>0</v>
      </c>
      <c r="F490" s="123">
        <v>0</v>
      </c>
      <c r="G490" s="124" t="s">
        <v>109</v>
      </c>
      <c r="H490" s="124" t="s">
        <v>109</v>
      </c>
      <c r="I490" s="123" t="s">
        <v>109</v>
      </c>
      <c r="J490" s="125" t="s">
        <v>109</v>
      </c>
      <c r="K490" s="126" t="s">
        <v>109</v>
      </c>
      <c r="L490" s="127" t="s">
        <v>109</v>
      </c>
      <c r="M490" s="130">
        <v>0</v>
      </c>
      <c r="N490" s="130" t="s">
        <v>109</v>
      </c>
      <c r="O490" s="127" t="s">
        <v>109</v>
      </c>
      <c r="P490" s="127" t="s">
        <v>109</v>
      </c>
      <c r="Q490" s="126">
        <v>5.0000000000000001E-4</v>
      </c>
      <c r="R490" s="128" t="s">
        <v>109</v>
      </c>
      <c r="S490" s="129"/>
    </row>
    <row r="491" spans="3:19" s="106" customFormat="1" ht="15.75" hidden="1" thickBot="1" x14ac:dyDescent="0.3">
      <c r="C491" s="120" t="s">
        <v>109</v>
      </c>
      <c r="D491" s="121">
        <v>0</v>
      </c>
      <c r="E491" s="122">
        <v>0</v>
      </c>
      <c r="F491" s="123">
        <v>0</v>
      </c>
      <c r="G491" s="124" t="s">
        <v>109</v>
      </c>
      <c r="H491" s="124" t="s">
        <v>109</v>
      </c>
      <c r="I491" s="123" t="s">
        <v>109</v>
      </c>
      <c r="J491" s="125" t="s">
        <v>109</v>
      </c>
      <c r="K491" s="126" t="s">
        <v>109</v>
      </c>
      <c r="L491" s="127" t="s">
        <v>109</v>
      </c>
      <c r="M491" s="130">
        <v>0</v>
      </c>
      <c r="N491" s="130" t="s">
        <v>109</v>
      </c>
      <c r="O491" s="127" t="s">
        <v>109</v>
      </c>
      <c r="P491" s="127" t="s">
        <v>109</v>
      </c>
      <c r="Q491" s="126">
        <v>5.0000000000000001E-4</v>
      </c>
      <c r="R491" s="128" t="s">
        <v>109</v>
      </c>
      <c r="S491" s="129"/>
    </row>
    <row r="492" spans="3:19" s="106" customFormat="1" ht="15.75" hidden="1" thickBot="1" x14ac:dyDescent="0.3">
      <c r="C492" s="120" t="s">
        <v>109</v>
      </c>
      <c r="D492" s="121">
        <v>0</v>
      </c>
      <c r="E492" s="122">
        <v>0</v>
      </c>
      <c r="F492" s="123">
        <v>0</v>
      </c>
      <c r="G492" s="124" t="s">
        <v>109</v>
      </c>
      <c r="H492" s="124" t="s">
        <v>109</v>
      </c>
      <c r="I492" s="123" t="s">
        <v>109</v>
      </c>
      <c r="J492" s="125" t="s">
        <v>109</v>
      </c>
      <c r="K492" s="126" t="s">
        <v>109</v>
      </c>
      <c r="L492" s="127" t="s">
        <v>109</v>
      </c>
      <c r="M492" s="130">
        <v>0</v>
      </c>
      <c r="N492" s="130" t="s">
        <v>109</v>
      </c>
      <c r="O492" s="127" t="s">
        <v>109</v>
      </c>
      <c r="P492" s="127" t="s">
        <v>109</v>
      </c>
      <c r="Q492" s="126">
        <v>5.0000000000000001E-4</v>
      </c>
      <c r="R492" s="128" t="s">
        <v>109</v>
      </c>
      <c r="S492" s="129"/>
    </row>
    <row r="493" spans="3:19" s="106" customFormat="1" ht="15.75" hidden="1" thickBot="1" x14ac:dyDescent="0.3">
      <c r="C493" s="131" t="s">
        <v>109</v>
      </c>
      <c r="D493" s="132">
        <v>0</v>
      </c>
      <c r="E493" s="133">
        <v>0</v>
      </c>
      <c r="F493" s="134">
        <v>0</v>
      </c>
      <c r="G493" s="135" t="s">
        <v>109</v>
      </c>
      <c r="H493" s="135" t="s">
        <v>109</v>
      </c>
      <c r="I493" s="134" t="s">
        <v>109</v>
      </c>
      <c r="J493" s="136" t="s">
        <v>109</v>
      </c>
      <c r="K493" s="137" t="s">
        <v>109</v>
      </c>
      <c r="L493" s="138" t="s">
        <v>109</v>
      </c>
      <c r="M493" s="139">
        <v>0</v>
      </c>
      <c r="N493" s="139" t="s">
        <v>109</v>
      </c>
      <c r="O493" s="138" t="s">
        <v>109</v>
      </c>
      <c r="P493" s="138" t="s">
        <v>109</v>
      </c>
      <c r="Q493" s="137">
        <v>5.0000000000000001E-4</v>
      </c>
      <c r="R493" s="140" t="s">
        <v>109</v>
      </c>
      <c r="S493" s="141"/>
    </row>
    <row r="494" spans="3:19" s="106" customFormat="1" ht="15.75" hidden="1" thickBot="1" x14ac:dyDescent="0.3">
      <c r="C494" s="109">
        <v>45</v>
      </c>
      <c r="D494" s="110">
        <v>0</v>
      </c>
      <c r="E494" s="111" t="s">
        <v>109</v>
      </c>
      <c r="F494" s="112">
        <v>1</v>
      </c>
      <c r="G494" s="113">
        <v>151500000000</v>
      </c>
      <c r="H494" s="113">
        <v>75750000000</v>
      </c>
      <c r="I494" s="112">
        <v>18</v>
      </c>
      <c r="J494" s="110">
        <v>50500000000</v>
      </c>
      <c r="K494" s="112"/>
      <c r="L494" s="110"/>
      <c r="M494" s="110"/>
      <c r="N494" s="110">
        <v>0</v>
      </c>
      <c r="O494" s="112" t="s">
        <v>109</v>
      </c>
      <c r="P494" s="110" t="s">
        <v>109</v>
      </c>
      <c r="Q494" s="114"/>
      <c r="R494" s="114">
        <v>0</v>
      </c>
      <c r="S494" s="115" t="s">
        <v>109</v>
      </c>
    </row>
    <row r="495" spans="3:19" s="106" customFormat="1" ht="15.75" hidden="1" thickBot="1" x14ac:dyDescent="0.3">
      <c r="C495" s="120" t="s">
        <v>109</v>
      </c>
      <c r="D495" s="121">
        <v>0</v>
      </c>
      <c r="E495" s="122">
        <v>0</v>
      </c>
      <c r="F495" s="123">
        <v>0</v>
      </c>
      <c r="G495" s="124" t="s">
        <v>54</v>
      </c>
      <c r="H495" s="124" t="s">
        <v>109</v>
      </c>
      <c r="I495" s="123" t="s">
        <v>109</v>
      </c>
      <c r="J495" s="125" t="s">
        <v>109</v>
      </c>
      <c r="K495" s="126" t="s">
        <v>109</v>
      </c>
      <c r="L495" s="127" t="s">
        <v>109</v>
      </c>
      <c r="M495" s="127" t="s">
        <v>54</v>
      </c>
      <c r="N495" s="127" t="s">
        <v>109</v>
      </c>
      <c r="O495" s="127" t="s">
        <v>109</v>
      </c>
      <c r="P495" s="127" t="s">
        <v>109</v>
      </c>
      <c r="Q495" s="126">
        <v>5.0000000000000001E-4</v>
      </c>
      <c r="R495" s="128" t="s">
        <v>109</v>
      </c>
      <c r="S495" s="129"/>
    </row>
    <row r="496" spans="3:19" s="106" customFormat="1" ht="15.75" hidden="1" thickBot="1" x14ac:dyDescent="0.3">
      <c r="C496" s="120" t="s">
        <v>109</v>
      </c>
      <c r="D496" s="121">
        <v>0</v>
      </c>
      <c r="E496" s="122">
        <v>0</v>
      </c>
      <c r="F496" s="123">
        <v>0</v>
      </c>
      <c r="G496" s="124" t="s">
        <v>109</v>
      </c>
      <c r="H496" s="124" t="s">
        <v>109</v>
      </c>
      <c r="I496" s="123" t="s">
        <v>109</v>
      </c>
      <c r="J496" s="125" t="s">
        <v>109</v>
      </c>
      <c r="K496" s="126" t="s">
        <v>109</v>
      </c>
      <c r="L496" s="127" t="s">
        <v>109</v>
      </c>
      <c r="M496" s="130" t="s">
        <v>54</v>
      </c>
      <c r="N496" s="130" t="s">
        <v>109</v>
      </c>
      <c r="O496" s="127" t="s">
        <v>109</v>
      </c>
      <c r="P496" s="127" t="s">
        <v>109</v>
      </c>
      <c r="Q496" s="126">
        <v>5.0000000000000001E-4</v>
      </c>
      <c r="R496" s="128" t="s">
        <v>109</v>
      </c>
      <c r="S496" s="129"/>
    </row>
    <row r="497" spans="3:19" s="106" customFormat="1" ht="15.75" hidden="1" thickBot="1" x14ac:dyDescent="0.3">
      <c r="C497" s="120" t="s">
        <v>109</v>
      </c>
      <c r="D497" s="121">
        <v>0</v>
      </c>
      <c r="E497" s="122">
        <v>0</v>
      </c>
      <c r="F497" s="123">
        <v>0</v>
      </c>
      <c r="G497" s="124" t="s">
        <v>109</v>
      </c>
      <c r="H497" s="124" t="s">
        <v>109</v>
      </c>
      <c r="I497" s="123" t="s">
        <v>109</v>
      </c>
      <c r="J497" s="125" t="s">
        <v>109</v>
      </c>
      <c r="K497" s="126" t="s">
        <v>109</v>
      </c>
      <c r="L497" s="127" t="s">
        <v>109</v>
      </c>
      <c r="M497" s="130">
        <v>0</v>
      </c>
      <c r="N497" s="130" t="s">
        <v>109</v>
      </c>
      <c r="O497" s="127" t="s">
        <v>109</v>
      </c>
      <c r="P497" s="127" t="s">
        <v>109</v>
      </c>
      <c r="Q497" s="126">
        <v>5.0000000000000001E-4</v>
      </c>
      <c r="R497" s="128" t="s">
        <v>109</v>
      </c>
      <c r="S497" s="129"/>
    </row>
    <row r="498" spans="3:19" s="106" customFormat="1" ht="15.75" hidden="1" thickBot="1" x14ac:dyDescent="0.3">
      <c r="C498" s="120">
        <v>0</v>
      </c>
      <c r="D498" s="121" t="s">
        <v>109</v>
      </c>
      <c r="E498" s="122" t="s">
        <v>109</v>
      </c>
      <c r="F498" s="123">
        <v>0</v>
      </c>
      <c r="G498" s="124" t="s">
        <v>109</v>
      </c>
      <c r="H498" s="124" t="s">
        <v>109</v>
      </c>
      <c r="I498" s="123" t="s">
        <v>109</v>
      </c>
      <c r="J498" s="125" t="s">
        <v>109</v>
      </c>
      <c r="K498" s="126" t="s">
        <v>109</v>
      </c>
      <c r="L498" s="127" t="s">
        <v>109</v>
      </c>
      <c r="M498" s="130">
        <v>0</v>
      </c>
      <c r="N498" s="130" t="s">
        <v>109</v>
      </c>
      <c r="O498" s="127" t="s">
        <v>109</v>
      </c>
      <c r="P498" s="127" t="s">
        <v>109</v>
      </c>
      <c r="Q498" s="126" t="s">
        <v>109</v>
      </c>
      <c r="R498" s="128" t="s">
        <v>109</v>
      </c>
      <c r="S498" s="129"/>
    </row>
    <row r="499" spans="3:19" s="106" customFormat="1" ht="15.75" hidden="1" thickBot="1" x14ac:dyDescent="0.3">
      <c r="C499" s="120" t="s">
        <v>109</v>
      </c>
      <c r="D499" s="121">
        <v>0</v>
      </c>
      <c r="E499" s="122">
        <v>0</v>
      </c>
      <c r="F499" s="123">
        <v>0</v>
      </c>
      <c r="G499" s="124" t="s">
        <v>109</v>
      </c>
      <c r="H499" s="124" t="s">
        <v>109</v>
      </c>
      <c r="I499" s="123" t="s">
        <v>109</v>
      </c>
      <c r="J499" s="125" t="s">
        <v>109</v>
      </c>
      <c r="K499" s="126" t="s">
        <v>109</v>
      </c>
      <c r="L499" s="127" t="s">
        <v>109</v>
      </c>
      <c r="M499" s="130">
        <v>0</v>
      </c>
      <c r="N499" s="130" t="s">
        <v>109</v>
      </c>
      <c r="O499" s="127" t="s">
        <v>109</v>
      </c>
      <c r="P499" s="127" t="s">
        <v>109</v>
      </c>
      <c r="Q499" s="126">
        <v>5.0000000000000001E-4</v>
      </c>
      <c r="R499" s="128" t="s">
        <v>109</v>
      </c>
      <c r="S499" s="129"/>
    </row>
    <row r="500" spans="3:19" s="106" customFormat="1" ht="15.75" hidden="1" thickBot="1" x14ac:dyDescent="0.3">
      <c r="C500" s="120" t="s">
        <v>109</v>
      </c>
      <c r="D500" s="121">
        <v>0</v>
      </c>
      <c r="E500" s="122">
        <v>0</v>
      </c>
      <c r="F500" s="123">
        <v>0</v>
      </c>
      <c r="G500" s="124" t="s">
        <v>109</v>
      </c>
      <c r="H500" s="124" t="s">
        <v>109</v>
      </c>
      <c r="I500" s="123" t="s">
        <v>109</v>
      </c>
      <c r="J500" s="125" t="s">
        <v>109</v>
      </c>
      <c r="K500" s="126" t="s">
        <v>109</v>
      </c>
      <c r="L500" s="127" t="s">
        <v>109</v>
      </c>
      <c r="M500" s="130">
        <v>0</v>
      </c>
      <c r="N500" s="130" t="s">
        <v>109</v>
      </c>
      <c r="O500" s="127" t="s">
        <v>109</v>
      </c>
      <c r="P500" s="127" t="s">
        <v>109</v>
      </c>
      <c r="Q500" s="126">
        <v>5.0000000000000001E-4</v>
      </c>
      <c r="R500" s="128" t="s">
        <v>109</v>
      </c>
      <c r="S500" s="129"/>
    </row>
    <row r="501" spans="3:19" s="106" customFormat="1" ht="15.75" hidden="1" thickBot="1" x14ac:dyDescent="0.3">
      <c r="C501" s="120" t="s">
        <v>109</v>
      </c>
      <c r="D501" s="121">
        <v>0</v>
      </c>
      <c r="E501" s="122">
        <v>0</v>
      </c>
      <c r="F501" s="123">
        <v>0</v>
      </c>
      <c r="G501" s="124" t="s">
        <v>109</v>
      </c>
      <c r="H501" s="124" t="s">
        <v>109</v>
      </c>
      <c r="I501" s="123" t="s">
        <v>109</v>
      </c>
      <c r="J501" s="125" t="s">
        <v>109</v>
      </c>
      <c r="K501" s="126" t="s">
        <v>109</v>
      </c>
      <c r="L501" s="127" t="s">
        <v>109</v>
      </c>
      <c r="M501" s="130">
        <v>0</v>
      </c>
      <c r="N501" s="130" t="s">
        <v>109</v>
      </c>
      <c r="O501" s="127" t="s">
        <v>109</v>
      </c>
      <c r="P501" s="127" t="s">
        <v>109</v>
      </c>
      <c r="Q501" s="126">
        <v>5.0000000000000001E-4</v>
      </c>
      <c r="R501" s="128" t="s">
        <v>109</v>
      </c>
      <c r="S501" s="129"/>
    </row>
    <row r="502" spans="3:19" s="106" customFormat="1" ht="15.75" hidden="1" thickBot="1" x14ac:dyDescent="0.3">
      <c r="C502" s="120" t="s">
        <v>109</v>
      </c>
      <c r="D502" s="121">
        <v>0</v>
      </c>
      <c r="E502" s="122">
        <v>0</v>
      </c>
      <c r="F502" s="123">
        <v>0</v>
      </c>
      <c r="G502" s="124" t="s">
        <v>109</v>
      </c>
      <c r="H502" s="124" t="s">
        <v>109</v>
      </c>
      <c r="I502" s="123" t="s">
        <v>109</v>
      </c>
      <c r="J502" s="125" t="s">
        <v>109</v>
      </c>
      <c r="K502" s="126" t="s">
        <v>109</v>
      </c>
      <c r="L502" s="127" t="s">
        <v>109</v>
      </c>
      <c r="M502" s="130">
        <v>0</v>
      </c>
      <c r="N502" s="130" t="s">
        <v>109</v>
      </c>
      <c r="O502" s="127" t="s">
        <v>109</v>
      </c>
      <c r="P502" s="127" t="s">
        <v>109</v>
      </c>
      <c r="Q502" s="126">
        <v>5.0000000000000001E-4</v>
      </c>
      <c r="R502" s="128" t="s">
        <v>109</v>
      </c>
      <c r="S502" s="129"/>
    </row>
    <row r="503" spans="3:19" s="106" customFormat="1" ht="15.75" hidden="1" thickBot="1" x14ac:dyDescent="0.3">
      <c r="C503" s="120" t="s">
        <v>109</v>
      </c>
      <c r="D503" s="121">
        <v>0</v>
      </c>
      <c r="E503" s="122">
        <v>0</v>
      </c>
      <c r="F503" s="123">
        <v>0</v>
      </c>
      <c r="G503" s="124" t="s">
        <v>109</v>
      </c>
      <c r="H503" s="124" t="s">
        <v>109</v>
      </c>
      <c r="I503" s="123" t="s">
        <v>109</v>
      </c>
      <c r="J503" s="125" t="s">
        <v>109</v>
      </c>
      <c r="K503" s="126" t="s">
        <v>109</v>
      </c>
      <c r="L503" s="127" t="s">
        <v>109</v>
      </c>
      <c r="M503" s="130">
        <v>0</v>
      </c>
      <c r="N503" s="130" t="s">
        <v>109</v>
      </c>
      <c r="O503" s="127" t="s">
        <v>109</v>
      </c>
      <c r="P503" s="127" t="s">
        <v>109</v>
      </c>
      <c r="Q503" s="126">
        <v>5.0000000000000001E-4</v>
      </c>
      <c r="R503" s="128" t="s">
        <v>109</v>
      </c>
      <c r="S503" s="129"/>
    </row>
    <row r="504" spans="3:19" s="106" customFormat="1" ht="15.75" hidden="1" thickBot="1" x14ac:dyDescent="0.3">
      <c r="C504" s="131" t="s">
        <v>109</v>
      </c>
      <c r="D504" s="132">
        <v>0</v>
      </c>
      <c r="E504" s="133">
        <v>0</v>
      </c>
      <c r="F504" s="134">
        <v>0</v>
      </c>
      <c r="G504" s="135" t="s">
        <v>109</v>
      </c>
      <c r="H504" s="135" t="s">
        <v>109</v>
      </c>
      <c r="I504" s="134" t="s">
        <v>109</v>
      </c>
      <c r="J504" s="136" t="s">
        <v>109</v>
      </c>
      <c r="K504" s="137" t="s">
        <v>109</v>
      </c>
      <c r="L504" s="138" t="s">
        <v>109</v>
      </c>
      <c r="M504" s="139">
        <v>0</v>
      </c>
      <c r="N504" s="139" t="s">
        <v>109</v>
      </c>
      <c r="O504" s="138" t="s">
        <v>109</v>
      </c>
      <c r="P504" s="138" t="s">
        <v>109</v>
      </c>
      <c r="Q504" s="137">
        <v>5.0000000000000001E-4</v>
      </c>
      <c r="R504" s="140" t="s">
        <v>109</v>
      </c>
      <c r="S504" s="141"/>
    </row>
    <row r="505" spans="3:19" s="106" customFormat="1" ht="15.75" hidden="1" thickBot="1" x14ac:dyDescent="0.3">
      <c r="C505" s="109">
        <v>46</v>
      </c>
      <c r="D505" s="110">
        <v>0</v>
      </c>
      <c r="E505" s="111" t="s">
        <v>109</v>
      </c>
      <c r="F505" s="112">
        <v>1</v>
      </c>
      <c r="G505" s="113">
        <v>151500000000</v>
      </c>
      <c r="H505" s="113">
        <v>75750000000</v>
      </c>
      <c r="I505" s="112">
        <v>18</v>
      </c>
      <c r="J505" s="110">
        <v>50500000000</v>
      </c>
      <c r="K505" s="112"/>
      <c r="L505" s="110"/>
      <c r="M505" s="110"/>
      <c r="N505" s="110">
        <v>0</v>
      </c>
      <c r="O505" s="112" t="s">
        <v>109</v>
      </c>
      <c r="P505" s="110" t="s">
        <v>109</v>
      </c>
      <c r="Q505" s="114"/>
      <c r="R505" s="114">
        <v>0</v>
      </c>
      <c r="S505" s="115" t="s">
        <v>109</v>
      </c>
    </row>
    <row r="506" spans="3:19" s="106" customFormat="1" ht="15.75" hidden="1" thickBot="1" x14ac:dyDescent="0.3">
      <c r="C506" s="120" t="s">
        <v>109</v>
      </c>
      <c r="D506" s="121">
        <v>0</v>
      </c>
      <c r="E506" s="122">
        <v>0</v>
      </c>
      <c r="F506" s="123">
        <v>0</v>
      </c>
      <c r="G506" s="124" t="s">
        <v>54</v>
      </c>
      <c r="H506" s="124" t="s">
        <v>109</v>
      </c>
      <c r="I506" s="123" t="s">
        <v>109</v>
      </c>
      <c r="J506" s="125" t="s">
        <v>109</v>
      </c>
      <c r="K506" s="126" t="s">
        <v>109</v>
      </c>
      <c r="L506" s="127" t="s">
        <v>109</v>
      </c>
      <c r="M506" s="127" t="s">
        <v>54</v>
      </c>
      <c r="N506" s="127" t="s">
        <v>109</v>
      </c>
      <c r="O506" s="127" t="s">
        <v>109</v>
      </c>
      <c r="P506" s="127" t="s">
        <v>109</v>
      </c>
      <c r="Q506" s="126">
        <v>5.0000000000000001E-4</v>
      </c>
      <c r="R506" s="128" t="s">
        <v>109</v>
      </c>
      <c r="S506" s="129"/>
    </row>
    <row r="507" spans="3:19" s="106" customFormat="1" ht="15.75" hidden="1" thickBot="1" x14ac:dyDescent="0.3">
      <c r="C507" s="120" t="s">
        <v>109</v>
      </c>
      <c r="D507" s="121">
        <v>0</v>
      </c>
      <c r="E507" s="122">
        <v>0</v>
      </c>
      <c r="F507" s="123">
        <v>0</v>
      </c>
      <c r="G507" s="124" t="s">
        <v>109</v>
      </c>
      <c r="H507" s="124" t="s">
        <v>109</v>
      </c>
      <c r="I507" s="123" t="s">
        <v>109</v>
      </c>
      <c r="J507" s="125" t="s">
        <v>109</v>
      </c>
      <c r="K507" s="126" t="s">
        <v>109</v>
      </c>
      <c r="L507" s="127" t="s">
        <v>109</v>
      </c>
      <c r="M507" s="130" t="s">
        <v>54</v>
      </c>
      <c r="N507" s="130" t="s">
        <v>109</v>
      </c>
      <c r="O507" s="127" t="s">
        <v>109</v>
      </c>
      <c r="P507" s="127" t="s">
        <v>109</v>
      </c>
      <c r="Q507" s="126">
        <v>5.0000000000000001E-4</v>
      </c>
      <c r="R507" s="128" t="s">
        <v>109</v>
      </c>
      <c r="S507" s="129"/>
    </row>
    <row r="508" spans="3:19" s="106" customFormat="1" ht="15.75" hidden="1" thickBot="1" x14ac:dyDescent="0.3">
      <c r="C508" s="120" t="s">
        <v>109</v>
      </c>
      <c r="D508" s="121">
        <v>0</v>
      </c>
      <c r="E508" s="122">
        <v>0</v>
      </c>
      <c r="F508" s="123">
        <v>0</v>
      </c>
      <c r="G508" s="124" t="s">
        <v>109</v>
      </c>
      <c r="H508" s="124" t="s">
        <v>109</v>
      </c>
      <c r="I508" s="123" t="s">
        <v>109</v>
      </c>
      <c r="J508" s="125" t="s">
        <v>109</v>
      </c>
      <c r="K508" s="126" t="s">
        <v>109</v>
      </c>
      <c r="L508" s="127" t="s">
        <v>109</v>
      </c>
      <c r="M508" s="130">
        <v>0</v>
      </c>
      <c r="N508" s="130" t="s">
        <v>109</v>
      </c>
      <c r="O508" s="127" t="s">
        <v>109</v>
      </c>
      <c r="P508" s="127" t="s">
        <v>109</v>
      </c>
      <c r="Q508" s="126">
        <v>5.0000000000000001E-4</v>
      </c>
      <c r="R508" s="128" t="s">
        <v>109</v>
      </c>
      <c r="S508" s="129"/>
    </row>
    <row r="509" spans="3:19" s="106" customFormat="1" ht="15.75" hidden="1" thickBot="1" x14ac:dyDescent="0.3">
      <c r="C509" s="120">
        <v>0</v>
      </c>
      <c r="D509" s="121" t="s">
        <v>109</v>
      </c>
      <c r="E509" s="122" t="s">
        <v>109</v>
      </c>
      <c r="F509" s="123">
        <v>0</v>
      </c>
      <c r="G509" s="124" t="s">
        <v>109</v>
      </c>
      <c r="H509" s="124" t="s">
        <v>109</v>
      </c>
      <c r="I509" s="123" t="s">
        <v>109</v>
      </c>
      <c r="J509" s="125" t="s">
        <v>109</v>
      </c>
      <c r="K509" s="126" t="s">
        <v>109</v>
      </c>
      <c r="L509" s="127" t="s">
        <v>109</v>
      </c>
      <c r="M509" s="130">
        <v>0</v>
      </c>
      <c r="N509" s="130" t="s">
        <v>109</v>
      </c>
      <c r="O509" s="127" t="s">
        <v>109</v>
      </c>
      <c r="P509" s="127" t="s">
        <v>109</v>
      </c>
      <c r="Q509" s="126" t="s">
        <v>109</v>
      </c>
      <c r="R509" s="128" t="s">
        <v>109</v>
      </c>
      <c r="S509" s="129"/>
    </row>
    <row r="510" spans="3:19" s="106" customFormat="1" ht="15.75" hidden="1" thickBot="1" x14ac:dyDescent="0.3">
      <c r="C510" s="120" t="s">
        <v>109</v>
      </c>
      <c r="D510" s="121">
        <v>0</v>
      </c>
      <c r="E510" s="122">
        <v>0</v>
      </c>
      <c r="F510" s="123">
        <v>0</v>
      </c>
      <c r="G510" s="124" t="s">
        <v>109</v>
      </c>
      <c r="H510" s="124" t="s">
        <v>109</v>
      </c>
      <c r="I510" s="123" t="s">
        <v>109</v>
      </c>
      <c r="J510" s="125" t="s">
        <v>109</v>
      </c>
      <c r="K510" s="126" t="s">
        <v>109</v>
      </c>
      <c r="L510" s="127" t="s">
        <v>109</v>
      </c>
      <c r="M510" s="130">
        <v>0</v>
      </c>
      <c r="N510" s="130" t="s">
        <v>109</v>
      </c>
      <c r="O510" s="127" t="s">
        <v>109</v>
      </c>
      <c r="P510" s="127" t="s">
        <v>109</v>
      </c>
      <c r="Q510" s="126">
        <v>5.0000000000000001E-4</v>
      </c>
      <c r="R510" s="128" t="s">
        <v>109</v>
      </c>
      <c r="S510" s="129"/>
    </row>
    <row r="511" spans="3:19" s="106" customFormat="1" ht="15.75" hidden="1" thickBot="1" x14ac:dyDescent="0.3">
      <c r="C511" s="120" t="s">
        <v>109</v>
      </c>
      <c r="D511" s="121">
        <v>0</v>
      </c>
      <c r="E511" s="122">
        <v>0</v>
      </c>
      <c r="F511" s="123">
        <v>0</v>
      </c>
      <c r="G511" s="124" t="s">
        <v>109</v>
      </c>
      <c r="H511" s="124" t="s">
        <v>109</v>
      </c>
      <c r="I511" s="123" t="s">
        <v>109</v>
      </c>
      <c r="J511" s="125" t="s">
        <v>109</v>
      </c>
      <c r="K511" s="126" t="s">
        <v>109</v>
      </c>
      <c r="L511" s="127" t="s">
        <v>109</v>
      </c>
      <c r="M511" s="130">
        <v>0</v>
      </c>
      <c r="N511" s="130" t="s">
        <v>109</v>
      </c>
      <c r="O511" s="127" t="s">
        <v>109</v>
      </c>
      <c r="P511" s="127" t="s">
        <v>109</v>
      </c>
      <c r="Q511" s="126">
        <v>5.0000000000000001E-4</v>
      </c>
      <c r="R511" s="128" t="s">
        <v>109</v>
      </c>
      <c r="S511" s="129"/>
    </row>
    <row r="512" spans="3:19" s="106" customFormat="1" ht="15.75" hidden="1" thickBot="1" x14ac:dyDescent="0.3">
      <c r="C512" s="120" t="s">
        <v>109</v>
      </c>
      <c r="D512" s="121">
        <v>0</v>
      </c>
      <c r="E512" s="122">
        <v>0</v>
      </c>
      <c r="F512" s="123">
        <v>0</v>
      </c>
      <c r="G512" s="124" t="s">
        <v>109</v>
      </c>
      <c r="H512" s="124" t="s">
        <v>109</v>
      </c>
      <c r="I512" s="123" t="s">
        <v>109</v>
      </c>
      <c r="J512" s="125" t="s">
        <v>109</v>
      </c>
      <c r="K512" s="126" t="s">
        <v>109</v>
      </c>
      <c r="L512" s="127" t="s">
        <v>109</v>
      </c>
      <c r="M512" s="130">
        <v>0</v>
      </c>
      <c r="N512" s="130" t="s">
        <v>109</v>
      </c>
      <c r="O512" s="127" t="s">
        <v>109</v>
      </c>
      <c r="P512" s="127" t="s">
        <v>109</v>
      </c>
      <c r="Q512" s="126">
        <v>5.0000000000000001E-4</v>
      </c>
      <c r="R512" s="128" t="s">
        <v>109</v>
      </c>
      <c r="S512" s="129"/>
    </row>
    <row r="513" spans="3:19" s="106" customFormat="1" ht="15.75" hidden="1" thickBot="1" x14ac:dyDescent="0.3">
      <c r="C513" s="120" t="s">
        <v>109</v>
      </c>
      <c r="D513" s="121">
        <v>0</v>
      </c>
      <c r="E513" s="122">
        <v>0</v>
      </c>
      <c r="F513" s="123">
        <v>0</v>
      </c>
      <c r="G513" s="124" t="s">
        <v>109</v>
      </c>
      <c r="H513" s="124" t="s">
        <v>109</v>
      </c>
      <c r="I513" s="123" t="s">
        <v>109</v>
      </c>
      <c r="J513" s="125" t="s">
        <v>109</v>
      </c>
      <c r="K513" s="126" t="s">
        <v>109</v>
      </c>
      <c r="L513" s="127" t="s">
        <v>109</v>
      </c>
      <c r="M513" s="130">
        <v>0</v>
      </c>
      <c r="N513" s="130" t="s">
        <v>109</v>
      </c>
      <c r="O513" s="127" t="s">
        <v>109</v>
      </c>
      <c r="P513" s="127" t="s">
        <v>109</v>
      </c>
      <c r="Q513" s="126">
        <v>5.0000000000000001E-4</v>
      </c>
      <c r="R513" s="128" t="s">
        <v>109</v>
      </c>
      <c r="S513" s="129"/>
    </row>
    <row r="514" spans="3:19" s="106" customFormat="1" ht="15.75" hidden="1" thickBot="1" x14ac:dyDescent="0.3">
      <c r="C514" s="120" t="s">
        <v>109</v>
      </c>
      <c r="D514" s="121">
        <v>0</v>
      </c>
      <c r="E514" s="122">
        <v>0</v>
      </c>
      <c r="F514" s="123">
        <v>0</v>
      </c>
      <c r="G514" s="124" t="s">
        <v>109</v>
      </c>
      <c r="H514" s="124" t="s">
        <v>109</v>
      </c>
      <c r="I514" s="123" t="s">
        <v>109</v>
      </c>
      <c r="J514" s="125" t="s">
        <v>109</v>
      </c>
      <c r="K514" s="126" t="s">
        <v>109</v>
      </c>
      <c r="L514" s="127" t="s">
        <v>109</v>
      </c>
      <c r="M514" s="130">
        <v>0</v>
      </c>
      <c r="N514" s="130" t="s">
        <v>109</v>
      </c>
      <c r="O514" s="127" t="s">
        <v>109</v>
      </c>
      <c r="P514" s="127" t="s">
        <v>109</v>
      </c>
      <c r="Q514" s="126">
        <v>5.0000000000000001E-4</v>
      </c>
      <c r="R514" s="128" t="s">
        <v>109</v>
      </c>
      <c r="S514" s="129"/>
    </row>
    <row r="515" spans="3:19" s="106" customFormat="1" ht="15.75" hidden="1" thickBot="1" x14ac:dyDescent="0.3">
      <c r="C515" s="131" t="s">
        <v>109</v>
      </c>
      <c r="D515" s="132">
        <v>0</v>
      </c>
      <c r="E515" s="133">
        <v>0</v>
      </c>
      <c r="F515" s="134">
        <v>0</v>
      </c>
      <c r="G515" s="135" t="s">
        <v>109</v>
      </c>
      <c r="H515" s="135" t="s">
        <v>109</v>
      </c>
      <c r="I515" s="134" t="s">
        <v>109</v>
      </c>
      <c r="J515" s="136" t="s">
        <v>109</v>
      </c>
      <c r="K515" s="137" t="s">
        <v>109</v>
      </c>
      <c r="L515" s="138" t="s">
        <v>109</v>
      </c>
      <c r="M515" s="139">
        <v>0</v>
      </c>
      <c r="N515" s="139" t="s">
        <v>109</v>
      </c>
      <c r="O515" s="138" t="s">
        <v>109</v>
      </c>
      <c r="P515" s="138" t="s">
        <v>109</v>
      </c>
      <c r="Q515" s="137">
        <v>5.0000000000000001E-4</v>
      </c>
      <c r="R515" s="140" t="s">
        <v>109</v>
      </c>
      <c r="S515" s="141"/>
    </row>
    <row r="516" spans="3:19" s="106" customFormat="1" ht="15.75" hidden="1" thickBot="1" x14ac:dyDescent="0.3">
      <c r="C516" s="109">
        <v>47</v>
      </c>
      <c r="D516" s="110">
        <v>0</v>
      </c>
      <c r="E516" s="111" t="s">
        <v>109</v>
      </c>
      <c r="F516" s="112">
        <v>1</v>
      </c>
      <c r="G516" s="113">
        <v>151500000000</v>
      </c>
      <c r="H516" s="113">
        <v>75750000000</v>
      </c>
      <c r="I516" s="112">
        <v>18</v>
      </c>
      <c r="J516" s="110">
        <v>50500000000</v>
      </c>
      <c r="K516" s="112"/>
      <c r="L516" s="110"/>
      <c r="M516" s="110"/>
      <c r="N516" s="110">
        <v>0</v>
      </c>
      <c r="O516" s="112" t="s">
        <v>109</v>
      </c>
      <c r="P516" s="110" t="s">
        <v>109</v>
      </c>
      <c r="Q516" s="114"/>
      <c r="R516" s="114">
        <v>0</v>
      </c>
      <c r="S516" s="115" t="s">
        <v>109</v>
      </c>
    </row>
    <row r="517" spans="3:19" s="106" customFormat="1" ht="15.75" hidden="1" thickBot="1" x14ac:dyDescent="0.3">
      <c r="C517" s="120" t="s">
        <v>109</v>
      </c>
      <c r="D517" s="121">
        <v>0</v>
      </c>
      <c r="E517" s="122">
        <v>0</v>
      </c>
      <c r="F517" s="123">
        <v>0</v>
      </c>
      <c r="G517" s="124" t="s">
        <v>54</v>
      </c>
      <c r="H517" s="124" t="s">
        <v>109</v>
      </c>
      <c r="I517" s="123" t="s">
        <v>109</v>
      </c>
      <c r="J517" s="125" t="s">
        <v>109</v>
      </c>
      <c r="K517" s="126" t="s">
        <v>109</v>
      </c>
      <c r="L517" s="127" t="s">
        <v>109</v>
      </c>
      <c r="M517" s="127" t="s">
        <v>54</v>
      </c>
      <c r="N517" s="127" t="s">
        <v>109</v>
      </c>
      <c r="O517" s="127" t="s">
        <v>109</v>
      </c>
      <c r="P517" s="127" t="s">
        <v>109</v>
      </c>
      <c r="Q517" s="126">
        <v>5.0000000000000001E-4</v>
      </c>
      <c r="R517" s="128" t="s">
        <v>109</v>
      </c>
      <c r="S517" s="129"/>
    </row>
    <row r="518" spans="3:19" s="106" customFormat="1" ht="15.75" hidden="1" thickBot="1" x14ac:dyDescent="0.3">
      <c r="C518" s="120" t="s">
        <v>109</v>
      </c>
      <c r="D518" s="121">
        <v>0</v>
      </c>
      <c r="E518" s="122">
        <v>0</v>
      </c>
      <c r="F518" s="123">
        <v>0</v>
      </c>
      <c r="G518" s="124" t="s">
        <v>109</v>
      </c>
      <c r="H518" s="124" t="s">
        <v>109</v>
      </c>
      <c r="I518" s="123" t="s">
        <v>109</v>
      </c>
      <c r="J518" s="125" t="s">
        <v>109</v>
      </c>
      <c r="K518" s="126" t="s">
        <v>109</v>
      </c>
      <c r="L518" s="127" t="s">
        <v>109</v>
      </c>
      <c r="M518" s="130" t="s">
        <v>54</v>
      </c>
      <c r="N518" s="130" t="s">
        <v>109</v>
      </c>
      <c r="O518" s="127" t="s">
        <v>109</v>
      </c>
      <c r="P518" s="127" t="s">
        <v>109</v>
      </c>
      <c r="Q518" s="126">
        <v>5.0000000000000001E-4</v>
      </c>
      <c r="R518" s="128" t="s">
        <v>109</v>
      </c>
      <c r="S518" s="129"/>
    </row>
    <row r="519" spans="3:19" s="106" customFormat="1" ht="15.75" hidden="1" thickBot="1" x14ac:dyDescent="0.3">
      <c r="C519" s="120" t="s">
        <v>109</v>
      </c>
      <c r="D519" s="121">
        <v>0</v>
      </c>
      <c r="E519" s="122">
        <v>0</v>
      </c>
      <c r="F519" s="123">
        <v>0</v>
      </c>
      <c r="G519" s="124" t="s">
        <v>109</v>
      </c>
      <c r="H519" s="124" t="s">
        <v>109</v>
      </c>
      <c r="I519" s="123" t="s">
        <v>109</v>
      </c>
      <c r="J519" s="125" t="s">
        <v>109</v>
      </c>
      <c r="K519" s="126" t="s">
        <v>109</v>
      </c>
      <c r="L519" s="127" t="s">
        <v>109</v>
      </c>
      <c r="M519" s="130">
        <v>0</v>
      </c>
      <c r="N519" s="130" t="s">
        <v>109</v>
      </c>
      <c r="O519" s="127" t="s">
        <v>109</v>
      </c>
      <c r="P519" s="127" t="s">
        <v>109</v>
      </c>
      <c r="Q519" s="126">
        <v>5.0000000000000001E-4</v>
      </c>
      <c r="R519" s="128" t="s">
        <v>109</v>
      </c>
      <c r="S519" s="129"/>
    </row>
    <row r="520" spans="3:19" s="106" customFormat="1" ht="15.75" hidden="1" thickBot="1" x14ac:dyDescent="0.3">
      <c r="C520" s="120">
        <v>0</v>
      </c>
      <c r="D520" s="121" t="s">
        <v>109</v>
      </c>
      <c r="E520" s="122" t="s">
        <v>109</v>
      </c>
      <c r="F520" s="123">
        <v>0</v>
      </c>
      <c r="G520" s="124" t="s">
        <v>109</v>
      </c>
      <c r="H520" s="124" t="s">
        <v>109</v>
      </c>
      <c r="I520" s="123" t="s">
        <v>109</v>
      </c>
      <c r="J520" s="125" t="s">
        <v>109</v>
      </c>
      <c r="K520" s="126" t="s">
        <v>109</v>
      </c>
      <c r="L520" s="127" t="s">
        <v>109</v>
      </c>
      <c r="M520" s="130">
        <v>0</v>
      </c>
      <c r="N520" s="130" t="s">
        <v>109</v>
      </c>
      <c r="O520" s="127" t="s">
        <v>109</v>
      </c>
      <c r="P520" s="127" t="s">
        <v>109</v>
      </c>
      <c r="Q520" s="126" t="s">
        <v>109</v>
      </c>
      <c r="R520" s="128" t="s">
        <v>109</v>
      </c>
      <c r="S520" s="129"/>
    </row>
    <row r="521" spans="3:19" s="106" customFormat="1" ht="15.75" hidden="1" thickBot="1" x14ac:dyDescent="0.3">
      <c r="C521" s="120" t="s">
        <v>109</v>
      </c>
      <c r="D521" s="121">
        <v>0</v>
      </c>
      <c r="E521" s="122">
        <v>0</v>
      </c>
      <c r="F521" s="123">
        <v>0</v>
      </c>
      <c r="G521" s="124" t="s">
        <v>109</v>
      </c>
      <c r="H521" s="124" t="s">
        <v>109</v>
      </c>
      <c r="I521" s="123" t="s">
        <v>109</v>
      </c>
      <c r="J521" s="125" t="s">
        <v>109</v>
      </c>
      <c r="K521" s="126" t="s">
        <v>109</v>
      </c>
      <c r="L521" s="127" t="s">
        <v>109</v>
      </c>
      <c r="M521" s="130">
        <v>0</v>
      </c>
      <c r="N521" s="130" t="s">
        <v>109</v>
      </c>
      <c r="O521" s="127" t="s">
        <v>109</v>
      </c>
      <c r="P521" s="127" t="s">
        <v>109</v>
      </c>
      <c r="Q521" s="126">
        <v>5.0000000000000001E-4</v>
      </c>
      <c r="R521" s="128" t="s">
        <v>109</v>
      </c>
      <c r="S521" s="129"/>
    </row>
    <row r="522" spans="3:19" s="106" customFormat="1" ht="15.75" hidden="1" thickBot="1" x14ac:dyDescent="0.3">
      <c r="C522" s="120" t="s">
        <v>109</v>
      </c>
      <c r="D522" s="121">
        <v>0</v>
      </c>
      <c r="E522" s="122">
        <v>0</v>
      </c>
      <c r="F522" s="123">
        <v>0</v>
      </c>
      <c r="G522" s="124" t="s">
        <v>109</v>
      </c>
      <c r="H522" s="124" t="s">
        <v>109</v>
      </c>
      <c r="I522" s="123" t="s">
        <v>109</v>
      </c>
      <c r="J522" s="125" t="s">
        <v>109</v>
      </c>
      <c r="K522" s="126" t="s">
        <v>109</v>
      </c>
      <c r="L522" s="127" t="s">
        <v>109</v>
      </c>
      <c r="M522" s="130">
        <v>0</v>
      </c>
      <c r="N522" s="130" t="s">
        <v>109</v>
      </c>
      <c r="O522" s="127" t="s">
        <v>109</v>
      </c>
      <c r="P522" s="127" t="s">
        <v>109</v>
      </c>
      <c r="Q522" s="126">
        <v>5.0000000000000001E-4</v>
      </c>
      <c r="R522" s="128" t="s">
        <v>109</v>
      </c>
      <c r="S522" s="129"/>
    </row>
    <row r="523" spans="3:19" s="106" customFormat="1" ht="15.75" hidden="1" thickBot="1" x14ac:dyDescent="0.3">
      <c r="C523" s="120" t="s">
        <v>109</v>
      </c>
      <c r="D523" s="121">
        <v>0</v>
      </c>
      <c r="E523" s="122">
        <v>0</v>
      </c>
      <c r="F523" s="123">
        <v>0</v>
      </c>
      <c r="G523" s="124" t="s">
        <v>109</v>
      </c>
      <c r="H523" s="124" t="s">
        <v>109</v>
      </c>
      <c r="I523" s="123" t="s">
        <v>109</v>
      </c>
      <c r="J523" s="125" t="s">
        <v>109</v>
      </c>
      <c r="K523" s="126" t="s">
        <v>109</v>
      </c>
      <c r="L523" s="127" t="s">
        <v>109</v>
      </c>
      <c r="M523" s="130">
        <v>0</v>
      </c>
      <c r="N523" s="130" t="s">
        <v>109</v>
      </c>
      <c r="O523" s="127" t="s">
        <v>109</v>
      </c>
      <c r="P523" s="127" t="s">
        <v>109</v>
      </c>
      <c r="Q523" s="126">
        <v>5.0000000000000001E-4</v>
      </c>
      <c r="R523" s="128" t="s">
        <v>109</v>
      </c>
      <c r="S523" s="129"/>
    </row>
    <row r="524" spans="3:19" s="106" customFormat="1" ht="15.75" hidden="1" thickBot="1" x14ac:dyDescent="0.3">
      <c r="C524" s="120" t="s">
        <v>109</v>
      </c>
      <c r="D524" s="121">
        <v>0</v>
      </c>
      <c r="E524" s="122">
        <v>0</v>
      </c>
      <c r="F524" s="123">
        <v>0</v>
      </c>
      <c r="G524" s="124" t="s">
        <v>109</v>
      </c>
      <c r="H524" s="124" t="s">
        <v>109</v>
      </c>
      <c r="I524" s="123" t="s">
        <v>109</v>
      </c>
      <c r="J524" s="125" t="s">
        <v>109</v>
      </c>
      <c r="K524" s="126" t="s">
        <v>109</v>
      </c>
      <c r="L524" s="127" t="s">
        <v>109</v>
      </c>
      <c r="M524" s="130">
        <v>0</v>
      </c>
      <c r="N524" s="130" t="s">
        <v>109</v>
      </c>
      <c r="O524" s="127" t="s">
        <v>109</v>
      </c>
      <c r="P524" s="127" t="s">
        <v>109</v>
      </c>
      <c r="Q524" s="126">
        <v>5.0000000000000001E-4</v>
      </c>
      <c r="R524" s="128" t="s">
        <v>109</v>
      </c>
      <c r="S524" s="129"/>
    </row>
    <row r="525" spans="3:19" s="106" customFormat="1" ht="15.75" hidden="1" thickBot="1" x14ac:dyDescent="0.3">
      <c r="C525" s="120" t="s">
        <v>109</v>
      </c>
      <c r="D525" s="121">
        <v>0</v>
      </c>
      <c r="E525" s="122">
        <v>0</v>
      </c>
      <c r="F525" s="123">
        <v>0</v>
      </c>
      <c r="G525" s="124" t="s">
        <v>109</v>
      </c>
      <c r="H525" s="124" t="s">
        <v>109</v>
      </c>
      <c r="I525" s="123" t="s">
        <v>109</v>
      </c>
      <c r="J525" s="125" t="s">
        <v>109</v>
      </c>
      <c r="K525" s="126" t="s">
        <v>109</v>
      </c>
      <c r="L525" s="127" t="s">
        <v>109</v>
      </c>
      <c r="M525" s="130">
        <v>0</v>
      </c>
      <c r="N525" s="130" t="s">
        <v>109</v>
      </c>
      <c r="O525" s="127" t="s">
        <v>109</v>
      </c>
      <c r="P525" s="127" t="s">
        <v>109</v>
      </c>
      <c r="Q525" s="126">
        <v>5.0000000000000001E-4</v>
      </c>
      <c r="R525" s="128" t="s">
        <v>109</v>
      </c>
      <c r="S525" s="129"/>
    </row>
    <row r="526" spans="3:19" s="106" customFormat="1" ht="15.75" hidden="1" thickBot="1" x14ac:dyDescent="0.3">
      <c r="C526" s="131" t="s">
        <v>109</v>
      </c>
      <c r="D526" s="132">
        <v>0</v>
      </c>
      <c r="E526" s="133">
        <v>0</v>
      </c>
      <c r="F526" s="134">
        <v>0</v>
      </c>
      <c r="G526" s="135" t="s">
        <v>109</v>
      </c>
      <c r="H526" s="135" t="s">
        <v>109</v>
      </c>
      <c r="I526" s="134" t="s">
        <v>109</v>
      </c>
      <c r="J526" s="136" t="s">
        <v>109</v>
      </c>
      <c r="K526" s="137" t="s">
        <v>109</v>
      </c>
      <c r="L526" s="138" t="s">
        <v>109</v>
      </c>
      <c r="M526" s="139">
        <v>0</v>
      </c>
      <c r="N526" s="139" t="s">
        <v>109</v>
      </c>
      <c r="O526" s="138" t="s">
        <v>109</v>
      </c>
      <c r="P526" s="138" t="s">
        <v>109</v>
      </c>
      <c r="Q526" s="137">
        <v>5.0000000000000001E-4</v>
      </c>
      <c r="R526" s="140" t="s">
        <v>109</v>
      </c>
      <c r="S526" s="141"/>
    </row>
    <row r="527" spans="3:19" s="106" customFormat="1" ht="15.75" hidden="1" thickBot="1" x14ac:dyDescent="0.3">
      <c r="C527" s="109">
        <v>48</v>
      </c>
      <c r="D527" s="110">
        <v>0</v>
      </c>
      <c r="E527" s="111" t="s">
        <v>109</v>
      </c>
      <c r="F527" s="112">
        <v>1</v>
      </c>
      <c r="G527" s="113">
        <v>151500000000</v>
      </c>
      <c r="H527" s="113">
        <v>75750000000</v>
      </c>
      <c r="I527" s="112">
        <v>18</v>
      </c>
      <c r="J527" s="110">
        <v>50500000000</v>
      </c>
      <c r="K527" s="112"/>
      <c r="L527" s="110"/>
      <c r="M527" s="110"/>
      <c r="N527" s="110">
        <v>0</v>
      </c>
      <c r="O527" s="112" t="s">
        <v>109</v>
      </c>
      <c r="P527" s="110" t="s">
        <v>109</v>
      </c>
      <c r="Q527" s="114"/>
      <c r="R527" s="114">
        <v>0</v>
      </c>
      <c r="S527" s="115" t="s">
        <v>109</v>
      </c>
    </row>
    <row r="528" spans="3:19" s="106" customFormat="1" ht="15.75" hidden="1" thickBot="1" x14ac:dyDescent="0.3">
      <c r="C528" s="120" t="s">
        <v>109</v>
      </c>
      <c r="D528" s="121">
        <v>0</v>
      </c>
      <c r="E528" s="122">
        <v>0</v>
      </c>
      <c r="F528" s="123">
        <v>0</v>
      </c>
      <c r="G528" s="124" t="s">
        <v>54</v>
      </c>
      <c r="H528" s="124" t="s">
        <v>109</v>
      </c>
      <c r="I528" s="123" t="s">
        <v>109</v>
      </c>
      <c r="J528" s="125" t="s">
        <v>109</v>
      </c>
      <c r="K528" s="126" t="s">
        <v>109</v>
      </c>
      <c r="L528" s="127" t="s">
        <v>109</v>
      </c>
      <c r="M528" s="127" t="s">
        <v>54</v>
      </c>
      <c r="N528" s="127" t="s">
        <v>109</v>
      </c>
      <c r="O528" s="127" t="s">
        <v>109</v>
      </c>
      <c r="P528" s="127" t="s">
        <v>109</v>
      </c>
      <c r="Q528" s="126">
        <v>5.0000000000000001E-4</v>
      </c>
      <c r="R528" s="128" t="s">
        <v>109</v>
      </c>
      <c r="S528" s="129"/>
    </row>
    <row r="529" spans="3:19" s="106" customFormat="1" ht="15.75" hidden="1" thickBot="1" x14ac:dyDescent="0.3">
      <c r="C529" s="120" t="s">
        <v>109</v>
      </c>
      <c r="D529" s="121">
        <v>0</v>
      </c>
      <c r="E529" s="122">
        <v>0</v>
      </c>
      <c r="F529" s="123">
        <v>0</v>
      </c>
      <c r="G529" s="124" t="s">
        <v>109</v>
      </c>
      <c r="H529" s="124" t="s">
        <v>109</v>
      </c>
      <c r="I529" s="123" t="s">
        <v>109</v>
      </c>
      <c r="J529" s="125" t="s">
        <v>109</v>
      </c>
      <c r="K529" s="126" t="s">
        <v>109</v>
      </c>
      <c r="L529" s="127" t="s">
        <v>109</v>
      </c>
      <c r="M529" s="130" t="s">
        <v>54</v>
      </c>
      <c r="N529" s="130" t="s">
        <v>109</v>
      </c>
      <c r="O529" s="127" t="s">
        <v>109</v>
      </c>
      <c r="P529" s="127" t="s">
        <v>109</v>
      </c>
      <c r="Q529" s="126">
        <v>5.0000000000000001E-4</v>
      </c>
      <c r="R529" s="128" t="s">
        <v>109</v>
      </c>
      <c r="S529" s="129"/>
    </row>
    <row r="530" spans="3:19" s="106" customFormat="1" ht="15.75" hidden="1" thickBot="1" x14ac:dyDescent="0.3">
      <c r="C530" s="120" t="s">
        <v>109</v>
      </c>
      <c r="D530" s="121">
        <v>0</v>
      </c>
      <c r="E530" s="122">
        <v>0</v>
      </c>
      <c r="F530" s="123">
        <v>0</v>
      </c>
      <c r="G530" s="124" t="s">
        <v>109</v>
      </c>
      <c r="H530" s="124" t="s">
        <v>109</v>
      </c>
      <c r="I530" s="123" t="s">
        <v>109</v>
      </c>
      <c r="J530" s="125" t="s">
        <v>109</v>
      </c>
      <c r="K530" s="126" t="s">
        <v>109</v>
      </c>
      <c r="L530" s="127" t="s">
        <v>109</v>
      </c>
      <c r="M530" s="130">
        <v>0</v>
      </c>
      <c r="N530" s="130" t="s">
        <v>109</v>
      </c>
      <c r="O530" s="127" t="s">
        <v>109</v>
      </c>
      <c r="P530" s="127" t="s">
        <v>109</v>
      </c>
      <c r="Q530" s="126">
        <v>5.0000000000000001E-4</v>
      </c>
      <c r="R530" s="128" t="s">
        <v>109</v>
      </c>
      <c r="S530" s="129"/>
    </row>
    <row r="531" spans="3:19" s="106" customFormat="1" ht="15.75" hidden="1" thickBot="1" x14ac:dyDescent="0.3">
      <c r="C531" s="120">
        <v>0</v>
      </c>
      <c r="D531" s="121" t="s">
        <v>109</v>
      </c>
      <c r="E531" s="122" t="s">
        <v>109</v>
      </c>
      <c r="F531" s="123">
        <v>0</v>
      </c>
      <c r="G531" s="124" t="s">
        <v>109</v>
      </c>
      <c r="H531" s="124" t="s">
        <v>109</v>
      </c>
      <c r="I531" s="123" t="s">
        <v>109</v>
      </c>
      <c r="J531" s="125" t="s">
        <v>109</v>
      </c>
      <c r="K531" s="126" t="s">
        <v>109</v>
      </c>
      <c r="L531" s="127" t="s">
        <v>109</v>
      </c>
      <c r="M531" s="130">
        <v>0</v>
      </c>
      <c r="N531" s="130" t="s">
        <v>109</v>
      </c>
      <c r="O531" s="127" t="s">
        <v>109</v>
      </c>
      <c r="P531" s="127" t="s">
        <v>109</v>
      </c>
      <c r="Q531" s="126" t="s">
        <v>109</v>
      </c>
      <c r="R531" s="128" t="s">
        <v>109</v>
      </c>
      <c r="S531" s="129"/>
    </row>
    <row r="532" spans="3:19" s="106" customFormat="1" ht="15.75" hidden="1" thickBot="1" x14ac:dyDescent="0.3">
      <c r="C532" s="120" t="s">
        <v>109</v>
      </c>
      <c r="D532" s="121">
        <v>0</v>
      </c>
      <c r="E532" s="122">
        <v>0</v>
      </c>
      <c r="F532" s="123">
        <v>0</v>
      </c>
      <c r="G532" s="124" t="s">
        <v>109</v>
      </c>
      <c r="H532" s="124" t="s">
        <v>109</v>
      </c>
      <c r="I532" s="123" t="s">
        <v>109</v>
      </c>
      <c r="J532" s="125" t="s">
        <v>109</v>
      </c>
      <c r="K532" s="126" t="s">
        <v>109</v>
      </c>
      <c r="L532" s="127" t="s">
        <v>109</v>
      </c>
      <c r="M532" s="130">
        <v>0</v>
      </c>
      <c r="N532" s="130" t="s">
        <v>109</v>
      </c>
      <c r="O532" s="127" t="s">
        <v>109</v>
      </c>
      <c r="P532" s="127" t="s">
        <v>109</v>
      </c>
      <c r="Q532" s="126">
        <v>5.0000000000000001E-4</v>
      </c>
      <c r="R532" s="128" t="s">
        <v>109</v>
      </c>
      <c r="S532" s="129"/>
    </row>
    <row r="533" spans="3:19" s="106" customFormat="1" ht="15.75" hidden="1" thickBot="1" x14ac:dyDescent="0.3">
      <c r="C533" s="120" t="s">
        <v>109</v>
      </c>
      <c r="D533" s="121">
        <v>0</v>
      </c>
      <c r="E533" s="122">
        <v>0</v>
      </c>
      <c r="F533" s="123">
        <v>0</v>
      </c>
      <c r="G533" s="124" t="s">
        <v>109</v>
      </c>
      <c r="H533" s="124" t="s">
        <v>109</v>
      </c>
      <c r="I533" s="123" t="s">
        <v>109</v>
      </c>
      <c r="J533" s="125" t="s">
        <v>109</v>
      </c>
      <c r="K533" s="126" t="s">
        <v>109</v>
      </c>
      <c r="L533" s="127" t="s">
        <v>109</v>
      </c>
      <c r="M533" s="130">
        <v>0</v>
      </c>
      <c r="N533" s="130" t="s">
        <v>109</v>
      </c>
      <c r="O533" s="127" t="s">
        <v>109</v>
      </c>
      <c r="P533" s="127" t="s">
        <v>109</v>
      </c>
      <c r="Q533" s="126">
        <v>5.0000000000000001E-4</v>
      </c>
      <c r="R533" s="128" t="s">
        <v>109</v>
      </c>
      <c r="S533" s="129"/>
    </row>
    <row r="534" spans="3:19" s="106" customFormat="1" ht="15.75" hidden="1" thickBot="1" x14ac:dyDescent="0.3">
      <c r="C534" s="120" t="s">
        <v>109</v>
      </c>
      <c r="D534" s="121">
        <v>0</v>
      </c>
      <c r="E534" s="122">
        <v>0</v>
      </c>
      <c r="F534" s="123">
        <v>0</v>
      </c>
      <c r="G534" s="124" t="s">
        <v>109</v>
      </c>
      <c r="H534" s="124" t="s">
        <v>109</v>
      </c>
      <c r="I534" s="123" t="s">
        <v>109</v>
      </c>
      <c r="J534" s="125" t="s">
        <v>109</v>
      </c>
      <c r="K534" s="126" t="s">
        <v>109</v>
      </c>
      <c r="L534" s="127" t="s">
        <v>109</v>
      </c>
      <c r="M534" s="130">
        <v>0</v>
      </c>
      <c r="N534" s="130" t="s">
        <v>109</v>
      </c>
      <c r="O534" s="127" t="s">
        <v>109</v>
      </c>
      <c r="P534" s="127" t="s">
        <v>109</v>
      </c>
      <c r="Q534" s="126">
        <v>5.0000000000000001E-4</v>
      </c>
      <c r="R534" s="128" t="s">
        <v>109</v>
      </c>
      <c r="S534" s="129"/>
    </row>
    <row r="535" spans="3:19" s="106" customFormat="1" ht="15.75" hidden="1" thickBot="1" x14ac:dyDescent="0.3">
      <c r="C535" s="120" t="s">
        <v>109</v>
      </c>
      <c r="D535" s="121">
        <v>0</v>
      </c>
      <c r="E535" s="122">
        <v>0</v>
      </c>
      <c r="F535" s="123">
        <v>0</v>
      </c>
      <c r="G535" s="124" t="s">
        <v>109</v>
      </c>
      <c r="H535" s="124" t="s">
        <v>109</v>
      </c>
      <c r="I535" s="123" t="s">
        <v>109</v>
      </c>
      <c r="J535" s="125" t="s">
        <v>109</v>
      </c>
      <c r="K535" s="126" t="s">
        <v>109</v>
      </c>
      <c r="L535" s="127" t="s">
        <v>109</v>
      </c>
      <c r="M535" s="130">
        <v>0</v>
      </c>
      <c r="N535" s="130" t="s">
        <v>109</v>
      </c>
      <c r="O535" s="127" t="s">
        <v>109</v>
      </c>
      <c r="P535" s="127" t="s">
        <v>109</v>
      </c>
      <c r="Q535" s="126">
        <v>5.0000000000000001E-4</v>
      </c>
      <c r="R535" s="128" t="s">
        <v>109</v>
      </c>
      <c r="S535" s="129"/>
    </row>
    <row r="536" spans="3:19" s="106" customFormat="1" ht="15.75" hidden="1" thickBot="1" x14ac:dyDescent="0.3">
      <c r="C536" s="120" t="s">
        <v>109</v>
      </c>
      <c r="D536" s="121">
        <v>0</v>
      </c>
      <c r="E536" s="122">
        <v>0</v>
      </c>
      <c r="F536" s="123">
        <v>0</v>
      </c>
      <c r="G536" s="124" t="s">
        <v>109</v>
      </c>
      <c r="H536" s="124" t="s">
        <v>109</v>
      </c>
      <c r="I536" s="123" t="s">
        <v>109</v>
      </c>
      <c r="J536" s="125" t="s">
        <v>109</v>
      </c>
      <c r="K536" s="126" t="s">
        <v>109</v>
      </c>
      <c r="L536" s="127" t="s">
        <v>109</v>
      </c>
      <c r="M536" s="130">
        <v>0</v>
      </c>
      <c r="N536" s="130" t="s">
        <v>109</v>
      </c>
      <c r="O536" s="127" t="s">
        <v>109</v>
      </c>
      <c r="P536" s="127" t="s">
        <v>109</v>
      </c>
      <c r="Q536" s="126">
        <v>5.0000000000000001E-4</v>
      </c>
      <c r="R536" s="128" t="s">
        <v>109</v>
      </c>
      <c r="S536" s="129"/>
    </row>
    <row r="537" spans="3:19" s="106" customFormat="1" ht="15.75" hidden="1" thickBot="1" x14ac:dyDescent="0.3">
      <c r="C537" s="131" t="s">
        <v>109</v>
      </c>
      <c r="D537" s="132">
        <v>0</v>
      </c>
      <c r="E537" s="133">
        <v>0</v>
      </c>
      <c r="F537" s="134">
        <v>0</v>
      </c>
      <c r="G537" s="135" t="s">
        <v>109</v>
      </c>
      <c r="H537" s="135" t="s">
        <v>109</v>
      </c>
      <c r="I537" s="134" t="s">
        <v>109</v>
      </c>
      <c r="J537" s="136" t="s">
        <v>109</v>
      </c>
      <c r="K537" s="137" t="s">
        <v>109</v>
      </c>
      <c r="L537" s="138" t="s">
        <v>109</v>
      </c>
      <c r="M537" s="139">
        <v>0</v>
      </c>
      <c r="N537" s="139" t="s">
        <v>109</v>
      </c>
      <c r="O537" s="138" t="s">
        <v>109</v>
      </c>
      <c r="P537" s="138" t="s">
        <v>109</v>
      </c>
      <c r="Q537" s="137">
        <v>5.0000000000000001E-4</v>
      </c>
      <c r="R537" s="140" t="s">
        <v>109</v>
      </c>
      <c r="S537" s="141"/>
    </row>
    <row r="538" spans="3:19" s="106" customFormat="1" ht="15.75" hidden="1" thickBot="1" x14ac:dyDescent="0.3">
      <c r="C538" s="109">
        <v>49</v>
      </c>
      <c r="D538" s="110">
        <v>0</v>
      </c>
      <c r="E538" s="111" t="s">
        <v>109</v>
      </c>
      <c r="F538" s="112">
        <v>1</v>
      </c>
      <c r="G538" s="113">
        <v>151500000000</v>
      </c>
      <c r="H538" s="113">
        <v>75750000000</v>
      </c>
      <c r="I538" s="112">
        <v>18</v>
      </c>
      <c r="J538" s="110">
        <v>50500000000</v>
      </c>
      <c r="K538" s="112"/>
      <c r="L538" s="110"/>
      <c r="M538" s="110"/>
      <c r="N538" s="110">
        <v>0</v>
      </c>
      <c r="O538" s="112" t="s">
        <v>109</v>
      </c>
      <c r="P538" s="110" t="s">
        <v>109</v>
      </c>
      <c r="Q538" s="114"/>
      <c r="R538" s="114">
        <v>0</v>
      </c>
      <c r="S538" s="115" t="s">
        <v>109</v>
      </c>
    </row>
    <row r="539" spans="3:19" s="106" customFormat="1" ht="15.75" hidden="1" thickBot="1" x14ac:dyDescent="0.3">
      <c r="C539" s="120" t="s">
        <v>109</v>
      </c>
      <c r="D539" s="121">
        <v>0</v>
      </c>
      <c r="E539" s="122">
        <v>0</v>
      </c>
      <c r="F539" s="123">
        <v>0</v>
      </c>
      <c r="G539" s="124" t="s">
        <v>54</v>
      </c>
      <c r="H539" s="124" t="s">
        <v>109</v>
      </c>
      <c r="I539" s="123" t="s">
        <v>109</v>
      </c>
      <c r="J539" s="125" t="s">
        <v>109</v>
      </c>
      <c r="K539" s="126" t="s">
        <v>109</v>
      </c>
      <c r="L539" s="127" t="s">
        <v>109</v>
      </c>
      <c r="M539" s="127" t="s">
        <v>54</v>
      </c>
      <c r="N539" s="127" t="s">
        <v>109</v>
      </c>
      <c r="O539" s="127" t="s">
        <v>109</v>
      </c>
      <c r="P539" s="127" t="s">
        <v>109</v>
      </c>
      <c r="Q539" s="126">
        <v>5.0000000000000001E-4</v>
      </c>
      <c r="R539" s="128" t="s">
        <v>109</v>
      </c>
      <c r="S539" s="129"/>
    </row>
    <row r="540" spans="3:19" s="106" customFormat="1" ht="15.75" hidden="1" thickBot="1" x14ac:dyDescent="0.3">
      <c r="C540" s="120" t="s">
        <v>109</v>
      </c>
      <c r="D540" s="121">
        <v>0</v>
      </c>
      <c r="E540" s="122">
        <v>0</v>
      </c>
      <c r="F540" s="123">
        <v>0</v>
      </c>
      <c r="G540" s="124" t="s">
        <v>109</v>
      </c>
      <c r="H540" s="124" t="s">
        <v>109</v>
      </c>
      <c r="I540" s="123" t="s">
        <v>109</v>
      </c>
      <c r="J540" s="125" t="s">
        <v>109</v>
      </c>
      <c r="K540" s="126" t="s">
        <v>109</v>
      </c>
      <c r="L540" s="127" t="s">
        <v>109</v>
      </c>
      <c r="M540" s="130" t="s">
        <v>54</v>
      </c>
      <c r="N540" s="130" t="s">
        <v>109</v>
      </c>
      <c r="O540" s="127" t="s">
        <v>109</v>
      </c>
      <c r="P540" s="127" t="s">
        <v>109</v>
      </c>
      <c r="Q540" s="126">
        <v>5.0000000000000001E-4</v>
      </c>
      <c r="R540" s="128" t="s">
        <v>109</v>
      </c>
      <c r="S540" s="129"/>
    </row>
    <row r="541" spans="3:19" s="106" customFormat="1" ht="15.75" hidden="1" thickBot="1" x14ac:dyDescent="0.3">
      <c r="C541" s="120" t="s">
        <v>109</v>
      </c>
      <c r="D541" s="121">
        <v>0</v>
      </c>
      <c r="E541" s="122">
        <v>0</v>
      </c>
      <c r="F541" s="123">
        <v>0</v>
      </c>
      <c r="G541" s="124" t="s">
        <v>109</v>
      </c>
      <c r="H541" s="124" t="s">
        <v>109</v>
      </c>
      <c r="I541" s="123" t="s">
        <v>109</v>
      </c>
      <c r="J541" s="125" t="s">
        <v>109</v>
      </c>
      <c r="K541" s="126" t="s">
        <v>109</v>
      </c>
      <c r="L541" s="127" t="s">
        <v>109</v>
      </c>
      <c r="M541" s="130">
        <v>0</v>
      </c>
      <c r="N541" s="130" t="s">
        <v>109</v>
      </c>
      <c r="O541" s="127" t="s">
        <v>109</v>
      </c>
      <c r="P541" s="127" t="s">
        <v>109</v>
      </c>
      <c r="Q541" s="126">
        <v>5.0000000000000001E-4</v>
      </c>
      <c r="R541" s="128" t="s">
        <v>109</v>
      </c>
      <c r="S541" s="129"/>
    </row>
    <row r="542" spans="3:19" s="106" customFormat="1" ht="15.75" hidden="1" thickBot="1" x14ac:dyDescent="0.3">
      <c r="C542" s="120">
        <v>0</v>
      </c>
      <c r="D542" s="121" t="s">
        <v>109</v>
      </c>
      <c r="E542" s="122" t="s">
        <v>109</v>
      </c>
      <c r="F542" s="123">
        <v>0</v>
      </c>
      <c r="G542" s="124" t="s">
        <v>109</v>
      </c>
      <c r="H542" s="124" t="s">
        <v>109</v>
      </c>
      <c r="I542" s="123" t="s">
        <v>109</v>
      </c>
      <c r="J542" s="125" t="s">
        <v>109</v>
      </c>
      <c r="K542" s="126" t="s">
        <v>109</v>
      </c>
      <c r="L542" s="127" t="s">
        <v>109</v>
      </c>
      <c r="M542" s="130">
        <v>0</v>
      </c>
      <c r="N542" s="130" t="s">
        <v>109</v>
      </c>
      <c r="O542" s="127" t="s">
        <v>109</v>
      </c>
      <c r="P542" s="127" t="s">
        <v>109</v>
      </c>
      <c r="Q542" s="126" t="s">
        <v>109</v>
      </c>
      <c r="R542" s="128" t="s">
        <v>109</v>
      </c>
      <c r="S542" s="129"/>
    </row>
    <row r="543" spans="3:19" s="106" customFormat="1" ht="15.75" hidden="1" thickBot="1" x14ac:dyDescent="0.3">
      <c r="C543" s="120" t="s">
        <v>109</v>
      </c>
      <c r="D543" s="121">
        <v>0</v>
      </c>
      <c r="E543" s="122">
        <v>0</v>
      </c>
      <c r="F543" s="123">
        <v>0</v>
      </c>
      <c r="G543" s="124" t="s">
        <v>109</v>
      </c>
      <c r="H543" s="124" t="s">
        <v>109</v>
      </c>
      <c r="I543" s="123" t="s">
        <v>109</v>
      </c>
      <c r="J543" s="125" t="s">
        <v>109</v>
      </c>
      <c r="K543" s="126" t="s">
        <v>109</v>
      </c>
      <c r="L543" s="127" t="s">
        <v>109</v>
      </c>
      <c r="M543" s="130">
        <v>0</v>
      </c>
      <c r="N543" s="130" t="s">
        <v>109</v>
      </c>
      <c r="O543" s="127" t="s">
        <v>109</v>
      </c>
      <c r="P543" s="127" t="s">
        <v>109</v>
      </c>
      <c r="Q543" s="126">
        <v>5.0000000000000001E-4</v>
      </c>
      <c r="R543" s="128" t="s">
        <v>109</v>
      </c>
      <c r="S543" s="129"/>
    </row>
    <row r="544" spans="3:19" s="106" customFormat="1" ht="15.75" hidden="1" thickBot="1" x14ac:dyDescent="0.3">
      <c r="C544" s="120" t="s">
        <v>109</v>
      </c>
      <c r="D544" s="121">
        <v>0</v>
      </c>
      <c r="E544" s="122">
        <v>0</v>
      </c>
      <c r="F544" s="123">
        <v>0</v>
      </c>
      <c r="G544" s="124" t="s">
        <v>109</v>
      </c>
      <c r="H544" s="124" t="s">
        <v>109</v>
      </c>
      <c r="I544" s="123" t="s">
        <v>109</v>
      </c>
      <c r="J544" s="125" t="s">
        <v>109</v>
      </c>
      <c r="K544" s="126" t="s">
        <v>109</v>
      </c>
      <c r="L544" s="127" t="s">
        <v>109</v>
      </c>
      <c r="M544" s="130">
        <v>0</v>
      </c>
      <c r="N544" s="130" t="s">
        <v>109</v>
      </c>
      <c r="O544" s="127" t="s">
        <v>109</v>
      </c>
      <c r="P544" s="127" t="s">
        <v>109</v>
      </c>
      <c r="Q544" s="126">
        <v>5.0000000000000001E-4</v>
      </c>
      <c r="R544" s="128" t="s">
        <v>109</v>
      </c>
      <c r="S544" s="129"/>
    </row>
    <row r="545" spans="3:19" s="106" customFormat="1" ht="15.75" hidden="1" thickBot="1" x14ac:dyDescent="0.3">
      <c r="C545" s="120" t="s">
        <v>109</v>
      </c>
      <c r="D545" s="121">
        <v>0</v>
      </c>
      <c r="E545" s="122">
        <v>0</v>
      </c>
      <c r="F545" s="123">
        <v>0</v>
      </c>
      <c r="G545" s="124" t="s">
        <v>109</v>
      </c>
      <c r="H545" s="124" t="s">
        <v>109</v>
      </c>
      <c r="I545" s="123" t="s">
        <v>109</v>
      </c>
      <c r="J545" s="125" t="s">
        <v>109</v>
      </c>
      <c r="K545" s="126" t="s">
        <v>109</v>
      </c>
      <c r="L545" s="127" t="s">
        <v>109</v>
      </c>
      <c r="M545" s="130">
        <v>0</v>
      </c>
      <c r="N545" s="130" t="s">
        <v>109</v>
      </c>
      <c r="O545" s="127" t="s">
        <v>109</v>
      </c>
      <c r="P545" s="127" t="s">
        <v>109</v>
      </c>
      <c r="Q545" s="126">
        <v>5.0000000000000001E-4</v>
      </c>
      <c r="R545" s="128" t="s">
        <v>109</v>
      </c>
      <c r="S545" s="129"/>
    </row>
    <row r="546" spans="3:19" s="106" customFormat="1" ht="15.75" hidden="1" thickBot="1" x14ac:dyDescent="0.3">
      <c r="C546" s="120" t="s">
        <v>109</v>
      </c>
      <c r="D546" s="121">
        <v>0</v>
      </c>
      <c r="E546" s="122">
        <v>0</v>
      </c>
      <c r="F546" s="123">
        <v>0</v>
      </c>
      <c r="G546" s="124" t="s">
        <v>109</v>
      </c>
      <c r="H546" s="124" t="s">
        <v>109</v>
      </c>
      <c r="I546" s="123" t="s">
        <v>109</v>
      </c>
      <c r="J546" s="125" t="s">
        <v>109</v>
      </c>
      <c r="K546" s="126" t="s">
        <v>109</v>
      </c>
      <c r="L546" s="127" t="s">
        <v>109</v>
      </c>
      <c r="M546" s="130">
        <v>0</v>
      </c>
      <c r="N546" s="130" t="s">
        <v>109</v>
      </c>
      <c r="O546" s="127" t="s">
        <v>109</v>
      </c>
      <c r="P546" s="127" t="s">
        <v>109</v>
      </c>
      <c r="Q546" s="126">
        <v>5.0000000000000001E-4</v>
      </c>
      <c r="R546" s="128" t="s">
        <v>109</v>
      </c>
      <c r="S546" s="129"/>
    </row>
    <row r="547" spans="3:19" s="106" customFormat="1" ht="15.75" hidden="1" thickBot="1" x14ac:dyDescent="0.3">
      <c r="C547" s="120" t="s">
        <v>109</v>
      </c>
      <c r="D547" s="121">
        <v>0</v>
      </c>
      <c r="E547" s="122">
        <v>0</v>
      </c>
      <c r="F547" s="123">
        <v>0</v>
      </c>
      <c r="G547" s="124" t="s">
        <v>109</v>
      </c>
      <c r="H547" s="124" t="s">
        <v>109</v>
      </c>
      <c r="I547" s="123" t="s">
        <v>109</v>
      </c>
      <c r="J547" s="125" t="s">
        <v>109</v>
      </c>
      <c r="K547" s="126" t="s">
        <v>109</v>
      </c>
      <c r="L547" s="127" t="s">
        <v>109</v>
      </c>
      <c r="M547" s="130">
        <v>0</v>
      </c>
      <c r="N547" s="130" t="s">
        <v>109</v>
      </c>
      <c r="O547" s="127" t="s">
        <v>109</v>
      </c>
      <c r="P547" s="127" t="s">
        <v>109</v>
      </c>
      <c r="Q547" s="126">
        <v>5.0000000000000001E-4</v>
      </c>
      <c r="R547" s="128" t="s">
        <v>109</v>
      </c>
      <c r="S547" s="129"/>
    </row>
    <row r="548" spans="3:19" s="106" customFormat="1" ht="15.75" hidden="1" thickBot="1" x14ac:dyDescent="0.3">
      <c r="C548" s="131" t="s">
        <v>109</v>
      </c>
      <c r="D548" s="132">
        <v>0</v>
      </c>
      <c r="E548" s="133">
        <v>0</v>
      </c>
      <c r="F548" s="134">
        <v>0</v>
      </c>
      <c r="G548" s="135" t="s">
        <v>109</v>
      </c>
      <c r="H548" s="135" t="s">
        <v>109</v>
      </c>
      <c r="I548" s="134" t="s">
        <v>109</v>
      </c>
      <c r="J548" s="136" t="s">
        <v>109</v>
      </c>
      <c r="K548" s="137" t="s">
        <v>109</v>
      </c>
      <c r="L548" s="138" t="s">
        <v>109</v>
      </c>
      <c r="M548" s="139">
        <v>0</v>
      </c>
      <c r="N548" s="139" t="s">
        <v>109</v>
      </c>
      <c r="O548" s="138" t="s">
        <v>109</v>
      </c>
      <c r="P548" s="138" t="s">
        <v>109</v>
      </c>
      <c r="Q548" s="137">
        <v>5.0000000000000001E-4</v>
      </c>
      <c r="R548" s="140" t="s">
        <v>109</v>
      </c>
      <c r="S548" s="141"/>
    </row>
    <row r="549" spans="3:19" s="106" customFormat="1" ht="15.75" hidden="1" thickBot="1" x14ac:dyDescent="0.3">
      <c r="C549" s="109">
        <v>50</v>
      </c>
      <c r="D549" s="110">
        <v>0</v>
      </c>
      <c r="E549" s="111" t="s">
        <v>109</v>
      </c>
      <c r="F549" s="112">
        <v>1</v>
      </c>
      <c r="G549" s="113">
        <v>151500000000</v>
      </c>
      <c r="H549" s="113">
        <v>75750000000</v>
      </c>
      <c r="I549" s="112">
        <v>18</v>
      </c>
      <c r="J549" s="110">
        <v>50500000000</v>
      </c>
      <c r="K549" s="112"/>
      <c r="L549" s="110"/>
      <c r="M549" s="110"/>
      <c r="N549" s="110">
        <v>0</v>
      </c>
      <c r="O549" s="112" t="s">
        <v>109</v>
      </c>
      <c r="P549" s="110" t="s">
        <v>109</v>
      </c>
      <c r="Q549" s="114"/>
      <c r="R549" s="114">
        <v>0</v>
      </c>
      <c r="S549" s="115" t="s">
        <v>109</v>
      </c>
    </row>
    <row r="550" spans="3:19" s="106" customFormat="1" ht="15.75" hidden="1" thickBot="1" x14ac:dyDescent="0.3">
      <c r="C550" s="120" t="s">
        <v>109</v>
      </c>
      <c r="D550" s="121">
        <v>0</v>
      </c>
      <c r="E550" s="122">
        <v>0</v>
      </c>
      <c r="F550" s="123">
        <v>0</v>
      </c>
      <c r="G550" s="124" t="s">
        <v>54</v>
      </c>
      <c r="H550" s="124" t="s">
        <v>109</v>
      </c>
      <c r="I550" s="123" t="s">
        <v>109</v>
      </c>
      <c r="J550" s="125" t="s">
        <v>109</v>
      </c>
      <c r="K550" s="126" t="s">
        <v>109</v>
      </c>
      <c r="L550" s="127" t="s">
        <v>109</v>
      </c>
      <c r="M550" s="127" t="s">
        <v>54</v>
      </c>
      <c r="N550" s="127" t="s">
        <v>109</v>
      </c>
      <c r="O550" s="127" t="s">
        <v>109</v>
      </c>
      <c r="P550" s="127" t="s">
        <v>109</v>
      </c>
      <c r="Q550" s="126">
        <v>5.0000000000000001E-4</v>
      </c>
      <c r="R550" s="128" t="s">
        <v>109</v>
      </c>
      <c r="S550" s="129"/>
    </row>
    <row r="551" spans="3:19" s="106" customFormat="1" ht="15.75" hidden="1" thickBot="1" x14ac:dyDescent="0.3">
      <c r="C551" s="120" t="s">
        <v>109</v>
      </c>
      <c r="D551" s="121">
        <v>0</v>
      </c>
      <c r="E551" s="122">
        <v>0</v>
      </c>
      <c r="F551" s="123">
        <v>0</v>
      </c>
      <c r="G551" s="124" t="s">
        <v>109</v>
      </c>
      <c r="H551" s="124" t="s">
        <v>109</v>
      </c>
      <c r="I551" s="123" t="s">
        <v>109</v>
      </c>
      <c r="J551" s="125" t="s">
        <v>109</v>
      </c>
      <c r="K551" s="126" t="s">
        <v>109</v>
      </c>
      <c r="L551" s="127" t="s">
        <v>109</v>
      </c>
      <c r="M551" s="130" t="s">
        <v>54</v>
      </c>
      <c r="N551" s="130" t="s">
        <v>109</v>
      </c>
      <c r="O551" s="127" t="s">
        <v>109</v>
      </c>
      <c r="P551" s="127" t="s">
        <v>109</v>
      </c>
      <c r="Q551" s="126">
        <v>5.0000000000000001E-4</v>
      </c>
      <c r="R551" s="128" t="s">
        <v>109</v>
      </c>
      <c r="S551" s="129"/>
    </row>
    <row r="552" spans="3:19" s="106" customFormat="1" ht="15.75" hidden="1" thickBot="1" x14ac:dyDescent="0.3">
      <c r="C552" s="120" t="s">
        <v>109</v>
      </c>
      <c r="D552" s="121">
        <v>0</v>
      </c>
      <c r="E552" s="122">
        <v>0</v>
      </c>
      <c r="F552" s="123">
        <v>0</v>
      </c>
      <c r="G552" s="124" t="s">
        <v>109</v>
      </c>
      <c r="H552" s="124" t="s">
        <v>109</v>
      </c>
      <c r="I552" s="123" t="s">
        <v>109</v>
      </c>
      <c r="J552" s="125" t="s">
        <v>109</v>
      </c>
      <c r="K552" s="126" t="s">
        <v>109</v>
      </c>
      <c r="L552" s="127" t="s">
        <v>109</v>
      </c>
      <c r="M552" s="130">
        <v>0</v>
      </c>
      <c r="N552" s="130" t="s">
        <v>109</v>
      </c>
      <c r="O552" s="127" t="s">
        <v>109</v>
      </c>
      <c r="P552" s="127" t="s">
        <v>109</v>
      </c>
      <c r="Q552" s="126">
        <v>5.0000000000000001E-4</v>
      </c>
      <c r="R552" s="128" t="s">
        <v>109</v>
      </c>
      <c r="S552" s="129"/>
    </row>
    <row r="553" spans="3:19" s="106" customFormat="1" ht="15.75" hidden="1" thickBot="1" x14ac:dyDescent="0.3">
      <c r="C553" s="120">
        <v>0</v>
      </c>
      <c r="D553" s="121" t="s">
        <v>109</v>
      </c>
      <c r="E553" s="122" t="s">
        <v>109</v>
      </c>
      <c r="F553" s="123">
        <v>0</v>
      </c>
      <c r="G553" s="124" t="s">
        <v>109</v>
      </c>
      <c r="H553" s="124" t="s">
        <v>109</v>
      </c>
      <c r="I553" s="123" t="s">
        <v>109</v>
      </c>
      <c r="J553" s="125" t="s">
        <v>109</v>
      </c>
      <c r="K553" s="126" t="s">
        <v>109</v>
      </c>
      <c r="L553" s="127" t="s">
        <v>109</v>
      </c>
      <c r="M553" s="130">
        <v>0</v>
      </c>
      <c r="N553" s="130" t="s">
        <v>109</v>
      </c>
      <c r="O553" s="127" t="s">
        <v>109</v>
      </c>
      <c r="P553" s="127" t="s">
        <v>109</v>
      </c>
      <c r="Q553" s="126" t="s">
        <v>109</v>
      </c>
      <c r="R553" s="128" t="s">
        <v>109</v>
      </c>
      <c r="S553" s="129"/>
    </row>
    <row r="554" spans="3:19" s="106" customFormat="1" ht="15.75" hidden="1" thickBot="1" x14ac:dyDescent="0.3">
      <c r="C554" s="120" t="s">
        <v>109</v>
      </c>
      <c r="D554" s="121">
        <v>0</v>
      </c>
      <c r="E554" s="122">
        <v>0</v>
      </c>
      <c r="F554" s="123">
        <v>0</v>
      </c>
      <c r="G554" s="124" t="s">
        <v>109</v>
      </c>
      <c r="H554" s="124" t="s">
        <v>109</v>
      </c>
      <c r="I554" s="123" t="s">
        <v>109</v>
      </c>
      <c r="J554" s="125" t="s">
        <v>109</v>
      </c>
      <c r="K554" s="126" t="s">
        <v>109</v>
      </c>
      <c r="L554" s="127" t="s">
        <v>109</v>
      </c>
      <c r="M554" s="130">
        <v>0</v>
      </c>
      <c r="N554" s="130" t="s">
        <v>109</v>
      </c>
      <c r="O554" s="127" t="s">
        <v>109</v>
      </c>
      <c r="P554" s="127" t="s">
        <v>109</v>
      </c>
      <c r="Q554" s="126">
        <v>5.0000000000000001E-4</v>
      </c>
      <c r="R554" s="128" t="s">
        <v>109</v>
      </c>
      <c r="S554" s="129"/>
    </row>
    <row r="555" spans="3:19" s="106" customFormat="1" ht="15.75" hidden="1" thickBot="1" x14ac:dyDescent="0.3">
      <c r="C555" s="120" t="s">
        <v>109</v>
      </c>
      <c r="D555" s="121">
        <v>0</v>
      </c>
      <c r="E555" s="122">
        <v>0</v>
      </c>
      <c r="F555" s="123">
        <v>0</v>
      </c>
      <c r="G555" s="124" t="s">
        <v>109</v>
      </c>
      <c r="H555" s="124" t="s">
        <v>109</v>
      </c>
      <c r="I555" s="123" t="s">
        <v>109</v>
      </c>
      <c r="J555" s="125" t="s">
        <v>109</v>
      </c>
      <c r="K555" s="126" t="s">
        <v>109</v>
      </c>
      <c r="L555" s="127" t="s">
        <v>109</v>
      </c>
      <c r="M555" s="130">
        <v>0</v>
      </c>
      <c r="N555" s="130" t="s">
        <v>109</v>
      </c>
      <c r="O555" s="127" t="s">
        <v>109</v>
      </c>
      <c r="P555" s="127" t="s">
        <v>109</v>
      </c>
      <c r="Q555" s="126">
        <v>5.0000000000000001E-4</v>
      </c>
      <c r="R555" s="128" t="s">
        <v>109</v>
      </c>
      <c r="S555" s="129"/>
    </row>
    <row r="556" spans="3:19" s="106" customFormat="1" ht="15.75" hidden="1" thickBot="1" x14ac:dyDescent="0.3">
      <c r="C556" s="120" t="s">
        <v>109</v>
      </c>
      <c r="D556" s="121">
        <v>0</v>
      </c>
      <c r="E556" s="122">
        <v>0</v>
      </c>
      <c r="F556" s="123">
        <v>0</v>
      </c>
      <c r="G556" s="124" t="s">
        <v>109</v>
      </c>
      <c r="H556" s="124" t="s">
        <v>109</v>
      </c>
      <c r="I556" s="123" t="s">
        <v>109</v>
      </c>
      <c r="J556" s="125" t="s">
        <v>109</v>
      </c>
      <c r="K556" s="126" t="s">
        <v>109</v>
      </c>
      <c r="L556" s="127" t="s">
        <v>109</v>
      </c>
      <c r="M556" s="130">
        <v>0</v>
      </c>
      <c r="N556" s="130" t="s">
        <v>109</v>
      </c>
      <c r="O556" s="127" t="s">
        <v>109</v>
      </c>
      <c r="P556" s="127" t="s">
        <v>109</v>
      </c>
      <c r="Q556" s="126">
        <v>5.0000000000000001E-4</v>
      </c>
      <c r="R556" s="128" t="s">
        <v>109</v>
      </c>
      <c r="S556" s="129"/>
    </row>
    <row r="557" spans="3:19" s="106" customFormat="1" ht="15.75" hidden="1" thickBot="1" x14ac:dyDescent="0.3">
      <c r="C557" s="120" t="s">
        <v>109</v>
      </c>
      <c r="D557" s="121">
        <v>0</v>
      </c>
      <c r="E557" s="122">
        <v>0</v>
      </c>
      <c r="F557" s="123">
        <v>0</v>
      </c>
      <c r="G557" s="124" t="s">
        <v>109</v>
      </c>
      <c r="H557" s="124" t="s">
        <v>109</v>
      </c>
      <c r="I557" s="123" t="s">
        <v>109</v>
      </c>
      <c r="J557" s="125" t="s">
        <v>109</v>
      </c>
      <c r="K557" s="126" t="s">
        <v>109</v>
      </c>
      <c r="L557" s="127" t="s">
        <v>109</v>
      </c>
      <c r="M557" s="130">
        <v>0</v>
      </c>
      <c r="N557" s="130" t="s">
        <v>109</v>
      </c>
      <c r="O557" s="127" t="s">
        <v>109</v>
      </c>
      <c r="P557" s="127" t="s">
        <v>109</v>
      </c>
      <c r="Q557" s="126">
        <v>5.0000000000000001E-4</v>
      </c>
      <c r="R557" s="128" t="s">
        <v>109</v>
      </c>
      <c r="S557" s="129"/>
    </row>
    <row r="558" spans="3:19" s="106" customFormat="1" ht="15.75" hidden="1" thickBot="1" x14ac:dyDescent="0.3">
      <c r="C558" s="120" t="s">
        <v>109</v>
      </c>
      <c r="D558" s="121">
        <v>0</v>
      </c>
      <c r="E558" s="122">
        <v>0</v>
      </c>
      <c r="F558" s="123">
        <v>0</v>
      </c>
      <c r="G558" s="124" t="s">
        <v>109</v>
      </c>
      <c r="H558" s="124" t="s">
        <v>109</v>
      </c>
      <c r="I558" s="123" t="s">
        <v>109</v>
      </c>
      <c r="J558" s="125" t="s">
        <v>109</v>
      </c>
      <c r="K558" s="126" t="s">
        <v>109</v>
      </c>
      <c r="L558" s="127" t="s">
        <v>109</v>
      </c>
      <c r="M558" s="130">
        <v>0</v>
      </c>
      <c r="N558" s="130" t="s">
        <v>109</v>
      </c>
      <c r="O558" s="127" t="s">
        <v>109</v>
      </c>
      <c r="P558" s="127" t="s">
        <v>109</v>
      </c>
      <c r="Q558" s="126">
        <v>5.0000000000000001E-4</v>
      </c>
      <c r="R558" s="128" t="s">
        <v>109</v>
      </c>
      <c r="S558" s="129"/>
    </row>
    <row r="559" spans="3:19" s="106" customFormat="1" ht="15.75" hidden="1" thickBot="1" x14ac:dyDescent="0.3">
      <c r="C559" s="131" t="s">
        <v>109</v>
      </c>
      <c r="D559" s="132">
        <v>0</v>
      </c>
      <c r="E559" s="133">
        <v>0</v>
      </c>
      <c r="F559" s="134">
        <v>0</v>
      </c>
      <c r="G559" s="135" t="s">
        <v>109</v>
      </c>
      <c r="H559" s="135" t="s">
        <v>109</v>
      </c>
      <c r="I559" s="134" t="s">
        <v>109</v>
      </c>
      <c r="J559" s="136" t="s">
        <v>109</v>
      </c>
      <c r="K559" s="137" t="s">
        <v>109</v>
      </c>
      <c r="L559" s="138" t="s">
        <v>109</v>
      </c>
      <c r="M559" s="139">
        <v>0</v>
      </c>
      <c r="N559" s="139" t="s">
        <v>109</v>
      </c>
      <c r="O559" s="138" t="s">
        <v>109</v>
      </c>
      <c r="P559" s="138" t="s">
        <v>109</v>
      </c>
      <c r="Q559" s="137">
        <v>5.0000000000000001E-4</v>
      </c>
      <c r="R559" s="140" t="s">
        <v>109</v>
      </c>
      <c r="S559" s="141"/>
    </row>
    <row r="560" spans="3:19" s="106" customFormat="1" ht="15.75" hidden="1" thickBot="1" x14ac:dyDescent="0.3">
      <c r="C560" s="109">
        <v>51</v>
      </c>
      <c r="D560" s="110">
        <v>0</v>
      </c>
      <c r="E560" s="111" t="s">
        <v>109</v>
      </c>
      <c r="F560" s="112">
        <v>1</v>
      </c>
      <c r="G560" s="113">
        <v>151500000000</v>
      </c>
      <c r="H560" s="113">
        <v>75750000000</v>
      </c>
      <c r="I560" s="112">
        <v>18</v>
      </c>
      <c r="J560" s="110">
        <v>50500000000</v>
      </c>
      <c r="K560" s="112"/>
      <c r="L560" s="110"/>
      <c r="M560" s="110"/>
      <c r="N560" s="110">
        <v>0</v>
      </c>
      <c r="O560" s="112" t="s">
        <v>109</v>
      </c>
      <c r="P560" s="110" t="s">
        <v>109</v>
      </c>
      <c r="Q560" s="114"/>
      <c r="R560" s="114">
        <v>0</v>
      </c>
      <c r="S560" s="115" t="s">
        <v>109</v>
      </c>
    </row>
    <row r="561" spans="3:19" s="106" customFormat="1" ht="15.75" hidden="1" thickBot="1" x14ac:dyDescent="0.3">
      <c r="C561" s="120" t="s">
        <v>109</v>
      </c>
      <c r="D561" s="121">
        <v>0</v>
      </c>
      <c r="E561" s="122">
        <v>0</v>
      </c>
      <c r="F561" s="123">
        <v>0</v>
      </c>
      <c r="G561" s="124" t="s">
        <v>54</v>
      </c>
      <c r="H561" s="124" t="s">
        <v>109</v>
      </c>
      <c r="I561" s="123" t="s">
        <v>109</v>
      </c>
      <c r="J561" s="125" t="s">
        <v>109</v>
      </c>
      <c r="K561" s="126" t="s">
        <v>109</v>
      </c>
      <c r="L561" s="127" t="s">
        <v>109</v>
      </c>
      <c r="M561" s="127" t="s">
        <v>54</v>
      </c>
      <c r="N561" s="127" t="s">
        <v>109</v>
      </c>
      <c r="O561" s="127" t="s">
        <v>109</v>
      </c>
      <c r="P561" s="127" t="s">
        <v>109</v>
      </c>
      <c r="Q561" s="126">
        <v>5.0000000000000001E-4</v>
      </c>
      <c r="R561" s="128" t="s">
        <v>109</v>
      </c>
      <c r="S561" s="129"/>
    </row>
    <row r="562" spans="3:19" s="106" customFormat="1" ht="15.75" hidden="1" thickBot="1" x14ac:dyDescent="0.3">
      <c r="C562" s="120" t="s">
        <v>109</v>
      </c>
      <c r="D562" s="121">
        <v>0</v>
      </c>
      <c r="E562" s="122">
        <v>0</v>
      </c>
      <c r="F562" s="123">
        <v>0</v>
      </c>
      <c r="G562" s="124" t="s">
        <v>109</v>
      </c>
      <c r="H562" s="124" t="s">
        <v>109</v>
      </c>
      <c r="I562" s="123" t="s">
        <v>109</v>
      </c>
      <c r="J562" s="125" t="s">
        <v>109</v>
      </c>
      <c r="K562" s="126" t="s">
        <v>109</v>
      </c>
      <c r="L562" s="127" t="s">
        <v>109</v>
      </c>
      <c r="M562" s="130" t="s">
        <v>54</v>
      </c>
      <c r="N562" s="130" t="s">
        <v>109</v>
      </c>
      <c r="O562" s="127" t="s">
        <v>109</v>
      </c>
      <c r="P562" s="127" t="s">
        <v>109</v>
      </c>
      <c r="Q562" s="126">
        <v>5.0000000000000001E-4</v>
      </c>
      <c r="R562" s="128" t="s">
        <v>109</v>
      </c>
      <c r="S562" s="129"/>
    </row>
    <row r="563" spans="3:19" s="106" customFormat="1" ht="15.75" hidden="1" thickBot="1" x14ac:dyDescent="0.3">
      <c r="C563" s="120" t="s">
        <v>109</v>
      </c>
      <c r="D563" s="121">
        <v>0</v>
      </c>
      <c r="E563" s="122">
        <v>0</v>
      </c>
      <c r="F563" s="123">
        <v>0</v>
      </c>
      <c r="G563" s="124" t="s">
        <v>109</v>
      </c>
      <c r="H563" s="124" t="s">
        <v>109</v>
      </c>
      <c r="I563" s="123" t="s">
        <v>109</v>
      </c>
      <c r="J563" s="125" t="s">
        <v>109</v>
      </c>
      <c r="K563" s="126" t="s">
        <v>109</v>
      </c>
      <c r="L563" s="127" t="s">
        <v>109</v>
      </c>
      <c r="M563" s="130">
        <v>0</v>
      </c>
      <c r="N563" s="130" t="s">
        <v>109</v>
      </c>
      <c r="O563" s="127" t="s">
        <v>109</v>
      </c>
      <c r="P563" s="127" t="s">
        <v>109</v>
      </c>
      <c r="Q563" s="126">
        <v>5.0000000000000001E-4</v>
      </c>
      <c r="R563" s="128" t="s">
        <v>109</v>
      </c>
      <c r="S563" s="129"/>
    </row>
    <row r="564" spans="3:19" s="106" customFormat="1" ht="15.75" hidden="1" thickBot="1" x14ac:dyDescent="0.3">
      <c r="C564" s="120">
        <v>0</v>
      </c>
      <c r="D564" s="121" t="s">
        <v>109</v>
      </c>
      <c r="E564" s="122" t="s">
        <v>109</v>
      </c>
      <c r="F564" s="123">
        <v>0</v>
      </c>
      <c r="G564" s="124" t="s">
        <v>109</v>
      </c>
      <c r="H564" s="124" t="s">
        <v>109</v>
      </c>
      <c r="I564" s="123" t="s">
        <v>109</v>
      </c>
      <c r="J564" s="125" t="s">
        <v>109</v>
      </c>
      <c r="K564" s="126" t="s">
        <v>109</v>
      </c>
      <c r="L564" s="127" t="s">
        <v>109</v>
      </c>
      <c r="M564" s="130">
        <v>0</v>
      </c>
      <c r="N564" s="130" t="s">
        <v>109</v>
      </c>
      <c r="O564" s="127" t="s">
        <v>109</v>
      </c>
      <c r="P564" s="127" t="s">
        <v>109</v>
      </c>
      <c r="Q564" s="126" t="s">
        <v>109</v>
      </c>
      <c r="R564" s="128" t="s">
        <v>109</v>
      </c>
      <c r="S564" s="129"/>
    </row>
    <row r="565" spans="3:19" s="106" customFormat="1" ht="15.75" hidden="1" thickBot="1" x14ac:dyDescent="0.3">
      <c r="C565" s="120" t="s">
        <v>109</v>
      </c>
      <c r="D565" s="121">
        <v>0</v>
      </c>
      <c r="E565" s="122">
        <v>0</v>
      </c>
      <c r="F565" s="123">
        <v>0</v>
      </c>
      <c r="G565" s="124" t="s">
        <v>109</v>
      </c>
      <c r="H565" s="124" t="s">
        <v>109</v>
      </c>
      <c r="I565" s="123" t="s">
        <v>109</v>
      </c>
      <c r="J565" s="125" t="s">
        <v>109</v>
      </c>
      <c r="K565" s="126" t="s">
        <v>109</v>
      </c>
      <c r="L565" s="127" t="s">
        <v>109</v>
      </c>
      <c r="M565" s="130">
        <v>0</v>
      </c>
      <c r="N565" s="130" t="s">
        <v>109</v>
      </c>
      <c r="O565" s="127" t="s">
        <v>109</v>
      </c>
      <c r="P565" s="127" t="s">
        <v>109</v>
      </c>
      <c r="Q565" s="126">
        <v>5.0000000000000001E-4</v>
      </c>
      <c r="R565" s="128" t="s">
        <v>109</v>
      </c>
      <c r="S565" s="129"/>
    </row>
    <row r="566" spans="3:19" s="106" customFormat="1" ht="15.75" hidden="1" thickBot="1" x14ac:dyDescent="0.3">
      <c r="C566" s="120" t="s">
        <v>109</v>
      </c>
      <c r="D566" s="121">
        <v>0</v>
      </c>
      <c r="E566" s="122">
        <v>0</v>
      </c>
      <c r="F566" s="123">
        <v>0</v>
      </c>
      <c r="G566" s="124" t="s">
        <v>109</v>
      </c>
      <c r="H566" s="124" t="s">
        <v>109</v>
      </c>
      <c r="I566" s="123" t="s">
        <v>109</v>
      </c>
      <c r="J566" s="125" t="s">
        <v>109</v>
      </c>
      <c r="K566" s="126" t="s">
        <v>109</v>
      </c>
      <c r="L566" s="127" t="s">
        <v>109</v>
      </c>
      <c r="M566" s="130">
        <v>0</v>
      </c>
      <c r="N566" s="130" t="s">
        <v>109</v>
      </c>
      <c r="O566" s="127" t="s">
        <v>109</v>
      </c>
      <c r="P566" s="127" t="s">
        <v>109</v>
      </c>
      <c r="Q566" s="126">
        <v>5.0000000000000001E-4</v>
      </c>
      <c r="R566" s="128" t="s">
        <v>109</v>
      </c>
      <c r="S566" s="129"/>
    </row>
    <row r="567" spans="3:19" s="106" customFormat="1" ht="15.75" hidden="1" thickBot="1" x14ac:dyDescent="0.3">
      <c r="C567" s="120" t="s">
        <v>109</v>
      </c>
      <c r="D567" s="121">
        <v>0</v>
      </c>
      <c r="E567" s="122">
        <v>0</v>
      </c>
      <c r="F567" s="123">
        <v>0</v>
      </c>
      <c r="G567" s="124" t="s">
        <v>109</v>
      </c>
      <c r="H567" s="124" t="s">
        <v>109</v>
      </c>
      <c r="I567" s="123" t="s">
        <v>109</v>
      </c>
      <c r="J567" s="125" t="s">
        <v>109</v>
      </c>
      <c r="K567" s="126" t="s">
        <v>109</v>
      </c>
      <c r="L567" s="127" t="s">
        <v>109</v>
      </c>
      <c r="M567" s="130">
        <v>0</v>
      </c>
      <c r="N567" s="130" t="s">
        <v>109</v>
      </c>
      <c r="O567" s="127" t="s">
        <v>109</v>
      </c>
      <c r="P567" s="127" t="s">
        <v>109</v>
      </c>
      <c r="Q567" s="126">
        <v>5.0000000000000001E-4</v>
      </c>
      <c r="R567" s="128" t="s">
        <v>109</v>
      </c>
      <c r="S567" s="129"/>
    </row>
    <row r="568" spans="3:19" s="106" customFormat="1" ht="15.75" hidden="1" thickBot="1" x14ac:dyDescent="0.3">
      <c r="C568" s="120" t="s">
        <v>109</v>
      </c>
      <c r="D568" s="121">
        <v>0</v>
      </c>
      <c r="E568" s="122">
        <v>0</v>
      </c>
      <c r="F568" s="123">
        <v>0</v>
      </c>
      <c r="G568" s="124" t="s">
        <v>109</v>
      </c>
      <c r="H568" s="124" t="s">
        <v>109</v>
      </c>
      <c r="I568" s="123" t="s">
        <v>109</v>
      </c>
      <c r="J568" s="125" t="s">
        <v>109</v>
      </c>
      <c r="K568" s="126" t="s">
        <v>109</v>
      </c>
      <c r="L568" s="127" t="s">
        <v>109</v>
      </c>
      <c r="M568" s="130">
        <v>0</v>
      </c>
      <c r="N568" s="130" t="s">
        <v>109</v>
      </c>
      <c r="O568" s="127" t="s">
        <v>109</v>
      </c>
      <c r="P568" s="127" t="s">
        <v>109</v>
      </c>
      <c r="Q568" s="126">
        <v>5.0000000000000001E-4</v>
      </c>
      <c r="R568" s="128" t="s">
        <v>109</v>
      </c>
      <c r="S568" s="129"/>
    </row>
    <row r="569" spans="3:19" s="106" customFormat="1" ht="15.75" hidden="1" thickBot="1" x14ac:dyDescent="0.3">
      <c r="C569" s="120" t="s">
        <v>109</v>
      </c>
      <c r="D569" s="121">
        <v>0</v>
      </c>
      <c r="E569" s="122">
        <v>0</v>
      </c>
      <c r="F569" s="123">
        <v>0</v>
      </c>
      <c r="G569" s="124" t="s">
        <v>109</v>
      </c>
      <c r="H569" s="124" t="s">
        <v>109</v>
      </c>
      <c r="I569" s="123" t="s">
        <v>109</v>
      </c>
      <c r="J569" s="125" t="s">
        <v>109</v>
      </c>
      <c r="K569" s="126" t="s">
        <v>109</v>
      </c>
      <c r="L569" s="127" t="s">
        <v>109</v>
      </c>
      <c r="M569" s="130">
        <v>0</v>
      </c>
      <c r="N569" s="130" t="s">
        <v>109</v>
      </c>
      <c r="O569" s="127" t="s">
        <v>109</v>
      </c>
      <c r="P569" s="127" t="s">
        <v>109</v>
      </c>
      <c r="Q569" s="126">
        <v>5.0000000000000001E-4</v>
      </c>
      <c r="R569" s="128" t="s">
        <v>109</v>
      </c>
      <c r="S569" s="129"/>
    </row>
    <row r="570" spans="3:19" s="106" customFormat="1" ht="15.75" hidden="1" thickBot="1" x14ac:dyDescent="0.3">
      <c r="C570" s="131" t="s">
        <v>109</v>
      </c>
      <c r="D570" s="132">
        <v>0</v>
      </c>
      <c r="E570" s="133">
        <v>0</v>
      </c>
      <c r="F570" s="134">
        <v>0</v>
      </c>
      <c r="G570" s="135" t="s">
        <v>109</v>
      </c>
      <c r="H570" s="135" t="s">
        <v>109</v>
      </c>
      <c r="I570" s="134" t="s">
        <v>109</v>
      </c>
      <c r="J570" s="136" t="s">
        <v>109</v>
      </c>
      <c r="K570" s="137" t="s">
        <v>109</v>
      </c>
      <c r="L570" s="138" t="s">
        <v>109</v>
      </c>
      <c r="M570" s="139">
        <v>0</v>
      </c>
      <c r="N570" s="139" t="s">
        <v>109</v>
      </c>
      <c r="O570" s="138" t="s">
        <v>109</v>
      </c>
      <c r="P570" s="138" t="s">
        <v>109</v>
      </c>
      <c r="Q570" s="137">
        <v>5.0000000000000001E-4</v>
      </c>
      <c r="R570" s="140" t="s">
        <v>109</v>
      </c>
      <c r="S570" s="141"/>
    </row>
    <row r="571" spans="3:19" s="106" customFormat="1" ht="15.75" hidden="1" thickBot="1" x14ac:dyDescent="0.3">
      <c r="C571" s="109">
        <v>52</v>
      </c>
      <c r="D571" s="110">
        <v>0</v>
      </c>
      <c r="E571" s="111" t="s">
        <v>109</v>
      </c>
      <c r="F571" s="112">
        <v>1</v>
      </c>
      <c r="G571" s="113">
        <v>151500000000</v>
      </c>
      <c r="H571" s="113">
        <v>75750000000</v>
      </c>
      <c r="I571" s="112">
        <v>18</v>
      </c>
      <c r="J571" s="110">
        <v>50500000000</v>
      </c>
      <c r="K571" s="112"/>
      <c r="L571" s="110"/>
      <c r="M571" s="110"/>
      <c r="N571" s="110">
        <v>0</v>
      </c>
      <c r="O571" s="112" t="s">
        <v>109</v>
      </c>
      <c r="P571" s="110" t="s">
        <v>109</v>
      </c>
      <c r="Q571" s="114"/>
      <c r="R571" s="114">
        <v>0</v>
      </c>
      <c r="S571" s="115" t="s">
        <v>109</v>
      </c>
    </row>
    <row r="572" spans="3:19" s="106" customFormat="1" ht="15.75" hidden="1" thickBot="1" x14ac:dyDescent="0.3">
      <c r="C572" s="120" t="s">
        <v>109</v>
      </c>
      <c r="D572" s="121">
        <v>0</v>
      </c>
      <c r="E572" s="122">
        <v>0</v>
      </c>
      <c r="F572" s="123">
        <v>0</v>
      </c>
      <c r="G572" s="124" t="s">
        <v>54</v>
      </c>
      <c r="H572" s="124" t="s">
        <v>109</v>
      </c>
      <c r="I572" s="123" t="s">
        <v>109</v>
      </c>
      <c r="J572" s="125" t="s">
        <v>109</v>
      </c>
      <c r="K572" s="126" t="s">
        <v>109</v>
      </c>
      <c r="L572" s="127" t="s">
        <v>109</v>
      </c>
      <c r="M572" s="127" t="s">
        <v>54</v>
      </c>
      <c r="N572" s="127" t="s">
        <v>109</v>
      </c>
      <c r="O572" s="127" t="s">
        <v>109</v>
      </c>
      <c r="P572" s="127" t="s">
        <v>109</v>
      </c>
      <c r="Q572" s="126">
        <v>5.0000000000000001E-4</v>
      </c>
      <c r="R572" s="128" t="s">
        <v>109</v>
      </c>
      <c r="S572" s="129"/>
    </row>
    <row r="573" spans="3:19" s="106" customFormat="1" ht="15.75" hidden="1" thickBot="1" x14ac:dyDescent="0.3">
      <c r="C573" s="120" t="s">
        <v>109</v>
      </c>
      <c r="D573" s="121">
        <v>0</v>
      </c>
      <c r="E573" s="122">
        <v>0</v>
      </c>
      <c r="F573" s="123">
        <v>0</v>
      </c>
      <c r="G573" s="124" t="s">
        <v>109</v>
      </c>
      <c r="H573" s="124" t="s">
        <v>109</v>
      </c>
      <c r="I573" s="123" t="s">
        <v>109</v>
      </c>
      <c r="J573" s="125" t="s">
        <v>109</v>
      </c>
      <c r="K573" s="126" t="s">
        <v>109</v>
      </c>
      <c r="L573" s="127" t="s">
        <v>109</v>
      </c>
      <c r="M573" s="130" t="s">
        <v>54</v>
      </c>
      <c r="N573" s="130" t="s">
        <v>109</v>
      </c>
      <c r="O573" s="127" t="s">
        <v>109</v>
      </c>
      <c r="P573" s="127" t="s">
        <v>109</v>
      </c>
      <c r="Q573" s="126">
        <v>5.0000000000000001E-4</v>
      </c>
      <c r="R573" s="128" t="s">
        <v>109</v>
      </c>
      <c r="S573" s="129"/>
    </row>
    <row r="574" spans="3:19" s="106" customFormat="1" ht="15.75" hidden="1" thickBot="1" x14ac:dyDescent="0.3">
      <c r="C574" s="120" t="s">
        <v>109</v>
      </c>
      <c r="D574" s="121">
        <v>0</v>
      </c>
      <c r="E574" s="122">
        <v>0</v>
      </c>
      <c r="F574" s="123">
        <v>0</v>
      </c>
      <c r="G574" s="124" t="s">
        <v>109</v>
      </c>
      <c r="H574" s="124" t="s">
        <v>109</v>
      </c>
      <c r="I574" s="123" t="s">
        <v>109</v>
      </c>
      <c r="J574" s="125" t="s">
        <v>109</v>
      </c>
      <c r="K574" s="126" t="s">
        <v>109</v>
      </c>
      <c r="L574" s="127" t="s">
        <v>109</v>
      </c>
      <c r="M574" s="130">
        <v>0</v>
      </c>
      <c r="N574" s="130" t="s">
        <v>109</v>
      </c>
      <c r="O574" s="127" t="s">
        <v>109</v>
      </c>
      <c r="P574" s="127" t="s">
        <v>109</v>
      </c>
      <c r="Q574" s="126">
        <v>5.0000000000000001E-4</v>
      </c>
      <c r="R574" s="128" t="s">
        <v>109</v>
      </c>
      <c r="S574" s="129"/>
    </row>
    <row r="575" spans="3:19" s="106" customFormat="1" ht="15.75" hidden="1" thickBot="1" x14ac:dyDescent="0.3">
      <c r="C575" s="120">
        <v>0</v>
      </c>
      <c r="D575" s="121" t="s">
        <v>109</v>
      </c>
      <c r="E575" s="122" t="s">
        <v>109</v>
      </c>
      <c r="F575" s="123">
        <v>0</v>
      </c>
      <c r="G575" s="124" t="s">
        <v>109</v>
      </c>
      <c r="H575" s="124" t="s">
        <v>109</v>
      </c>
      <c r="I575" s="123" t="s">
        <v>109</v>
      </c>
      <c r="J575" s="125" t="s">
        <v>109</v>
      </c>
      <c r="K575" s="126" t="s">
        <v>109</v>
      </c>
      <c r="L575" s="127" t="s">
        <v>109</v>
      </c>
      <c r="M575" s="130">
        <v>0</v>
      </c>
      <c r="N575" s="130" t="s">
        <v>109</v>
      </c>
      <c r="O575" s="127" t="s">
        <v>109</v>
      </c>
      <c r="P575" s="127" t="s">
        <v>109</v>
      </c>
      <c r="Q575" s="126" t="s">
        <v>109</v>
      </c>
      <c r="R575" s="128" t="s">
        <v>109</v>
      </c>
      <c r="S575" s="129"/>
    </row>
    <row r="576" spans="3:19" s="106" customFormat="1" ht="15.75" hidden="1" thickBot="1" x14ac:dyDescent="0.3">
      <c r="C576" s="120" t="s">
        <v>109</v>
      </c>
      <c r="D576" s="121">
        <v>0</v>
      </c>
      <c r="E576" s="122">
        <v>0</v>
      </c>
      <c r="F576" s="123">
        <v>0</v>
      </c>
      <c r="G576" s="124" t="s">
        <v>109</v>
      </c>
      <c r="H576" s="124" t="s">
        <v>109</v>
      </c>
      <c r="I576" s="123" t="s">
        <v>109</v>
      </c>
      <c r="J576" s="125" t="s">
        <v>109</v>
      </c>
      <c r="K576" s="126" t="s">
        <v>109</v>
      </c>
      <c r="L576" s="127" t="s">
        <v>109</v>
      </c>
      <c r="M576" s="130">
        <v>0</v>
      </c>
      <c r="N576" s="130" t="s">
        <v>109</v>
      </c>
      <c r="O576" s="127" t="s">
        <v>109</v>
      </c>
      <c r="P576" s="127" t="s">
        <v>109</v>
      </c>
      <c r="Q576" s="126">
        <v>5.0000000000000001E-4</v>
      </c>
      <c r="R576" s="128" t="s">
        <v>109</v>
      </c>
      <c r="S576" s="129"/>
    </row>
    <row r="577" spans="3:19" s="106" customFormat="1" ht="15.75" hidden="1" thickBot="1" x14ac:dyDescent="0.3">
      <c r="C577" s="120" t="s">
        <v>109</v>
      </c>
      <c r="D577" s="121">
        <v>0</v>
      </c>
      <c r="E577" s="122">
        <v>0</v>
      </c>
      <c r="F577" s="123">
        <v>0</v>
      </c>
      <c r="G577" s="124" t="s">
        <v>109</v>
      </c>
      <c r="H577" s="124" t="s">
        <v>109</v>
      </c>
      <c r="I577" s="123" t="s">
        <v>109</v>
      </c>
      <c r="J577" s="125" t="s">
        <v>109</v>
      </c>
      <c r="K577" s="126" t="s">
        <v>109</v>
      </c>
      <c r="L577" s="127" t="s">
        <v>109</v>
      </c>
      <c r="M577" s="130">
        <v>0</v>
      </c>
      <c r="N577" s="130" t="s">
        <v>109</v>
      </c>
      <c r="O577" s="127" t="s">
        <v>109</v>
      </c>
      <c r="P577" s="127" t="s">
        <v>109</v>
      </c>
      <c r="Q577" s="126">
        <v>5.0000000000000001E-4</v>
      </c>
      <c r="R577" s="128" t="s">
        <v>109</v>
      </c>
      <c r="S577" s="129"/>
    </row>
    <row r="578" spans="3:19" s="106" customFormat="1" ht="15.75" hidden="1" thickBot="1" x14ac:dyDescent="0.3">
      <c r="C578" s="120" t="s">
        <v>109</v>
      </c>
      <c r="D578" s="121">
        <v>0</v>
      </c>
      <c r="E578" s="122">
        <v>0</v>
      </c>
      <c r="F578" s="123">
        <v>0</v>
      </c>
      <c r="G578" s="124" t="s">
        <v>109</v>
      </c>
      <c r="H578" s="124" t="s">
        <v>109</v>
      </c>
      <c r="I578" s="123" t="s">
        <v>109</v>
      </c>
      <c r="J578" s="125" t="s">
        <v>109</v>
      </c>
      <c r="K578" s="126" t="s">
        <v>109</v>
      </c>
      <c r="L578" s="127" t="s">
        <v>109</v>
      </c>
      <c r="M578" s="130">
        <v>0</v>
      </c>
      <c r="N578" s="130" t="s">
        <v>109</v>
      </c>
      <c r="O578" s="127" t="s">
        <v>109</v>
      </c>
      <c r="P578" s="127" t="s">
        <v>109</v>
      </c>
      <c r="Q578" s="126">
        <v>5.0000000000000001E-4</v>
      </c>
      <c r="R578" s="128" t="s">
        <v>109</v>
      </c>
      <c r="S578" s="129"/>
    </row>
    <row r="579" spans="3:19" s="106" customFormat="1" ht="15.75" hidden="1" thickBot="1" x14ac:dyDescent="0.3">
      <c r="C579" s="120" t="s">
        <v>109</v>
      </c>
      <c r="D579" s="121">
        <v>0</v>
      </c>
      <c r="E579" s="122">
        <v>0</v>
      </c>
      <c r="F579" s="123">
        <v>0</v>
      </c>
      <c r="G579" s="124" t="s">
        <v>109</v>
      </c>
      <c r="H579" s="124" t="s">
        <v>109</v>
      </c>
      <c r="I579" s="123" t="s">
        <v>109</v>
      </c>
      <c r="J579" s="125" t="s">
        <v>109</v>
      </c>
      <c r="K579" s="126" t="s">
        <v>109</v>
      </c>
      <c r="L579" s="127" t="s">
        <v>109</v>
      </c>
      <c r="M579" s="130">
        <v>0</v>
      </c>
      <c r="N579" s="130" t="s">
        <v>109</v>
      </c>
      <c r="O579" s="127" t="s">
        <v>109</v>
      </c>
      <c r="P579" s="127" t="s">
        <v>109</v>
      </c>
      <c r="Q579" s="126">
        <v>5.0000000000000001E-4</v>
      </c>
      <c r="R579" s="128" t="s">
        <v>109</v>
      </c>
      <c r="S579" s="129"/>
    </row>
    <row r="580" spans="3:19" s="106" customFormat="1" ht="15.75" hidden="1" thickBot="1" x14ac:dyDescent="0.3">
      <c r="C580" s="120" t="s">
        <v>109</v>
      </c>
      <c r="D580" s="121">
        <v>0</v>
      </c>
      <c r="E580" s="122">
        <v>0</v>
      </c>
      <c r="F580" s="123">
        <v>0</v>
      </c>
      <c r="G580" s="124" t="s">
        <v>109</v>
      </c>
      <c r="H580" s="124" t="s">
        <v>109</v>
      </c>
      <c r="I580" s="123" t="s">
        <v>109</v>
      </c>
      <c r="J580" s="125" t="s">
        <v>109</v>
      </c>
      <c r="K580" s="126" t="s">
        <v>109</v>
      </c>
      <c r="L580" s="127" t="s">
        <v>109</v>
      </c>
      <c r="M580" s="130">
        <v>0</v>
      </c>
      <c r="N580" s="130" t="s">
        <v>109</v>
      </c>
      <c r="O580" s="127" t="s">
        <v>109</v>
      </c>
      <c r="P580" s="127" t="s">
        <v>109</v>
      </c>
      <c r="Q580" s="126">
        <v>5.0000000000000001E-4</v>
      </c>
      <c r="R580" s="128" t="s">
        <v>109</v>
      </c>
      <c r="S580" s="129"/>
    </row>
    <row r="581" spans="3:19" s="106" customFormat="1" ht="15.75" hidden="1" thickBot="1" x14ac:dyDescent="0.3">
      <c r="C581" s="131" t="s">
        <v>109</v>
      </c>
      <c r="D581" s="132">
        <v>0</v>
      </c>
      <c r="E581" s="133">
        <v>0</v>
      </c>
      <c r="F581" s="134">
        <v>0</v>
      </c>
      <c r="G581" s="135" t="s">
        <v>109</v>
      </c>
      <c r="H581" s="135" t="s">
        <v>109</v>
      </c>
      <c r="I581" s="134" t="s">
        <v>109</v>
      </c>
      <c r="J581" s="136" t="s">
        <v>109</v>
      </c>
      <c r="K581" s="137" t="s">
        <v>109</v>
      </c>
      <c r="L581" s="138" t="s">
        <v>109</v>
      </c>
      <c r="M581" s="139">
        <v>0</v>
      </c>
      <c r="N581" s="139" t="s">
        <v>109</v>
      </c>
      <c r="O581" s="138" t="s">
        <v>109</v>
      </c>
      <c r="P581" s="138" t="s">
        <v>109</v>
      </c>
      <c r="Q581" s="137">
        <v>5.0000000000000001E-4</v>
      </c>
      <c r="R581" s="140" t="s">
        <v>109</v>
      </c>
      <c r="S581" s="141"/>
    </row>
    <row r="582" spans="3:19" s="106" customFormat="1" ht="15.75" hidden="1" thickBot="1" x14ac:dyDescent="0.3">
      <c r="C582" s="109">
        <v>53</v>
      </c>
      <c r="D582" s="110">
        <v>0</v>
      </c>
      <c r="E582" s="111" t="s">
        <v>109</v>
      </c>
      <c r="F582" s="112">
        <v>1</v>
      </c>
      <c r="G582" s="113">
        <v>151500000000</v>
      </c>
      <c r="H582" s="113">
        <v>75750000000</v>
      </c>
      <c r="I582" s="112">
        <v>18</v>
      </c>
      <c r="J582" s="110">
        <v>50500000000</v>
      </c>
      <c r="K582" s="112"/>
      <c r="L582" s="110"/>
      <c r="M582" s="110"/>
      <c r="N582" s="110">
        <v>0</v>
      </c>
      <c r="O582" s="112" t="s">
        <v>109</v>
      </c>
      <c r="P582" s="110" t="s">
        <v>109</v>
      </c>
      <c r="Q582" s="114"/>
      <c r="R582" s="114">
        <v>0</v>
      </c>
      <c r="S582" s="115" t="s">
        <v>109</v>
      </c>
    </row>
    <row r="583" spans="3:19" s="106" customFormat="1" ht="15.75" hidden="1" thickBot="1" x14ac:dyDescent="0.3">
      <c r="C583" s="120" t="s">
        <v>109</v>
      </c>
      <c r="D583" s="121">
        <v>0</v>
      </c>
      <c r="E583" s="122">
        <v>0</v>
      </c>
      <c r="F583" s="123">
        <v>0</v>
      </c>
      <c r="G583" s="124" t="s">
        <v>54</v>
      </c>
      <c r="H583" s="124" t="s">
        <v>109</v>
      </c>
      <c r="I583" s="123" t="s">
        <v>109</v>
      </c>
      <c r="J583" s="125" t="s">
        <v>109</v>
      </c>
      <c r="K583" s="126" t="s">
        <v>109</v>
      </c>
      <c r="L583" s="127" t="s">
        <v>109</v>
      </c>
      <c r="M583" s="127" t="s">
        <v>54</v>
      </c>
      <c r="N583" s="127" t="s">
        <v>109</v>
      </c>
      <c r="O583" s="127" t="s">
        <v>109</v>
      </c>
      <c r="P583" s="127" t="s">
        <v>109</v>
      </c>
      <c r="Q583" s="126">
        <v>5.0000000000000001E-4</v>
      </c>
      <c r="R583" s="128" t="s">
        <v>109</v>
      </c>
      <c r="S583" s="129"/>
    </row>
    <row r="584" spans="3:19" s="106" customFormat="1" ht="15.75" hidden="1" thickBot="1" x14ac:dyDescent="0.3">
      <c r="C584" s="120" t="s">
        <v>109</v>
      </c>
      <c r="D584" s="121">
        <v>0</v>
      </c>
      <c r="E584" s="122">
        <v>0</v>
      </c>
      <c r="F584" s="123">
        <v>0</v>
      </c>
      <c r="G584" s="124" t="s">
        <v>109</v>
      </c>
      <c r="H584" s="124" t="s">
        <v>109</v>
      </c>
      <c r="I584" s="123" t="s">
        <v>109</v>
      </c>
      <c r="J584" s="125" t="s">
        <v>109</v>
      </c>
      <c r="K584" s="126" t="s">
        <v>109</v>
      </c>
      <c r="L584" s="127" t="s">
        <v>109</v>
      </c>
      <c r="M584" s="130" t="s">
        <v>54</v>
      </c>
      <c r="N584" s="130" t="s">
        <v>109</v>
      </c>
      <c r="O584" s="127" t="s">
        <v>109</v>
      </c>
      <c r="P584" s="127" t="s">
        <v>109</v>
      </c>
      <c r="Q584" s="126">
        <v>5.0000000000000001E-4</v>
      </c>
      <c r="R584" s="128" t="s">
        <v>109</v>
      </c>
      <c r="S584" s="129"/>
    </row>
    <row r="585" spans="3:19" s="106" customFormat="1" ht="15.75" hidden="1" thickBot="1" x14ac:dyDescent="0.3">
      <c r="C585" s="120" t="s">
        <v>109</v>
      </c>
      <c r="D585" s="121">
        <v>0</v>
      </c>
      <c r="E585" s="122">
        <v>0</v>
      </c>
      <c r="F585" s="123">
        <v>0</v>
      </c>
      <c r="G585" s="124" t="s">
        <v>109</v>
      </c>
      <c r="H585" s="124" t="s">
        <v>109</v>
      </c>
      <c r="I585" s="123" t="s">
        <v>109</v>
      </c>
      <c r="J585" s="125" t="s">
        <v>109</v>
      </c>
      <c r="K585" s="126" t="s">
        <v>109</v>
      </c>
      <c r="L585" s="127" t="s">
        <v>109</v>
      </c>
      <c r="M585" s="130">
        <v>0</v>
      </c>
      <c r="N585" s="130" t="s">
        <v>109</v>
      </c>
      <c r="O585" s="127" t="s">
        <v>109</v>
      </c>
      <c r="P585" s="127" t="s">
        <v>109</v>
      </c>
      <c r="Q585" s="126">
        <v>5.0000000000000001E-4</v>
      </c>
      <c r="R585" s="128" t="s">
        <v>109</v>
      </c>
      <c r="S585" s="129"/>
    </row>
    <row r="586" spans="3:19" s="106" customFormat="1" ht="15.75" hidden="1" thickBot="1" x14ac:dyDescent="0.3">
      <c r="C586" s="120">
        <v>0</v>
      </c>
      <c r="D586" s="121" t="s">
        <v>109</v>
      </c>
      <c r="E586" s="122" t="s">
        <v>109</v>
      </c>
      <c r="F586" s="123">
        <v>0</v>
      </c>
      <c r="G586" s="124" t="s">
        <v>109</v>
      </c>
      <c r="H586" s="124" t="s">
        <v>109</v>
      </c>
      <c r="I586" s="123" t="s">
        <v>109</v>
      </c>
      <c r="J586" s="125" t="s">
        <v>109</v>
      </c>
      <c r="K586" s="126" t="s">
        <v>109</v>
      </c>
      <c r="L586" s="127" t="s">
        <v>109</v>
      </c>
      <c r="M586" s="130">
        <v>0</v>
      </c>
      <c r="N586" s="130" t="s">
        <v>109</v>
      </c>
      <c r="O586" s="127" t="s">
        <v>109</v>
      </c>
      <c r="P586" s="127" t="s">
        <v>109</v>
      </c>
      <c r="Q586" s="126" t="s">
        <v>109</v>
      </c>
      <c r="R586" s="128" t="s">
        <v>109</v>
      </c>
      <c r="S586" s="129"/>
    </row>
    <row r="587" spans="3:19" s="106" customFormat="1" ht="15.75" hidden="1" thickBot="1" x14ac:dyDescent="0.3">
      <c r="C587" s="120" t="s">
        <v>109</v>
      </c>
      <c r="D587" s="121">
        <v>0</v>
      </c>
      <c r="E587" s="122">
        <v>0</v>
      </c>
      <c r="F587" s="123">
        <v>0</v>
      </c>
      <c r="G587" s="124" t="s">
        <v>109</v>
      </c>
      <c r="H587" s="124" t="s">
        <v>109</v>
      </c>
      <c r="I587" s="123" t="s">
        <v>109</v>
      </c>
      <c r="J587" s="125" t="s">
        <v>109</v>
      </c>
      <c r="K587" s="126" t="s">
        <v>109</v>
      </c>
      <c r="L587" s="127" t="s">
        <v>109</v>
      </c>
      <c r="M587" s="130">
        <v>0</v>
      </c>
      <c r="N587" s="130" t="s">
        <v>109</v>
      </c>
      <c r="O587" s="127" t="s">
        <v>109</v>
      </c>
      <c r="P587" s="127" t="s">
        <v>109</v>
      </c>
      <c r="Q587" s="126">
        <v>5.0000000000000001E-4</v>
      </c>
      <c r="R587" s="128" t="s">
        <v>109</v>
      </c>
      <c r="S587" s="129"/>
    </row>
    <row r="588" spans="3:19" s="106" customFormat="1" ht="15.75" hidden="1" thickBot="1" x14ac:dyDescent="0.3">
      <c r="C588" s="120" t="s">
        <v>109</v>
      </c>
      <c r="D588" s="121">
        <v>0</v>
      </c>
      <c r="E588" s="122">
        <v>0</v>
      </c>
      <c r="F588" s="123">
        <v>0</v>
      </c>
      <c r="G588" s="124" t="s">
        <v>109</v>
      </c>
      <c r="H588" s="124" t="s">
        <v>109</v>
      </c>
      <c r="I588" s="123" t="s">
        <v>109</v>
      </c>
      <c r="J588" s="125" t="s">
        <v>109</v>
      </c>
      <c r="K588" s="126" t="s">
        <v>109</v>
      </c>
      <c r="L588" s="127" t="s">
        <v>109</v>
      </c>
      <c r="M588" s="130">
        <v>0</v>
      </c>
      <c r="N588" s="130" t="s">
        <v>109</v>
      </c>
      <c r="O588" s="127" t="s">
        <v>109</v>
      </c>
      <c r="P588" s="127" t="s">
        <v>109</v>
      </c>
      <c r="Q588" s="126">
        <v>5.0000000000000001E-4</v>
      </c>
      <c r="R588" s="128" t="s">
        <v>109</v>
      </c>
      <c r="S588" s="129"/>
    </row>
    <row r="589" spans="3:19" s="106" customFormat="1" ht="15.75" hidden="1" thickBot="1" x14ac:dyDescent="0.3">
      <c r="C589" s="120" t="s">
        <v>109</v>
      </c>
      <c r="D589" s="121">
        <v>0</v>
      </c>
      <c r="E589" s="122">
        <v>0</v>
      </c>
      <c r="F589" s="123">
        <v>0</v>
      </c>
      <c r="G589" s="124" t="s">
        <v>109</v>
      </c>
      <c r="H589" s="124" t="s">
        <v>109</v>
      </c>
      <c r="I589" s="123" t="s">
        <v>109</v>
      </c>
      <c r="J589" s="125" t="s">
        <v>109</v>
      </c>
      <c r="K589" s="126" t="s">
        <v>109</v>
      </c>
      <c r="L589" s="127" t="s">
        <v>109</v>
      </c>
      <c r="M589" s="130">
        <v>0</v>
      </c>
      <c r="N589" s="130" t="s">
        <v>109</v>
      </c>
      <c r="O589" s="127" t="s">
        <v>109</v>
      </c>
      <c r="P589" s="127" t="s">
        <v>109</v>
      </c>
      <c r="Q589" s="126">
        <v>5.0000000000000001E-4</v>
      </c>
      <c r="R589" s="128" t="s">
        <v>109</v>
      </c>
      <c r="S589" s="129"/>
    </row>
    <row r="590" spans="3:19" s="106" customFormat="1" ht="15.75" hidden="1" thickBot="1" x14ac:dyDescent="0.3">
      <c r="C590" s="120" t="s">
        <v>109</v>
      </c>
      <c r="D590" s="121">
        <v>0</v>
      </c>
      <c r="E590" s="122">
        <v>0</v>
      </c>
      <c r="F590" s="123">
        <v>0</v>
      </c>
      <c r="G590" s="124" t="s">
        <v>109</v>
      </c>
      <c r="H590" s="124" t="s">
        <v>109</v>
      </c>
      <c r="I590" s="123" t="s">
        <v>109</v>
      </c>
      <c r="J590" s="125" t="s">
        <v>109</v>
      </c>
      <c r="K590" s="126" t="s">
        <v>109</v>
      </c>
      <c r="L590" s="127" t="s">
        <v>109</v>
      </c>
      <c r="M590" s="130">
        <v>0</v>
      </c>
      <c r="N590" s="130" t="s">
        <v>109</v>
      </c>
      <c r="O590" s="127" t="s">
        <v>109</v>
      </c>
      <c r="P590" s="127" t="s">
        <v>109</v>
      </c>
      <c r="Q590" s="126">
        <v>5.0000000000000001E-4</v>
      </c>
      <c r="R590" s="128" t="s">
        <v>109</v>
      </c>
      <c r="S590" s="129"/>
    </row>
    <row r="591" spans="3:19" s="106" customFormat="1" ht="15.75" hidden="1" thickBot="1" x14ac:dyDescent="0.3">
      <c r="C591" s="120" t="s">
        <v>109</v>
      </c>
      <c r="D591" s="121">
        <v>0</v>
      </c>
      <c r="E591" s="122">
        <v>0</v>
      </c>
      <c r="F591" s="123">
        <v>0</v>
      </c>
      <c r="G591" s="124" t="s">
        <v>109</v>
      </c>
      <c r="H591" s="124" t="s">
        <v>109</v>
      </c>
      <c r="I591" s="123" t="s">
        <v>109</v>
      </c>
      <c r="J591" s="125" t="s">
        <v>109</v>
      </c>
      <c r="K591" s="126" t="s">
        <v>109</v>
      </c>
      <c r="L591" s="127" t="s">
        <v>109</v>
      </c>
      <c r="M591" s="130">
        <v>0</v>
      </c>
      <c r="N591" s="130" t="s">
        <v>109</v>
      </c>
      <c r="O591" s="127" t="s">
        <v>109</v>
      </c>
      <c r="P591" s="127" t="s">
        <v>109</v>
      </c>
      <c r="Q591" s="126">
        <v>5.0000000000000001E-4</v>
      </c>
      <c r="R591" s="128" t="s">
        <v>109</v>
      </c>
      <c r="S591" s="129"/>
    </row>
    <row r="592" spans="3:19" s="106" customFormat="1" ht="15.75" hidden="1" thickBot="1" x14ac:dyDescent="0.3">
      <c r="C592" s="131" t="s">
        <v>109</v>
      </c>
      <c r="D592" s="132">
        <v>0</v>
      </c>
      <c r="E592" s="133">
        <v>0</v>
      </c>
      <c r="F592" s="134">
        <v>0</v>
      </c>
      <c r="G592" s="135" t="s">
        <v>109</v>
      </c>
      <c r="H592" s="135" t="s">
        <v>109</v>
      </c>
      <c r="I592" s="134" t="s">
        <v>109</v>
      </c>
      <c r="J592" s="136" t="s">
        <v>109</v>
      </c>
      <c r="K592" s="137" t="s">
        <v>109</v>
      </c>
      <c r="L592" s="138" t="s">
        <v>109</v>
      </c>
      <c r="M592" s="139">
        <v>0</v>
      </c>
      <c r="N592" s="139" t="s">
        <v>109</v>
      </c>
      <c r="O592" s="138" t="s">
        <v>109</v>
      </c>
      <c r="P592" s="138" t="s">
        <v>109</v>
      </c>
      <c r="Q592" s="137">
        <v>5.0000000000000001E-4</v>
      </c>
      <c r="R592" s="140" t="s">
        <v>109</v>
      </c>
      <c r="S592" s="141"/>
    </row>
    <row r="593" spans="3:19" s="106" customFormat="1" ht="15.75" hidden="1" thickBot="1" x14ac:dyDescent="0.3">
      <c r="C593" s="109">
        <v>54</v>
      </c>
      <c r="D593" s="110">
        <v>0</v>
      </c>
      <c r="E593" s="111" t="s">
        <v>109</v>
      </c>
      <c r="F593" s="112">
        <v>1</v>
      </c>
      <c r="G593" s="113">
        <v>151500000000</v>
      </c>
      <c r="H593" s="113">
        <v>75750000000</v>
      </c>
      <c r="I593" s="112">
        <v>18</v>
      </c>
      <c r="J593" s="110">
        <v>50500000000</v>
      </c>
      <c r="K593" s="112"/>
      <c r="L593" s="110"/>
      <c r="M593" s="110"/>
      <c r="N593" s="110">
        <v>0</v>
      </c>
      <c r="O593" s="112" t="s">
        <v>109</v>
      </c>
      <c r="P593" s="110" t="s">
        <v>109</v>
      </c>
      <c r="Q593" s="114"/>
      <c r="R593" s="114">
        <v>0</v>
      </c>
      <c r="S593" s="115" t="s">
        <v>109</v>
      </c>
    </row>
    <row r="594" spans="3:19" s="106" customFormat="1" ht="15.75" hidden="1" thickBot="1" x14ac:dyDescent="0.3">
      <c r="C594" s="120" t="s">
        <v>109</v>
      </c>
      <c r="D594" s="121">
        <v>0</v>
      </c>
      <c r="E594" s="122">
        <v>0</v>
      </c>
      <c r="F594" s="123">
        <v>0</v>
      </c>
      <c r="G594" s="124" t="s">
        <v>54</v>
      </c>
      <c r="H594" s="124" t="s">
        <v>109</v>
      </c>
      <c r="I594" s="123" t="s">
        <v>109</v>
      </c>
      <c r="J594" s="125" t="s">
        <v>109</v>
      </c>
      <c r="K594" s="126" t="s">
        <v>109</v>
      </c>
      <c r="L594" s="127" t="s">
        <v>109</v>
      </c>
      <c r="M594" s="127" t="s">
        <v>54</v>
      </c>
      <c r="N594" s="127" t="s">
        <v>109</v>
      </c>
      <c r="O594" s="127" t="s">
        <v>109</v>
      </c>
      <c r="P594" s="127" t="s">
        <v>109</v>
      </c>
      <c r="Q594" s="126">
        <v>5.0000000000000001E-4</v>
      </c>
      <c r="R594" s="128" t="s">
        <v>109</v>
      </c>
      <c r="S594" s="129"/>
    </row>
    <row r="595" spans="3:19" s="106" customFormat="1" ht="15.75" hidden="1" thickBot="1" x14ac:dyDescent="0.3">
      <c r="C595" s="120" t="s">
        <v>109</v>
      </c>
      <c r="D595" s="121">
        <v>0</v>
      </c>
      <c r="E595" s="122">
        <v>0</v>
      </c>
      <c r="F595" s="123">
        <v>0</v>
      </c>
      <c r="G595" s="124" t="s">
        <v>109</v>
      </c>
      <c r="H595" s="124" t="s">
        <v>109</v>
      </c>
      <c r="I595" s="123" t="s">
        <v>109</v>
      </c>
      <c r="J595" s="125" t="s">
        <v>109</v>
      </c>
      <c r="K595" s="126" t="s">
        <v>109</v>
      </c>
      <c r="L595" s="127" t="s">
        <v>109</v>
      </c>
      <c r="M595" s="130" t="s">
        <v>54</v>
      </c>
      <c r="N595" s="130" t="s">
        <v>109</v>
      </c>
      <c r="O595" s="127" t="s">
        <v>109</v>
      </c>
      <c r="P595" s="127" t="s">
        <v>109</v>
      </c>
      <c r="Q595" s="126">
        <v>5.0000000000000001E-4</v>
      </c>
      <c r="R595" s="128" t="s">
        <v>109</v>
      </c>
      <c r="S595" s="129"/>
    </row>
    <row r="596" spans="3:19" s="106" customFormat="1" ht="15.75" hidden="1" thickBot="1" x14ac:dyDescent="0.3">
      <c r="C596" s="120" t="s">
        <v>109</v>
      </c>
      <c r="D596" s="121">
        <v>0</v>
      </c>
      <c r="E596" s="122">
        <v>0</v>
      </c>
      <c r="F596" s="123">
        <v>0</v>
      </c>
      <c r="G596" s="124" t="s">
        <v>109</v>
      </c>
      <c r="H596" s="124" t="s">
        <v>109</v>
      </c>
      <c r="I596" s="123" t="s">
        <v>109</v>
      </c>
      <c r="J596" s="125" t="s">
        <v>109</v>
      </c>
      <c r="K596" s="126" t="s">
        <v>109</v>
      </c>
      <c r="L596" s="127" t="s">
        <v>109</v>
      </c>
      <c r="M596" s="130">
        <v>0</v>
      </c>
      <c r="N596" s="130" t="s">
        <v>109</v>
      </c>
      <c r="O596" s="127" t="s">
        <v>109</v>
      </c>
      <c r="P596" s="127" t="s">
        <v>109</v>
      </c>
      <c r="Q596" s="126">
        <v>5.0000000000000001E-4</v>
      </c>
      <c r="R596" s="128" t="s">
        <v>109</v>
      </c>
      <c r="S596" s="129"/>
    </row>
    <row r="597" spans="3:19" s="106" customFormat="1" ht="15.75" hidden="1" thickBot="1" x14ac:dyDescent="0.3">
      <c r="C597" s="120">
        <v>0</v>
      </c>
      <c r="D597" s="121" t="s">
        <v>109</v>
      </c>
      <c r="E597" s="122" t="s">
        <v>109</v>
      </c>
      <c r="F597" s="123">
        <v>0</v>
      </c>
      <c r="G597" s="124" t="s">
        <v>109</v>
      </c>
      <c r="H597" s="124" t="s">
        <v>109</v>
      </c>
      <c r="I597" s="123" t="s">
        <v>109</v>
      </c>
      <c r="J597" s="125" t="s">
        <v>109</v>
      </c>
      <c r="K597" s="126" t="s">
        <v>109</v>
      </c>
      <c r="L597" s="127" t="s">
        <v>109</v>
      </c>
      <c r="M597" s="130">
        <v>0</v>
      </c>
      <c r="N597" s="130" t="s">
        <v>109</v>
      </c>
      <c r="O597" s="127" t="s">
        <v>109</v>
      </c>
      <c r="P597" s="127" t="s">
        <v>109</v>
      </c>
      <c r="Q597" s="126" t="s">
        <v>109</v>
      </c>
      <c r="R597" s="128" t="s">
        <v>109</v>
      </c>
      <c r="S597" s="129"/>
    </row>
    <row r="598" spans="3:19" s="106" customFormat="1" ht="15.75" hidden="1" thickBot="1" x14ac:dyDescent="0.3">
      <c r="C598" s="120" t="s">
        <v>109</v>
      </c>
      <c r="D598" s="121">
        <v>0</v>
      </c>
      <c r="E598" s="122">
        <v>0</v>
      </c>
      <c r="F598" s="123">
        <v>0</v>
      </c>
      <c r="G598" s="124" t="s">
        <v>109</v>
      </c>
      <c r="H598" s="124" t="s">
        <v>109</v>
      </c>
      <c r="I598" s="123" t="s">
        <v>109</v>
      </c>
      <c r="J598" s="125" t="s">
        <v>109</v>
      </c>
      <c r="K598" s="126" t="s">
        <v>109</v>
      </c>
      <c r="L598" s="127" t="s">
        <v>109</v>
      </c>
      <c r="M598" s="130">
        <v>0</v>
      </c>
      <c r="N598" s="130" t="s">
        <v>109</v>
      </c>
      <c r="O598" s="127" t="s">
        <v>109</v>
      </c>
      <c r="P598" s="127" t="s">
        <v>109</v>
      </c>
      <c r="Q598" s="126">
        <v>5.0000000000000001E-4</v>
      </c>
      <c r="R598" s="128" t="s">
        <v>109</v>
      </c>
      <c r="S598" s="129"/>
    </row>
    <row r="599" spans="3:19" s="106" customFormat="1" ht="15.75" hidden="1" thickBot="1" x14ac:dyDescent="0.3">
      <c r="C599" s="120" t="s">
        <v>109</v>
      </c>
      <c r="D599" s="121">
        <v>0</v>
      </c>
      <c r="E599" s="122">
        <v>0</v>
      </c>
      <c r="F599" s="123">
        <v>0</v>
      </c>
      <c r="G599" s="124" t="s">
        <v>109</v>
      </c>
      <c r="H599" s="124" t="s">
        <v>109</v>
      </c>
      <c r="I599" s="123" t="s">
        <v>109</v>
      </c>
      <c r="J599" s="125" t="s">
        <v>109</v>
      </c>
      <c r="K599" s="126" t="s">
        <v>109</v>
      </c>
      <c r="L599" s="127" t="s">
        <v>109</v>
      </c>
      <c r="M599" s="130">
        <v>0</v>
      </c>
      <c r="N599" s="130" t="s">
        <v>109</v>
      </c>
      <c r="O599" s="127" t="s">
        <v>109</v>
      </c>
      <c r="P599" s="127" t="s">
        <v>109</v>
      </c>
      <c r="Q599" s="126">
        <v>5.0000000000000001E-4</v>
      </c>
      <c r="R599" s="128" t="s">
        <v>109</v>
      </c>
      <c r="S599" s="129"/>
    </row>
    <row r="600" spans="3:19" s="106" customFormat="1" ht="15.75" hidden="1" thickBot="1" x14ac:dyDescent="0.3">
      <c r="C600" s="120" t="s">
        <v>109</v>
      </c>
      <c r="D600" s="121">
        <v>0</v>
      </c>
      <c r="E600" s="122">
        <v>0</v>
      </c>
      <c r="F600" s="123">
        <v>0</v>
      </c>
      <c r="G600" s="124" t="s">
        <v>109</v>
      </c>
      <c r="H600" s="124" t="s">
        <v>109</v>
      </c>
      <c r="I600" s="123" t="s">
        <v>109</v>
      </c>
      <c r="J600" s="125" t="s">
        <v>109</v>
      </c>
      <c r="K600" s="126" t="s">
        <v>109</v>
      </c>
      <c r="L600" s="127" t="s">
        <v>109</v>
      </c>
      <c r="M600" s="130">
        <v>0</v>
      </c>
      <c r="N600" s="130" t="s">
        <v>109</v>
      </c>
      <c r="O600" s="127" t="s">
        <v>109</v>
      </c>
      <c r="P600" s="127" t="s">
        <v>109</v>
      </c>
      <c r="Q600" s="126">
        <v>5.0000000000000001E-4</v>
      </c>
      <c r="R600" s="128" t="s">
        <v>109</v>
      </c>
      <c r="S600" s="129"/>
    </row>
    <row r="601" spans="3:19" s="106" customFormat="1" ht="15.75" hidden="1" thickBot="1" x14ac:dyDescent="0.3">
      <c r="C601" s="120" t="s">
        <v>109</v>
      </c>
      <c r="D601" s="121">
        <v>0</v>
      </c>
      <c r="E601" s="122">
        <v>0</v>
      </c>
      <c r="F601" s="123">
        <v>0</v>
      </c>
      <c r="G601" s="124" t="s">
        <v>109</v>
      </c>
      <c r="H601" s="124" t="s">
        <v>109</v>
      </c>
      <c r="I601" s="123" t="s">
        <v>109</v>
      </c>
      <c r="J601" s="125" t="s">
        <v>109</v>
      </c>
      <c r="K601" s="126" t="s">
        <v>109</v>
      </c>
      <c r="L601" s="127" t="s">
        <v>109</v>
      </c>
      <c r="M601" s="130">
        <v>0</v>
      </c>
      <c r="N601" s="130" t="s">
        <v>109</v>
      </c>
      <c r="O601" s="127" t="s">
        <v>109</v>
      </c>
      <c r="P601" s="127" t="s">
        <v>109</v>
      </c>
      <c r="Q601" s="126">
        <v>5.0000000000000001E-4</v>
      </c>
      <c r="R601" s="128" t="s">
        <v>109</v>
      </c>
      <c r="S601" s="129"/>
    </row>
    <row r="602" spans="3:19" s="106" customFormat="1" ht="15.75" hidden="1" thickBot="1" x14ac:dyDescent="0.3">
      <c r="C602" s="120" t="s">
        <v>109</v>
      </c>
      <c r="D602" s="121">
        <v>0</v>
      </c>
      <c r="E602" s="122">
        <v>0</v>
      </c>
      <c r="F602" s="123">
        <v>0</v>
      </c>
      <c r="G602" s="124" t="s">
        <v>109</v>
      </c>
      <c r="H602" s="124" t="s">
        <v>109</v>
      </c>
      <c r="I602" s="123" t="s">
        <v>109</v>
      </c>
      <c r="J602" s="125" t="s">
        <v>109</v>
      </c>
      <c r="K602" s="126" t="s">
        <v>109</v>
      </c>
      <c r="L602" s="127" t="s">
        <v>109</v>
      </c>
      <c r="M602" s="130">
        <v>0</v>
      </c>
      <c r="N602" s="130" t="s">
        <v>109</v>
      </c>
      <c r="O602" s="127" t="s">
        <v>109</v>
      </c>
      <c r="P602" s="127" t="s">
        <v>109</v>
      </c>
      <c r="Q602" s="126">
        <v>5.0000000000000001E-4</v>
      </c>
      <c r="R602" s="128" t="s">
        <v>109</v>
      </c>
      <c r="S602" s="129"/>
    </row>
    <row r="603" spans="3:19" s="106" customFormat="1" ht="15.75" hidden="1" thickBot="1" x14ac:dyDescent="0.3">
      <c r="C603" s="131" t="s">
        <v>109</v>
      </c>
      <c r="D603" s="132">
        <v>0</v>
      </c>
      <c r="E603" s="133">
        <v>0</v>
      </c>
      <c r="F603" s="134">
        <v>0</v>
      </c>
      <c r="G603" s="135" t="s">
        <v>109</v>
      </c>
      <c r="H603" s="135" t="s">
        <v>109</v>
      </c>
      <c r="I603" s="134" t="s">
        <v>109</v>
      </c>
      <c r="J603" s="136" t="s">
        <v>109</v>
      </c>
      <c r="K603" s="137" t="s">
        <v>109</v>
      </c>
      <c r="L603" s="138" t="s">
        <v>109</v>
      </c>
      <c r="M603" s="139">
        <v>0</v>
      </c>
      <c r="N603" s="139" t="s">
        <v>109</v>
      </c>
      <c r="O603" s="138" t="s">
        <v>109</v>
      </c>
      <c r="P603" s="138" t="s">
        <v>109</v>
      </c>
      <c r="Q603" s="137">
        <v>5.0000000000000001E-4</v>
      </c>
      <c r="R603" s="140" t="s">
        <v>109</v>
      </c>
      <c r="S603" s="141"/>
    </row>
    <row r="604" spans="3:19" s="106" customFormat="1" ht="15.75" hidden="1" thickBot="1" x14ac:dyDescent="0.3">
      <c r="C604" s="109">
        <v>55</v>
      </c>
      <c r="D604" s="110">
        <v>0</v>
      </c>
      <c r="E604" s="111" t="s">
        <v>109</v>
      </c>
      <c r="F604" s="112">
        <v>1</v>
      </c>
      <c r="G604" s="113">
        <v>151500000000</v>
      </c>
      <c r="H604" s="113">
        <v>75750000000</v>
      </c>
      <c r="I604" s="112">
        <v>18</v>
      </c>
      <c r="J604" s="110">
        <v>50500000000</v>
      </c>
      <c r="K604" s="112"/>
      <c r="L604" s="110"/>
      <c r="M604" s="110"/>
      <c r="N604" s="110">
        <v>0</v>
      </c>
      <c r="O604" s="112" t="s">
        <v>109</v>
      </c>
      <c r="P604" s="110" t="s">
        <v>109</v>
      </c>
      <c r="Q604" s="114"/>
      <c r="R604" s="114">
        <v>0</v>
      </c>
      <c r="S604" s="115" t="s">
        <v>109</v>
      </c>
    </row>
    <row r="605" spans="3:19" s="106" customFormat="1" ht="15.75" hidden="1" thickBot="1" x14ac:dyDescent="0.3">
      <c r="C605" s="120" t="s">
        <v>109</v>
      </c>
      <c r="D605" s="121">
        <v>0</v>
      </c>
      <c r="E605" s="122">
        <v>0</v>
      </c>
      <c r="F605" s="123">
        <v>0</v>
      </c>
      <c r="G605" s="124" t="s">
        <v>54</v>
      </c>
      <c r="H605" s="124" t="s">
        <v>109</v>
      </c>
      <c r="I605" s="123" t="s">
        <v>109</v>
      </c>
      <c r="J605" s="125" t="s">
        <v>109</v>
      </c>
      <c r="K605" s="126" t="s">
        <v>109</v>
      </c>
      <c r="L605" s="127" t="s">
        <v>109</v>
      </c>
      <c r="M605" s="127" t="s">
        <v>54</v>
      </c>
      <c r="N605" s="127" t="s">
        <v>109</v>
      </c>
      <c r="O605" s="127" t="s">
        <v>109</v>
      </c>
      <c r="P605" s="127" t="s">
        <v>109</v>
      </c>
      <c r="Q605" s="126">
        <v>5.0000000000000001E-4</v>
      </c>
      <c r="R605" s="128" t="s">
        <v>109</v>
      </c>
      <c r="S605" s="129"/>
    </row>
    <row r="606" spans="3:19" s="106" customFormat="1" ht="15.75" hidden="1" thickBot="1" x14ac:dyDescent="0.3">
      <c r="C606" s="120" t="s">
        <v>109</v>
      </c>
      <c r="D606" s="121">
        <v>0</v>
      </c>
      <c r="E606" s="122">
        <v>0</v>
      </c>
      <c r="F606" s="123">
        <v>0</v>
      </c>
      <c r="G606" s="124" t="s">
        <v>109</v>
      </c>
      <c r="H606" s="124" t="s">
        <v>109</v>
      </c>
      <c r="I606" s="123" t="s">
        <v>109</v>
      </c>
      <c r="J606" s="125" t="s">
        <v>109</v>
      </c>
      <c r="K606" s="126" t="s">
        <v>109</v>
      </c>
      <c r="L606" s="127" t="s">
        <v>109</v>
      </c>
      <c r="M606" s="130" t="s">
        <v>54</v>
      </c>
      <c r="N606" s="130" t="s">
        <v>109</v>
      </c>
      <c r="O606" s="127" t="s">
        <v>109</v>
      </c>
      <c r="P606" s="127" t="s">
        <v>109</v>
      </c>
      <c r="Q606" s="126">
        <v>5.0000000000000001E-4</v>
      </c>
      <c r="R606" s="128" t="s">
        <v>109</v>
      </c>
      <c r="S606" s="129"/>
    </row>
    <row r="607" spans="3:19" s="106" customFormat="1" ht="15.75" hidden="1" thickBot="1" x14ac:dyDescent="0.3">
      <c r="C607" s="120" t="s">
        <v>109</v>
      </c>
      <c r="D607" s="121">
        <v>0</v>
      </c>
      <c r="E607" s="122">
        <v>0</v>
      </c>
      <c r="F607" s="123">
        <v>0</v>
      </c>
      <c r="G607" s="124" t="s">
        <v>109</v>
      </c>
      <c r="H607" s="124" t="s">
        <v>109</v>
      </c>
      <c r="I607" s="123" t="s">
        <v>109</v>
      </c>
      <c r="J607" s="125" t="s">
        <v>109</v>
      </c>
      <c r="K607" s="126" t="s">
        <v>109</v>
      </c>
      <c r="L607" s="127" t="s">
        <v>109</v>
      </c>
      <c r="M607" s="130">
        <v>0</v>
      </c>
      <c r="N607" s="130" t="s">
        <v>109</v>
      </c>
      <c r="O607" s="127" t="s">
        <v>109</v>
      </c>
      <c r="P607" s="127" t="s">
        <v>109</v>
      </c>
      <c r="Q607" s="126">
        <v>5.0000000000000001E-4</v>
      </c>
      <c r="R607" s="128" t="s">
        <v>109</v>
      </c>
      <c r="S607" s="129"/>
    </row>
    <row r="608" spans="3:19" s="106" customFormat="1" ht="15.75" hidden="1" thickBot="1" x14ac:dyDescent="0.3">
      <c r="C608" s="120">
        <v>0</v>
      </c>
      <c r="D608" s="121" t="s">
        <v>109</v>
      </c>
      <c r="E608" s="122" t="s">
        <v>109</v>
      </c>
      <c r="F608" s="123">
        <v>0</v>
      </c>
      <c r="G608" s="124" t="s">
        <v>109</v>
      </c>
      <c r="H608" s="124" t="s">
        <v>109</v>
      </c>
      <c r="I608" s="123" t="s">
        <v>109</v>
      </c>
      <c r="J608" s="125" t="s">
        <v>109</v>
      </c>
      <c r="K608" s="126" t="s">
        <v>109</v>
      </c>
      <c r="L608" s="127" t="s">
        <v>109</v>
      </c>
      <c r="M608" s="130">
        <v>0</v>
      </c>
      <c r="N608" s="130" t="s">
        <v>109</v>
      </c>
      <c r="O608" s="127" t="s">
        <v>109</v>
      </c>
      <c r="P608" s="127" t="s">
        <v>109</v>
      </c>
      <c r="Q608" s="126" t="s">
        <v>109</v>
      </c>
      <c r="R608" s="128" t="s">
        <v>109</v>
      </c>
      <c r="S608" s="129"/>
    </row>
    <row r="609" spans="3:19" s="106" customFormat="1" ht="15.75" hidden="1" thickBot="1" x14ac:dyDescent="0.3">
      <c r="C609" s="120" t="s">
        <v>109</v>
      </c>
      <c r="D609" s="121">
        <v>0</v>
      </c>
      <c r="E609" s="122">
        <v>0</v>
      </c>
      <c r="F609" s="123">
        <v>0</v>
      </c>
      <c r="G609" s="124" t="s">
        <v>109</v>
      </c>
      <c r="H609" s="124" t="s">
        <v>109</v>
      </c>
      <c r="I609" s="123" t="s">
        <v>109</v>
      </c>
      <c r="J609" s="125" t="s">
        <v>109</v>
      </c>
      <c r="K609" s="126" t="s">
        <v>109</v>
      </c>
      <c r="L609" s="127" t="s">
        <v>109</v>
      </c>
      <c r="M609" s="130">
        <v>0</v>
      </c>
      <c r="N609" s="130" t="s">
        <v>109</v>
      </c>
      <c r="O609" s="127" t="s">
        <v>109</v>
      </c>
      <c r="P609" s="127" t="s">
        <v>109</v>
      </c>
      <c r="Q609" s="126">
        <v>5.0000000000000001E-4</v>
      </c>
      <c r="R609" s="128" t="s">
        <v>109</v>
      </c>
      <c r="S609" s="129"/>
    </row>
    <row r="610" spans="3:19" s="106" customFormat="1" ht="15.75" hidden="1" thickBot="1" x14ac:dyDescent="0.3">
      <c r="C610" s="120" t="s">
        <v>109</v>
      </c>
      <c r="D610" s="121">
        <v>0</v>
      </c>
      <c r="E610" s="122">
        <v>0</v>
      </c>
      <c r="F610" s="123">
        <v>0</v>
      </c>
      <c r="G610" s="124" t="s">
        <v>109</v>
      </c>
      <c r="H610" s="124" t="s">
        <v>109</v>
      </c>
      <c r="I610" s="123" t="s">
        <v>109</v>
      </c>
      <c r="J610" s="125" t="s">
        <v>109</v>
      </c>
      <c r="K610" s="126" t="s">
        <v>109</v>
      </c>
      <c r="L610" s="127" t="s">
        <v>109</v>
      </c>
      <c r="M610" s="130">
        <v>0</v>
      </c>
      <c r="N610" s="130" t="s">
        <v>109</v>
      </c>
      <c r="O610" s="127" t="s">
        <v>109</v>
      </c>
      <c r="P610" s="127" t="s">
        <v>109</v>
      </c>
      <c r="Q610" s="126">
        <v>5.0000000000000001E-4</v>
      </c>
      <c r="R610" s="128" t="s">
        <v>109</v>
      </c>
      <c r="S610" s="129"/>
    </row>
    <row r="611" spans="3:19" s="106" customFormat="1" ht="15.75" hidden="1" thickBot="1" x14ac:dyDescent="0.3">
      <c r="C611" s="120" t="s">
        <v>109</v>
      </c>
      <c r="D611" s="121">
        <v>0</v>
      </c>
      <c r="E611" s="122">
        <v>0</v>
      </c>
      <c r="F611" s="123">
        <v>0</v>
      </c>
      <c r="G611" s="124" t="s">
        <v>109</v>
      </c>
      <c r="H611" s="124" t="s">
        <v>109</v>
      </c>
      <c r="I611" s="123" t="s">
        <v>109</v>
      </c>
      <c r="J611" s="125" t="s">
        <v>109</v>
      </c>
      <c r="K611" s="126" t="s">
        <v>109</v>
      </c>
      <c r="L611" s="127" t="s">
        <v>109</v>
      </c>
      <c r="M611" s="130">
        <v>0</v>
      </c>
      <c r="N611" s="130" t="s">
        <v>109</v>
      </c>
      <c r="O611" s="127" t="s">
        <v>109</v>
      </c>
      <c r="P611" s="127" t="s">
        <v>109</v>
      </c>
      <c r="Q611" s="126">
        <v>5.0000000000000001E-4</v>
      </c>
      <c r="R611" s="128" t="s">
        <v>109</v>
      </c>
      <c r="S611" s="129"/>
    </row>
    <row r="612" spans="3:19" s="106" customFormat="1" ht="15.75" hidden="1" thickBot="1" x14ac:dyDescent="0.3">
      <c r="C612" s="120" t="s">
        <v>109</v>
      </c>
      <c r="D612" s="121">
        <v>0</v>
      </c>
      <c r="E612" s="122">
        <v>0</v>
      </c>
      <c r="F612" s="123">
        <v>0</v>
      </c>
      <c r="G612" s="124" t="s">
        <v>109</v>
      </c>
      <c r="H612" s="124" t="s">
        <v>109</v>
      </c>
      <c r="I612" s="123" t="s">
        <v>109</v>
      </c>
      <c r="J612" s="125" t="s">
        <v>109</v>
      </c>
      <c r="K612" s="126" t="s">
        <v>109</v>
      </c>
      <c r="L612" s="127" t="s">
        <v>109</v>
      </c>
      <c r="M612" s="130">
        <v>0</v>
      </c>
      <c r="N612" s="130" t="s">
        <v>109</v>
      </c>
      <c r="O612" s="127" t="s">
        <v>109</v>
      </c>
      <c r="P612" s="127" t="s">
        <v>109</v>
      </c>
      <c r="Q612" s="126">
        <v>5.0000000000000001E-4</v>
      </c>
      <c r="R612" s="128" t="s">
        <v>109</v>
      </c>
      <c r="S612" s="129"/>
    </row>
    <row r="613" spans="3:19" s="106" customFormat="1" ht="15.75" hidden="1" thickBot="1" x14ac:dyDescent="0.3">
      <c r="C613" s="120" t="s">
        <v>109</v>
      </c>
      <c r="D613" s="121">
        <v>0</v>
      </c>
      <c r="E613" s="122">
        <v>0</v>
      </c>
      <c r="F613" s="123">
        <v>0</v>
      </c>
      <c r="G613" s="124" t="s">
        <v>109</v>
      </c>
      <c r="H613" s="124" t="s">
        <v>109</v>
      </c>
      <c r="I613" s="123" t="s">
        <v>109</v>
      </c>
      <c r="J613" s="125" t="s">
        <v>109</v>
      </c>
      <c r="K613" s="126" t="s">
        <v>109</v>
      </c>
      <c r="L613" s="127" t="s">
        <v>109</v>
      </c>
      <c r="M613" s="130">
        <v>0</v>
      </c>
      <c r="N613" s="130" t="s">
        <v>109</v>
      </c>
      <c r="O613" s="127" t="s">
        <v>109</v>
      </c>
      <c r="P613" s="127" t="s">
        <v>109</v>
      </c>
      <c r="Q613" s="126">
        <v>5.0000000000000001E-4</v>
      </c>
      <c r="R613" s="128" t="s">
        <v>109</v>
      </c>
      <c r="S613" s="129"/>
    </row>
    <row r="614" spans="3:19" s="106" customFormat="1" ht="15.75" hidden="1" thickBot="1" x14ac:dyDescent="0.3">
      <c r="C614" s="131" t="s">
        <v>109</v>
      </c>
      <c r="D614" s="132">
        <v>0</v>
      </c>
      <c r="E614" s="133">
        <v>0</v>
      </c>
      <c r="F614" s="134">
        <v>0</v>
      </c>
      <c r="G614" s="135" t="s">
        <v>109</v>
      </c>
      <c r="H614" s="135" t="s">
        <v>109</v>
      </c>
      <c r="I614" s="134" t="s">
        <v>109</v>
      </c>
      <c r="J614" s="136" t="s">
        <v>109</v>
      </c>
      <c r="K614" s="137" t="s">
        <v>109</v>
      </c>
      <c r="L614" s="138" t="s">
        <v>109</v>
      </c>
      <c r="M614" s="139">
        <v>0</v>
      </c>
      <c r="N614" s="139" t="s">
        <v>109</v>
      </c>
      <c r="O614" s="138" t="s">
        <v>109</v>
      </c>
      <c r="P614" s="138" t="s">
        <v>109</v>
      </c>
      <c r="Q614" s="137">
        <v>5.0000000000000001E-4</v>
      </c>
      <c r="R614" s="140" t="s">
        <v>109</v>
      </c>
      <c r="S614" s="141"/>
    </row>
    <row r="615" spans="3:19" s="106" customFormat="1" ht="15.75" hidden="1" thickBot="1" x14ac:dyDescent="0.3">
      <c r="C615" s="109">
        <v>56</v>
      </c>
      <c r="D615" s="110">
        <v>0</v>
      </c>
      <c r="E615" s="111" t="s">
        <v>109</v>
      </c>
      <c r="F615" s="112">
        <v>1</v>
      </c>
      <c r="G615" s="113">
        <v>151500000000</v>
      </c>
      <c r="H615" s="113">
        <v>75750000000</v>
      </c>
      <c r="I615" s="112">
        <v>18</v>
      </c>
      <c r="J615" s="110">
        <v>50500000000</v>
      </c>
      <c r="K615" s="112"/>
      <c r="L615" s="110"/>
      <c r="M615" s="110"/>
      <c r="N615" s="110">
        <v>0</v>
      </c>
      <c r="O615" s="112" t="s">
        <v>109</v>
      </c>
      <c r="P615" s="110" t="s">
        <v>109</v>
      </c>
      <c r="Q615" s="114"/>
      <c r="R615" s="114">
        <v>0</v>
      </c>
      <c r="S615" s="115" t="s">
        <v>109</v>
      </c>
    </row>
    <row r="616" spans="3:19" s="106" customFormat="1" ht="15.75" hidden="1" thickBot="1" x14ac:dyDescent="0.3">
      <c r="C616" s="120" t="s">
        <v>109</v>
      </c>
      <c r="D616" s="121">
        <v>0</v>
      </c>
      <c r="E616" s="122">
        <v>0</v>
      </c>
      <c r="F616" s="123">
        <v>0</v>
      </c>
      <c r="G616" s="124" t="s">
        <v>54</v>
      </c>
      <c r="H616" s="124" t="s">
        <v>109</v>
      </c>
      <c r="I616" s="123" t="s">
        <v>109</v>
      </c>
      <c r="J616" s="125" t="s">
        <v>109</v>
      </c>
      <c r="K616" s="126" t="s">
        <v>109</v>
      </c>
      <c r="L616" s="127" t="s">
        <v>109</v>
      </c>
      <c r="M616" s="127" t="s">
        <v>54</v>
      </c>
      <c r="N616" s="127" t="s">
        <v>109</v>
      </c>
      <c r="O616" s="127" t="s">
        <v>109</v>
      </c>
      <c r="P616" s="127" t="s">
        <v>109</v>
      </c>
      <c r="Q616" s="126">
        <v>5.0000000000000001E-4</v>
      </c>
      <c r="R616" s="128" t="s">
        <v>109</v>
      </c>
      <c r="S616" s="129"/>
    </row>
    <row r="617" spans="3:19" s="106" customFormat="1" ht="15.75" hidden="1" thickBot="1" x14ac:dyDescent="0.3">
      <c r="C617" s="120" t="s">
        <v>109</v>
      </c>
      <c r="D617" s="121">
        <v>0</v>
      </c>
      <c r="E617" s="122">
        <v>0</v>
      </c>
      <c r="F617" s="123">
        <v>0</v>
      </c>
      <c r="G617" s="124" t="s">
        <v>109</v>
      </c>
      <c r="H617" s="124" t="s">
        <v>109</v>
      </c>
      <c r="I617" s="123" t="s">
        <v>109</v>
      </c>
      <c r="J617" s="125" t="s">
        <v>109</v>
      </c>
      <c r="K617" s="126" t="s">
        <v>109</v>
      </c>
      <c r="L617" s="127" t="s">
        <v>109</v>
      </c>
      <c r="M617" s="130" t="s">
        <v>54</v>
      </c>
      <c r="N617" s="130" t="s">
        <v>109</v>
      </c>
      <c r="O617" s="127" t="s">
        <v>109</v>
      </c>
      <c r="P617" s="127" t="s">
        <v>109</v>
      </c>
      <c r="Q617" s="126">
        <v>5.0000000000000001E-4</v>
      </c>
      <c r="R617" s="128" t="s">
        <v>109</v>
      </c>
      <c r="S617" s="129"/>
    </row>
    <row r="618" spans="3:19" s="106" customFormat="1" ht="15.75" hidden="1" thickBot="1" x14ac:dyDescent="0.3">
      <c r="C618" s="120" t="s">
        <v>109</v>
      </c>
      <c r="D618" s="121">
        <v>0</v>
      </c>
      <c r="E618" s="122">
        <v>0</v>
      </c>
      <c r="F618" s="123">
        <v>0</v>
      </c>
      <c r="G618" s="124" t="s">
        <v>109</v>
      </c>
      <c r="H618" s="124" t="s">
        <v>109</v>
      </c>
      <c r="I618" s="123" t="s">
        <v>109</v>
      </c>
      <c r="J618" s="125" t="s">
        <v>109</v>
      </c>
      <c r="K618" s="126" t="s">
        <v>109</v>
      </c>
      <c r="L618" s="127" t="s">
        <v>109</v>
      </c>
      <c r="M618" s="130">
        <v>0</v>
      </c>
      <c r="N618" s="130" t="s">
        <v>109</v>
      </c>
      <c r="O618" s="127" t="s">
        <v>109</v>
      </c>
      <c r="P618" s="127" t="s">
        <v>109</v>
      </c>
      <c r="Q618" s="126">
        <v>5.0000000000000001E-4</v>
      </c>
      <c r="R618" s="128" t="s">
        <v>109</v>
      </c>
      <c r="S618" s="129"/>
    </row>
    <row r="619" spans="3:19" s="106" customFormat="1" ht="15.75" hidden="1" thickBot="1" x14ac:dyDescent="0.3">
      <c r="C619" s="120">
        <v>0</v>
      </c>
      <c r="D619" s="121" t="s">
        <v>109</v>
      </c>
      <c r="E619" s="122" t="s">
        <v>109</v>
      </c>
      <c r="F619" s="123">
        <v>0</v>
      </c>
      <c r="G619" s="124" t="s">
        <v>109</v>
      </c>
      <c r="H619" s="124" t="s">
        <v>109</v>
      </c>
      <c r="I619" s="123" t="s">
        <v>109</v>
      </c>
      <c r="J619" s="125" t="s">
        <v>109</v>
      </c>
      <c r="K619" s="126" t="s">
        <v>109</v>
      </c>
      <c r="L619" s="127" t="s">
        <v>109</v>
      </c>
      <c r="M619" s="130">
        <v>0</v>
      </c>
      <c r="N619" s="130" t="s">
        <v>109</v>
      </c>
      <c r="O619" s="127" t="s">
        <v>109</v>
      </c>
      <c r="P619" s="127" t="s">
        <v>109</v>
      </c>
      <c r="Q619" s="126" t="s">
        <v>109</v>
      </c>
      <c r="R619" s="128" t="s">
        <v>109</v>
      </c>
      <c r="S619" s="129"/>
    </row>
    <row r="620" spans="3:19" s="106" customFormat="1" ht="15.75" hidden="1" thickBot="1" x14ac:dyDescent="0.3">
      <c r="C620" s="120" t="s">
        <v>109</v>
      </c>
      <c r="D620" s="121">
        <v>0</v>
      </c>
      <c r="E620" s="122">
        <v>0</v>
      </c>
      <c r="F620" s="123">
        <v>0</v>
      </c>
      <c r="G620" s="124" t="s">
        <v>109</v>
      </c>
      <c r="H620" s="124" t="s">
        <v>109</v>
      </c>
      <c r="I620" s="123" t="s">
        <v>109</v>
      </c>
      <c r="J620" s="125" t="s">
        <v>109</v>
      </c>
      <c r="K620" s="126" t="s">
        <v>109</v>
      </c>
      <c r="L620" s="127" t="s">
        <v>109</v>
      </c>
      <c r="M620" s="130">
        <v>0</v>
      </c>
      <c r="N620" s="130" t="s">
        <v>109</v>
      </c>
      <c r="O620" s="127" t="s">
        <v>109</v>
      </c>
      <c r="P620" s="127" t="s">
        <v>109</v>
      </c>
      <c r="Q620" s="126">
        <v>5.0000000000000001E-4</v>
      </c>
      <c r="R620" s="128" t="s">
        <v>109</v>
      </c>
      <c r="S620" s="129"/>
    </row>
    <row r="621" spans="3:19" s="106" customFormat="1" ht="15.75" hidden="1" thickBot="1" x14ac:dyDescent="0.3">
      <c r="C621" s="120" t="s">
        <v>109</v>
      </c>
      <c r="D621" s="121">
        <v>0</v>
      </c>
      <c r="E621" s="122">
        <v>0</v>
      </c>
      <c r="F621" s="123">
        <v>0</v>
      </c>
      <c r="G621" s="124" t="s">
        <v>109</v>
      </c>
      <c r="H621" s="124" t="s">
        <v>109</v>
      </c>
      <c r="I621" s="123" t="s">
        <v>109</v>
      </c>
      <c r="J621" s="125" t="s">
        <v>109</v>
      </c>
      <c r="K621" s="126" t="s">
        <v>109</v>
      </c>
      <c r="L621" s="127" t="s">
        <v>109</v>
      </c>
      <c r="M621" s="130">
        <v>0</v>
      </c>
      <c r="N621" s="130" t="s">
        <v>109</v>
      </c>
      <c r="O621" s="127" t="s">
        <v>109</v>
      </c>
      <c r="P621" s="127" t="s">
        <v>109</v>
      </c>
      <c r="Q621" s="126">
        <v>5.0000000000000001E-4</v>
      </c>
      <c r="R621" s="128" t="s">
        <v>109</v>
      </c>
      <c r="S621" s="129"/>
    </row>
    <row r="622" spans="3:19" s="106" customFormat="1" ht="15.75" hidden="1" thickBot="1" x14ac:dyDescent="0.3">
      <c r="C622" s="120" t="s">
        <v>109</v>
      </c>
      <c r="D622" s="121">
        <v>0</v>
      </c>
      <c r="E622" s="122">
        <v>0</v>
      </c>
      <c r="F622" s="123">
        <v>0</v>
      </c>
      <c r="G622" s="124" t="s">
        <v>109</v>
      </c>
      <c r="H622" s="124" t="s">
        <v>109</v>
      </c>
      <c r="I622" s="123" t="s">
        <v>109</v>
      </c>
      <c r="J622" s="125" t="s">
        <v>109</v>
      </c>
      <c r="K622" s="126" t="s">
        <v>109</v>
      </c>
      <c r="L622" s="127" t="s">
        <v>109</v>
      </c>
      <c r="M622" s="130">
        <v>0</v>
      </c>
      <c r="N622" s="130" t="s">
        <v>109</v>
      </c>
      <c r="O622" s="127" t="s">
        <v>109</v>
      </c>
      <c r="P622" s="127" t="s">
        <v>109</v>
      </c>
      <c r="Q622" s="126">
        <v>5.0000000000000001E-4</v>
      </c>
      <c r="R622" s="128" t="s">
        <v>109</v>
      </c>
      <c r="S622" s="129"/>
    </row>
    <row r="623" spans="3:19" s="106" customFormat="1" ht="15.75" hidden="1" thickBot="1" x14ac:dyDescent="0.3">
      <c r="C623" s="120" t="s">
        <v>109</v>
      </c>
      <c r="D623" s="121">
        <v>0</v>
      </c>
      <c r="E623" s="122">
        <v>0</v>
      </c>
      <c r="F623" s="123">
        <v>0</v>
      </c>
      <c r="G623" s="124" t="s">
        <v>109</v>
      </c>
      <c r="H623" s="124" t="s">
        <v>109</v>
      </c>
      <c r="I623" s="123" t="s">
        <v>109</v>
      </c>
      <c r="J623" s="125" t="s">
        <v>109</v>
      </c>
      <c r="K623" s="126" t="s">
        <v>109</v>
      </c>
      <c r="L623" s="127" t="s">
        <v>109</v>
      </c>
      <c r="M623" s="130">
        <v>0</v>
      </c>
      <c r="N623" s="130" t="s">
        <v>109</v>
      </c>
      <c r="O623" s="127" t="s">
        <v>109</v>
      </c>
      <c r="P623" s="127" t="s">
        <v>109</v>
      </c>
      <c r="Q623" s="126">
        <v>5.0000000000000001E-4</v>
      </c>
      <c r="R623" s="128" t="s">
        <v>109</v>
      </c>
      <c r="S623" s="129"/>
    </row>
    <row r="624" spans="3:19" s="106" customFormat="1" ht="15.75" hidden="1" thickBot="1" x14ac:dyDescent="0.3">
      <c r="C624" s="120" t="s">
        <v>109</v>
      </c>
      <c r="D624" s="121">
        <v>0</v>
      </c>
      <c r="E624" s="122">
        <v>0</v>
      </c>
      <c r="F624" s="123">
        <v>0</v>
      </c>
      <c r="G624" s="124" t="s">
        <v>109</v>
      </c>
      <c r="H624" s="124" t="s">
        <v>109</v>
      </c>
      <c r="I624" s="123" t="s">
        <v>109</v>
      </c>
      <c r="J624" s="125" t="s">
        <v>109</v>
      </c>
      <c r="K624" s="126" t="s">
        <v>109</v>
      </c>
      <c r="L624" s="127" t="s">
        <v>109</v>
      </c>
      <c r="M624" s="130">
        <v>0</v>
      </c>
      <c r="N624" s="130" t="s">
        <v>109</v>
      </c>
      <c r="O624" s="127" t="s">
        <v>109</v>
      </c>
      <c r="P624" s="127" t="s">
        <v>109</v>
      </c>
      <c r="Q624" s="126">
        <v>5.0000000000000001E-4</v>
      </c>
      <c r="R624" s="128" t="s">
        <v>109</v>
      </c>
      <c r="S624" s="129"/>
    </row>
    <row r="625" spans="3:19" s="106" customFormat="1" ht="15.75" hidden="1" thickBot="1" x14ac:dyDescent="0.3">
      <c r="C625" s="131" t="s">
        <v>109</v>
      </c>
      <c r="D625" s="132">
        <v>0</v>
      </c>
      <c r="E625" s="133">
        <v>0</v>
      </c>
      <c r="F625" s="134">
        <v>0</v>
      </c>
      <c r="G625" s="135" t="s">
        <v>109</v>
      </c>
      <c r="H625" s="135" t="s">
        <v>109</v>
      </c>
      <c r="I625" s="134" t="s">
        <v>109</v>
      </c>
      <c r="J625" s="136" t="s">
        <v>109</v>
      </c>
      <c r="K625" s="137" t="s">
        <v>109</v>
      </c>
      <c r="L625" s="138" t="s">
        <v>109</v>
      </c>
      <c r="M625" s="139">
        <v>0</v>
      </c>
      <c r="N625" s="139" t="s">
        <v>109</v>
      </c>
      <c r="O625" s="138" t="s">
        <v>109</v>
      </c>
      <c r="P625" s="138" t="s">
        <v>109</v>
      </c>
      <c r="Q625" s="137">
        <v>5.0000000000000001E-4</v>
      </c>
      <c r="R625" s="140" t="s">
        <v>109</v>
      </c>
      <c r="S625" s="141"/>
    </row>
    <row r="626" spans="3:19" s="106" customFormat="1" ht="15.75" hidden="1" thickBot="1" x14ac:dyDescent="0.3">
      <c r="C626" s="109">
        <v>57</v>
      </c>
      <c r="D626" s="110">
        <v>0</v>
      </c>
      <c r="E626" s="111" t="s">
        <v>109</v>
      </c>
      <c r="F626" s="112">
        <v>1</v>
      </c>
      <c r="G626" s="113">
        <v>151500000000</v>
      </c>
      <c r="H626" s="113">
        <v>75750000000</v>
      </c>
      <c r="I626" s="112">
        <v>18</v>
      </c>
      <c r="J626" s="110">
        <v>50500000000</v>
      </c>
      <c r="K626" s="112"/>
      <c r="L626" s="110"/>
      <c r="M626" s="110"/>
      <c r="N626" s="110">
        <v>0</v>
      </c>
      <c r="O626" s="112" t="s">
        <v>109</v>
      </c>
      <c r="P626" s="110" t="s">
        <v>109</v>
      </c>
      <c r="Q626" s="114"/>
      <c r="R626" s="114">
        <v>0</v>
      </c>
      <c r="S626" s="115" t="s">
        <v>109</v>
      </c>
    </row>
    <row r="627" spans="3:19" s="106" customFormat="1" ht="15.75" hidden="1" thickBot="1" x14ac:dyDescent="0.3">
      <c r="C627" s="120" t="s">
        <v>109</v>
      </c>
      <c r="D627" s="121">
        <v>0</v>
      </c>
      <c r="E627" s="122">
        <v>0</v>
      </c>
      <c r="F627" s="123">
        <v>0</v>
      </c>
      <c r="G627" s="124" t="s">
        <v>54</v>
      </c>
      <c r="H627" s="124" t="s">
        <v>109</v>
      </c>
      <c r="I627" s="123" t="s">
        <v>109</v>
      </c>
      <c r="J627" s="125" t="s">
        <v>109</v>
      </c>
      <c r="K627" s="126" t="s">
        <v>109</v>
      </c>
      <c r="L627" s="127" t="s">
        <v>109</v>
      </c>
      <c r="M627" s="127" t="s">
        <v>54</v>
      </c>
      <c r="N627" s="127" t="s">
        <v>109</v>
      </c>
      <c r="O627" s="127" t="s">
        <v>109</v>
      </c>
      <c r="P627" s="127" t="s">
        <v>109</v>
      </c>
      <c r="Q627" s="126">
        <v>5.0000000000000001E-4</v>
      </c>
      <c r="R627" s="128" t="s">
        <v>109</v>
      </c>
      <c r="S627" s="129"/>
    </row>
    <row r="628" spans="3:19" s="106" customFormat="1" ht="15.75" hidden="1" thickBot="1" x14ac:dyDescent="0.3">
      <c r="C628" s="120" t="s">
        <v>109</v>
      </c>
      <c r="D628" s="121">
        <v>0</v>
      </c>
      <c r="E628" s="122">
        <v>0</v>
      </c>
      <c r="F628" s="123">
        <v>0</v>
      </c>
      <c r="G628" s="124" t="s">
        <v>109</v>
      </c>
      <c r="H628" s="124" t="s">
        <v>109</v>
      </c>
      <c r="I628" s="123" t="s">
        <v>109</v>
      </c>
      <c r="J628" s="125" t="s">
        <v>109</v>
      </c>
      <c r="K628" s="126" t="s">
        <v>109</v>
      </c>
      <c r="L628" s="127" t="s">
        <v>109</v>
      </c>
      <c r="M628" s="130" t="s">
        <v>54</v>
      </c>
      <c r="N628" s="130" t="s">
        <v>109</v>
      </c>
      <c r="O628" s="127" t="s">
        <v>109</v>
      </c>
      <c r="P628" s="127" t="s">
        <v>109</v>
      </c>
      <c r="Q628" s="126">
        <v>5.0000000000000001E-4</v>
      </c>
      <c r="R628" s="128" t="s">
        <v>109</v>
      </c>
      <c r="S628" s="129"/>
    </row>
    <row r="629" spans="3:19" s="106" customFormat="1" ht="15.75" hidden="1" thickBot="1" x14ac:dyDescent="0.3">
      <c r="C629" s="120" t="s">
        <v>109</v>
      </c>
      <c r="D629" s="121">
        <v>0</v>
      </c>
      <c r="E629" s="122">
        <v>0</v>
      </c>
      <c r="F629" s="123">
        <v>0</v>
      </c>
      <c r="G629" s="124" t="s">
        <v>109</v>
      </c>
      <c r="H629" s="124" t="s">
        <v>109</v>
      </c>
      <c r="I629" s="123" t="s">
        <v>109</v>
      </c>
      <c r="J629" s="125" t="s">
        <v>109</v>
      </c>
      <c r="K629" s="126" t="s">
        <v>109</v>
      </c>
      <c r="L629" s="127" t="s">
        <v>109</v>
      </c>
      <c r="M629" s="130">
        <v>0</v>
      </c>
      <c r="N629" s="130" t="s">
        <v>109</v>
      </c>
      <c r="O629" s="127" t="s">
        <v>109</v>
      </c>
      <c r="P629" s="127" t="s">
        <v>109</v>
      </c>
      <c r="Q629" s="126">
        <v>5.0000000000000001E-4</v>
      </c>
      <c r="R629" s="128" t="s">
        <v>109</v>
      </c>
      <c r="S629" s="129"/>
    </row>
    <row r="630" spans="3:19" s="106" customFormat="1" ht="15.75" hidden="1" thickBot="1" x14ac:dyDescent="0.3">
      <c r="C630" s="120">
        <v>0</v>
      </c>
      <c r="D630" s="121" t="s">
        <v>109</v>
      </c>
      <c r="E630" s="122" t="s">
        <v>109</v>
      </c>
      <c r="F630" s="123">
        <v>0</v>
      </c>
      <c r="G630" s="124" t="s">
        <v>109</v>
      </c>
      <c r="H630" s="124" t="s">
        <v>109</v>
      </c>
      <c r="I630" s="123" t="s">
        <v>109</v>
      </c>
      <c r="J630" s="125" t="s">
        <v>109</v>
      </c>
      <c r="K630" s="126" t="s">
        <v>109</v>
      </c>
      <c r="L630" s="127" t="s">
        <v>109</v>
      </c>
      <c r="M630" s="130">
        <v>0</v>
      </c>
      <c r="N630" s="130" t="s">
        <v>109</v>
      </c>
      <c r="O630" s="127" t="s">
        <v>109</v>
      </c>
      <c r="P630" s="127" t="s">
        <v>109</v>
      </c>
      <c r="Q630" s="126" t="s">
        <v>109</v>
      </c>
      <c r="R630" s="128" t="s">
        <v>109</v>
      </c>
      <c r="S630" s="129"/>
    </row>
    <row r="631" spans="3:19" s="106" customFormat="1" ht="15.75" hidden="1" thickBot="1" x14ac:dyDescent="0.3">
      <c r="C631" s="120" t="s">
        <v>109</v>
      </c>
      <c r="D631" s="121">
        <v>0</v>
      </c>
      <c r="E631" s="122">
        <v>0</v>
      </c>
      <c r="F631" s="123">
        <v>0</v>
      </c>
      <c r="G631" s="124" t="s">
        <v>109</v>
      </c>
      <c r="H631" s="124" t="s">
        <v>109</v>
      </c>
      <c r="I631" s="123" t="s">
        <v>109</v>
      </c>
      <c r="J631" s="125" t="s">
        <v>109</v>
      </c>
      <c r="K631" s="126" t="s">
        <v>109</v>
      </c>
      <c r="L631" s="127" t="s">
        <v>109</v>
      </c>
      <c r="M631" s="130">
        <v>0</v>
      </c>
      <c r="N631" s="130" t="s">
        <v>109</v>
      </c>
      <c r="O631" s="127" t="s">
        <v>109</v>
      </c>
      <c r="P631" s="127" t="s">
        <v>109</v>
      </c>
      <c r="Q631" s="126">
        <v>5.0000000000000001E-4</v>
      </c>
      <c r="R631" s="128" t="s">
        <v>109</v>
      </c>
      <c r="S631" s="129"/>
    </row>
    <row r="632" spans="3:19" s="106" customFormat="1" ht="15.75" hidden="1" thickBot="1" x14ac:dyDescent="0.3">
      <c r="C632" s="120" t="s">
        <v>109</v>
      </c>
      <c r="D632" s="121">
        <v>0</v>
      </c>
      <c r="E632" s="122">
        <v>0</v>
      </c>
      <c r="F632" s="123">
        <v>0</v>
      </c>
      <c r="G632" s="124" t="s">
        <v>109</v>
      </c>
      <c r="H632" s="124" t="s">
        <v>109</v>
      </c>
      <c r="I632" s="123" t="s">
        <v>109</v>
      </c>
      <c r="J632" s="125" t="s">
        <v>109</v>
      </c>
      <c r="K632" s="126" t="s">
        <v>109</v>
      </c>
      <c r="L632" s="127" t="s">
        <v>109</v>
      </c>
      <c r="M632" s="130">
        <v>0</v>
      </c>
      <c r="N632" s="130" t="s">
        <v>109</v>
      </c>
      <c r="O632" s="127" t="s">
        <v>109</v>
      </c>
      <c r="P632" s="127" t="s">
        <v>109</v>
      </c>
      <c r="Q632" s="126">
        <v>5.0000000000000001E-4</v>
      </c>
      <c r="R632" s="128" t="s">
        <v>109</v>
      </c>
      <c r="S632" s="129"/>
    </row>
    <row r="633" spans="3:19" s="106" customFormat="1" ht="15.75" hidden="1" thickBot="1" x14ac:dyDescent="0.3">
      <c r="C633" s="120" t="s">
        <v>109</v>
      </c>
      <c r="D633" s="121">
        <v>0</v>
      </c>
      <c r="E633" s="122">
        <v>0</v>
      </c>
      <c r="F633" s="123">
        <v>0</v>
      </c>
      <c r="G633" s="124" t="s">
        <v>109</v>
      </c>
      <c r="H633" s="124" t="s">
        <v>109</v>
      </c>
      <c r="I633" s="123" t="s">
        <v>109</v>
      </c>
      <c r="J633" s="125" t="s">
        <v>109</v>
      </c>
      <c r="K633" s="126" t="s">
        <v>109</v>
      </c>
      <c r="L633" s="127" t="s">
        <v>109</v>
      </c>
      <c r="M633" s="130">
        <v>0</v>
      </c>
      <c r="N633" s="130" t="s">
        <v>109</v>
      </c>
      <c r="O633" s="127" t="s">
        <v>109</v>
      </c>
      <c r="P633" s="127" t="s">
        <v>109</v>
      </c>
      <c r="Q633" s="126">
        <v>5.0000000000000001E-4</v>
      </c>
      <c r="R633" s="128" t="s">
        <v>109</v>
      </c>
      <c r="S633" s="129"/>
    </row>
    <row r="634" spans="3:19" s="106" customFormat="1" ht="15.75" hidden="1" thickBot="1" x14ac:dyDescent="0.3">
      <c r="C634" s="120" t="s">
        <v>109</v>
      </c>
      <c r="D634" s="121">
        <v>0</v>
      </c>
      <c r="E634" s="122">
        <v>0</v>
      </c>
      <c r="F634" s="123">
        <v>0</v>
      </c>
      <c r="G634" s="124" t="s">
        <v>109</v>
      </c>
      <c r="H634" s="124" t="s">
        <v>109</v>
      </c>
      <c r="I634" s="123" t="s">
        <v>109</v>
      </c>
      <c r="J634" s="125" t="s">
        <v>109</v>
      </c>
      <c r="K634" s="126" t="s">
        <v>109</v>
      </c>
      <c r="L634" s="127" t="s">
        <v>109</v>
      </c>
      <c r="M634" s="130">
        <v>0</v>
      </c>
      <c r="N634" s="130" t="s">
        <v>109</v>
      </c>
      <c r="O634" s="127" t="s">
        <v>109</v>
      </c>
      <c r="P634" s="127" t="s">
        <v>109</v>
      </c>
      <c r="Q634" s="126">
        <v>5.0000000000000001E-4</v>
      </c>
      <c r="R634" s="128" t="s">
        <v>109</v>
      </c>
      <c r="S634" s="129"/>
    </row>
    <row r="635" spans="3:19" s="106" customFormat="1" ht="15.75" hidden="1" thickBot="1" x14ac:dyDescent="0.3">
      <c r="C635" s="120" t="s">
        <v>109</v>
      </c>
      <c r="D635" s="121">
        <v>0</v>
      </c>
      <c r="E635" s="122">
        <v>0</v>
      </c>
      <c r="F635" s="123">
        <v>0</v>
      </c>
      <c r="G635" s="124" t="s">
        <v>109</v>
      </c>
      <c r="H635" s="124" t="s">
        <v>109</v>
      </c>
      <c r="I635" s="123" t="s">
        <v>109</v>
      </c>
      <c r="J635" s="125" t="s">
        <v>109</v>
      </c>
      <c r="K635" s="126" t="s">
        <v>109</v>
      </c>
      <c r="L635" s="127" t="s">
        <v>109</v>
      </c>
      <c r="M635" s="130">
        <v>0</v>
      </c>
      <c r="N635" s="130" t="s">
        <v>109</v>
      </c>
      <c r="O635" s="127" t="s">
        <v>109</v>
      </c>
      <c r="P635" s="127" t="s">
        <v>109</v>
      </c>
      <c r="Q635" s="126">
        <v>5.0000000000000001E-4</v>
      </c>
      <c r="R635" s="128" t="s">
        <v>109</v>
      </c>
      <c r="S635" s="129"/>
    </row>
    <row r="636" spans="3:19" s="106" customFormat="1" ht="15.75" hidden="1" thickBot="1" x14ac:dyDescent="0.3">
      <c r="C636" s="131" t="s">
        <v>109</v>
      </c>
      <c r="D636" s="132">
        <v>0</v>
      </c>
      <c r="E636" s="133">
        <v>0</v>
      </c>
      <c r="F636" s="134">
        <v>0</v>
      </c>
      <c r="G636" s="135" t="s">
        <v>109</v>
      </c>
      <c r="H636" s="135" t="s">
        <v>109</v>
      </c>
      <c r="I636" s="134" t="s">
        <v>109</v>
      </c>
      <c r="J636" s="136" t="s">
        <v>109</v>
      </c>
      <c r="K636" s="137" t="s">
        <v>109</v>
      </c>
      <c r="L636" s="138" t="s">
        <v>109</v>
      </c>
      <c r="M636" s="139">
        <v>0</v>
      </c>
      <c r="N636" s="139" t="s">
        <v>109</v>
      </c>
      <c r="O636" s="138" t="s">
        <v>109</v>
      </c>
      <c r="P636" s="138" t="s">
        <v>109</v>
      </c>
      <c r="Q636" s="137">
        <v>5.0000000000000001E-4</v>
      </c>
      <c r="R636" s="140" t="s">
        <v>109</v>
      </c>
      <c r="S636" s="141"/>
    </row>
    <row r="637" spans="3:19" s="106" customFormat="1" ht="15.75" hidden="1" thickBot="1" x14ac:dyDescent="0.3">
      <c r="C637" s="109">
        <v>58</v>
      </c>
      <c r="D637" s="110">
        <v>0</v>
      </c>
      <c r="E637" s="111" t="s">
        <v>109</v>
      </c>
      <c r="F637" s="112">
        <v>1</v>
      </c>
      <c r="G637" s="113">
        <v>151500000000</v>
      </c>
      <c r="H637" s="113">
        <v>75750000000</v>
      </c>
      <c r="I637" s="112">
        <v>18</v>
      </c>
      <c r="J637" s="110">
        <v>50500000000</v>
      </c>
      <c r="K637" s="112"/>
      <c r="L637" s="110"/>
      <c r="M637" s="110"/>
      <c r="N637" s="110">
        <v>0</v>
      </c>
      <c r="O637" s="112" t="s">
        <v>109</v>
      </c>
      <c r="P637" s="110" t="s">
        <v>109</v>
      </c>
      <c r="Q637" s="114"/>
      <c r="R637" s="114">
        <v>0</v>
      </c>
      <c r="S637" s="115" t="s">
        <v>109</v>
      </c>
    </row>
    <row r="638" spans="3:19" s="106" customFormat="1" ht="15.75" hidden="1" thickBot="1" x14ac:dyDescent="0.3">
      <c r="C638" s="120" t="s">
        <v>109</v>
      </c>
      <c r="D638" s="121">
        <v>0</v>
      </c>
      <c r="E638" s="122">
        <v>0</v>
      </c>
      <c r="F638" s="123">
        <v>0</v>
      </c>
      <c r="G638" s="124" t="s">
        <v>54</v>
      </c>
      <c r="H638" s="124" t="s">
        <v>109</v>
      </c>
      <c r="I638" s="123" t="s">
        <v>109</v>
      </c>
      <c r="J638" s="125" t="s">
        <v>109</v>
      </c>
      <c r="K638" s="126" t="s">
        <v>109</v>
      </c>
      <c r="L638" s="127" t="s">
        <v>109</v>
      </c>
      <c r="M638" s="127" t="s">
        <v>54</v>
      </c>
      <c r="N638" s="127" t="s">
        <v>109</v>
      </c>
      <c r="O638" s="127" t="s">
        <v>109</v>
      </c>
      <c r="P638" s="127" t="s">
        <v>109</v>
      </c>
      <c r="Q638" s="126">
        <v>5.0000000000000001E-4</v>
      </c>
      <c r="R638" s="128" t="s">
        <v>109</v>
      </c>
      <c r="S638" s="129"/>
    </row>
    <row r="639" spans="3:19" s="106" customFormat="1" ht="15.75" hidden="1" thickBot="1" x14ac:dyDescent="0.3">
      <c r="C639" s="120" t="s">
        <v>109</v>
      </c>
      <c r="D639" s="121">
        <v>0</v>
      </c>
      <c r="E639" s="122">
        <v>0</v>
      </c>
      <c r="F639" s="123">
        <v>0</v>
      </c>
      <c r="G639" s="124" t="s">
        <v>109</v>
      </c>
      <c r="H639" s="124" t="s">
        <v>109</v>
      </c>
      <c r="I639" s="123" t="s">
        <v>109</v>
      </c>
      <c r="J639" s="125" t="s">
        <v>109</v>
      </c>
      <c r="K639" s="126" t="s">
        <v>109</v>
      </c>
      <c r="L639" s="127" t="s">
        <v>109</v>
      </c>
      <c r="M639" s="130" t="s">
        <v>54</v>
      </c>
      <c r="N639" s="130" t="s">
        <v>109</v>
      </c>
      <c r="O639" s="127" t="s">
        <v>109</v>
      </c>
      <c r="P639" s="127" t="s">
        <v>109</v>
      </c>
      <c r="Q639" s="126">
        <v>5.0000000000000001E-4</v>
      </c>
      <c r="R639" s="128" t="s">
        <v>109</v>
      </c>
      <c r="S639" s="129"/>
    </row>
    <row r="640" spans="3:19" s="106" customFormat="1" ht="15.75" hidden="1" thickBot="1" x14ac:dyDescent="0.3">
      <c r="C640" s="120" t="s">
        <v>109</v>
      </c>
      <c r="D640" s="121">
        <v>0</v>
      </c>
      <c r="E640" s="122">
        <v>0</v>
      </c>
      <c r="F640" s="123">
        <v>0</v>
      </c>
      <c r="G640" s="124" t="s">
        <v>109</v>
      </c>
      <c r="H640" s="124" t="s">
        <v>109</v>
      </c>
      <c r="I640" s="123" t="s">
        <v>109</v>
      </c>
      <c r="J640" s="125" t="s">
        <v>109</v>
      </c>
      <c r="K640" s="126" t="s">
        <v>109</v>
      </c>
      <c r="L640" s="127" t="s">
        <v>109</v>
      </c>
      <c r="M640" s="130">
        <v>0</v>
      </c>
      <c r="N640" s="130" t="s">
        <v>109</v>
      </c>
      <c r="O640" s="127" t="s">
        <v>109</v>
      </c>
      <c r="P640" s="127" t="s">
        <v>109</v>
      </c>
      <c r="Q640" s="126">
        <v>5.0000000000000001E-4</v>
      </c>
      <c r="R640" s="128" t="s">
        <v>109</v>
      </c>
      <c r="S640" s="129"/>
    </row>
    <row r="641" spans="3:19" s="106" customFormat="1" ht="15.75" hidden="1" thickBot="1" x14ac:dyDescent="0.3">
      <c r="C641" s="120">
        <v>0</v>
      </c>
      <c r="D641" s="121" t="s">
        <v>109</v>
      </c>
      <c r="E641" s="122" t="s">
        <v>109</v>
      </c>
      <c r="F641" s="123">
        <v>0</v>
      </c>
      <c r="G641" s="124" t="s">
        <v>109</v>
      </c>
      <c r="H641" s="124" t="s">
        <v>109</v>
      </c>
      <c r="I641" s="123" t="s">
        <v>109</v>
      </c>
      <c r="J641" s="125" t="s">
        <v>109</v>
      </c>
      <c r="K641" s="126" t="s">
        <v>109</v>
      </c>
      <c r="L641" s="127" t="s">
        <v>109</v>
      </c>
      <c r="M641" s="130">
        <v>0</v>
      </c>
      <c r="N641" s="130" t="s">
        <v>109</v>
      </c>
      <c r="O641" s="127" t="s">
        <v>109</v>
      </c>
      <c r="P641" s="127" t="s">
        <v>109</v>
      </c>
      <c r="Q641" s="126" t="s">
        <v>109</v>
      </c>
      <c r="R641" s="128" t="s">
        <v>109</v>
      </c>
      <c r="S641" s="129"/>
    </row>
    <row r="642" spans="3:19" s="106" customFormat="1" ht="15.75" hidden="1" thickBot="1" x14ac:dyDescent="0.3">
      <c r="C642" s="120" t="s">
        <v>109</v>
      </c>
      <c r="D642" s="121">
        <v>0</v>
      </c>
      <c r="E642" s="122">
        <v>0</v>
      </c>
      <c r="F642" s="123">
        <v>0</v>
      </c>
      <c r="G642" s="124" t="s">
        <v>109</v>
      </c>
      <c r="H642" s="124" t="s">
        <v>109</v>
      </c>
      <c r="I642" s="123" t="s">
        <v>109</v>
      </c>
      <c r="J642" s="125" t="s">
        <v>109</v>
      </c>
      <c r="K642" s="126" t="s">
        <v>109</v>
      </c>
      <c r="L642" s="127" t="s">
        <v>109</v>
      </c>
      <c r="M642" s="130">
        <v>0</v>
      </c>
      <c r="N642" s="130" t="s">
        <v>109</v>
      </c>
      <c r="O642" s="127" t="s">
        <v>109</v>
      </c>
      <c r="P642" s="127" t="s">
        <v>109</v>
      </c>
      <c r="Q642" s="126">
        <v>5.0000000000000001E-4</v>
      </c>
      <c r="R642" s="128" t="s">
        <v>109</v>
      </c>
      <c r="S642" s="129"/>
    </row>
    <row r="643" spans="3:19" s="106" customFormat="1" ht="15.75" hidden="1" thickBot="1" x14ac:dyDescent="0.3">
      <c r="C643" s="120" t="s">
        <v>109</v>
      </c>
      <c r="D643" s="121">
        <v>0</v>
      </c>
      <c r="E643" s="122">
        <v>0</v>
      </c>
      <c r="F643" s="123">
        <v>0</v>
      </c>
      <c r="G643" s="124" t="s">
        <v>109</v>
      </c>
      <c r="H643" s="124" t="s">
        <v>109</v>
      </c>
      <c r="I643" s="123" t="s">
        <v>109</v>
      </c>
      <c r="J643" s="125" t="s">
        <v>109</v>
      </c>
      <c r="K643" s="126" t="s">
        <v>109</v>
      </c>
      <c r="L643" s="127" t="s">
        <v>109</v>
      </c>
      <c r="M643" s="130">
        <v>0</v>
      </c>
      <c r="N643" s="130" t="s">
        <v>109</v>
      </c>
      <c r="O643" s="127" t="s">
        <v>109</v>
      </c>
      <c r="P643" s="127" t="s">
        <v>109</v>
      </c>
      <c r="Q643" s="126">
        <v>5.0000000000000001E-4</v>
      </c>
      <c r="R643" s="128" t="s">
        <v>109</v>
      </c>
      <c r="S643" s="129"/>
    </row>
    <row r="644" spans="3:19" s="106" customFormat="1" ht="15.75" hidden="1" thickBot="1" x14ac:dyDescent="0.3">
      <c r="C644" s="120" t="s">
        <v>109</v>
      </c>
      <c r="D644" s="121">
        <v>0</v>
      </c>
      <c r="E644" s="122">
        <v>0</v>
      </c>
      <c r="F644" s="123">
        <v>0</v>
      </c>
      <c r="G644" s="124" t="s">
        <v>109</v>
      </c>
      <c r="H644" s="124" t="s">
        <v>109</v>
      </c>
      <c r="I644" s="123" t="s">
        <v>109</v>
      </c>
      <c r="J644" s="125" t="s">
        <v>109</v>
      </c>
      <c r="K644" s="126" t="s">
        <v>109</v>
      </c>
      <c r="L644" s="127" t="s">
        <v>109</v>
      </c>
      <c r="M644" s="130">
        <v>0</v>
      </c>
      <c r="N644" s="130" t="s">
        <v>109</v>
      </c>
      <c r="O644" s="127" t="s">
        <v>109</v>
      </c>
      <c r="P644" s="127" t="s">
        <v>109</v>
      </c>
      <c r="Q644" s="126">
        <v>5.0000000000000001E-4</v>
      </c>
      <c r="R644" s="128" t="s">
        <v>109</v>
      </c>
      <c r="S644" s="129"/>
    </row>
    <row r="645" spans="3:19" s="106" customFormat="1" ht="15.75" hidden="1" thickBot="1" x14ac:dyDescent="0.3">
      <c r="C645" s="120" t="s">
        <v>109</v>
      </c>
      <c r="D645" s="121">
        <v>0</v>
      </c>
      <c r="E645" s="122">
        <v>0</v>
      </c>
      <c r="F645" s="123">
        <v>0</v>
      </c>
      <c r="G645" s="124" t="s">
        <v>109</v>
      </c>
      <c r="H645" s="124" t="s">
        <v>109</v>
      </c>
      <c r="I645" s="123" t="s">
        <v>109</v>
      </c>
      <c r="J645" s="125" t="s">
        <v>109</v>
      </c>
      <c r="K645" s="126" t="s">
        <v>109</v>
      </c>
      <c r="L645" s="127" t="s">
        <v>109</v>
      </c>
      <c r="M645" s="130">
        <v>0</v>
      </c>
      <c r="N645" s="130" t="s">
        <v>109</v>
      </c>
      <c r="O645" s="127" t="s">
        <v>109</v>
      </c>
      <c r="P645" s="127" t="s">
        <v>109</v>
      </c>
      <c r="Q645" s="126">
        <v>5.0000000000000001E-4</v>
      </c>
      <c r="R645" s="128" t="s">
        <v>109</v>
      </c>
      <c r="S645" s="129"/>
    </row>
    <row r="646" spans="3:19" s="106" customFormat="1" ht="15.75" hidden="1" thickBot="1" x14ac:dyDescent="0.3">
      <c r="C646" s="120" t="s">
        <v>109</v>
      </c>
      <c r="D646" s="121">
        <v>0</v>
      </c>
      <c r="E646" s="122">
        <v>0</v>
      </c>
      <c r="F646" s="123">
        <v>0</v>
      </c>
      <c r="G646" s="124" t="s">
        <v>109</v>
      </c>
      <c r="H646" s="124" t="s">
        <v>109</v>
      </c>
      <c r="I646" s="123" t="s">
        <v>109</v>
      </c>
      <c r="J646" s="125" t="s">
        <v>109</v>
      </c>
      <c r="K646" s="126" t="s">
        <v>109</v>
      </c>
      <c r="L646" s="127" t="s">
        <v>109</v>
      </c>
      <c r="M646" s="130">
        <v>0</v>
      </c>
      <c r="N646" s="130" t="s">
        <v>109</v>
      </c>
      <c r="O646" s="127" t="s">
        <v>109</v>
      </c>
      <c r="P646" s="127" t="s">
        <v>109</v>
      </c>
      <c r="Q646" s="126">
        <v>5.0000000000000001E-4</v>
      </c>
      <c r="R646" s="128" t="s">
        <v>109</v>
      </c>
      <c r="S646" s="129"/>
    </row>
    <row r="647" spans="3:19" s="106" customFormat="1" ht="15.75" hidden="1" thickBot="1" x14ac:dyDescent="0.3">
      <c r="C647" s="131" t="s">
        <v>109</v>
      </c>
      <c r="D647" s="132">
        <v>0</v>
      </c>
      <c r="E647" s="133">
        <v>0</v>
      </c>
      <c r="F647" s="134">
        <v>0</v>
      </c>
      <c r="G647" s="135" t="s">
        <v>109</v>
      </c>
      <c r="H647" s="135" t="s">
        <v>109</v>
      </c>
      <c r="I647" s="134" t="s">
        <v>109</v>
      </c>
      <c r="J647" s="136" t="s">
        <v>109</v>
      </c>
      <c r="K647" s="137" t="s">
        <v>109</v>
      </c>
      <c r="L647" s="138" t="s">
        <v>109</v>
      </c>
      <c r="M647" s="139">
        <v>0</v>
      </c>
      <c r="N647" s="139" t="s">
        <v>109</v>
      </c>
      <c r="O647" s="138" t="s">
        <v>109</v>
      </c>
      <c r="P647" s="138" t="s">
        <v>109</v>
      </c>
      <c r="Q647" s="137">
        <v>5.0000000000000001E-4</v>
      </c>
      <c r="R647" s="140" t="s">
        <v>109</v>
      </c>
      <c r="S647" s="141"/>
    </row>
    <row r="648" spans="3:19" s="106" customFormat="1" ht="15.75" hidden="1" thickBot="1" x14ac:dyDescent="0.3">
      <c r="C648" s="109">
        <v>59</v>
      </c>
      <c r="D648" s="110">
        <v>0</v>
      </c>
      <c r="E648" s="111" t="s">
        <v>109</v>
      </c>
      <c r="F648" s="112">
        <v>1</v>
      </c>
      <c r="G648" s="113">
        <v>151500000000</v>
      </c>
      <c r="H648" s="113">
        <v>75750000000</v>
      </c>
      <c r="I648" s="112">
        <v>18</v>
      </c>
      <c r="J648" s="110">
        <v>50500000000</v>
      </c>
      <c r="K648" s="112"/>
      <c r="L648" s="110"/>
      <c r="M648" s="110"/>
      <c r="N648" s="110">
        <v>0</v>
      </c>
      <c r="O648" s="112" t="s">
        <v>109</v>
      </c>
      <c r="P648" s="110" t="s">
        <v>109</v>
      </c>
      <c r="Q648" s="114"/>
      <c r="R648" s="114">
        <v>0</v>
      </c>
      <c r="S648" s="115" t="s">
        <v>109</v>
      </c>
    </row>
    <row r="649" spans="3:19" s="106" customFormat="1" ht="15.75" hidden="1" thickBot="1" x14ac:dyDescent="0.3">
      <c r="C649" s="120" t="s">
        <v>109</v>
      </c>
      <c r="D649" s="121">
        <v>0</v>
      </c>
      <c r="E649" s="122">
        <v>0</v>
      </c>
      <c r="F649" s="123">
        <v>0</v>
      </c>
      <c r="G649" s="124" t="s">
        <v>54</v>
      </c>
      <c r="H649" s="124" t="s">
        <v>109</v>
      </c>
      <c r="I649" s="123" t="s">
        <v>109</v>
      </c>
      <c r="J649" s="125" t="s">
        <v>109</v>
      </c>
      <c r="K649" s="126" t="s">
        <v>109</v>
      </c>
      <c r="L649" s="127" t="s">
        <v>109</v>
      </c>
      <c r="M649" s="127" t="s">
        <v>54</v>
      </c>
      <c r="N649" s="127" t="s">
        <v>109</v>
      </c>
      <c r="O649" s="127" t="s">
        <v>109</v>
      </c>
      <c r="P649" s="127" t="s">
        <v>109</v>
      </c>
      <c r="Q649" s="126">
        <v>5.0000000000000001E-4</v>
      </c>
      <c r="R649" s="128" t="s">
        <v>109</v>
      </c>
      <c r="S649" s="129"/>
    </row>
    <row r="650" spans="3:19" s="106" customFormat="1" ht="15.75" hidden="1" thickBot="1" x14ac:dyDescent="0.3">
      <c r="C650" s="120" t="s">
        <v>109</v>
      </c>
      <c r="D650" s="121">
        <v>0</v>
      </c>
      <c r="E650" s="122">
        <v>0</v>
      </c>
      <c r="F650" s="123">
        <v>0</v>
      </c>
      <c r="G650" s="124" t="s">
        <v>109</v>
      </c>
      <c r="H650" s="124" t="s">
        <v>109</v>
      </c>
      <c r="I650" s="123" t="s">
        <v>109</v>
      </c>
      <c r="J650" s="125" t="s">
        <v>109</v>
      </c>
      <c r="K650" s="126" t="s">
        <v>109</v>
      </c>
      <c r="L650" s="127" t="s">
        <v>109</v>
      </c>
      <c r="M650" s="130" t="s">
        <v>54</v>
      </c>
      <c r="N650" s="130" t="s">
        <v>109</v>
      </c>
      <c r="O650" s="127" t="s">
        <v>109</v>
      </c>
      <c r="P650" s="127" t="s">
        <v>109</v>
      </c>
      <c r="Q650" s="126">
        <v>5.0000000000000001E-4</v>
      </c>
      <c r="R650" s="128" t="s">
        <v>109</v>
      </c>
      <c r="S650" s="129"/>
    </row>
    <row r="651" spans="3:19" s="106" customFormat="1" ht="15.75" hidden="1" thickBot="1" x14ac:dyDescent="0.3">
      <c r="C651" s="120" t="s">
        <v>109</v>
      </c>
      <c r="D651" s="121">
        <v>0</v>
      </c>
      <c r="E651" s="122">
        <v>0</v>
      </c>
      <c r="F651" s="123">
        <v>0</v>
      </c>
      <c r="G651" s="124" t="s">
        <v>109</v>
      </c>
      <c r="H651" s="124" t="s">
        <v>109</v>
      </c>
      <c r="I651" s="123" t="s">
        <v>109</v>
      </c>
      <c r="J651" s="125" t="s">
        <v>109</v>
      </c>
      <c r="K651" s="126" t="s">
        <v>109</v>
      </c>
      <c r="L651" s="127" t="s">
        <v>109</v>
      </c>
      <c r="M651" s="130">
        <v>0</v>
      </c>
      <c r="N651" s="130" t="s">
        <v>109</v>
      </c>
      <c r="O651" s="127" t="s">
        <v>109</v>
      </c>
      <c r="P651" s="127" t="s">
        <v>109</v>
      </c>
      <c r="Q651" s="126">
        <v>5.0000000000000001E-4</v>
      </c>
      <c r="R651" s="128" t="s">
        <v>109</v>
      </c>
      <c r="S651" s="129"/>
    </row>
    <row r="652" spans="3:19" s="106" customFormat="1" ht="15.75" hidden="1" thickBot="1" x14ac:dyDescent="0.3">
      <c r="C652" s="120">
        <v>0</v>
      </c>
      <c r="D652" s="121" t="s">
        <v>109</v>
      </c>
      <c r="E652" s="122" t="s">
        <v>109</v>
      </c>
      <c r="F652" s="123">
        <v>0</v>
      </c>
      <c r="G652" s="124" t="s">
        <v>109</v>
      </c>
      <c r="H652" s="124" t="s">
        <v>109</v>
      </c>
      <c r="I652" s="123" t="s">
        <v>109</v>
      </c>
      <c r="J652" s="125" t="s">
        <v>109</v>
      </c>
      <c r="K652" s="126" t="s">
        <v>109</v>
      </c>
      <c r="L652" s="127" t="s">
        <v>109</v>
      </c>
      <c r="M652" s="130">
        <v>0</v>
      </c>
      <c r="N652" s="130" t="s">
        <v>109</v>
      </c>
      <c r="O652" s="127" t="s">
        <v>109</v>
      </c>
      <c r="P652" s="127" t="s">
        <v>109</v>
      </c>
      <c r="Q652" s="126" t="s">
        <v>109</v>
      </c>
      <c r="R652" s="128" t="s">
        <v>109</v>
      </c>
      <c r="S652" s="129"/>
    </row>
    <row r="653" spans="3:19" s="106" customFormat="1" ht="15.75" hidden="1" thickBot="1" x14ac:dyDescent="0.3">
      <c r="C653" s="120" t="s">
        <v>109</v>
      </c>
      <c r="D653" s="121">
        <v>0</v>
      </c>
      <c r="E653" s="122">
        <v>0</v>
      </c>
      <c r="F653" s="123">
        <v>0</v>
      </c>
      <c r="G653" s="124" t="s">
        <v>109</v>
      </c>
      <c r="H653" s="124" t="s">
        <v>109</v>
      </c>
      <c r="I653" s="123" t="s">
        <v>109</v>
      </c>
      <c r="J653" s="125" t="s">
        <v>109</v>
      </c>
      <c r="K653" s="126" t="s">
        <v>109</v>
      </c>
      <c r="L653" s="127" t="s">
        <v>109</v>
      </c>
      <c r="M653" s="130">
        <v>0</v>
      </c>
      <c r="N653" s="130" t="s">
        <v>109</v>
      </c>
      <c r="O653" s="127" t="s">
        <v>109</v>
      </c>
      <c r="P653" s="127" t="s">
        <v>109</v>
      </c>
      <c r="Q653" s="126">
        <v>5.0000000000000001E-4</v>
      </c>
      <c r="R653" s="128" t="s">
        <v>109</v>
      </c>
      <c r="S653" s="129"/>
    </row>
    <row r="654" spans="3:19" s="106" customFormat="1" ht="15.75" hidden="1" thickBot="1" x14ac:dyDescent="0.3">
      <c r="C654" s="120" t="s">
        <v>109</v>
      </c>
      <c r="D654" s="121">
        <v>0</v>
      </c>
      <c r="E654" s="122">
        <v>0</v>
      </c>
      <c r="F654" s="123">
        <v>0</v>
      </c>
      <c r="G654" s="124" t="s">
        <v>109</v>
      </c>
      <c r="H654" s="124" t="s">
        <v>109</v>
      </c>
      <c r="I654" s="123" t="s">
        <v>109</v>
      </c>
      <c r="J654" s="125" t="s">
        <v>109</v>
      </c>
      <c r="K654" s="126" t="s">
        <v>109</v>
      </c>
      <c r="L654" s="127" t="s">
        <v>109</v>
      </c>
      <c r="M654" s="130">
        <v>0</v>
      </c>
      <c r="N654" s="130" t="s">
        <v>109</v>
      </c>
      <c r="O654" s="127" t="s">
        <v>109</v>
      </c>
      <c r="P654" s="127" t="s">
        <v>109</v>
      </c>
      <c r="Q654" s="126">
        <v>5.0000000000000001E-4</v>
      </c>
      <c r="R654" s="128" t="s">
        <v>109</v>
      </c>
      <c r="S654" s="129"/>
    </row>
    <row r="655" spans="3:19" s="106" customFormat="1" ht="15.75" hidden="1" thickBot="1" x14ac:dyDescent="0.3">
      <c r="C655" s="120" t="s">
        <v>109</v>
      </c>
      <c r="D655" s="121">
        <v>0</v>
      </c>
      <c r="E655" s="122">
        <v>0</v>
      </c>
      <c r="F655" s="123">
        <v>0</v>
      </c>
      <c r="G655" s="124" t="s">
        <v>109</v>
      </c>
      <c r="H655" s="124" t="s">
        <v>109</v>
      </c>
      <c r="I655" s="123" t="s">
        <v>109</v>
      </c>
      <c r="J655" s="125" t="s">
        <v>109</v>
      </c>
      <c r="K655" s="126" t="s">
        <v>109</v>
      </c>
      <c r="L655" s="127" t="s">
        <v>109</v>
      </c>
      <c r="M655" s="130">
        <v>0</v>
      </c>
      <c r="N655" s="130" t="s">
        <v>109</v>
      </c>
      <c r="O655" s="127" t="s">
        <v>109</v>
      </c>
      <c r="P655" s="127" t="s">
        <v>109</v>
      </c>
      <c r="Q655" s="126">
        <v>5.0000000000000001E-4</v>
      </c>
      <c r="R655" s="128" t="s">
        <v>109</v>
      </c>
      <c r="S655" s="129"/>
    </row>
    <row r="656" spans="3:19" s="106" customFormat="1" ht="15.75" hidden="1" thickBot="1" x14ac:dyDescent="0.3">
      <c r="C656" s="120" t="s">
        <v>109</v>
      </c>
      <c r="D656" s="121">
        <v>0</v>
      </c>
      <c r="E656" s="122">
        <v>0</v>
      </c>
      <c r="F656" s="123">
        <v>0</v>
      </c>
      <c r="G656" s="124" t="s">
        <v>109</v>
      </c>
      <c r="H656" s="124" t="s">
        <v>109</v>
      </c>
      <c r="I656" s="123" t="s">
        <v>109</v>
      </c>
      <c r="J656" s="125" t="s">
        <v>109</v>
      </c>
      <c r="K656" s="126" t="s">
        <v>109</v>
      </c>
      <c r="L656" s="127" t="s">
        <v>109</v>
      </c>
      <c r="M656" s="130">
        <v>0</v>
      </c>
      <c r="N656" s="130" t="s">
        <v>109</v>
      </c>
      <c r="O656" s="127" t="s">
        <v>109</v>
      </c>
      <c r="P656" s="127" t="s">
        <v>109</v>
      </c>
      <c r="Q656" s="126">
        <v>5.0000000000000001E-4</v>
      </c>
      <c r="R656" s="128" t="s">
        <v>109</v>
      </c>
      <c r="S656" s="129"/>
    </row>
    <row r="657" spans="3:19" s="106" customFormat="1" ht="15.75" hidden="1" thickBot="1" x14ac:dyDescent="0.3">
      <c r="C657" s="120" t="s">
        <v>109</v>
      </c>
      <c r="D657" s="121">
        <v>0</v>
      </c>
      <c r="E657" s="122">
        <v>0</v>
      </c>
      <c r="F657" s="123">
        <v>0</v>
      </c>
      <c r="G657" s="124" t="s">
        <v>109</v>
      </c>
      <c r="H657" s="124" t="s">
        <v>109</v>
      </c>
      <c r="I657" s="123" t="s">
        <v>109</v>
      </c>
      <c r="J657" s="125" t="s">
        <v>109</v>
      </c>
      <c r="K657" s="126" t="s">
        <v>109</v>
      </c>
      <c r="L657" s="127" t="s">
        <v>109</v>
      </c>
      <c r="M657" s="130">
        <v>0</v>
      </c>
      <c r="N657" s="130" t="s">
        <v>109</v>
      </c>
      <c r="O657" s="127" t="s">
        <v>109</v>
      </c>
      <c r="P657" s="127" t="s">
        <v>109</v>
      </c>
      <c r="Q657" s="126">
        <v>5.0000000000000001E-4</v>
      </c>
      <c r="R657" s="128" t="s">
        <v>109</v>
      </c>
      <c r="S657" s="129"/>
    </row>
    <row r="658" spans="3:19" s="106" customFormat="1" ht="15.75" hidden="1" thickBot="1" x14ac:dyDescent="0.3">
      <c r="C658" s="131" t="s">
        <v>109</v>
      </c>
      <c r="D658" s="132">
        <v>0</v>
      </c>
      <c r="E658" s="133">
        <v>0</v>
      </c>
      <c r="F658" s="134">
        <v>0</v>
      </c>
      <c r="G658" s="135" t="s">
        <v>109</v>
      </c>
      <c r="H658" s="135" t="s">
        <v>109</v>
      </c>
      <c r="I658" s="134" t="s">
        <v>109</v>
      </c>
      <c r="J658" s="136" t="s">
        <v>109</v>
      </c>
      <c r="K658" s="137" t="s">
        <v>109</v>
      </c>
      <c r="L658" s="138" t="s">
        <v>109</v>
      </c>
      <c r="M658" s="139">
        <v>0</v>
      </c>
      <c r="N658" s="139" t="s">
        <v>109</v>
      </c>
      <c r="O658" s="138" t="s">
        <v>109</v>
      </c>
      <c r="P658" s="138" t="s">
        <v>109</v>
      </c>
      <c r="Q658" s="137">
        <v>5.0000000000000001E-4</v>
      </c>
      <c r="R658" s="140" t="s">
        <v>109</v>
      </c>
      <c r="S658" s="141"/>
    </row>
    <row r="659" spans="3:19" s="106" customFormat="1" ht="15.75" hidden="1" thickBot="1" x14ac:dyDescent="0.3">
      <c r="C659" s="109">
        <v>60</v>
      </c>
      <c r="D659" s="110">
        <v>0</v>
      </c>
      <c r="E659" s="111" t="s">
        <v>109</v>
      </c>
      <c r="F659" s="112">
        <v>1</v>
      </c>
      <c r="G659" s="113">
        <v>151500000000</v>
      </c>
      <c r="H659" s="113">
        <v>75750000000</v>
      </c>
      <c r="I659" s="112">
        <v>18</v>
      </c>
      <c r="J659" s="110">
        <v>50500000000</v>
      </c>
      <c r="K659" s="112"/>
      <c r="L659" s="110"/>
      <c r="M659" s="110"/>
      <c r="N659" s="110">
        <v>0</v>
      </c>
      <c r="O659" s="112" t="s">
        <v>109</v>
      </c>
      <c r="P659" s="110" t="s">
        <v>109</v>
      </c>
      <c r="Q659" s="114"/>
      <c r="R659" s="114">
        <v>0</v>
      </c>
      <c r="S659" s="115" t="s">
        <v>109</v>
      </c>
    </row>
    <row r="660" spans="3:19" s="106" customFormat="1" ht="15.75" hidden="1" thickBot="1" x14ac:dyDescent="0.3">
      <c r="C660" s="120" t="s">
        <v>109</v>
      </c>
      <c r="D660" s="121">
        <v>0</v>
      </c>
      <c r="E660" s="122">
        <v>0</v>
      </c>
      <c r="F660" s="123">
        <v>0</v>
      </c>
      <c r="G660" s="124" t="s">
        <v>54</v>
      </c>
      <c r="H660" s="124" t="s">
        <v>109</v>
      </c>
      <c r="I660" s="123" t="s">
        <v>109</v>
      </c>
      <c r="J660" s="125" t="s">
        <v>109</v>
      </c>
      <c r="K660" s="126" t="s">
        <v>109</v>
      </c>
      <c r="L660" s="127" t="s">
        <v>109</v>
      </c>
      <c r="M660" s="127" t="s">
        <v>54</v>
      </c>
      <c r="N660" s="127" t="s">
        <v>109</v>
      </c>
      <c r="O660" s="127" t="s">
        <v>109</v>
      </c>
      <c r="P660" s="127" t="s">
        <v>109</v>
      </c>
      <c r="Q660" s="126">
        <v>5.0000000000000001E-4</v>
      </c>
      <c r="R660" s="128" t="s">
        <v>109</v>
      </c>
      <c r="S660" s="129"/>
    </row>
    <row r="661" spans="3:19" s="106" customFormat="1" ht="15.75" hidden="1" thickBot="1" x14ac:dyDescent="0.3">
      <c r="C661" s="120" t="s">
        <v>109</v>
      </c>
      <c r="D661" s="121">
        <v>0</v>
      </c>
      <c r="E661" s="122">
        <v>0</v>
      </c>
      <c r="F661" s="123">
        <v>0</v>
      </c>
      <c r="G661" s="124" t="s">
        <v>109</v>
      </c>
      <c r="H661" s="124" t="s">
        <v>109</v>
      </c>
      <c r="I661" s="123" t="s">
        <v>109</v>
      </c>
      <c r="J661" s="125" t="s">
        <v>109</v>
      </c>
      <c r="K661" s="126" t="s">
        <v>109</v>
      </c>
      <c r="L661" s="127" t="s">
        <v>109</v>
      </c>
      <c r="M661" s="130" t="s">
        <v>54</v>
      </c>
      <c r="N661" s="130" t="s">
        <v>109</v>
      </c>
      <c r="O661" s="127" t="s">
        <v>109</v>
      </c>
      <c r="P661" s="127" t="s">
        <v>109</v>
      </c>
      <c r="Q661" s="126">
        <v>5.0000000000000001E-4</v>
      </c>
      <c r="R661" s="128" t="s">
        <v>109</v>
      </c>
      <c r="S661" s="129"/>
    </row>
    <row r="662" spans="3:19" s="106" customFormat="1" ht="15.75" hidden="1" thickBot="1" x14ac:dyDescent="0.3">
      <c r="C662" s="120" t="s">
        <v>109</v>
      </c>
      <c r="D662" s="121">
        <v>0</v>
      </c>
      <c r="E662" s="122">
        <v>0</v>
      </c>
      <c r="F662" s="123">
        <v>0</v>
      </c>
      <c r="G662" s="124" t="s">
        <v>109</v>
      </c>
      <c r="H662" s="124" t="s">
        <v>109</v>
      </c>
      <c r="I662" s="123" t="s">
        <v>109</v>
      </c>
      <c r="J662" s="125" t="s">
        <v>109</v>
      </c>
      <c r="K662" s="126" t="s">
        <v>109</v>
      </c>
      <c r="L662" s="127" t="s">
        <v>109</v>
      </c>
      <c r="M662" s="130">
        <v>0</v>
      </c>
      <c r="N662" s="130" t="s">
        <v>109</v>
      </c>
      <c r="O662" s="127" t="s">
        <v>109</v>
      </c>
      <c r="P662" s="127" t="s">
        <v>109</v>
      </c>
      <c r="Q662" s="126">
        <v>5.0000000000000001E-4</v>
      </c>
      <c r="R662" s="128" t="s">
        <v>109</v>
      </c>
      <c r="S662" s="129"/>
    </row>
    <row r="663" spans="3:19" s="106" customFormat="1" ht="15.75" hidden="1" thickBot="1" x14ac:dyDescent="0.3">
      <c r="C663" s="120">
        <v>0</v>
      </c>
      <c r="D663" s="121" t="s">
        <v>109</v>
      </c>
      <c r="E663" s="122" t="s">
        <v>109</v>
      </c>
      <c r="F663" s="123">
        <v>0</v>
      </c>
      <c r="G663" s="124" t="s">
        <v>109</v>
      </c>
      <c r="H663" s="124" t="s">
        <v>109</v>
      </c>
      <c r="I663" s="123" t="s">
        <v>109</v>
      </c>
      <c r="J663" s="125" t="s">
        <v>109</v>
      </c>
      <c r="K663" s="126" t="s">
        <v>109</v>
      </c>
      <c r="L663" s="127" t="s">
        <v>109</v>
      </c>
      <c r="M663" s="130">
        <v>0</v>
      </c>
      <c r="N663" s="130" t="s">
        <v>109</v>
      </c>
      <c r="O663" s="127" t="s">
        <v>109</v>
      </c>
      <c r="P663" s="127" t="s">
        <v>109</v>
      </c>
      <c r="Q663" s="126" t="s">
        <v>109</v>
      </c>
      <c r="R663" s="128" t="s">
        <v>109</v>
      </c>
      <c r="S663" s="129"/>
    </row>
    <row r="664" spans="3:19" s="106" customFormat="1" ht="15.75" hidden="1" thickBot="1" x14ac:dyDescent="0.3">
      <c r="C664" s="120" t="s">
        <v>109</v>
      </c>
      <c r="D664" s="121">
        <v>0</v>
      </c>
      <c r="E664" s="122">
        <v>0</v>
      </c>
      <c r="F664" s="123">
        <v>0</v>
      </c>
      <c r="G664" s="124" t="s">
        <v>109</v>
      </c>
      <c r="H664" s="124" t="s">
        <v>109</v>
      </c>
      <c r="I664" s="123" t="s">
        <v>109</v>
      </c>
      <c r="J664" s="125" t="s">
        <v>109</v>
      </c>
      <c r="K664" s="126" t="s">
        <v>109</v>
      </c>
      <c r="L664" s="127" t="s">
        <v>109</v>
      </c>
      <c r="M664" s="130">
        <v>0</v>
      </c>
      <c r="N664" s="130" t="s">
        <v>109</v>
      </c>
      <c r="O664" s="127" t="s">
        <v>109</v>
      </c>
      <c r="P664" s="127" t="s">
        <v>109</v>
      </c>
      <c r="Q664" s="126">
        <v>5.0000000000000001E-4</v>
      </c>
      <c r="R664" s="128" t="s">
        <v>109</v>
      </c>
      <c r="S664" s="129"/>
    </row>
    <row r="665" spans="3:19" s="106" customFormat="1" ht="15.75" hidden="1" thickBot="1" x14ac:dyDescent="0.3">
      <c r="C665" s="120" t="s">
        <v>109</v>
      </c>
      <c r="D665" s="121">
        <v>0</v>
      </c>
      <c r="E665" s="122">
        <v>0</v>
      </c>
      <c r="F665" s="123">
        <v>0</v>
      </c>
      <c r="G665" s="124" t="s">
        <v>109</v>
      </c>
      <c r="H665" s="124" t="s">
        <v>109</v>
      </c>
      <c r="I665" s="123" t="s">
        <v>109</v>
      </c>
      <c r="J665" s="125" t="s">
        <v>109</v>
      </c>
      <c r="K665" s="126" t="s">
        <v>109</v>
      </c>
      <c r="L665" s="127" t="s">
        <v>109</v>
      </c>
      <c r="M665" s="130">
        <v>0</v>
      </c>
      <c r="N665" s="130" t="s">
        <v>109</v>
      </c>
      <c r="O665" s="127" t="s">
        <v>109</v>
      </c>
      <c r="P665" s="127" t="s">
        <v>109</v>
      </c>
      <c r="Q665" s="126">
        <v>5.0000000000000001E-4</v>
      </c>
      <c r="R665" s="128" t="s">
        <v>109</v>
      </c>
      <c r="S665" s="129"/>
    </row>
    <row r="666" spans="3:19" s="106" customFormat="1" ht="15.75" hidden="1" thickBot="1" x14ac:dyDescent="0.3">
      <c r="C666" s="120" t="s">
        <v>109</v>
      </c>
      <c r="D666" s="121">
        <v>0</v>
      </c>
      <c r="E666" s="122">
        <v>0</v>
      </c>
      <c r="F666" s="123">
        <v>0</v>
      </c>
      <c r="G666" s="124" t="s">
        <v>109</v>
      </c>
      <c r="H666" s="124" t="s">
        <v>109</v>
      </c>
      <c r="I666" s="123" t="s">
        <v>109</v>
      </c>
      <c r="J666" s="125" t="s">
        <v>109</v>
      </c>
      <c r="K666" s="126" t="s">
        <v>109</v>
      </c>
      <c r="L666" s="127" t="s">
        <v>109</v>
      </c>
      <c r="M666" s="130">
        <v>0</v>
      </c>
      <c r="N666" s="130" t="s">
        <v>109</v>
      </c>
      <c r="O666" s="127" t="s">
        <v>109</v>
      </c>
      <c r="P666" s="127" t="s">
        <v>109</v>
      </c>
      <c r="Q666" s="126">
        <v>5.0000000000000001E-4</v>
      </c>
      <c r="R666" s="128" t="s">
        <v>109</v>
      </c>
      <c r="S666" s="129"/>
    </row>
    <row r="667" spans="3:19" s="106" customFormat="1" ht="15.75" hidden="1" thickBot="1" x14ac:dyDescent="0.3">
      <c r="C667" s="120" t="s">
        <v>109</v>
      </c>
      <c r="D667" s="121">
        <v>0</v>
      </c>
      <c r="E667" s="122">
        <v>0</v>
      </c>
      <c r="F667" s="123">
        <v>0</v>
      </c>
      <c r="G667" s="124" t="s">
        <v>109</v>
      </c>
      <c r="H667" s="124" t="s">
        <v>109</v>
      </c>
      <c r="I667" s="123" t="s">
        <v>109</v>
      </c>
      <c r="J667" s="125" t="s">
        <v>109</v>
      </c>
      <c r="K667" s="126" t="s">
        <v>109</v>
      </c>
      <c r="L667" s="127" t="s">
        <v>109</v>
      </c>
      <c r="M667" s="130">
        <v>0</v>
      </c>
      <c r="N667" s="130" t="s">
        <v>109</v>
      </c>
      <c r="O667" s="127" t="s">
        <v>109</v>
      </c>
      <c r="P667" s="127" t="s">
        <v>109</v>
      </c>
      <c r="Q667" s="126">
        <v>5.0000000000000001E-4</v>
      </c>
      <c r="R667" s="128" t="s">
        <v>109</v>
      </c>
      <c r="S667" s="129"/>
    </row>
    <row r="668" spans="3:19" s="106" customFormat="1" ht="15.75" hidden="1" thickBot="1" x14ac:dyDescent="0.3">
      <c r="C668" s="120" t="s">
        <v>109</v>
      </c>
      <c r="D668" s="121">
        <v>0</v>
      </c>
      <c r="E668" s="122">
        <v>0</v>
      </c>
      <c r="F668" s="123">
        <v>0</v>
      </c>
      <c r="G668" s="124" t="s">
        <v>109</v>
      </c>
      <c r="H668" s="124" t="s">
        <v>109</v>
      </c>
      <c r="I668" s="123" t="s">
        <v>109</v>
      </c>
      <c r="J668" s="125" t="s">
        <v>109</v>
      </c>
      <c r="K668" s="126" t="s">
        <v>109</v>
      </c>
      <c r="L668" s="127" t="s">
        <v>109</v>
      </c>
      <c r="M668" s="130">
        <v>0</v>
      </c>
      <c r="N668" s="130" t="s">
        <v>109</v>
      </c>
      <c r="O668" s="127" t="s">
        <v>109</v>
      </c>
      <c r="P668" s="127" t="s">
        <v>109</v>
      </c>
      <c r="Q668" s="126">
        <v>5.0000000000000001E-4</v>
      </c>
      <c r="R668" s="128" t="s">
        <v>109</v>
      </c>
      <c r="S668" s="129"/>
    </row>
    <row r="669" spans="3:19" s="106" customFormat="1" ht="15.75" hidden="1" thickBot="1" x14ac:dyDescent="0.3">
      <c r="C669" s="131" t="s">
        <v>109</v>
      </c>
      <c r="D669" s="132">
        <v>0</v>
      </c>
      <c r="E669" s="133">
        <v>0</v>
      </c>
      <c r="F669" s="134">
        <v>0</v>
      </c>
      <c r="G669" s="135" t="s">
        <v>109</v>
      </c>
      <c r="H669" s="135" t="s">
        <v>109</v>
      </c>
      <c r="I669" s="134" t="s">
        <v>109</v>
      </c>
      <c r="J669" s="136" t="s">
        <v>109</v>
      </c>
      <c r="K669" s="137" t="s">
        <v>109</v>
      </c>
      <c r="L669" s="138" t="s">
        <v>109</v>
      </c>
      <c r="M669" s="139">
        <v>0</v>
      </c>
      <c r="N669" s="139" t="s">
        <v>109</v>
      </c>
      <c r="O669" s="138" t="s">
        <v>109</v>
      </c>
      <c r="P669" s="138" t="s">
        <v>109</v>
      </c>
      <c r="Q669" s="137">
        <v>5.0000000000000001E-4</v>
      </c>
      <c r="R669" s="140" t="s">
        <v>109</v>
      </c>
      <c r="S669" s="141"/>
    </row>
    <row r="670" spans="3:19" s="106" customFormat="1" ht="15.75" hidden="1" thickBot="1" x14ac:dyDescent="0.3">
      <c r="C670" s="109">
        <v>61</v>
      </c>
      <c r="D670" s="110">
        <v>0</v>
      </c>
      <c r="E670" s="111" t="s">
        <v>109</v>
      </c>
      <c r="F670" s="112">
        <v>1</v>
      </c>
      <c r="G670" s="113">
        <v>151500000000</v>
      </c>
      <c r="H670" s="113">
        <v>75750000000</v>
      </c>
      <c r="I670" s="112">
        <v>18</v>
      </c>
      <c r="J670" s="110">
        <v>50500000000</v>
      </c>
      <c r="K670" s="112"/>
      <c r="L670" s="110"/>
      <c r="M670" s="110"/>
      <c r="N670" s="110">
        <v>0</v>
      </c>
      <c r="O670" s="112" t="s">
        <v>109</v>
      </c>
      <c r="P670" s="110" t="s">
        <v>109</v>
      </c>
      <c r="Q670" s="114"/>
      <c r="R670" s="114">
        <v>0</v>
      </c>
      <c r="S670" s="115" t="s">
        <v>109</v>
      </c>
    </row>
    <row r="671" spans="3:19" s="106" customFormat="1" ht="15.75" hidden="1" thickBot="1" x14ac:dyDescent="0.3">
      <c r="C671" s="120" t="s">
        <v>109</v>
      </c>
      <c r="D671" s="121">
        <v>0</v>
      </c>
      <c r="E671" s="122">
        <v>0</v>
      </c>
      <c r="F671" s="123">
        <v>0</v>
      </c>
      <c r="G671" s="124" t="s">
        <v>54</v>
      </c>
      <c r="H671" s="124" t="s">
        <v>109</v>
      </c>
      <c r="I671" s="123" t="s">
        <v>109</v>
      </c>
      <c r="J671" s="125" t="s">
        <v>109</v>
      </c>
      <c r="K671" s="126" t="s">
        <v>109</v>
      </c>
      <c r="L671" s="127" t="s">
        <v>109</v>
      </c>
      <c r="M671" s="127" t="s">
        <v>54</v>
      </c>
      <c r="N671" s="127" t="s">
        <v>109</v>
      </c>
      <c r="O671" s="127" t="s">
        <v>109</v>
      </c>
      <c r="P671" s="127" t="s">
        <v>109</v>
      </c>
      <c r="Q671" s="126">
        <v>5.0000000000000001E-4</v>
      </c>
      <c r="R671" s="128" t="s">
        <v>109</v>
      </c>
      <c r="S671" s="129"/>
    </row>
    <row r="672" spans="3:19" s="106" customFormat="1" ht="15.75" hidden="1" thickBot="1" x14ac:dyDescent="0.3">
      <c r="C672" s="120" t="s">
        <v>109</v>
      </c>
      <c r="D672" s="121">
        <v>0</v>
      </c>
      <c r="E672" s="122">
        <v>0</v>
      </c>
      <c r="F672" s="123">
        <v>0</v>
      </c>
      <c r="G672" s="124" t="s">
        <v>109</v>
      </c>
      <c r="H672" s="124" t="s">
        <v>109</v>
      </c>
      <c r="I672" s="123" t="s">
        <v>109</v>
      </c>
      <c r="J672" s="125" t="s">
        <v>109</v>
      </c>
      <c r="K672" s="126" t="s">
        <v>109</v>
      </c>
      <c r="L672" s="127" t="s">
        <v>109</v>
      </c>
      <c r="M672" s="130" t="s">
        <v>54</v>
      </c>
      <c r="N672" s="130" t="s">
        <v>109</v>
      </c>
      <c r="O672" s="127" t="s">
        <v>109</v>
      </c>
      <c r="P672" s="127" t="s">
        <v>109</v>
      </c>
      <c r="Q672" s="126">
        <v>5.0000000000000001E-4</v>
      </c>
      <c r="R672" s="128" t="s">
        <v>109</v>
      </c>
      <c r="S672" s="129"/>
    </row>
    <row r="673" spans="3:19" s="106" customFormat="1" ht="15.75" hidden="1" thickBot="1" x14ac:dyDescent="0.3">
      <c r="C673" s="120" t="s">
        <v>109</v>
      </c>
      <c r="D673" s="121">
        <v>0</v>
      </c>
      <c r="E673" s="122">
        <v>0</v>
      </c>
      <c r="F673" s="123">
        <v>0</v>
      </c>
      <c r="G673" s="124" t="s">
        <v>109</v>
      </c>
      <c r="H673" s="124" t="s">
        <v>109</v>
      </c>
      <c r="I673" s="123" t="s">
        <v>109</v>
      </c>
      <c r="J673" s="125" t="s">
        <v>109</v>
      </c>
      <c r="K673" s="126" t="s">
        <v>109</v>
      </c>
      <c r="L673" s="127" t="s">
        <v>109</v>
      </c>
      <c r="M673" s="130">
        <v>0</v>
      </c>
      <c r="N673" s="130" t="s">
        <v>109</v>
      </c>
      <c r="O673" s="127" t="s">
        <v>109</v>
      </c>
      <c r="P673" s="127" t="s">
        <v>109</v>
      </c>
      <c r="Q673" s="126">
        <v>5.0000000000000001E-4</v>
      </c>
      <c r="R673" s="128" t="s">
        <v>109</v>
      </c>
      <c r="S673" s="129"/>
    </row>
    <row r="674" spans="3:19" s="106" customFormat="1" ht="15.75" hidden="1" thickBot="1" x14ac:dyDescent="0.3">
      <c r="C674" s="120">
        <v>0</v>
      </c>
      <c r="D674" s="121" t="s">
        <v>109</v>
      </c>
      <c r="E674" s="122" t="s">
        <v>109</v>
      </c>
      <c r="F674" s="123">
        <v>0</v>
      </c>
      <c r="G674" s="124" t="s">
        <v>109</v>
      </c>
      <c r="H674" s="124" t="s">
        <v>109</v>
      </c>
      <c r="I674" s="123" t="s">
        <v>109</v>
      </c>
      <c r="J674" s="125" t="s">
        <v>109</v>
      </c>
      <c r="K674" s="126" t="s">
        <v>109</v>
      </c>
      <c r="L674" s="127" t="s">
        <v>109</v>
      </c>
      <c r="M674" s="130">
        <v>0</v>
      </c>
      <c r="N674" s="130" t="s">
        <v>109</v>
      </c>
      <c r="O674" s="127" t="s">
        <v>109</v>
      </c>
      <c r="P674" s="127" t="s">
        <v>109</v>
      </c>
      <c r="Q674" s="126" t="s">
        <v>109</v>
      </c>
      <c r="R674" s="128" t="s">
        <v>109</v>
      </c>
      <c r="S674" s="129"/>
    </row>
    <row r="675" spans="3:19" s="106" customFormat="1" ht="15.75" hidden="1" thickBot="1" x14ac:dyDescent="0.3">
      <c r="C675" s="120" t="s">
        <v>109</v>
      </c>
      <c r="D675" s="121">
        <v>0</v>
      </c>
      <c r="E675" s="122">
        <v>0</v>
      </c>
      <c r="F675" s="123">
        <v>0</v>
      </c>
      <c r="G675" s="124" t="s">
        <v>109</v>
      </c>
      <c r="H675" s="124" t="s">
        <v>109</v>
      </c>
      <c r="I675" s="123" t="s">
        <v>109</v>
      </c>
      <c r="J675" s="125" t="s">
        <v>109</v>
      </c>
      <c r="K675" s="126" t="s">
        <v>109</v>
      </c>
      <c r="L675" s="127" t="s">
        <v>109</v>
      </c>
      <c r="M675" s="130">
        <v>0</v>
      </c>
      <c r="N675" s="130" t="s">
        <v>109</v>
      </c>
      <c r="O675" s="127" t="s">
        <v>109</v>
      </c>
      <c r="P675" s="127" t="s">
        <v>109</v>
      </c>
      <c r="Q675" s="126">
        <v>5.0000000000000001E-4</v>
      </c>
      <c r="R675" s="128" t="s">
        <v>109</v>
      </c>
      <c r="S675" s="129"/>
    </row>
    <row r="676" spans="3:19" s="106" customFormat="1" ht="15.75" hidden="1" thickBot="1" x14ac:dyDescent="0.3">
      <c r="C676" s="120" t="s">
        <v>109</v>
      </c>
      <c r="D676" s="121">
        <v>0</v>
      </c>
      <c r="E676" s="122">
        <v>0</v>
      </c>
      <c r="F676" s="123">
        <v>0</v>
      </c>
      <c r="G676" s="124" t="s">
        <v>109</v>
      </c>
      <c r="H676" s="124" t="s">
        <v>109</v>
      </c>
      <c r="I676" s="123" t="s">
        <v>109</v>
      </c>
      <c r="J676" s="125" t="s">
        <v>109</v>
      </c>
      <c r="K676" s="126" t="s">
        <v>109</v>
      </c>
      <c r="L676" s="127" t="s">
        <v>109</v>
      </c>
      <c r="M676" s="130">
        <v>0</v>
      </c>
      <c r="N676" s="130" t="s">
        <v>109</v>
      </c>
      <c r="O676" s="127" t="s">
        <v>109</v>
      </c>
      <c r="P676" s="127" t="s">
        <v>109</v>
      </c>
      <c r="Q676" s="126">
        <v>5.0000000000000001E-4</v>
      </c>
      <c r="R676" s="128" t="s">
        <v>109</v>
      </c>
      <c r="S676" s="129"/>
    </row>
    <row r="677" spans="3:19" s="106" customFormat="1" ht="15.75" hidden="1" thickBot="1" x14ac:dyDescent="0.3">
      <c r="C677" s="120" t="s">
        <v>109</v>
      </c>
      <c r="D677" s="121">
        <v>0</v>
      </c>
      <c r="E677" s="122">
        <v>0</v>
      </c>
      <c r="F677" s="123">
        <v>0</v>
      </c>
      <c r="G677" s="124" t="s">
        <v>109</v>
      </c>
      <c r="H677" s="124" t="s">
        <v>109</v>
      </c>
      <c r="I677" s="123" t="s">
        <v>109</v>
      </c>
      <c r="J677" s="125" t="s">
        <v>109</v>
      </c>
      <c r="K677" s="126" t="s">
        <v>109</v>
      </c>
      <c r="L677" s="127" t="s">
        <v>109</v>
      </c>
      <c r="M677" s="130">
        <v>0</v>
      </c>
      <c r="N677" s="130" t="s">
        <v>109</v>
      </c>
      <c r="O677" s="127" t="s">
        <v>109</v>
      </c>
      <c r="P677" s="127" t="s">
        <v>109</v>
      </c>
      <c r="Q677" s="126">
        <v>5.0000000000000001E-4</v>
      </c>
      <c r="R677" s="128" t="s">
        <v>109</v>
      </c>
      <c r="S677" s="129"/>
    </row>
    <row r="678" spans="3:19" s="106" customFormat="1" ht="15.75" hidden="1" thickBot="1" x14ac:dyDescent="0.3">
      <c r="C678" s="120" t="s">
        <v>109</v>
      </c>
      <c r="D678" s="121">
        <v>0</v>
      </c>
      <c r="E678" s="122">
        <v>0</v>
      </c>
      <c r="F678" s="123">
        <v>0</v>
      </c>
      <c r="G678" s="124" t="s">
        <v>109</v>
      </c>
      <c r="H678" s="124" t="s">
        <v>109</v>
      </c>
      <c r="I678" s="123" t="s">
        <v>109</v>
      </c>
      <c r="J678" s="125" t="s">
        <v>109</v>
      </c>
      <c r="K678" s="126" t="s">
        <v>109</v>
      </c>
      <c r="L678" s="127" t="s">
        <v>109</v>
      </c>
      <c r="M678" s="130">
        <v>0</v>
      </c>
      <c r="N678" s="130" t="s">
        <v>109</v>
      </c>
      <c r="O678" s="127" t="s">
        <v>109</v>
      </c>
      <c r="P678" s="127" t="s">
        <v>109</v>
      </c>
      <c r="Q678" s="126">
        <v>5.0000000000000001E-4</v>
      </c>
      <c r="R678" s="128" t="s">
        <v>109</v>
      </c>
      <c r="S678" s="129"/>
    </row>
    <row r="679" spans="3:19" s="106" customFormat="1" ht="15.75" hidden="1" thickBot="1" x14ac:dyDescent="0.3">
      <c r="C679" s="120" t="s">
        <v>109</v>
      </c>
      <c r="D679" s="121">
        <v>0</v>
      </c>
      <c r="E679" s="122">
        <v>0</v>
      </c>
      <c r="F679" s="123">
        <v>0</v>
      </c>
      <c r="G679" s="124" t="s">
        <v>109</v>
      </c>
      <c r="H679" s="124" t="s">
        <v>109</v>
      </c>
      <c r="I679" s="123" t="s">
        <v>109</v>
      </c>
      <c r="J679" s="125" t="s">
        <v>109</v>
      </c>
      <c r="K679" s="126" t="s">
        <v>109</v>
      </c>
      <c r="L679" s="127" t="s">
        <v>109</v>
      </c>
      <c r="M679" s="130">
        <v>0</v>
      </c>
      <c r="N679" s="130" t="s">
        <v>109</v>
      </c>
      <c r="O679" s="127" t="s">
        <v>109</v>
      </c>
      <c r="P679" s="127" t="s">
        <v>109</v>
      </c>
      <c r="Q679" s="126">
        <v>5.0000000000000001E-4</v>
      </c>
      <c r="R679" s="128" t="s">
        <v>109</v>
      </c>
      <c r="S679" s="129"/>
    </row>
    <row r="680" spans="3:19" s="106" customFormat="1" ht="15.75" hidden="1" thickBot="1" x14ac:dyDescent="0.3">
      <c r="C680" s="131" t="s">
        <v>109</v>
      </c>
      <c r="D680" s="132">
        <v>0</v>
      </c>
      <c r="E680" s="133">
        <v>0</v>
      </c>
      <c r="F680" s="134">
        <v>0</v>
      </c>
      <c r="G680" s="135" t="s">
        <v>109</v>
      </c>
      <c r="H680" s="135" t="s">
        <v>109</v>
      </c>
      <c r="I680" s="134" t="s">
        <v>109</v>
      </c>
      <c r="J680" s="136" t="s">
        <v>109</v>
      </c>
      <c r="K680" s="137" t="s">
        <v>109</v>
      </c>
      <c r="L680" s="138" t="s">
        <v>109</v>
      </c>
      <c r="M680" s="139">
        <v>0</v>
      </c>
      <c r="N680" s="139" t="s">
        <v>109</v>
      </c>
      <c r="O680" s="138" t="s">
        <v>109</v>
      </c>
      <c r="P680" s="138" t="s">
        <v>109</v>
      </c>
      <c r="Q680" s="137">
        <v>5.0000000000000001E-4</v>
      </c>
      <c r="R680" s="140" t="s">
        <v>109</v>
      </c>
      <c r="S680" s="141"/>
    </row>
    <row r="681" spans="3:19" s="106" customFormat="1" ht="15.75" hidden="1" thickBot="1" x14ac:dyDescent="0.3">
      <c r="C681" s="109">
        <v>62</v>
      </c>
      <c r="D681" s="110">
        <v>0</v>
      </c>
      <c r="E681" s="111" t="s">
        <v>109</v>
      </c>
      <c r="F681" s="112">
        <v>1</v>
      </c>
      <c r="G681" s="113">
        <v>151500000000</v>
      </c>
      <c r="H681" s="113">
        <v>75750000000</v>
      </c>
      <c r="I681" s="112">
        <v>18</v>
      </c>
      <c r="J681" s="110">
        <v>50500000000</v>
      </c>
      <c r="K681" s="112"/>
      <c r="L681" s="110"/>
      <c r="M681" s="110"/>
      <c r="N681" s="110">
        <v>0</v>
      </c>
      <c r="O681" s="112" t="s">
        <v>109</v>
      </c>
      <c r="P681" s="110" t="s">
        <v>109</v>
      </c>
      <c r="Q681" s="114"/>
      <c r="R681" s="114">
        <v>0</v>
      </c>
      <c r="S681" s="115" t="s">
        <v>109</v>
      </c>
    </row>
    <row r="682" spans="3:19" s="106" customFormat="1" ht="15.75" hidden="1" thickBot="1" x14ac:dyDescent="0.3">
      <c r="C682" s="120" t="s">
        <v>109</v>
      </c>
      <c r="D682" s="121">
        <v>0</v>
      </c>
      <c r="E682" s="122">
        <v>0</v>
      </c>
      <c r="F682" s="123">
        <v>0</v>
      </c>
      <c r="G682" s="124" t="s">
        <v>54</v>
      </c>
      <c r="H682" s="124" t="s">
        <v>109</v>
      </c>
      <c r="I682" s="123" t="s">
        <v>109</v>
      </c>
      <c r="J682" s="125" t="s">
        <v>109</v>
      </c>
      <c r="K682" s="126" t="s">
        <v>109</v>
      </c>
      <c r="L682" s="127" t="s">
        <v>109</v>
      </c>
      <c r="M682" s="127" t="s">
        <v>54</v>
      </c>
      <c r="N682" s="127" t="s">
        <v>109</v>
      </c>
      <c r="O682" s="127" t="s">
        <v>109</v>
      </c>
      <c r="P682" s="127" t="s">
        <v>109</v>
      </c>
      <c r="Q682" s="126">
        <v>5.0000000000000001E-4</v>
      </c>
      <c r="R682" s="128" t="s">
        <v>109</v>
      </c>
      <c r="S682" s="129"/>
    </row>
    <row r="683" spans="3:19" s="106" customFormat="1" ht="15.75" hidden="1" thickBot="1" x14ac:dyDescent="0.3">
      <c r="C683" s="120" t="s">
        <v>109</v>
      </c>
      <c r="D683" s="121">
        <v>0</v>
      </c>
      <c r="E683" s="122">
        <v>0</v>
      </c>
      <c r="F683" s="123">
        <v>0</v>
      </c>
      <c r="G683" s="124" t="s">
        <v>109</v>
      </c>
      <c r="H683" s="124" t="s">
        <v>109</v>
      </c>
      <c r="I683" s="123" t="s">
        <v>109</v>
      </c>
      <c r="J683" s="125" t="s">
        <v>109</v>
      </c>
      <c r="K683" s="126" t="s">
        <v>109</v>
      </c>
      <c r="L683" s="127" t="s">
        <v>109</v>
      </c>
      <c r="M683" s="130" t="s">
        <v>54</v>
      </c>
      <c r="N683" s="130" t="s">
        <v>109</v>
      </c>
      <c r="O683" s="127" t="s">
        <v>109</v>
      </c>
      <c r="P683" s="127" t="s">
        <v>109</v>
      </c>
      <c r="Q683" s="126">
        <v>5.0000000000000001E-4</v>
      </c>
      <c r="R683" s="128" t="s">
        <v>109</v>
      </c>
      <c r="S683" s="129"/>
    </row>
    <row r="684" spans="3:19" s="106" customFormat="1" ht="15.75" hidden="1" thickBot="1" x14ac:dyDescent="0.3">
      <c r="C684" s="120" t="s">
        <v>109</v>
      </c>
      <c r="D684" s="121">
        <v>0</v>
      </c>
      <c r="E684" s="122">
        <v>0</v>
      </c>
      <c r="F684" s="123">
        <v>0</v>
      </c>
      <c r="G684" s="124" t="s">
        <v>109</v>
      </c>
      <c r="H684" s="124" t="s">
        <v>109</v>
      </c>
      <c r="I684" s="123" t="s">
        <v>109</v>
      </c>
      <c r="J684" s="125" t="s">
        <v>109</v>
      </c>
      <c r="K684" s="126" t="s">
        <v>109</v>
      </c>
      <c r="L684" s="127" t="s">
        <v>109</v>
      </c>
      <c r="M684" s="130">
        <v>0</v>
      </c>
      <c r="N684" s="130" t="s">
        <v>109</v>
      </c>
      <c r="O684" s="127" t="s">
        <v>109</v>
      </c>
      <c r="P684" s="127" t="s">
        <v>109</v>
      </c>
      <c r="Q684" s="126">
        <v>5.0000000000000001E-4</v>
      </c>
      <c r="R684" s="128" t="s">
        <v>109</v>
      </c>
      <c r="S684" s="129"/>
    </row>
    <row r="685" spans="3:19" s="106" customFormat="1" ht="15.75" hidden="1" thickBot="1" x14ac:dyDescent="0.3">
      <c r="C685" s="120">
        <v>0</v>
      </c>
      <c r="D685" s="121" t="s">
        <v>109</v>
      </c>
      <c r="E685" s="122" t="s">
        <v>109</v>
      </c>
      <c r="F685" s="123">
        <v>0</v>
      </c>
      <c r="G685" s="124" t="s">
        <v>109</v>
      </c>
      <c r="H685" s="124" t="s">
        <v>109</v>
      </c>
      <c r="I685" s="123" t="s">
        <v>109</v>
      </c>
      <c r="J685" s="125" t="s">
        <v>109</v>
      </c>
      <c r="K685" s="126" t="s">
        <v>109</v>
      </c>
      <c r="L685" s="127" t="s">
        <v>109</v>
      </c>
      <c r="M685" s="130">
        <v>0</v>
      </c>
      <c r="N685" s="130" t="s">
        <v>109</v>
      </c>
      <c r="O685" s="127" t="s">
        <v>109</v>
      </c>
      <c r="P685" s="127" t="s">
        <v>109</v>
      </c>
      <c r="Q685" s="126" t="s">
        <v>109</v>
      </c>
      <c r="R685" s="128" t="s">
        <v>109</v>
      </c>
      <c r="S685" s="129"/>
    </row>
    <row r="686" spans="3:19" s="106" customFormat="1" ht="15.75" hidden="1" thickBot="1" x14ac:dyDescent="0.3">
      <c r="C686" s="120" t="s">
        <v>109</v>
      </c>
      <c r="D686" s="121">
        <v>0</v>
      </c>
      <c r="E686" s="122">
        <v>0</v>
      </c>
      <c r="F686" s="123">
        <v>0</v>
      </c>
      <c r="G686" s="124" t="s">
        <v>109</v>
      </c>
      <c r="H686" s="124" t="s">
        <v>109</v>
      </c>
      <c r="I686" s="123" t="s">
        <v>109</v>
      </c>
      <c r="J686" s="125" t="s">
        <v>109</v>
      </c>
      <c r="K686" s="126" t="s">
        <v>109</v>
      </c>
      <c r="L686" s="127" t="s">
        <v>109</v>
      </c>
      <c r="M686" s="130">
        <v>0</v>
      </c>
      <c r="N686" s="130" t="s">
        <v>109</v>
      </c>
      <c r="O686" s="127" t="s">
        <v>109</v>
      </c>
      <c r="P686" s="127" t="s">
        <v>109</v>
      </c>
      <c r="Q686" s="126">
        <v>5.0000000000000001E-4</v>
      </c>
      <c r="R686" s="128" t="s">
        <v>109</v>
      </c>
      <c r="S686" s="129"/>
    </row>
    <row r="687" spans="3:19" s="106" customFormat="1" ht="15.75" hidden="1" thickBot="1" x14ac:dyDescent="0.3">
      <c r="C687" s="120" t="s">
        <v>109</v>
      </c>
      <c r="D687" s="121">
        <v>0</v>
      </c>
      <c r="E687" s="122">
        <v>0</v>
      </c>
      <c r="F687" s="123">
        <v>0</v>
      </c>
      <c r="G687" s="124" t="s">
        <v>109</v>
      </c>
      <c r="H687" s="124" t="s">
        <v>109</v>
      </c>
      <c r="I687" s="123" t="s">
        <v>109</v>
      </c>
      <c r="J687" s="125" t="s">
        <v>109</v>
      </c>
      <c r="K687" s="126" t="s">
        <v>109</v>
      </c>
      <c r="L687" s="127" t="s">
        <v>109</v>
      </c>
      <c r="M687" s="130">
        <v>0</v>
      </c>
      <c r="N687" s="130" t="s">
        <v>109</v>
      </c>
      <c r="O687" s="127" t="s">
        <v>109</v>
      </c>
      <c r="P687" s="127" t="s">
        <v>109</v>
      </c>
      <c r="Q687" s="126">
        <v>5.0000000000000001E-4</v>
      </c>
      <c r="R687" s="128" t="s">
        <v>109</v>
      </c>
      <c r="S687" s="129"/>
    </row>
    <row r="688" spans="3:19" s="106" customFormat="1" ht="15.75" hidden="1" thickBot="1" x14ac:dyDescent="0.3">
      <c r="C688" s="120" t="s">
        <v>109</v>
      </c>
      <c r="D688" s="121">
        <v>0</v>
      </c>
      <c r="E688" s="122">
        <v>0</v>
      </c>
      <c r="F688" s="123">
        <v>0</v>
      </c>
      <c r="G688" s="124" t="s">
        <v>109</v>
      </c>
      <c r="H688" s="124" t="s">
        <v>109</v>
      </c>
      <c r="I688" s="123" t="s">
        <v>109</v>
      </c>
      <c r="J688" s="125" t="s">
        <v>109</v>
      </c>
      <c r="K688" s="126" t="s">
        <v>109</v>
      </c>
      <c r="L688" s="127" t="s">
        <v>109</v>
      </c>
      <c r="M688" s="130">
        <v>0</v>
      </c>
      <c r="N688" s="130" t="s">
        <v>109</v>
      </c>
      <c r="O688" s="127" t="s">
        <v>109</v>
      </c>
      <c r="P688" s="127" t="s">
        <v>109</v>
      </c>
      <c r="Q688" s="126">
        <v>5.0000000000000001E-4</v>
      </c>
      <c r="R688" s="128" t="s">
        <v>109</v>
      </c>
      <c r="S688" s="129"/>
    </row>
    <row r="689" spans="3:19" s="106" customFormat="1" ht="15.75" hidden="1" thickBot="1" x14ac:dyDescent="0.3">
      <c r="C689" s="120" t="s">
        <v>109</v>
      </c>
      <c r="D689" s="121">
        <v>0</v>
      </c>
      <c r="E689" s="122">
        <v>0</v>
      </c>
      <c r="F689" s="123">
        <v>0</v>
      </c>
      <c r="G689" s="124" t="s">
        <v>109</v>
      </c>
      <c r="H689" s="124" t="s">
        <v>109</v>
      </c>
      <c r="I689" s="123" t="s">
        <v>109</v>
      </c>
      <c r="J689" s="125" t="s">
        <v>109</v>
      </c>
      <c r="K689" s="126" t="s">
        <v>109</v>
      </c>
      <c r="L689" s="127" t="s">
        <v>109</v>
      </c>
      <c r="M689" s="130">
        <v>0</v>
      </c>
      <c r="N689" s="130" t="s">
        <v>109</v>
      </c>
      <c r="O689" s="127" t="s">
        <v>109</v>
      </c>
      <c r="P689" s="127" t="s">
        <v>109</v>
      </c>
      <c r="Q689" s="126">
        <v>5.0000000000000001E-4</v>
      </c>
      <c r="R689" s="128" t="s">
        <v>109</v>
      </c>
      <c r="S689" s="129"/>
    </row>
    <row r="690" spans="3:19" s="106" customFormat="1" ht="15.75" hidden="1" thickBot="1" x14ac:dyDescent="0.3">
      <c r="C690" s="120" t="s">
        <v>109</v>
      </c>
      <c r="D690" s="121">
        <v>0</v>
      </c>
      <c r="E690" s="122">
        <v>0</v>
      </c>
      <c r="F690" s="123">
        <v>0</v>
      </c>
      <c r="G690" s="124" t="s">
        <v>109</v>
      </c>
      <c r="H690" s="124" t="s">
        <v>109</v>
      </c>
      <c r="I690" s="123" t="s">
        <v>109</v>
      </c>
      <c r="J690" s="125" t="s">
        <v>109</v>
      </c>
      <c r="K690" s="126" t="s">
        <v>109</v>
      </c>
      <c r="L690" s="127" t="s">
        <v>109</v>
      </c>
      <c r="M690" s="130">
        <v>0</v>
      </c>
      <c r="N690" s="130" t="s">
        <v>109</v>
      </c>
      <c r="O690" s="127" t="s">
        <v>109</v>
      </c>
      <c r="P690" s="127" t="s">
        <v>109</v>
      </c>
      <c r="Q690" s="126">
        <v>5.0000000000000001E-4</v>
      </c>
      <c r="R690" s="128" t="s">
        <v>109</v>
      </c>
      <c r="S690" s="129"/>
    </row>
    <row r="691" spans="3:19" s="106" customFormat="1" ht="15.75" hidden="1" thickBot="1" x14ac:dyDescent="0.3">
      <c r="C691" s="131" t="s">
        <v>109</v>
      </c>
      <c r="D691" s="132">
        <v>0</v>
      </c>
      <c r="E691" s="133">
        <v>0</v>
      </c>
      <c r="F691" s="134">
        <v>0</v>
      </c>
      <c r="G691" s="135" t="s">
        <v>109</v>
      </c>
      <c r="H691" s="135" t="s">
        <v>109</v>
      </c>
      <c r="I691" s="134" t="s">
        <v>109</v>
      </c>
      <c r="J691" s="136" t="s">
        <v>109</v>
      </c>
      <c r="K691" s="137" t="s">
        <v>109</v>
      </c>
      <c r="L691" s="138" t="s">
        <v>109</v>
      </c>
      <c r="M691" s="139">
        <v>0</v>
      </c>
      <c r="N691" s="139" t="s">
        <v>109</v>
      </c>
      <c r="O691" s="138" t="s">
        <v>109</v>
      </c>
      <c r="P691" s="138" t="s">
        <v>109</v>
      </c>
      <c r="Q691" s="137">
        <v>5.0000000000000001E-4</v>
      </c>
      <c r="R691" s="140" t="s">
        <v>109</v>
      </c>
      <c r="S691" s="141"/>
    </row>
    <row r="692" spans="3:19" s="106" customFormat="1" ht="15.75" hidden="1" thickBot="1" x14ac:dyDescent="0.3">
      <c r="C692" s="109">
        <v>63</v>
      </c>
      <c r="D692" s="110">
        <v>0</v>
      </c>
      <c r="E692" s="111" t="s">
        <v>109</v>
      </c>
      <c r="F692" s="112">
        <v>1</v>
      </c>
      <c r="G692" s="113">
        <v>151500000000</v>
      </c>
      <c r="H692" s="113">
        <v>75750000000</v>
      </c>
      <c r="I692" s="112">
        <v>18</v>
      </c>
      <c r="J692" s="110">
        <v>50500000000</v>
      </c>
      <c r="K692" s="112"/>
      <c r="L692" s="110"/>
      <c r="M692" s="110"/>
      <c r="N692" s="110">
        <v>0</v>
      </c>
      <c r="O692" s="112" t="s">
        <v>109</v>
      </c>
      <c r="P692" s="110" t="s">
        <v>109</v>
      </c>
      <c r="Q692" s="114"/>
      <c r="R692" s="114">
        <v>0</v>
      </c>
      <c r="S692" s="115" t="s">
        <v>109</v>
      </c>
    </row>
    <row r="693" spans="3:19" s="106" customFormat="1" ht="15.75" hidden="1" thickBot="1" x14ac:dyDescent="0.3">
      <c r="C693" s="120" t="s">
        <v>109</v>
      </c>
      <c r="D693" s="121">
        <v>0</v>
      </c>
      <c r="E693" s="122">
        <v>0</v>
      </c>
      <c r="F693" s="123">
        <v>0</v>
      </c>
      <c r="G693" s="124" t="s">
        <v>54</v>
      </c>
      <c r="H693" s="124" t="s">
        <v>109</v>
      </c>
      <c r="I693" s="123" t="s">
        <v>109</v>
      </c>
      <c r="J693" s="125" t="s">
        <v>109</v>
      </c>
      <c r="K693" s="126" t="s">
        <v>109</v>
      </c>
      <c r="L693" s="127" t="s">
        <v>109</v>
      </c>
      <c r="M693" s="127" t="s">
        <v>54</v>
      </c>
      <c r="N693" s="127" t="s">
        <v>109</v>
      </c>
      <c r="O693" s="127" t="s">
        <v>109</v>
      </c>
      <c r="P693" s="127" t="s">
        <v>109</v>
      </c>
      <c r="Q693" s="126">
        <v>5.0000000000000001E-4</v>
      </c>
      <c r="R693" s="128" t="s">
        <v>109</v>
      </c>
      <c r="S693" s="129"/>
    </row>
    <row r="694" spans="3:19" s="106" customFormat="1" ht="15.75" hidden="1" thickBot="1" x14ac:dyDescent="0.3">
      <c r="C694" s="120" t="s">
        <v>109</v>
      </c>
      <c r="D694" s="121">
        <v>0</v>
      </c>
      <c r="E694" s="122">
        <v>0</v>
      </c>
      <c r="F694" s="123">
        <v>0</v>
      </c>
      <c r="G694" s="124" t="s">
        <v>109</v>
      </c>
      <c r="H694" s="124" t="s">
        <v>109</v>
      </c>
      <c r="I694" s="123" t="s">
        <v>109</v>
      </c>
      <c r="J694" s="125" t="s">
        <v>109</v>
      </c>
      <c r="K694" s="126" t="s">
        <v>109</v>
      </c>
      <c r="L694" s="127" t="s">
        <v>109</v>
      </c>
      <c r="M694" s="130" t="s">
        <v>54</v>
      </c>
      <c r="N694" s="130" t="s">
        <v>109</v>
      </c>
      <c r="O694" s="127" t="s">
        <v>109</v>
      </c>
      <c r="P694" s="127" t="s">
        <v>109</v>
      </c>
      <c r="Q694" s="126">
        <v>5.0000000000000001E-4</v>
      </c>
      <c r="R694" s="128" t="s">
        <v>109</v>
      </c>
      <c r="S694" s="129"/>
    </row>
    <row r="695" spans="3:19" s="106" customFormat="1" ht="15.75" hidden="1" thickBot="1" x14ac:dyDescent="0.3">
      <c r="C695" s="120" t="s">
        <v>109</v>
      </c>
      <c r="D695" s="121">
        <v>0</v>
      </c>
      <c r="E695" s="122">
        <v>0</v>
      </c>
      <c r="F695" s="123">
        <v>0</v>
      </c>
      <c r="G695" s="124" t="s">
        <v>109</v>
      </c>
      <c r="H695" s="124" t="s">
        <v>109</v>
      </c>
      <c r="I695" s="123" t="s">
        <v>109</v>
      </c>
      <c r="J695" s="125" t="s">
        <v>109</v>
      </c>
      <c r="K695" s="126" t="s">
        <v>109</v>
      </c>
      <c r="L695" s="127" t="s">
        <v>109</v>
      </c>
      <c r="M695" s="130">
        <v>0</v>
      </c>
      <c r="N695" s="130" t="s">
        <v>109</v>
      </c>
      <c r="O695" s="127" t="s">
        <v>109</v>
      </c>
      <c r="P695" s="127" t="s">
        <v>109</v>
      </c>
      <c r="Q695" s="126">
        <v>5.0000000000000001E-4</v>
      </c>
      <c r="R695" s="128" t="s">
        <v>109</v>
      </c>
      <c r="S695" s="129"/>
    </row>
    <row r="696" spans="3:19" s="106" customFormat="1" ht="15.75" hidden="1" thickBot="1" x14ac:dyDescent="0.3">
      <c r="C696" s="120">
        <v>0</v>
      </c>
      <c r="D696" s="121" t="s">
        <v>109</v>
      </c>
      <c r="E696" s="122" t="s">
        <v>109</v>
      </c>
      <c r="F696" s="123">
        <v>0</v>
      </c>
      <c r="G696" s="124" t="s">
        <v>109</v>
      </c>
      <c r="H696" s="124" t="s">
        <v>109</v>
      </c>
      <c r="I696" s="123" t="s">
        <v>109</v>
      </c>
      <c r="J696" s="125" t="s">
        <v>109</v>
      </c>
      <c r="K696" s="126" t="s">
        <v>109</v>
      </c>
      <c r="L696" s="127" t="s">
        <v>109</v>
      </c>
      <c r="M696" s="130">
        <v>0</v>
      </c>
      <c r="N696" s="130" t="s">
        <v>109</v>
      </c>
      <c r="O696" s="127" t="s">
        <v>109</v>
      </c>
      <c r="P696" s="127" t="s">
        <v>109</v>
      </c>
      <c r="Q696" s="126" t="s">
        <v>109</v>
      </c>
      <c r="R696" s="128" t="s">
        <v>109</v>
      </c>
      <c r="S696" s="129"/>
    </row>
    <row r="697" spans="3:19" s="106" customFormat="1" ht="15.75" hidden="1" thickBot="1" x14ac:dyDescent="0.3">
      <c r="C697" s="120" t="s">
        <v>109</v>
      </c>
      <c r="D697" s="121">
        <v>0</v>
      </c>
      <c r="E697" s="122">
        <v>0</v>
      </c>
      <c r="F697" s="123">
        <v>0</v>
      </c>
      <c r="G697" s="124" t="s">
        <v>109</v>
      </c>
      <c r="H697" s="124" t="s">
        <v>109</v>
      </c>
      <c r="I697" s="123" t="s">
        <v>109</v>
      </c>
      <c r="J697" s="125" t="s">
        <v>109</v>
      </c>
      <c r="K697" s="126" t="s">
        <v>109</v>
      </c>
      <c r="L697" s="127" t="s">
        <v>109</v>
      </c>
      <c r="M697" s="130">
        <v>0</v>
      </c>
      <c r="N697" s="130" t="s">
        <v>109</v>
      </c>
      <c r="O697" s="127" t="s">
        <v>109</v>
      </c>
      <c r="P697" s="127" t="s">
        <v>109</v>
      </c>
      <c r="Q697" s="126">
        <v>5.0000000000000001E-4</v>
      </c>
      <c r="R697" s="128" t="s">
        <v>109</v>
      </c>
      <c r="S697" s="129"/>
    </row>
    <row r="698" spans="3:19" s="106" customFormat="1" ht="15.75" hidden="1" thickBot="1" x14ac:dyDescent="0.3">
      <c r="C698" s="120" t="s">
        <v>109</v>
      </c>
      <c r="D698" s="121">
        <v>0</v>
      </c>
      <c r="E698" s="122">
        <v>0</v>
      </c>
      <c r="F698" s="123">
        <v>0</v>
      </c>
      <c r="G698" s="124" t="s">
        <v>109</v>
      </c>
      <c r="H698" s="124" t="s">
        <v>109</v>
      </c>
      <c r="I698" s="123" t="s">
        <v>109</v>
      </c>
      <c r="J698" s="125" t="s">
        <v>109</v>
      </c>
      <c r="K698" s="126" t="s">
        <v>109</v>
      </c>
      <c r="L698" s="127" t="s">
        <v>109</v>
      </c>
      <c r="M698" s="130">
        <v>0</v>
      </c>
      <c r="N698" s="130" t="s">
        <v>109</v>
      </c>
      <c r="O698" s="127" t="s">
        <v>109</v>
      </c>
      <c r="P698" s="127" t="s">
        <v>109</v>
      </c>
      <c r="Q698" s="126">
        <v>5.0000000000000001E-4</v>
      </c>
      <c r="R698" s="128" t="s">
        <v>109</v>
      </c>
      <c r="S698" s="129"/>
    </row>
    <row r="699" spans="3:19" s="106" customFormat="1" ht="15.75" hidden="1" thickBot="1" x14ac:dyDescent="0.3">
      <c r="C699" s="120" t="s">
        <v>109</v>
      </c>
      <c r="D699" s="121">
        <v>0</v>
      </c>
      <c r="E699" s="122">
        <v>0</v>
      </c>
      <c r="F699" s="123">
        <v>0</v>
      </c>
      <c r="G699" s="124" t="s">
        <v>109</v>
      </c>
      <c r="H699" s="124" t="s">
        <v>109</v>
      </c>
      <c r="I699" s="123" t="s">
        <v>109</v>
      </c>
      <c r="J699" s="125" t="s">
        <v>109</v>
      </c>
      <c r="K699" s="126" t="s">
        <v>109</v>
      </c>
      <c r="L699" s="127" t="s">
        <v>109</v>
      </c>
      <c r="M699" s="130">
        <v>0</v>
      </c>
      <c r="N699" s="130" t="s">
        <v>109</v>
      </c>
      <c r="O699" s="127" t="s">
        <v>109</v>
      </c>
      <c r="P699" s="127" t="s">
        <v>109</v>
      </c>
      <c r="Q699" s="126">
        <v>5.0000000000000001E-4</v>
      </c>
      <c r="R699" s="128" t="s">
        <v>109</v>
      </c>
      <c r="S699" s="129"/>
    </row>
    <row r="700" spans="3:19" s="106" customFormat="1" ht="15.75" hidden="1" thickBot="1" x14ac:dyDescent="0.3">
      <c r="C700" s="120" t="s">
        <v>109</v>
      </c>
      <c r="D700" s="121">
        <v>0</v>
      </c>
      <c r="E700" s="122">
        <v>0</v>
      </c>
      <c r="F700" s="123">
        <v>0</v>
      </c>
      <c r="G700" s="124" t="s">
        <v>109</v>
      </c>
      <c r="H700" s="124" t="s">
        <v>109</v>
      </c>
      <c r="I700" s="123" t="s">
        <v>109</v>
      </c>
      <c r="J700" s="125" t="s">
        <v>109</v>
      </c>
      <c r="K700" s="126" t="s">
        <v>109</v>
      </c>
      <c r="L700" s="127" t="s">
        <v>109</v>
      </c>
      <c r="M700" s="130">
        <v>0</v>
      </c>
      <c r="N700" s="130" t="s">
        <v>109</v>
      </c>
      <c r="O700" s="127" t="s">
        <v>109</v>
      </c>
      <c r="P700" s="127" t="s">
        <v>109</v>
      </c>
      <c r="Q700" s="126">
        <v>5.0000000000000001E-4</v>
      </c>
      <c r="R700" s="128" t="s">
        <v>109</v>
      </c>
      <c r="S700" s="129"/>
    </row>
    <row r="701" spans="3:19" s="106" customFormat="1" ht="15.75" hidden="1" thickBot="1" x14ac:dyDescent="0.3">
      <c r="C701" s="120" t="s">
        <v>109</v>
      </c>
      <c r="D701" s="121">
        <v>0</v>
      </c>
      <c r="E701" s="122">
        <v>0</v>
      </c>
      <c r="F701" s="123">
        <v>0</v>
      </c>
      <c r="G701" s="124" t="s">
        <v>109</v>
      </c>
      <c r="H701" s="124" t="s">
        <v>109</v>
      </c>
      <c r="I701" s="123" t="s">
        <v>109</v>
      </c>
      <c r="J701" s="125" t="s">
        <v>109</v>
      </c>
      <c r="K701" s="126" t="s">
        <v>109</v>
      </c>
      <c r="L701" s="127" t="s">
        <v>109</v>
      </c>
      <c r="M701" s="130">
        <v>0</v>
      </c>
      <c r="N701" s="130" t="s">
        <v>109</v>
      </c>
      <c r="O701" s="127" t="s">
        <v>109</v>
      </c>
      <c r="P701" s="127" t="s">
        <v>109</v>
      </c>
      <c r="Q701" s="126">
        <v>5.0000000000000001E-4</v>
      </c>
      <c r="R701" s="128" t="s">
        <v>109</v>
      </c>
      <c r="S701" s="129"/>
    </row>
    <row r="702" spans="3:19" s="106" customFormat="1" ht="15.75" hidden="1" thickBot="1" x14ac:dyDescent="0.3">
      <c r="C702" s="131" t="s">
        <v>109</v>
      </c>
      <c r="D702" s="132">
        <v>0</v>
      </c>
      <c r="E702" s="133">
        <v>0</v>
      </c>
      <c r="F702" s="134">
        <v>0</v>
      </c>
      <c r="G702" s="135" t="s">
        <v>109</v>
      </c>
      <c r="H702" s="135" t="s">
        <v>109</v>
      </c>
      <c r="I702" s="134" t="s">
        <v>109</v>
      </c>
      <c r="J702" s="136" t="s">
        <v>109</v>
      </c>
      <c r="K702" s="137" t="s">
        <v>109</v>
      </c>
      <c r="L702" s="138" t="s">
        <v>109</v>
      </c>
      <c r="M702" s="139">
        <v>0</v>
      </c>
      <c r="N702" s="139" t="s">
        <v>109</v>
      </c>
      <c r="O702" s="138" t="s">
        <v>109</v>
      </c>
      <c r="P702" s="138" t="s">
        <v>109</v>
      </c>
      <c r="Q702" s="137">
        <v>5.0000000000000001E-4</v>
      </c>
      <c r="R702" s="140" t="s">
        <v>109</v>
      </c>
      <c r="S702" s="141"/>
    </row>
    <row r="703" spans="3:19" s="106" customFormat="1" ht="15.75" hidden="1" thickBot="1" x14ac:dyDescent="0.3">
      <c r="C703" s="109">
        <v>64</v>
      </c>
      <c r="D703" s="110">
        <v>0</v>
      </c>
      <c r="E703" s="111" t="s">
        <v>109</v>
      </c>
      <c r="F703" s="112">
        <v>1</v>
      </c>
      <c r="G703" s="113">
        <v>151500000000</v>
      </c>
      <c r="H703" s="113">
        <v>75750000000</v>
      </c>
      <c r="I703" s="112">
        <v>18</v>
      </c>
      <c r="J703" s="110">
        <v>50500000000</v>
      </c>
      <c r="K703" s="112"/>
      <c r="L703" s="110"/>
      <c r="M703" s="110"/>
      <c r="N703" s="110">
        <v>0</v>
      </c>
      <c r="O703" s="112" t="s">
        <v>109</v>
      </c>
      <c r="P703" s="110" t="s">
        <v>109</v>
      </c>
      <c r="Q703" s="114"/>
      <c r="R703" s="114">
        <v>0</v>
      </c>
      <c r="S703" s="115" t="s">
        <v>109</v>
      </c>
    </row>
    <row r="704" spans="3:19" s="106" customFormat="1" ht="15.75" hidden="1" thickBot="1" x14ac:dyDescent="0.3">
      <c r="C704" s="120" t="s">
        <v>109</v>
      </c>
      <c r="D704" s="121">
        <v>0</v>
      </c>
      <c r="E704" s="122">
        <v>0</v>
      </c>
      <c r="F704" s="123">
        <v>0</v>
      </c>
      <c r="G704" s="124" t="s">
        <v>54</v>
      </c>
      <c r="H704" s="124" t="s">
        <v>109</v>
      </c>
      <c r="I704" s="123" t="s">
        <v>109</v>
      </c>
      <c r="J704" s="125" t="s">
        <v>109</v>
      </c>
      <c r="K704" s="126" t="s">
        <v>109</v>
      </c>
      <c r="L704" s="127" t="s">
        <v>109</v>
      </c>
      <c r="M704" s="127" t="s">
        <v>54</v>
      </c>
      <c r="N704" s="127" t="s">
        <v>109</v>
      </c>
      <c r="O704" s="127" t="s">
        <v>109</v>
      </c>
      <c r="P704" s="127" t="s">
        <v>109</v>
      </c>
      <c r="Q704" s="126">
        <v>5.0000000000000001E-4</v>
      </c>
      <c r="R704" s="128" t="s">
        <v>109</v>
      </c>
      <c r="S704" s="129"/>
    </row>
    <row r="705" spans="3:19" s="106" customFormat="1" ht="15.75" hidden="1" thickBot="1" x14ac:dyDescent="0.3">
      <c r="C705" s="120" t="s">
        <v>109</v>
      </c>
      <c r="D705" s="121">
        <v>0</v>
      </c>
      <c r="E705" s="122">
        <v>0</v>
      </c>
      <c r="F705" s="123">
        <v>0</v>
      </c>
      <c r="G705" s="124" t="s">
        <v>109</v>
      </c>
      <c r="H705" s="124" t="s">
        <v>109</v>
      </c>
      <c r="I705" s="123" t="s">
        <v>109</v>
      </c>
      <c r="J705" s="125" t="s">
        <v>109</v>
      </c>
      <c r="K705" s="126" t="s">
        <v>109</v>
      </c>
      <c r="L705" s="127" t="s">
        <v>109</v>
      </c>
      <c r="M705" s="130" t="s">
        <v>54</v>
      </c>
      <c r="N705" s="130" t="s">
        <v>109</v>
      </c>
      <c r="O705" s="127" t="s">
        <v>109</v>
      </c>
      <c r="P705" s="127" t="s">
        <v>109</v>
      </c>
      <c r="Q705" s="126">
        <v>5.0000000000000001E-4</v>
      </c>
      <c r="R705" s="128" t="s">
        <v>109</v>
      </c>
      <c r="S705" s="129"/>
    </row>
    <row r="706" spans="3:19" s="106" customFormat="1" ht="15.75" hidden="1" thickBot="1" x14ac:dyDescent="0.3">
      <c r="C706" s="120" t="s">
        <v>109</v>
      </c>
      <c r="D706" s="121">
        <v>0</v>
      </c>
      <c r="E706" s="122">
        <v>0</v>
      </c>
      <c r="F706" s="123">
        <v>0</v>
      </c>
      <c r="G706" s="124" t="s">
        <v>109</v>
      </c>
      <c r="H706" s="124" t="s">
        <v>109</v>
      </c>
      <c r="I706" s="123" t="s">
        <v>109</v>
      </c>
      <c r="J706" s="125" t="s">
        <v>109</v>
      </c>
      <c r="K706" s="126" t="s">
        <v>109</v>
      </c>
      <c r="L706" s="127" t="s">
        <v>109</v>
      </c>
      <c r="M706" s="130">
        <v>0</v>
      </c>
      <c r="N706" s="130" t="s">
        <v>109</v>
      </c>
      <c r="O706" s="127" t="s">
        <v>109</v>
      </c>
      <c r="P706" s="127" t="s">
        <v>109</v>
      </c>
      <c r="Q706" s="126">
        <v>5.0000000000000001E-4</v>
      </c>
      <c r="R706" s="128" t="s">
        <v>109</v>
      </c>
      <c r="S706" s="129"/>
    </row>
    <row r="707" spans="3:19" s="106" customFormat="1" ht="15.75" hidden="1" thickBot="1" x14ac:dyDescent="0.3">
      <c r="C707" s="120">
        <v>0</v>
      </c>
      <c r="D707" s="121" t="s">
        <v>109</v>
      </c>
      <c r="E707" s="122" t="s">
        <v>109</v>
      </c>
      <c r="F707" s="123">
        <v>0</v>
      </c>
      <c r="G707" s="124" t="s">
        <v>109</v>
      </c>
      <c r="H707" s="124" t="s">
        <v>109</v>
      </c>
      <c r="I707" s="123" t="s">
        <v>109</v>
      </c>
      <c r="J707" s="125" t="s">
        <v>109</v>
      </c>
      <c r="K707" s="126" t="s">
        <v>109</v>
      </c>
      <c r="L707" s="127" t="s">
        <v>109</v>
      </c>
      <c r="M707" s="130">
        <v>0</v>
      </c>
      <c r="N707" s="130" t="s">
        <v>109</v>
      </c>
      <c r="O707" s="127" t="s">
        <v>109</v>
      </c>
      <c r="P707" s="127" t="s">
        <v>109</v>
      </c>
      <c r="Q707" s="126" t="s">
        <v>109</v>
      </c>
      <c r="R707" s="128" t="s">
        <v>109</v>
      </c>
      <c r="S707" s="129"/>
    </row>
    <row r="708" spans="3:19" s="106" customFormat="1" ht="15.75" hidden="1" thickBot="1" x14ac:dyDescent="0.3">
      <c r="C708" s="120" t="s">
        <v>109</v>
      </c>
      <c r="D708" s="121">
        <v>0</v>
      </c>
      <c r="E708" s="122">
        <v>0</v>
      </c>
      <c r="F708" s="123">
        <v>0</v>
      </c>
      <c r="G708" s="124" t="s">
        <v>109</v>
      </c>
      <c r="H708" s="124" t="s">
        <v>109</v>
      </c>
      <c r="I708" s="123" t="s">
        <v>109</v>
      </c>
      <c r="J708" s="125" t="s">
        <v>109</v>
      </c>
      <c r="K708" s="126" t="s">
        <v>109</v>
      </c>
      <c r="L708" s="127" t="s">
        <v>109</v>
      </c>
      <c r="M708" s="130">
        <v>0</v>
      </c>
      <c r="N708" s="130" t="s">
        <v>109</v>
      </c>
      <c r="O708" s="127" t="s">
        <v>109</v>
      </c>
      <c r="P708" s="127" t="s">
        <v>109</v>
      </c>
      <c r="Q708" s="126">
        <v>5.0000000000000001E-4</v>
      </c>
      <c r="R708" s="128" t="s">
        <v>109</v>
      </c>
      <c r="S708" s="129"/>
    </row>
    <row r="709" spans="3:19" s="106" customFormat="1" ht="15.75" hidden="1" thickBot="1" x14ac:dyDescent="0.3">
      <c r="C709" s="120" t="s">
        <v>109</v>
      </c>
      <c r="D709" s="121">
        <v>0</v>
      </c>
      <c r="E709" s="122">
        <v>0</v>
      </c>
      <c r="F709" s="123">
        <v>0</v>
      </c>
      <c r="G709" s="124" t="s">
        <v>109</v>
      </c>
      <c r="H709" s="124" t="s">
        <v>109</v>
      </c>
      <c r="I709" s="123" t="s">
        <v>109</v>
      </c>
      <c r="J709" s="125" t="s">
        <v>109</v>
      </c>
      <c r="K709" s="126" t="s">
        <v>109</v>
      </c>
      <c r="L709" s="127" t="s">
        <v>109</v>
      </c>
      <c r="M709" s="130">
        <v>0</v>
      </c>
      <c r="N709" s="130" t="s">
        <v>109</v>
      </c>
      <c r="O709" s="127" t="s">
        <v>109</v>
      </c>
      <c r="P709" s="127" t="s">
        <v>109</v>
      </c>
      <c r="Q709" s="126">
        <v>5.0000000000000001E-4</v>
      </c>
      <c r="R709" s="128" t="s">
        <v>109</v>
      </c>
      <c r="S709" s="129"/>
    </row>
    <row r="710" spans="3:19" s="106" customFormat="1" ht="15.75" hidden="1" thickBot="1" x14ac:dyDescent="0.3">
      <c r="C710" s="120" t="s">
        <v>109</v>
      </c>
      <c r="D710" s="121">
        <v>0</v>
      </c>
      <c r="E710" s="122">
        <v>0</v>
      </c>
      <c r="F710" s="123">
        <v>0</v>
      </c>
      <c r="G710" s="124" t="s">
        <v>109</v>
      </c>
      <c r="H710" s="124" t="s">
        <v>109</v>
      </c>
      <c r="I710" s="123" t="s">
        <v>109</v>
      </c>
      <c r="J710" s="125" t="s">
        <v>109</v>
      </c>
      <c r="K710" s="126" t="s">
        <v>109</v>
      </c>
      <c r="L710" s="127" t="s">
        <v>109</v>
      </c>
      <c r="M710" s="130">
        <v>0</v>
      </c>
      <c r="N710" s="130" t="s">
        <v>109</v>
      </c>
      <c r="O710" s="127" t="s">
        <v>109</v>
      </c>
      <c r="P710" s="127" t="s">
        <v>109</v>
      </c>
      <c r="Q710" s="126">
        <v>5.0000000000000001E-4</v>
      </c>
      <c r="R710" s="128" t="s">
        <v>109</v>
      </c>
      <c r="S710" s="129"/>
    </row>
    <row r="711" spans="3:19" s="106" customFormat="1" ht="15.75" hidden="1" thickBot="1" x14ac:dyDescent="0.3">
      <c r="C711" s="120" t="s">
        <v>109</v>
      </c>
      <c r="D711" s="121">
        <v>0</v>
      </c>
      <c r="E711" s="122">
        <v>0</v>
      </c>
      <c r="F711" s="123">
        <v>0</v>
      </c>
      <c r="G711" s="124" t="s">
        <v>109</v>
      </c>
      <c r="H711" s="124" t="s">
        <v>109</v>
      </c>
      <c r="I711" s="123" t="s">
        <v>109</v>
      </c>
      <c r="J711" s="125" t="s">
        <v>109</v>
      </c>
      <c r="K711" s="126" t="s">
        <v>109</v>
      </c>
      <c r="L711" s="127" t="s">
        <v>109</v>
      </c>
      <c r="M711" s="130">
        <v>0</v>
      </c>
      <c r="N711" s="130" t="s">
        <v>109</v>
      </c>
      <c r="O711" s="127" t="s">
        <v>109</v>
      </c>
      <c r="P711" s="127" t="s">
        <v>109</v>
      </c>
      <c r="Q711" s="126">
        <v>5.0000000000000001E-4</v>
      </c>
      <c r="R711" s="128" t="s">
        <v>109</v>
      </c>
      <c r="S711" s="129"/>
    </row>
    <row r="712" spans="3:19" s="106" customFormat="1" ht="15.75" hidden="1" thickBot="1" x14ac:dyDescent="0.3">
      <c r="C712" s="120" t="s">
        <v>109</v>
      </c>
      <c r="D712" s="121">
        <v>0</v>
      </c>
      <c r="E712" s="122">
        <v>0</v>
      </c>
      <c r="F712" s="123">
        <v>0</v>
      </c>
      <c r="G712" s="124" t="s">
        <v>109</v>
      </c>
      <c r="H712" s="124" t="s">
        <v>109</v>
      </c>
      <c r="I712" s="123" t="s">
        <v>109</v>
      </c>
      <c r="J712" s="125" t="s">
        <v>109</v>
      </c>
      <c r="K712" s="126" t="s">
        <v>109</v>
      </c>
      <c r="L712" s="127" t="s">
        <v>109</v>
      </c>
      <c r="M712" s="130">
        <v>0</v>
      </c>
      <c r="N712" s="130" t="s">
        <v>109</v>
      </c>
      <c r="O712" s="127" t="s">
        <v>109</v>
      </c>
      <c r="P712" s="127" t="s">
        <v>109</v>
      </c>
      <c r="Q712" s="126">
        <v>5.0000000000000001E-4</v>
      </c>
      <c r="R712" s="128" t="s">
        <v>109</v>
      </c>
      <c r="S712" s="129"/>
    </row>
    <row r="713" spans="3:19" s="106" customFormat="1" ht="15.75" hidden="1" thickBot="1" x14ac:dyDescent="0.3">
      <c r="C713" s="131" t="s">
        <v>109</v>
      </c>
      <c r="D713" s="132">
        <v>0</v>
      </c>
      <c r="E713" s="133">
        <v>0</v>
      </c>
      <c r="F713" s="134">
        <v>0</v>
      </c>
      <c r="G713" s="135" t="s">
        <v>109</v>
      </c>
      <c r="H713" s="135" t="s">
        <v>109</v>
      </c>
      <c r="I713" s="134" t="s">
        <v>109</v>
      </c>
      <c r="J713" s="136" t="s">
        <v>109</v>
      </c>
      <c r="K713" s="137" t="s">
        <v>109</v>
      </c>
      <c r="L713" s="138" t="s">
        <v>109</v>
      </c>
      <c r="M713" s="139">
        <v>0</v>
      </c>
      <c r="N713" s="139" t="s">
        <v>109</v>
      </c>
      <c r="O713" s="138" t="s">
        <v>109</v>
      </c>
      <c r="P713" s="138" t="s">
        <v>109</v>
      </c>
      <c r="Q713" s="137">
        <v>5.0000000000000001E-4</v>
      </c>
      <c r="R713" s="140" t="s">
        <v>109</v>
      </c>
      <c r="S713" s="141"/>
    </row>
    <row r="714" spans="3:19" s="106" customFormat="1" ht="15.75" hidden="1" thickBot="1" x14ac:dyDescent="0.3">
      <c r="C714" s="109">
        <v>65</v>
      </c>
      <c r="D714" s="110">
        <v>0</v>
      </c>
      <c r="E714" s="111" t="s">
        <v>109</v>
      </c>
      <c r="F714" s="112">
        <v>1</v>
      </c>
      <c r="G714" s="113">
        <v>151500000000</v>
      </c>
      <c r="H714" s="113">
        <v>75750000000</v>
      </c>
      <c r="I714" s="112">
        <v>18</v>
      </c>
      <c r="J714" s="110">
        <v>50500000000</v>
      </c>
      <c r="K714" s="112"/>
      <c r="L714" s="110"/>
      <c r="M714" s="110"/>
      <c r="N714" s="110">
        <v>0</v>
      </c>
      <c r="O714" s="112" t="s">
        <v>109</v>
      </c>
      <c r="P714" s="110" t="s">
        <v>109</v>
      </c>
      <c r="Q714" s="114"/>
      <c r="R714" s="114">
        <v>0</v>
      </c>
      <c r="S714" s="115" t="s">
        <v>109</v>
      </c>
    </row>
    <row r="715" spans="3:19" s="106" customFormat="1" ht="15.75" hidden="1" thickBot="1" x14ac:dyDescent="0.3">
      <c r="C715" s="120" t="s">
        <v>109</v>
      </c>
      <c r="D715" s="121">
        <v>0</v>
      </c>
      <c r="E715" s="122">
        <v>0</v>
      </c>
      <c r="F715" s="123">
        <v>0</v>
      </c>
      <c r="G715" s="124" t="s">
        <v>54</v>
      </c>
      <c r="H715" s="124" t="s">
        <v>109</v>
      </c>
      <c r="I715" s="123" t="s">
        <v>109</v>
      </c>
      <c r="J715" s="125" t="s">
        <v>109</v>
      </c>
      <c r="K715" s="126" t="s">
        <v>109</v>
      </c>
      <c r="L715" s="127" t="s">
        <v>109</v>
      </c>
      <c r="M715" s="127" t="s">
        <v>54</v>
      </c>
      <c r="N715" s="127" t="s">
        <v>109</v>
      </c>
      <c r="O715" s="127" t="s">
        <v>109</v>
      </c>
      <c r="P715" s="127" t="s">
        <v>109</v>
      </c>
      <c r="Q715" s="126">
        <v>5.0000000000000001E-4</v>
      </c>
      <c r="R715" s="128" t="s">
        <v>109</v>
      </c>
      <c r="S715" s="129"/>
    </row>
    <row r="716" spans="3:19" s="106" customFormat="1" ht="15.75" hidden="1" thickBot="1" x14ac:dyDescent="0.3">
      <c r="C716" s="120" t="s">
        <v>109</v>
      </c>
      <c r="D716" s="121">
        <v>0</v>
      </c>
      <c r="E716" s="122">
        <v>0</v>
      </c>
      <c r="F716" s="123">
        <v>0</v>
      </c>
      <c r="G716" s="124" t="s">
        <v>109</v>
      </c>
      <c r="H716" s="124" t="s">
        <v>109</v>
      </c>
      <c r="I716" s="123" t="s">
        <v>109</v>
      </c>
      <c r="J716" s="125" t="s">
        <v>109</v>
      </c>
      <c r="K716" s="126" t="s">
        <v>109</v>
      </c>
      <c r="L716" s="127" t="s">
        <v>109</v>
      </c>
      <c r="M716" s="130" t="s">
        <v>54</v>
      </c>
      <c r="N716" s="130" t="s">
        <v>109</v>
      </c>
      <c r="O716" s="127" t="s">
        <v>109</v>
      </c>
      <c r="P716" s="127" t="s">
        <v>109</v>
      </c>
      <c r="Q716" s="126">
        <v>5.0000000000000001E-4</v>
      </c>
      <c r="R716" s="128" t="s">
        <v>109</v>
      </c>
      <c r="S716" s="129"/>
    </row>
    <row r="717" spans="3:19" s="106" customFormat="1" ht="15.75" hidden="1" thickBot="1" x14ac:dyDescent="0.3">
      <c r="C717" s="120" t="s">
        <v>109</v>
      </c>
      <c r="D717" s="121">
        <v>0</v>
      </c>
      <c r="E717" s="122">
        <v>0</v>
      </c>
      <c r="F717" s="123">
        <v>0</v>
      </c>
      <c r="G717" s="124" t="s">
        <v>109</v>
      </c>
      <c r="H717" s="124" t="s">
        <v>109</v>
      </c>
      <c r="I717" s="123" t="s">
        <v>109</v>
      </c>
      <c r="J717" s="125" t="s">
        <v>109</v>
      </c>
      <c r="K717" s="126" t="s">
        <v>109</v>
      </c>
      <c r="L717" s="127" t="s">
        <v>109</v>
      </c>
      <c r="M717" s="130">
        <v>0</v>
      </c>
      <c r="N717" s="130" t="s">
        <v>109</v>
      </c>
      <c r="O717" s="127" t="s">
        <v>109</v>
      </c>
      <c r="P717" s="127" t="s">
        <v>109</v>
      </c>
      <c r="Q717" s="126">
        <v>5.0000000000000001E-4</v>
      </c>
      <c r="R717" s="128" t="s">
        <v>109</v>
      </c>
      <c r="S717" s="129"/>
    </row>
    <row r="718" spans="3:19" s="106" customFormat="1" ht="15.75" hidden="1" thickBot="1" x14ac:dyDescent="0.3">
      <c r="C718" s="120">
        <v>0</v>
      </c>
      <c r="D718" s="121" t="s">
        <v>109</v>
      </c>
      <c r="E718" s="122" t="s">
        <v>109</v>
      </c>
      <c r="F718" s="123">
        <v>0</v>
      </c>
      <c r="G718" s="124" t="s">
        <v>109</v>
      </c>
      <c r="H718" s="124" t="s">
        <v>109</v>
      </c>
      <c r="I718" s="123" t="s">
        <v>109</v>
      </c>
      <c r="J718" s="125" t="s">
        <v>109</v>
      </c>
      <c r="K718" s="126" t="s">
        <v>109</v>
      </c>
      <c r="L718" s="127" t="s">
        <v>109</v>
      </c>
      <c r="M718" s="130">
        <v>0</v>
      </c>
      <c r="N718" s="130" t="s">
        <v>109</v>
      </c>
      <c r="O718" s="127" t="s">
        <v>109</v>
      </c>
      <c r="P718" s="127" t="s">
        <v>109</v>
      </c>
      <c r="Q718" s="126" t="s">
        <v>109</v>
      </c>
      <c r="R718" s="128" t="s">
        <v>109</v>
      </c>
      <c r="S718" s="129"/>
    </row>
    <row r="719" spans="3:19" s="106" customFormat="1" ht="15.75" hidden="1" thickBot="1" x14ac:dyDescent="0.3">
      <c r="C719" s="120" t="s">
        <v>109</v>
      </c>
      <c r="D719" s="121">
        <v>0</v>
      </c>
      <c r="E719" s="122">
        <v>0</v>
      </c>
      <c r="F719" s="123">
        <v>0</v>
      </c>
      <c r="G719" s="124" t="s">
        <v>109</v>
      </c>
      <c r="H719" s="124" t="s">
        <v>109</v>
      </c>
      <c r="I719" s="123" t="s">
        <v>109</v>
      </c>
      <c r="J719" s="125" t="s">
        <v>109</v>
      </c>
      <c r="K719" s="126" t="s">
        <v>109</v>
      </c>
      <c r="L719" s="127" t="s">
        <v>109</v>
      </c>
      <c r="M719" s="130">
        <v>0</v>
      </c>
      <c r="N719" s="130" t="s">
        <v>109</v>
      </c>
      <c r="O719" s="127" t="s">
        <v>109</v>
      </c>
      <c r="P719" s="127" t="s">
        <v>109</v>
      </c>
      <c r="Q719" s="126">
        <v>5.0000000000000001E-4</v>
      </c>
      <c r="R719" s="128" t="s">
        <v>109</v>
      </c>
      <c r="S719" s="129"/>
    </row>
    <row r="720" spans="3:19" s="106" customFormat="1" ht="15.75" hidden="1" thickBot="1" x14ac:dyDescent="0.3">
      <c r="C720" s="120" t="s">
        <v>109</v>
      </c>
      <c r="D720" s="121">
        <v>0</v>
      </c>
      <c r="E720" s="122">
        <v>0</v>
      </c>
      <c r="F720" s="123">
        <v>0</v>
      </c>
      <c r="G720" s="124" t="s">
        <v>109</v>
      </c>
      <c r="H720" s="124" t="s">
        <v>109</v>
      </c>
      <c r="I720" s="123" t="s">
        <v>109</v>
      </c>
      <c r="J720" s="125" t="s">
        <v>109</v>
      </c>
      <c r="K720" s="126" t="s">
        <v>109</v>
      </c>
      <c r="L720" s="127" t="s">
        <v>109</v>
      </c>
      <c r="M720" s="130">
        <v>0</v>
      </c>
      <c r="N720" s="130" t="s">
        <v>109</v>
      </c>
      <c r="O720" s="127" t="s">
        <v>109</v>
      </c>
      <c r="P720" s="127" t="s">
        <v>109</v>
      </c>
      <c r="Q720" s="126">
        <v>5.0000000000000001E-4</v>
      </c>
      <c r="R720" s="128" t="s">
        <v>109</v>
      </c>
      <c r="S720" s="129"/>
    </row>
    <row r="721" spans="3:19" s="106" customFormat="1" ht="15.75" hidden="1" thickBot="1" x14ac:dyDescent="0.3">
      <c r="C721" s="120" t="s">
        <v>109</v>
      </c>
      <c r="D721" s="121">
        <v>0</v>
      </c>
      <c r="E721" s="122">
        <v>0</v>
      </c>
      <c r="F721" s="123">
        <v>0</v>
      </c>
      <c r="G721" s="124" t="s">
        <v>109</v>
      </c>
      <c r="H721" s="124" t="s">
        <v>109</v>
      </c>
      <c r="I721" s="123" t="s">
        <v>109</v>
      </c>
      <c r="J721" s="125" t="s">
        <v>109</v>
      </c>
      <c r="K721" s="126" t="s">
        <v>109</v>
      </c>
      <c r="L721" s="127" t="s">
        <v>109</v>
      </c>
      <c r="M721" s="130">
        <v>0</v>
      </c>
      <c r="N721" s="130" t="s">
        <v>109</v>
      </c>
      <c r="O721" s="127" t="s">
        <v>109</v>
      </c>
      <c r="P721" s="127" t="s">
        <v>109</v>
      </c>
      <c r="Q721" s="126">
        <v>5.0000000000000001E-4</v>
      </c>
      <c r="R721" s="128" t="s">
        <v>109</v>
      </c>
      <c r="S721" s="129"/>
    </row>
    <row r="722" spans="3:19" s="106" customFormat="1" ht="15.75" hidden="1" thickBot="1" x14ac:dyDescent="0.3">
      <c r="C722" s="120" t="s">
        <v>109</v>
      </c>
      <c r="D722" s="121">
        <v>0</v>
      </c>
      <c r="E722" s="122">
        <v>0</v>
      </c>
      <c r="F722" s="123">
        <v>0</v>
      </c>
      <c r="G722" s="124" t="s">
        <v>109</v>
      </c>
      <c r="H722" s="124" t="s">
        <v>109</v>
      </c>
      <c r="I722" s="123" t="s">
        <v>109</v>
      </c>
      <c r="J722" s="125" t="s">
        <v>109</v>
      </c>
      <c r="K722" s="126" t="s">
        <v>109</v>
      </c>
      <c r="L722" s="127" t="s">
        <v>109</v>
      </c>
      <c r="M722" s="130">
        <v>0</v>
      </c>
      <c r="N722" s="130" t="s">
        <v>109</v>
      </c>
      <c r="O722" s="127" t="s">
        <v>109</v>
      </c>
      <c r="P722" s="127" t="s">
        <v>109</v>
      </c>
      <c r="Q722" s="126">
        <v>5.0000000000000001E-4</v>
      </c>
      <c r="R722" s="128" t="s">
        <v>109</v>
      </c>
      <c r="S722" s="129"/>
    </row>
    <row r="723" spans="3:19" s="106" customFormat="1" ht="15.75" hidden="1" thickBot="1" x14ac:dyDescent="0.3">
      <c r="C723" s="120" t="s">
        <v>109</v>
      </c>
      <c r="D723" s="121">
        <v>0</v>
      </c>
      <c r="E723" s="122">
        <v>0</v>
      </c>
      <c r="F723" s="123">
        <v>0</v>
      </c>
      <c r="G723" s="124" t="s">
        <v>109</v>
      </c>
      <c r="H723" s="124" t="s">
        <v>109</v>
      </c>
      <c r="I723" s="123" t="s">
        <v>109</v>
      </c>
      <c r="J723" s="125" t="s">
        <v>109</v>
      </c>
      <c r="K723" s="126" t="s">
        <v>109</v>
      </c>
      <c r="L723" s="127" t="s">
        <v>109</v>
      </c>
      <c r="M723" s="130">
        <v>0</v>
      </c>
      <c r="N723" s="130" t="s">
        <v>109</v>
      </c>
      <c r="O723" s="127" t="s">
        <v>109</v>
      </c>
      <c r="P723" s="127" t="s">
        <v>109</v>
      </c>
      <c r="Q723" s="126">
        <v>5.0000000000000001E-4</v>
      </c>
      <c r="R723" s="128" t="s">
        <v>109</v>
      </c>
      <c r="S723" s="129"/>
    </row>
    <row r="724" spans="3:19" s="106" customFormat="1" ht="15.75" hidden="1" thickBot="1" x14ac:dyDescent="0.3">
      <c r="C724" s="131" t="s">
        <v>109</v>
      </c>
      <c r="D724" s="132">
        <v>0</v>
      </c>
      <c r="E724" s="133">
        <v>0</v>
      </c>
      <c r="F724" s="134">
        <v>0</v>
      </c>
      <c r="G724" s="135" t="s">
        <v>109</v>
      </c>
      <c r="H724" s="135" t="s">
        <v>109</v>
      </c>
      <c r="I724" s="134" t="s">
        <v>109</v>
      </c>
      <c r="J724" s="136" t="s">
        <v>109</v>
      </c>
      <c r="K724" s="137" t="s">
        <v>109</v>
      </c>
      <c r="L724" s="138" t="s">
        <v>109</v>
      </c>
      <c r="M724" s="139">
        <v>0</v>
      </c>
      <c r="N724" s="139" t="s">
        <v>109</v>
      </c>
      <c r="O724" s="138" t="s">
        <v>109</v>
      </c>
      <c r="P724" s="138" t="s">
        <v>109</v>
      </c>
      <c r="Q724" s="137">
        <v>5.0000000000000001E-4</v>
      </c>
      <c r="R724" s="140" t="s">
        <v>109</v>
      </c>
      <c r="S724" s="141"/>
    </row>
    <row r="725" spans="3:19" s="106" customFormat="1" ht="15.75" hidden="1" thickBot="1" x14ac:dyDescent="0.3">
      <c r="C725" s="109">
        <v>66</v>
      </c>
      <c r="D725" s="110">
        <v>0</v>
      </c>
      <c r="E725" s="111" t="s">
        <v>109</v>
      </c>
      <c r="F725" s="112">
        <v>1</v>
      </c>
      <c r="G725" s="113">
        <v>151500000000</v>
      </c>
      <c r="H725" s="113">
        <v>75750000000</v>
      </c>
      <c r="I725" s="112">
        <v>18</v>
      </c>
      <c r="J725" s="110">
        <v>50500000000</v>
      </c>
      <c r="K725" s="112"/>
      <c r="L725" s="110"/>
      <c r="M725" s="110"/>
      <c r="N725" s="110">
        <v>0</v>
      </c>
      <c r="O725" s="112" t="s">
        <v>109</v>
      </c>
      <c r="P725" s="110" t="s">
        <v>109</v>
      </c>
      <c r="Q725" s="114"/>
      <c r="R725" s="114">
        <v>0</v>
      </c>
      <c r="S725" s="115" t="s">
        <v>109</v>
      </c>
    </row>
    <row r="726" spans="3:19" s="106" customFormat="1" ht="15.75" hidden="1" thickBot="1" x14ac:dyDescent="0.3">
      <c r="C726" s="120" t="s">
        <v>109</v>
      </c>
      <c r="D726" s="121">
        <v>0</v>
      </c>
      <c r="E726" s="122">
        <v>0</v>
      </c>
      <c r="F726" s="123">
        <v>0</v>
      </c>
      <c r="G726" s="124" t="s">
        <v>54</v>
      </c>
      <c r="H726" s="124" t="s">
        <v>109</v>
      </c>
      <c r="I726" s="123" t="s">
        <v>109</v>
      </c>
      <c r="J726" s="125" t="s">
        <v>109</v>
      </c>
      <c r="K726" s="126" t="s">
        <v>109</v>
      </c>
      <c r="L726" s="127" t="s">
        <v>109</v>
      </c>
      <c r="M726" s="127" t="s">
        <v>54</v>
      </c>
      <c r="N726" s="127" t="s">
        <v>109</v>
      </c>
      <c r="O726" s="127" t="s">
        <v>109</v>
      </c>
      <c r="P726" s="127" t="s">
        <v>109</v>
      </c>
      <c r="Q726" s="126">
        <v>5.0000000000000001E-4</v>
      </c>
      <c r="R726" s="128" t="s">
        <v>109</v>
      </c>
      <c r="S726" s="129"/>
    </row>
    <row r="727" spans="3:19" s="106" customFormat="1" ht="15.75" hidden="1" thickBot="1" x14ac:dyDescent="0.3">
      <c r="C727" s="120" t="s">
        <v>109</v>
      </c>
      <c r="D727" s="121">
        <v>0</v>
      </c>
      <c r="E727" s="122">
        <v>0</v>
      </c>
      <c r="F727" s="123">
        <v>0</v>
      </c>
      <c r="G727" s="124" t="s">
        <v>109</v>
      </c>
      <c r="H727" s="124" t="s">
        <v>109</v>
      </c>
      <c r="I727" s="123" t="s">
        <v>109</v>
      </c>
      <c r="J727" s="125" t="s">
        <v>109</v>
      </c>
      <c r="K727" s="126" t="s">
        <v>109</v>
      </c>
      <c r="L727" s="127" t="s">
        <v>109</v>
      </c>
      <c r="M727" s="130" t="s">
        <v>54</v>
      </c>
      <c r="N727" s="130" t="s">
        <v>109</v>
      </c>
      <c r="O727" s="127" t="s">
        <v>109</v>
      </c>
      <c r="P727" s="127" t="s">
        <v>109</v>
      </c>
      <c r="Q727" s="126">
        <v>5.0000000000000001E-4</v>
      </c>
      <c r="R727" s="128" t="s">
        <v>109</v>
      </c>
      <c r="S727" s="129"/>
    </row>
    <row r="728" spans="3:19" s="106" customFormat="1" ht="15.75" hidden="1" thickBot="1" x14ac:dyDescent="0.3">
      <c r="C728" s="120" t="s">
        <v>109</v>
      </c>
      <c r="D728" s="121">
        <v>0</v>
      </c>
      <c r="E728" s="122">
        <v>0</v>
      </c>
      <c r="F728" s="123">
        <v>0</v>
      </c>
      <c r="G728" s="124" t="s">
        <v>109</v>
      </c>
      <c r="H728" s="124" t="s">
        <v>109</v>
      </c>
      <c r="I728" s="123" t="s">
        <v>109</v>
      </c>
      <c r="J728" s="125" t="s">
        <v>109</v>
      </c>
      <c r="K728" s="126" t="s">
        <v>109</v>
      </c>
      <c r="L728" s="127" t="s">
        <v>109</v>
      </c>
      <c r="M728" s="130">
        <v>0</v>
      </c>
      <c r="N728" s="130" t="s">
        <v>109</v>
      </c>
      <c r="O728" s="127" t="s">
        <v>109</v>
      </c>
      <c r="P728" s="127" t="s">
        <v>109</v>
      </c>
      <c r="Q728" s="126">
        <v>5.0000000000000001E-4</v>
      </c>
      <c r="R728" s="128" t="s">
        <v>109</v>
      </c>
      <c r="S728" s="129"/>
    </row>
    <row r="729" spans="3:19" s="106" customFormat="1" ht="15.75" hidden="1" thickBot="1" x14ac:dyDescent="0.3">
      <c r="C729" s="120">
        <v>0</v>
      </c>
      <c r="D729" s="121" t="s">
        <v>109</v>
      </c>
      <c r="E729" s="122" t="s">
        <v>109</v>
      </c>
      <c r="F729" s="123">
        <v>0</v>
      </c>
      <c r="G729" s="124" t="s">
        <v>109</v>
      </c>
      <c r="H729" s="124" t="s">
        <v>109</v>
      </c>
      <c r="I729" s="123" t="s">
        <v>109</v>
      </c>
      <c r="J729" s="125" t="s">
        <v>109</v>
      </c>
      <c r="K729" s="126" t="s">
        <v>109</v>
      </c>
      <c r="L729" s="127" t="s">
        <v>109</v>
      </c>
      <c r="M729" s="130">
        <v>0</v>
      </c>
      <c r="N729" s="130" t="s">
        <v>109</v>
      </c>
      <c r="O729" s="127" t="s">
        <v>109</v>
      </c>
      <c r="P729" s="127" t="s">
        <v>109</v>
      </c>
      <c r="Q729" s="126" t="s">
        <v>109</v>
      </c>
      <c r="R729" s="128" t="s">
        <v>109</v>
      </c>
      <c r="S729" s="129"/>
    </row>
    <row r="730" spans="3:19" s="106" customFormat="1" ht="15.75" hidden="1" thickBot="1" x14ac:dyDescent="0.3">
      <c r="C730" s="120" t="s">
        <v>109</v>
      </c>
      <c r="D730" s="121">
        <v>0</v>
      </c>
      <c r="E730" s="122">
        <v>0</v>
      </c>
      <c r="F730" s="123">
        <v>0</v>
      </c>
      <c r="G730" s="124" t="s">
        <v>109</v>
      </c>
      <c r="H730" s="124" t="s">
        <v>109</v>
      </c>
      <c r="I730" s="123" t="s">
        <v>109</v>
      </c>
      <c r="J730" s="125" t="s">
        <v>109</v>
      </c>
      <c r="K730" s="126" t="s">
        <v>109</v>
      </c>
      <c r="L730" s="127" t="s">
        <v>109</v>
      </c>
      <c r="M730" s="130">
        <v>0</v>
      </c>
      <c r="N730" s="130" t="s">
        <v>109</v>
      </c>
      <c r="O730" s="127" t="s">
        <v>109</v>
      </c>
      <c r="P730" s="127" t="s">
        <v>109</v>
      </c>
      <c r="Q730" s="126">
        <v>5.0000000000000001E-4</v>
      </c>
      <c r="R730" s="128" t="s">
        <v>109</v>
      </c>
      <c r="S730" s="129"/>
    </row>
    <row r="731" spans="3:19" s="106" customFormat="1" ht="15.75" hidden="1" thickBot="1" x14ac:dyDescent="0.3">
      <c r="C731" s="120" t="s">
        <v>109</v>
      </c>
      <c r="D731" s="121">
        <v>0</v>
      </c>
      <c r="E731" s="122">
        <v>0</v>
      </c>
      <c r="F731" s="123">
        <v>0</v>
      </c>
      <c r="G731" s="124" t="s">
        <v>109</v>
      </c>
      <c r="H731" s="124" t="s">
        <v>109</v>
      </c>
      <c r="I731" s="123" t="s">
        <v>109</v>
      </c>
      <c r="J731" s="125" t="s">
        <v>109</v>
      </c>
      <c r="K731" s="126" t="s">
        <v>109</v>
      </c>
      <c r="L731" s="127" t="s">
        <v>109</v>
      </c>
      <c r="M731" s="130">
        <v>0</v>
      </c>
      <c r="N731" s="130" t="s">
        <v>109</v>
      </c>
      <c r="O731" s="127" t="s">
        <v>109</v>
      </c>
      <c r="P731" s="127" t="s">
        <v>109</v>
      </c>
      <c r="Q731" s="126">
        <v>5.0000000000000001E-4</v>
      </c>
      <c r="R731" s="128" t="s">
        <v>109</v>
      </c>
      <c r="S731" s="129"/>
    </row>
    <row r="732" spans="3:19" s="106" customFormat="1" ht="15.75" hidden="1" thickBot="1" x14ac:dyDescent="0.3">
      <c r="C732" s="120" t="s">
        <v>109</v>
      </c>
      <c r="D732" s="121">
        <v>0</v>
      </c>
      <c r="E732" s="122">
        <v>0</v>
      </c>
      <c r="F732" s="123">
        <v>0</v>
      </c>
      <c r="G732" s="124" t="s">
        <v>109</v>
      </c>
      <c r="H732" s="124" t="s">
        <v>109</v>
      </c>
      <c r="I732" s="123" t="s">
        <v>109</v>
      </c>
      <c r="J732" s="125" t="s">
        <v>109</v>
      </c>
      <c r="K732" s="126" t="s">
        <v>109</v>
      </c>
      <c r="L732" s="127" t="s">
        <v>109</v>
      </c>
      <c r="M732" s="130">
        <v>0</v>
      </c>
      <c r="N732" s="130" t="s">
        <v>109</v>
      </c>
      <c r="O732" s="127" t="s">
        <v>109</v>
      </c>
      <c r="P732" s="127" t="s">
        <v>109</v>
      </c>
      <c r="Q732" s="126">
        <v>5.0000000000000001E-4</v>
      </c>
      <c r="R732" s="128" t="s">
        <v>109</v>
      </c>
      <c r="S732" s="129"/>
    </row>
    <row r="733" spans="3:19" s="106" customFormat="1" ht="15.75" hidden="1" thickBot="1" x14ac:dyDescent="0.3">
      <c r="C733" s="120" t="s">
        <v>109</v>
      </c>
      <c r="D733" s="121">
        <v>0</v>
      </c>
      <c r="E733" s="122">
        <v>0</v>
      </c>
      <c r="F733" s="123">
        <v>0</v>
      </c>
      <c r="G733" s="124" t="s">
        <v>109</v>
      </c>
      <c r="H733" s="124" t="s">
        <v>109</v>
      </c>
      <c r="I733" s="123" t="s">
        <v>109</v>
      </c>
      <c r="J733" s="125" t="s">
        <v>109</v>
      </c>
      <c r="K733" s="126" t="s">
        <v>109</v>
      </c>
      <c r="L733" s="127" t="s">
        <v>109</v>
      </c>
      <c r="M733" s="130">
        <v>0</v>
      </c>
      <c r="N733" s="130" t="s">
        <v>109</v>
      </c>
      <c r="O733" s="127" t="s">
        <v>109</v>
      </c>
      <c r="P733" s="127" t="s">
        <v>109</v>
      </c>
      <c r="Q733" s="126">
        <v>5.0000000000000001E-4</v>
      </c>
      <c r="R733" s="128" t="s">
        <v>109</v>
      </c>
      <c r="S733" s="129"/>
    </row>
    <row r="734" spans="3:19" s="106" customFormat="1" ht="15.75" hidden="1" thickBot="1" x14ac:dyDescent="0.3">
      <c r="C734" s="120" t="s">
        <v>109</v>
      </c>
      <c r="D734" s="121">
        <v>0</v>
      </c>
      <c r="E734" s="122">
        <v>0</v>
      </c>
      <c r="F734" s="123">
        <v>0</v>
      </c>
      <c r="G734" s="124" t="s">
        <v>109</v>
      </c>
      <c r="H734" s="124" t="s">
        <v>109</v>
      </c>
      <c r="I734" s="123" t="s">
        <v>109</v>
      </c>
      <c r="J734" s="125" t="s">
        <v>109</v>
      </c>
      <c r="K734" s="126" t="s">
        <v>109</v>
      </c>
      <c r="L734" s="127" t="s">
        <v>109</v>
      </c>
      <c r="M734" s="130">
        <v>0</v>
      </c>
      <c r="N734" s="130" t="s">
        <v>109</v>
      </c>
      <c r="O734" s="127" t="s">
        <v>109</v>
      </c>
      <c r="P734" s="127" t="s">
        <v>109</v>
      </c>
      <c r="Q734" s="126">
        <v>5.0000000000000001E-4</v>
      </c>
      <c r="R734" s="128" t="s">
        <v>109</v>
      </c>
      <c r="S734" s="129"/>
    </row>
    <row r="735" spans="3:19" s="106" customFormat="1" ht="15.75" hidden="1" thickBot="1" x14ac:dyDescent="0.3">
      <c r="C735" s="131" t="s">
        <v>109</v>
      </c>
      <c r="D735" s="132">
        <v>0</v>
      </c>
      <c r="E735" s="133">
        <v>0</v>
      </c>
      <c r="F735" s="134">
        <v>0</v>
      </c>
      <c r="G735" s="135" t="s">
        <v>109</v>
      </c>
      <c r="H735" s="135" t="s">
        <v>109</v>
      </c>
      <c r="I735" s="134" t="s">
        <v>109</v>
      </c>
      <c r="J735" s="136" t="s">
        <v>109</v>
      </c>
      <c r="K735" s="137" t="s">
        <v>109</v>
      </c>
      <c r="L735" s="138" t="s">
        <v>109</v>
      </c>
      <c r="M735" s="139">
        <v>0</v>
      </c>
      <c r="N735" s="139" t="s">
        <v>109</v>
      </c>
      <c r="O735" s="138" t="s">
        <v>109</v>
      </c>
      <c r="P735" s="138" t="s">
        <v>109</v>
      </c>
      <c r="Q735" s="137">
        <v>5.0000000000000001E-4</v>
      </c>
      <c r="R735" s="140" t="s">
        <v>109</v>
      </c>
      <c r="S735" s="141"/>
    </row>
    <row r="736" spans="3:19" s="106" customFormat="1" ht="15.75" hidden="1" thickBot="1" x14ac:dyDescent="0.3">
      <c r="C736" s="109">
        <v>67</v>
      </c>
      <c r="D736" s="110">
        <v>0</v>
      </c>
      <c r="E736" s="111" t="s">
        <v>109</v>
      </c>
      <c r="F736" s="112">
        <v>1</v>
      </c>
      <c r="G736" s="113">
        <v>151500000000</v>
      </c>
      <c r="H736" s="113">
        <v>75750000000</v>
      </c>
      <c r="I736" s="112">
        <v>18</v>
      </c>
      <c r="J736" s="110">
        <v>50500000000</v>
      </c>
      <c r="K736" s="112"/>
      <c r="L736" s="110"/>
      <c r="M736" s="110"/>
      <c r="N736" s="110">
        <v>0</v>
      </c>
      <c r="O736" s="112" t="s">
        <v>109</v>
      </c>
      <c r="P736" s="110" t="s">
        <v>109</v>
      </c>
      <c r="Q736" s="114"/>
      <c r="R736" s="114">
        <v>0</v>
      </c>
      <c r="S736" s="115" t="s">
        <v>109</v>
      </c>
    </row>
    <row r="737" spans="3:19" s="106" customFormat="1" ht="15.75" hidden="1" thickBot="1" x14ac:dyDescent="0.3">
      <c r="C737" s="120" t="s">
        <v>109</v>
      </c>
      <c r="D737" s="121">
        <v>0</v>
      </c>
      <c r="E737" s="122">
        <v>0</v>
      </c>
      <c r="F737" s="123">
        <v>0</v>
      </c>
      <c r="G737" s="124" t="s">
        <v>54</v>
      </c>
      <c r="H737" s="124" t="s">
        <v>109</v>
      </c>
      <c r="I737" s="123" t="s">
        <v>109</v>
      </c>
      <c r="J737" s="125" t="s">
        <v>109</v>
      </c>
      <c r="K737" s="126" t="s">
        <v>109</v>
      </c>
      <c r="L737" s="127" t="s">
        <v>109</v>
      </c>
      <c r="M737" s="127" t="s">
        <v>54</v>
      </c>
      <c r="N737" s="127" t="s">
        <v>109</v>
      </c>
      <c r="O737" s="127" t="s">
        <v>109</v>
      </c>
      <c r="P737" s="127" t="s">
        <v>109</v>
      </c>
      <c r="Q737" s="126">
        <v>5.0000000000000001E-4</v>
      </c>
      <c r="R737" s="128" t="s">
        <v>109</v>
      </c>
      <c r="S737" s="129"/>
    </row>
    <row r="738" spans="3:19" s="106" customFormat="1" ht="15.75" hidden="1" thickBot="1" x14ac:dyDescent="0.3">
      <c r="C738" s="120" t="s">
        <v>109</v>
      </c>
      <c r="D738" s="121">
        <v>0</v>
      </c>
      <c r="E738" s="122">
        <v>0</v>
      </c>
      <c r="F738" s="123">
        <v>0</v>
      </c>
      <c r="G738" s="124" t="s">
        <v>109</v>
      </c>
      <c r="H738" s="124" t="s">
        <v>109</v>
      </c>
      <c r="I738" s="123" t="s">
        <v>109</v>
      </c>
      <c r="J738" s="125" t="s">
        <v>109</v>
      </c>
      <c r="K738" s="126" t="s">
        <v>109</v>
      </c>
      <c r="L738" s="127" t="s">
        <v>109</v>
      </c>
      <c r="M738" s="130" t="s">
        <v>54</v>
      </c>
      <c r="N738" s="130" t="s">
        <v>109</v>
      </c>
      <c r="O738" s="127" t="s">
        <v>109</v>
      </c>
      <c r="P738" s="127" t="s">
        <v>109</v>
      </c>
      <c r="Q738" s="126">
        <v>5.0000000000000001E-4</v>
      </c>
      <c r="R738" s="128" t="s">
        <v>109</v>
      </c>
      <c r="S738" s="129"/>
    </row>
    <row r="739" spans="3:19" s="106" customFormat="1" ht="15.75" hidden="1" thickBot="1" x14ac:dyDescent="0.3">
      <c r="C739" s="120" t="s">
        <v>109</v>
      </c>
      <c r="D739" s="121">
        <v>0</v>
      </c>
      <c r="E739" s="122">
        <v>0</v>
      </c>
      <c r="F739" s="123">
        <v>0</v>
      </c>
      <c r="G739" s="124" t="s">
        <v>109</v>
      </c>
      <c r="H739" s="124" t="s">
        <v>109</v>
      </c>
      <c r="I739" s="123" t="s">
        <v>109</v>
      </c>
      <c r="J739" s="125" t="s">
        <v>109</v>
      </c>
      <c r="K739" s="126" t="s">
        <v>109</v>
      </c>
      <c r="L739" s="127" t="s">
        <v>109</v>
      </c>
      <c r="M739" s="130">
        <v>0</v>
      </c>
      <c r="N739" s="130" t="s">
        <v>109</v>
      </c>
      <c r="O739" s="127" t="s">
        <v>109</v>
      </c>
      <c r="P739" s="127" t="s">
        <v>109</v>
      </c>
      <c r="Q739" s="126">
        <v>5.0000000000000001E-4</v>
      </c>
      <c r="R739" s="128" t="s">
        <v>109</v>
      </c>
      <c r="S739" s="129"/>
    </row>
    <row r="740" spans="3:19" s="106" customFormat="1" ht="15.75" hidden="1" thickBot="1" x14ac:dyDescent="0.3">
      <c r="C740" s="120">
        <v>0</v>
      </c>
      <c r="D740" s="121" t="s">
        <v>109</v>
      </c>
      <c r="E740" s="122" t="s">
        <v>109</v>
      </c>
      <c r="F740" s="123">
        <v>0</v>
      </c>
      <c r="G740" s="124" t="s">
        <v>109</v>
      </c>
      <c r="H740" s="124" t="s">
        <v>109</v>
      </c>
      <c r="I740" s="123" t="s">
        <v>109</v>
      </c>
      <c r="J740" s="125" t="s">
        <v>109</v>
      </c>
      <c r="K740" s="126" t="s">
        <v>109</v>
      </c>
      <c r="L740" s="127" t="s">
        <v>109</v>
      </c>
      <c r="M740" s="130">
        <v>0</v>
      </c>
      <c r="N740" s="130" t="s">
        <v>109</v>
      </c>
      <c r="O740" s="127" t="s">
        <v>109</v>
      </c>
      <c r="P740" s="127" t="s">
        <v>109</v>
      </c>
      <c r="Q740" s="126" t="s">
        <v>109</v>
      </c>
      <c r="R740" s="128" t="s">
        <v>109</v>
      </c>
      <c r="S740" s="129"/>
    </row>
    <row r="741" spans="3:19" s="106" customFormat="1" ht="15.75" hidden="1" thickBot="1" x14ac:dyDescent="0.3">
      <c r="C741" s="120" t="s">
        <v>109</v>
      </c>
      <c r="D741" s="121">
        <v>0</v>
      </c>
      <c r="E741" s="122">
        <v>0</v>
      </c>
      <c r="F741" s="123">
        <v>0</v>
      </c>
      <c r="G741" s="124" t="s">
        <v>109</v>
      </c>
      <c r="H741" s="124" t="s">
        <v>109</v>
      </c>
      <c r="I741" s="123" t="s">
        <v>109</v>
      </c>
      <c r="J741" s="125" t="s">
        <v>109</v>
      </c>
      <c r="K741" s="126" t="s">
        <v>109</v>
      </c>
      <c r="L741" s="127" t="s">
        <v>109</v>
      </c>
      <c r="M741" s="130">
        <v>0</v>
      </c>
      <c r="N741" s="130" t="s">
        <v>109</v>
      </c>
      <c r="O741" s="127" t="s">
        <v>109</v>
      </c>
      <c r="P741" s="127" t="s">
        <v>109</v>
      </c>
      <c r="Q741" s="126">
        <v>5.0000000000000001E-4</v>
      </c>
      <c r="R741" s="128" t="s">
        <v>109</v>
      </c>
      <c r="S741" s="129"/>
    </row>
    <row r="742" spans="3:19" s="106" customFormat="1" ht="15.75" hidden="1" thickBot="1" x14ac:dyDescent="0.3">
      <c r="C742" s="120" t="s">
        <v>109</v>
      </c>
      <c r="D742" s="121">
        <v>0</v>
      </c>
      <c r="E742" s="122">
        <v>0</v>
      </c>
      <c r="F742" s="123">
        <v>0</v>
      </c>
      <c r="G742" s="124" t="s">
        <v>109</v>
      </c>
      <c r="H742" s="124" t="s">
        <v>109</v>
      </c>
      <c r="I742" s="123" t="s">
        <v>109</v>
      </c>
      <c r="J742" s="125" t="s">
        <v>109</v>
      </c>
      <c r="K742" s="126" t="s">
        <v>109</v>
      </c>
      <c r="L742" s="127" t="s">
        <v>109</v>
      </c>
      <c r="M742" s="130">
        <v>0</v>
      </c>
      <c r="N742" s="130" t="s">
        <v>109</v>
      </c>
      <c r="O742" s="127" t="s">
        <v>109</v>
      </c>
      <c r="P742" s="127" t="s">
        <v>109</v>
      </c>
      <c r="Q742" s="126">
        <v>5.0000000000000001E-4</v>
      </c>
      <c r="R742" s="128" t="s">
        <v>109</v>
      </c>
      <c r="S742" s="129"/>
    </row>
    <row r="743" spans="3:19" s="106" customFormat="1" ht="15.75" hidden="1" thickBot="1" x14ac:dyDescent="0.3">
      <c r="C743" s="120" t="s">
        <v>109</v>
      </c>
      <c r="D743" s="121">
        <v>0</v>
      </c>
      <c r="E743" s="122">
        <v>0</v>
      </c>
      <c r="F743" s="123">
        <v>0</v>
      </c>
      <c r="G743" s="124" t="s">
        <v>109</v>
      </c>
      <c r="H743" s="124" t="s">
        <v>109</v>
      </c>
      <c r="I743" s="123" t="s">
        <v>109</v>
      </c>
      <c r="J743" s="125" t="s">
        <v>109</v>
      </c>
      <c r="K743" s="126" t="s">
        <v>109</v>
      </c>
      <c r="L743" s="127" t="s">
        <v>109</v>
      </c>
      <c r="M743" s="130">
        <v>0</v>
      </c>
      <c r="N743" s="130" t="s">
        <v>109</v>
      </c>
      <c r="O743" s="127" t="s">
        <v>109</v>
      </c>
      <c r="P743" s="127" t="s">
        <v>109</v>
      </c>
      <c r="Q743" s="126">
        <v>5.0000000000000001E-4</v>
      </c>
      <c r="R743" s="128" t="s">
        <v>109</v>
      </c>
      <c r="S743" s="129"/>
    </row>
    <row r="744" spans="3:19" s="106" customFormat="1" ht="15.75" hidden="1" thickBot="1" x14ac:dyDescent="0.3">
      <c r="C744" s="120" t="s">
        <v>109</v>
      </c>
      <c r="D744" s="121">
        <v>0</v>
      </c>
      <c r="E744" s="122">
        <v>0</v>
      </c>
      <c r="F744" s="123">
        <v>0</v>
      </c>
      <c r="G744" s="124" t="s">
        <v>109</v>
      </c>
      <c r="H744" s="124" t="s">
        <v>109</v>
      </c>
      <c r="I744" s="123" t="s">
        <v>109</v>
      </c>
      <c r="J744" s="125" t="s">
        <v>109</v>
      </c>
      <c r="K744" s="126" t="s">
        <v>109</v>
      </c>
      <c r="L744" s="127" t="s">
        <v>109</v>
      </c>
      <c r="M744" s="130">
        <v>0</v>
      </c>
      <c r="N744" s="130" t="s">
        <v>109</v>
      </c>
      <c r="O744" s="127" t="s">
        <v>109</v>
      </c>
      <c r="P744" s="127" t="s">
        <v>109</v>
      </c>
      <c r="Q744" s="126">
        <v>5.0000000000000001E-4</v>
      </c>
      <c r="R744" s="128" t="s">
        <v>109</v>
      </c>
      <c r="S744" s="129"/>
    </row>
    <row r="745" spans="3:19" s="106" customFormat="1" ht="15.75" hidden="1" thickBot="1" x14ac:dyDescent="0.3">
      <c r="C745" s="120" t="s">
        <v>109</v>
      </c>
      <c r="D745" s="121">
        <v>0</v>
      </c>
      <c r="E745" s="122">
        <v>0</v>
      </c>
      <c r="F745" s="123">
        <v>0</v>
      </c>
      <c r="G745" s="124" t="s">
        <v>109</v>
      </c>
      <c r="H745" s="124" t="s">
        <v>109</v>
      </c>
      <c r="I745" s="123" t="s">
        <v>109</v>
      </c>
      <c r="J745" s="125" t="s">
        <v>109</v>
      </c>
      <c r="K745" s="126" t="s">
        <v>109</v>
      </c>
      <c r="L745" s="127" t="s">
        <v>109</v>
      </c>
      <c r="M745" s="130">
        <v>0</v>
      </c>
      <c r="N745" s="130" t="s">
        <v>109</v>
      </c>
      <c r="O745" s="127" t="s">
        <v>109</v>
      </c>
      <c r="P745" s="127" t="s">
        <v>109</v>
      </c>
      <c r="Q745" s="126">
        <v>5.0000000000000001E-4</v>
      </c>
      <c r="R745" s="128" t="s">
        <v>109</v>
      </c>
      <c r="S745" s="129"/>
    </row>
    <row r="746" spans="3:19" s="106" customFormat="1" ht="15.75" hidden="1" thickBot="1" x14ac:dyDescent="0.3">
      <c r="C746" s="131" t="s">
        <v>109</v>
      </c>
      <c r="D746" s="132">
        <v>0</v>
      </c>
      <c r="E746" s="133">
        <v>0</v>
      </c>
      <c r="F746" s="134">
        <v>0</v>
      </c>
      <c r="G746" s="135" t="s">
        <v>109</v>
      </c>
      <c r="H746" s="135" t="s">
        <v>109</v>
      </c>
      <c r="I746" s="134" t="s">
        <v>109</v>
      </c>
      <c r="J746" s="136" t="s">
        <v>109</v>
      </c>
      <c r="K746" s="137" t="s">
        <v>109</v>
      </c>
      <c r="L746" s="138" t="s">
        <v>109</v>
      </c>
      <c r="M746" s="139">
        <v>0</v>
      </c>
      <c r="N746" s="139" t="s">
        <v>109</v>
      </c>
      <c r="O746" s="138" t="s">
        <v>109</v>
      </c>
      <c r="P746" s="138" t="s">
        <v>109</v>
      </c>
      <c r="Q746" s="137">
        <v>5.0000000000000001E-4</v>
      </c>
      <c r="R746" s="140" t="s">
        <v>109</v>
      </c>
      <c r="S746" s="141"/>
    </row>
    <row r="747" spans="3:19" s="106" customFormat="1" ht="15.75" hidden="1" thickBot="1" x14ac:dyDescent="0.3">
      <c r="C747" s="109">
        <v>68</v>
      </c>
      <c r="D747" s="110">
        <v>0</v>
      </c>
      <c r="E747" s="111" t="s">
        <v>109</v>
      </c>
      <c r="F747" s="112">
        <v>1</v>
      </c>
      <c r="G747" s="113">
        <v>151500000000</v>
      </c>
      <c r="H747" s="113">
        <v>75750000000</v>
      </c>
      <c r="I747" s="112">
        <v>18</v>
      </c>
      <c r="J747" s="110">
        <v>50500000000</v>
      </c>
      <c r="K747" s="112"/>
      <c r="L747" s="110"/>
      <c r="M747" s="110"/>
      <c r="N747" s="110">
        <v>0</v>
      </c>
      <c r="O747" s="112" t="s">
        <v>109</v>
      </c>
      <c r="P747" s="110" t="s">
        <v>109</v>
      </c>
      <c r="Q747" s="114"/>
      <c r="R747" s="114">
        <v>0</v>
      </c>
      <c r="S747" s="115" t="s">
        <v>109</v>
      </c>
    </row>
    <row r="748" spans="3:19" s="106" customFormat="1" ht="15.75" hidden="1" thickBot="1" x14ac:dyDescent="0.3">
      <c r="C748" s="120" t="s">
        <v>109</v>
      </c>
      <c r="D748" s="121">
        <v>0</v>
      </c>
      <c r="E748" s="122">
        <v>0</v>
      </c>
      <c r="F748" s="123">
        <v>0</v>
      </c>
      <c r="G748" s="124" t="s">
        <v>54</v>
      </c>
      <c r="H748" s="124" t="s">
        <v>109</v>
      </c>
      <c r="I748" s="123" t="s">
        <v>109</v>
      </c>
      <c r="J748" s="125" t="s">
        <v>109</v>
      </c>
      <c r="K748" s="126" t="s">
        <v>109</v>
      </c>
      <c r="L748" s="127" t="s">
        <v>109</v>
      </c>
      <c r="M748" s="127" t="s">
        <v>54</v>
      </c>
      <c r="N748" s="127" t="s">
        <v>109</v>
      </c>
      <c r="O748" s="127" t="s">
        <v>109</v>
      </c>
      <c r="P748" s="127" t="s">
        <v>109</v>
      </c>
      <c r="Q748" s="126">
        <v>5.0000000000000001E-4</v>
      </c>
      <c r="R748" s="128" t="s">
        <v>109</v>
      </c>
      <c r="S748" s="129"/>
    </row>
    <row r="749" spans="3:19" s="106" customFormat="1" ht="15.75" hidden="1" thickBot="1" x14ac:dyDescent="0.3">
      <c r="C749" s="120" t="s">
        <v>109</v>
      </c>
      <c r="D749" s="121">
        <v>0</v>
      </c>
      <c r="E749" s="122">
        <v>0</v>
      </c>
      <c r="F749" s="123">
        <v>0</v>
      </c>
      <c r="G749" s="124" t="s">
        <v>109</v>
      </c>
      <c r="H749" s="124" t="s">
        <v>109</v>
      </c>
      <c r="I749" s="123" t="s">
        <v>109</v>
      </c>
      <c r="J749" s="125" t="s">
        <v>109</v>
      </c>
      <c r="K749" s="126" t="s">
        <v>109</v>
      </c>
      <c r="L749" s="127" t="s">
        <v>109</v>
      </c>
      <c r="M749" s="130" t="s">
        <v>54</v>
      </c>
      <c r="N749" s="130" t="s">
        <v>109</v>
      </c>
      <c r="O749" s="127" t="s">
        <v>109</v>
      </c>
      <c r="P749" s="127" t="s">
        <v>109</v>
      </c>
      <c r="Q749" s="126">
        <v>5.0000000000000001E-4</v>
      </c>
      <c r="R749" s="128" t="s">
        <v>109</v>
      </c>
      <c r="S749" s="129"/>
    </row>
    <row r="750" spans="3:19" s="106" customFormat="1" ht="15.75" hidden="1" thickBot="1" x14ac:dyDescent="0.3">
      <c r="C750" s="120" t="s">
        <v>109</v>
      </c>
      <c r="D750" s="121">
        <v>0</v>
      </c>
      <c r="E750" s="122">
        <v>0</v>
      </c>
      <c r="F750" s="123">
        <v>0</v>
      </c>
      <c r="G750" s="124" t="s">
        <v>109</v>
      </c>
      <c r="H750" s="124" t="s">
        <v>109</v>
      </c>
      <c r="I750" s="123" t="s">
        <v>109</v>
      </c>
      <c r="J750" s="125" t="s">
        <v>109</v>
      </c>
      <c r="K750" s="126" t="s">
        <v>109</v>
      </c>
      <c r="L750" s="127" t="s">
        <v>109</v>
      </c>
      <c r="M750" s="130">
        <v>0</v>
      </c>
      <c r="N750" s="130" t="s">
        <v>109</v>
      </c>
      <c r="O750" s="127" t="s">
        <v>109</v>
      </c>
      <c r="P750" s="127" t="s">
        <v>109</v>
      </c>
      <c r="Q750" s="126">
        <v>5.0000000000000001E-4</v>
      </c>
      <c r="R750" s="128" t="s">
        <v>109</v>
      </c>
      <c r="S750" s="129"/>
    </row>
    <row r="751" spans="3:19" s="106" customFormat="1" ht="15.75" hidden="1" thickBot="1" x14ac:dyDescent="0.3">
      <c r="C751" s="120">
        <v>0</v>
      </c>
      <c r="D751" s="121" t="s">
        <v>109</v>
      </c>
      <c r="E751" s="122" t="s">
        <v>109</v>
      </c>
      <c r="F751" s="123">
        <v>0</v>
      </c>
      <c r="G751" s="124" t="s">
        <v>109</v>
      </c>
      <c r="H751" s="124" t="s">
        <v>109</v>
      </c>
      <c r="I751" s="123" t="s">
        <v>109</v>
      </c>
      <c r="J751" s="125" t="s">
        <v>109</v>
      </c>
      <c r="K751" s="126" t="s">
        <v>109</v>
      </c>
      <c r="L751" s="127" t="s">
        <v>109</v>
      </c>
      <c r="M751" s="130">
        <v>0</v>
      </c>
      <c r="N751" s="130" t="s">
        <v>109</v>
      </c>
      <c r="O751" s="127" t="s">
        <v>109</v>
      </c>
      <c r="P751" s="127" t="s">
        <v>109</v>
      </c>
      <c r="Q751" s="126" t="s">
        <v>109</v>
      </c>
      <c r="R751" s="128" t="s">
        <v>109</v>
      </c>
      <c r="S751" s="129"/>
    </row>
    <row r="752" spans="3:19" s="106" customFormat="1" ht="15.75" hidden="1" thickBot="1" x14ac:dyDescent="0.3">
      <c r="C752" s="120" t="s">
        <v>109</v>
      </c>
      <c r="D752" s="121">
        <v>0</v>
      </c>
      <c r="E752" s="122">
        <v>0</v>
      </c>
      <c r="F752" s="123">
        <v>0</v>
      </c>
      <c r="G752" s="124" t="s">
        <v>109</v>
      </c>
      <c r="H752" s="124" t="s">
        <v>109</v>
      </c>
      <c r="I752" s="123" t="s">
        <v>109</v>
      </c>
      <c r="J752" s="125" t="s">
        <v>109</v>
      </c>
      <c r="K752" s="126" t="s">
        <v>109</v>
      </c>
      <c r="L752" s="127" t="s">
        <v>109</v>
      </c>
      <c r="M752" s="130">
        <v>0</v>
      </c>
      <c r="N752" s="130" t="s">
        <v>109</v>
      </c>
      <c r="O752" s="127" t="s">
        <v>109</v>
      </c>
      <c r="P752" s="127" t="s">
        <v>109</v>
      </c>
      <c r="Q752" s="126">
        <v>5.0000000000000001E-4</v>
      </c>
      <c r="R752" s="128" t="s">
        <v>109</v>
      </c>
      <c r="S752" s="129"/>
    </row>
    <row r="753" spans="3:19" s="106" customFormat="1" ht="15.75" hidden="1" thickBot="1" x14ac:dyDescent="0.3">
      <c r="C753" s="120" t="s">
        <v>109</v>
      </c>
      <c r="D753" s="121">
        <v>0</v>
      </c>
      <c r="E753" s="122">
        <v>0</v>
      </c>
      <c r="F753" s="123">
        <v>0</v>
      </c>
      <c r="G753" s="124" t="s">
        <v>109</v>
      </c>
      <c r="H753" s="124" t="s">
        <v>109</v>
      </c>
      <c r="I753" s="123" t="s">
        <v>109</v>
      </c>
      <c r="J753" s="125" t="s">
        <v>109</v>
      </c>
      <c r="K753" s="126" t="s">
        <v>109</v>
      </c>
      <c r="L753" s="127" t="s">
        <v>109</v>
      </c>
      <c r="M753" s="130">
        <v>0</v>
      </c>
      <c r="N753" s="130" t="s">
        <v>109</v>
      </c>
      <c r="O753" s="127" t="s">
        <v>109</v>
      </c>
      <c r="P753" s="127" t="s">
        <v>109</v>
      </c>
      <c r="Q753" s="126">
        <v>5.0000000000000001E-4</v>
      </c>
      <c r="R753" s="128" t="s">
        <v>109</v>
      </c>
      <c r="S753" s="129"/>
    </row>
    <row r="754" spans="3:19" s="106" customFormat="1" ht="15.75" hidden="1" thickBot="1" x14ac:dyDescent="0.3">
      <c r="C754" s="120" t="s">
        <v>109</v>
      </c>
      <c r="D754" s="121">
        <v>0</v>
      </c>
      <c r="E754" s="122">
        <v>0</v>
      </c>
      <c r="F754" s="123">
        <v>0</v>
      </c>
      <c r="G754" s="124" t="s">
        <v>109</v>
      </c>
      <c r="H754" s="124" t="s">
        <v>109</v>
      </c>
      <c r="I754" s="123" t="s">
        <v>109</v>
      </c>
      <c r="J754" s="125" t="s">
        <v>109</v>
      </c>
      <c r="K754" s="126" t="s">
        <v>109</v>
      </c>
      <c r="L754" s="127" t="s">
        <v>109</v>
      </c>
      <c r="M754" s="130">
        <v>0</v>
      </c>
      <c r="N754" s="130" t="s">
        <v>109</v>
      </c>
      <c r="O754" s="127" t="s">
        <v>109</v>
      </c>
      <c r="P754" s="127" t="s">
        <v>109</v>
      </c>
      <c r="Q754" s="126">
        <v>5.0000000000000001E-4</v>
      </c>
      <c r="R754" s="128" t="s">
        <v>109</v>
      </c>
      <c r="S754" s="129"/>
    </row>
    <row r="755" spans="3:19" s="106" customFormat="1" ht="15.75" hidden="1" thickBot="1" x14ac:dyDescent="0.3">
      <c r="C755" s="120" t="s">
        <v>109</v>
      </c>
      <c r="D755" s="121">
        <v>0</v>
      </c>
      <c r="E755" s="122">
        <v>0</v>
      </c>
      <c r="F755" s="123">
        <v>0</v>
      </c>
      <c r="G755" s="124" t="s">
        <v>109</v>
      </c>
      <c r="H755" s="124" t="s">
        <v>109</v>
      </c>
      <c r="I755" s="123" t="s">
        <v>109</v>
      </c>
      <c r="J755" s="125" t="s">
        <v>109</v>
      </c>
      <c r="K755" s="126" t="s">
        <v>109</v>
      </c>
      <c r="L755" s="127" t="s">
        <v>109</v>
      </c>
      <c r="M755" s="130">
        <v>0</v>
      </c>
      <c r="N755" s="130" t="s">
        <v>109</v>
      </c>
      <c r="O755" s="127" t="s">
        <v>109</v>
      </c>
      <c r="P755" s="127" t="s">
        <v>109</v>
      </c>
      <c r="Q755" s="126">
        <v>5.0000000000000001E-4</v>
      </c>
      <c r="R755" s="128" t="s">
        <v>109</v>
      </c>
      <c r="S755" s="129"/>
    </row>
    <row r="756" spans="3:19" s="106" customFormat="1" ht="15.75" hidden="1" thickBot="1" x14ac:dyDescent="0.3">
      <c r="C756" s="120" t="s">
        <v>109</v>
      </c>
      <c r="D756" s="121">
        <v>0</v>
      </c>
      <c r="E756" s="122">
        <v>0</v>
      </c>
      <c r="F756" s="123">
        <v>0</v>
      </c>
      <c r="G756" s="124" t="s">
        <v>109</v>
      </c>
      <c r="H756" s="124" t="s">
        <v>109</v>
      </c>
      <c r="I756" s="123" t="s">
        <v>109</v>
      </c>
      <c r="J756" s="125" t="s">
        <v>109</v>
      </c>
      <c r="K756" s="126" t="s">
        <v>109</v>
      </c>
      <c r="L756" s="127" t="s">
        <v>109</v>
      </c>
      <c r="M756" s="130">
        <v>0</v>
      </c>
      <c r="N756" s="130" t="s">
        <v>109</v>
      </c>
      <c r="O756" s="127" t="s">
        <v>109</v>
      </c>
      <c r="P756" s="127" t="s">
        <v>109</v>
      </c>
      <c r="Q756" s="126">
        <v>5.0000000000000001E-4</v>
      </c>
      <c r="R756" s="128" t="s">
        <v>109</v>
      </c>
      <c r="S756" s="129"/>
    </row>
    <row r="757" spans="3:19" s="106" customFormat="1" ht="15.75" hidden="1" thickBot="1" x14ac:dyDescent="0.3">
      <c r="C757" s="131" t="s">
        <v>109</v>
      </c>
      <c r="D757" s="132">
        <v>0</v>
      </c>
      <c r="E757" s="133">
        <v>0</v>
      </c>
      <c r="F757" s="134">
        <v>0</v>
      </c>
      <c r="G757" s="135" t="s">
        <v>109</v>
      </c>
      <c r="H757" s="135" t="s">
        <v>109</v>
      </c>
      <c r="I757" s="134" t="s">
        <v>109</v>
      </c>
      <c r="J757" s="136" t="s">
        <v>109</v>
      </c>
      <c r="K757" s="137" t="s">
        <v>109</v>
      </c>
      <c r="L757" s="138" t="s">
        <v>109</v>
      </c>
      <c r="M757" s="139">
        <v>0</v>
      </c>
      <c r="N757" s="139" t="s">
        <v>109</v>
      </c>
      <c r="O757" s="138" t="s">
        <v>109</v>
      </c>
      <c r="P757" s="138" t="s">
        <v>109</v>
      </c>
      <c r="Q757" s="137">
        <v>5.0000000000000001E-4</v>
      </c>
      <c r="R757" s="140" t="s">
        <v>109</v>
      </c>
      <c r="S757" s="141"/>
    </row>
    <row r="758" spans="3:19" s="106" customFormat="1" ht="15.75" hidden="1" thickBot="1" x14ac:dyDescent="0.3">
      <c r="C758" s="109">
        <v>69</v>
      </c>
      <c r="D758" s="110">
        <v>0</v>
      </c>
      <c r="E758" s="111" t="s">
        <v>109</v>
      </c>
      <c r="F758" s="112">
        <v>1</v>
      </c>
      <c r="G758" s="113">
        <v>151500000000</v>
      </c>
      <c r="H758" s="113">
        <v>75750000000</v>
      </c>
      <c r="I758" s="112">
        <v>18</v>
      </c>
      <c r="J758" s="110">
        <v>50500000000</v>
      </c>
      <c r="K758" s="112"/>
      <c r="L758" s="110"/>
      <c r="M758" s="110"/>
      <c r="N758" s="110">
        <v>0</v>
      </c>
      <c r="O758" s="112" t="s">
        <v>109</v>
      </c>
      <c r="P758" s="110" t="s">
        <v>109</v>
      </c>
      <c r="Q758" s="114"/>
      <c r="R758" s="114">
        <v>0</v>
      </c>
      <c r="S758" s="115" t="s">
        <v>109</v>
      </c>
    </row>
    <row r="759" spans="3:19" s="106" customFormat="1" ht="15.75" hidden="1" thickBot="1" x14ac:dyDescent="0.3">
      <c r="C759" s="120" t="s">
        <v>109</v>
      </c>
      <c r="D759" s="121">
        <v>0</v>
      </c>
      <c r="E759" s="122">
        <v>0</v>
      </c>
      <c r="F759" s="123">
        <v>0</v>
      </c>
      <c r="G759" s="124" t="s">
        <v>54</v>
      </c>
      <c r="H759" s="124" t="s">
        <v>109</v>
      </c>
      <c r="I759" s="123" t="s">
        <v>109</v>
      </c>
      <c r="J759" s="125" t="s">
        <v>109</v>
      </c>
      <c r="K759" s="126" t="s">
        <v>109</v>
      </c>
      <c r="L759" s="127" t="s">
        <v>109</v>
      </c>
      <c r="M759" s="127" t="s">
        <v>54</v>
      </c>
      <c r="N759" s="127" t="s">
        <v>109</v>
      </c>
      <c r="O759" s="127" t="s">
        <v>109</v>
      </c>
      <c r="P759" s="127" t="s">
        <v>109</v>
      </c>
      <c r="Q759" s="126">
        <v>5.0000000000000001E-4</v>
      </c>
      <c r="R759" s="128" t="s">
        <v>109</v>
      </c>
      <c r="S759" s="129"/>
    </row>
    <row r="760" spans="3:19" s="106" customFormat="1" ht="15.75" hidden="1" thickBot="1" x14ac:dyDescent="0.3">
      <c r="C760" s="120" t="s">
        <v>109</v>
      </c>
      <c r="D760" s="121">
        <v>0</v>
      </c>
      <c r="E760" s="122">
        <v>0</v>
      </c>
      <c r="F760" s="123">
        <v>0</v>
      </c>
      <c r="G760" s="124" t="s">
        <v>109</v>
      </c>
      <c r="H760" s="124" t="s">
        <v>109</v>
      </c>
      <c r="I760" s="123" t="s">
        <v>109</v>
      </c>
      <c r="J760" s="125" t="s">
        <v>109</v>
      </c>
      <c r="K760" s="126" t="s">
        <v>109</v>
      </c>
      <c r="L760" s="127" t="s">
        <v>109</v>
      </c>
      <c r="M760" s="130" t="s">
        <v>54</v>
      </c>
      <c r="N760" s="130" t="s">
        <v>109</v>
      </c>
      <c r="O760" s="127" t="s">
        <v>109</v>
      </c>
      <c r="P760" s="127" t="s">
        <v>109</v>
      </c>
      <c r="Q760" s="126">
        <v>5.0000000000000001E-4</v>
      </c>
      <c r="R760" s="128" t="s">
        <v>109</v>
      </c>
      <c r="S760" s="129"/>
    </row>
    <row r="761" spans="3:19" s="106" customFormat="1" ht="15.75" hidden="1" thickBot="1" x14ac:dyDescent="0.3">
      <c r="C761" s="120" t="s">
        <v>109</v>
      </c>
      <c r="D761" s="121">
        <v>0</v>
      </c>
      <c r="E761" s="122">
        <v>0</v>
      </c>
      <c r="F761" s="123">
        <v>0</v>
      </c>
      <c r="G761" s="124" t="s">
        <v>109</v>
      </c>
      <c r="H761" s="124" t="s">
        <v>109</v>
      </c>
      <c r="I761" s="123" t="s">
        <v>109</v>
      </c>
      <c r="J761" s="125" t="s">
        <v>109</v>
      </c>
      <c r="K761" s="126" t="s">
        <v>109</v>
      </c>
      <c r="L761" s="127" t="s">
        <v>109</v>
      </c>
      <c r="M761" s="130">
        <v>0</v>
      </c>
      <c r="N761" s="130" t="s">
        <v>109</v>
      </c>
      <c r="O761" s="127" t="s">
        <v>109</v>
      </c>
      <c r="P761" s="127" t="s">
        <v>109</v>
      </c>
      <c r="Q761" s="126">
        <v>5.0000000000000001E-4</v>
      </c>
      <c r="R761" s="128" t="s">
        <v>109</v>
      </c>
      <c r="S761" s="129"/>
    </row>
    <row r="762" spans="3:19" s="106" customFormat="1" ht="15.75" hidden="1" thickBot="1" x14ac:dyDescent="0.3">
      <c r="C762" s="120">
        <v>0</v>
      </c>
      <c r="D762" s="121" t="s">
        <v>109</v>
      </c>
      <c r="E762" s="122" t="s">
        <v>109</v>
      </c>
      <c r="F762" s="123">
        <v>0</v>
      </c>
      <c r="G762" s="124" t="s">
        <v>109</v>
      </c>
      <c r="H762" s="124" t="s">
        <v>109</v>
      </c>
      <c r="I762" s="123" t="s">
        <v>109</v>
      </c>
      <c r="J762" s="125" t="s">
        <v>109</v>
      </c>
      <c r="K762" s="126" t="s">
        <v>109</v>
      </c>
      <c r="L762" s="127" t="s">
        <v>109</v>
      </c>
      <c r="M762" s="130">
        <v>0</v>
      </c>
      <c r="N762" s="130" t="s">
        <v>109</v>
      </c>
      <c r="O762" s="127" t="s">
        <v>109</v>
      </c>
      <c r="P762" s="127" t="s">
        <v>109</v>
      </c>
      <c r="Q762" s="126" t="s">
        <v>109</v>
      </c>
      <c r="R762" s="128" t="s">
        <v>109</v>
      </c>
      <c r="S762" s="129"/>
    </row>
    <row r="763" spans="3:19" s="106" customFormat="1" ht="15.75" hidden="1" thickBot="1" x14ac:dyDescent="0.3">
      <c r="C763" s="120" t="s">
        <v>109</v>
      </c>
      <c r="D763" s="121">
        <v>0</v>
      </c>
      <c r="E763" s="122">
        <v>0</v>
      </c>
      <c r="F763" s="123">
        <v>0</v>
      </c>
      <c r="G763" s="124" t="s">
        <v>109</v>
      </c>
      <c r="H763" s="124" t="s">
        <v>109</v>
      </c>
      <c r="I763" s="123" t="s">
        <v>109</v>
      </c>
      <c r="J763" s="125" t="s">
        <v>109</v>
      </c>
      <c r="K763" s="126" t="s">
        <v>109</v>
      </c>
      <c r="L763" s="127" t="s">
        <v>109</v>
      </c>
      <c r="M763" s="130">
        <v>0</v>
      </c>
      <c r="N763" s="130" t="s">
        <v>109</v>
      </c>
      <c r="O763" s="127" t="s">
        <v>109</v>
      </c>
      <c r="P763" s="127" t="s">
        <v>109</v>
      </c>
      <c r="Q763" s="126">
        <v>5.0000000000000001E-4</v>
      </c>
      <c r="R763" s="128" t="s">
        <v>109</v>
      </c>
      <c r="S763" s="129"/>
    </row>
    <row r="764" spans="3:19" s="106" customFormat="1" ht="15.75" hidden="1" thickBot="1" x14ac:dyDescent="0.3">
      <c r="C764" s="120" t="s">
        <v>109</v>
      </c>
      <c r="D764" s="121">
        <v>0</v>
      </c>
      <c r="E764" s="122">
        <v>0</v>
      </c>
      <c r="F764" s="123">
        <v>0</v>
      </c>
      <c r="G764" s="124" t="s">
        <v>109</v>
      </c>
      <c r="H764" s="124" t="s">
        <v>109</v>
      </c>
      <c r="I764" s="123" t="s">
        <v>109</v>
      </c>
      <c r="J764" s="125" t="s">
        <v>109</v>
      </c>
      <c r="K764" s="126" t="s">
        <v>109</v>
      </c>
      <c r="L764" s="127" t="s">
        <v>109</v>
      </c>
      <c r="M764" s="130">
        <v>0</v>
      </c>
      <c r="N764" s="130" t="s">
        <v>109</v>
      </c>
      <c r="O764" s="127" t="s">
        <v>109</v>
      </c>
      <c r="P764" s="127" t="s">
        <v>109</v>
      </c>
      <c r="Q764" s="126">
        <v>5.0000000000000001E-4</v>
      </c>
      <c r="R764" s="128" t="s">
        <v>109</v>
      </c>
      <c r="S764" s="129"/>
    </row>
    <row r="765" spans="3:19" s="106" customFormat="1" ht="15.75" hidden="1" thickBot="1" x14ac:dyDescent="0.3">
      <c r="C765" s="120" t="s">
        <v>109</v>
      </c>
      <c r="D765" s="121">
        <v>0</v>
      </c>
      <c r="E765" s="122">
        <v>0</v>
      </c>
      <c r="F765" s="123">
        <v>0</v>
      </c>
      <c r="G765" s="124" t="s">
        <v>109</v>
      </c>
      <c r="H765" s="124" t="s">
        <v>109</v>
      </c>
      <c r="I765" s="123" t="s">
        <v>109</v>
      </c>
      <c r="J765" s="125" t="s">
        <v>109</v>
      </c>
      <c r="K765" s="126" t="s">
        <v>109</v>
      </c>
      <c r="L765" s="127" t="s">
        <v>109</v>
      </c>
      <c r="M765" s="130">
        <v>0</v>
      </c>
      <c r="N765" s="130" t="s">
        <v>109</v>
      </c>
      <c r="O765" s="127" t="s">
        <v>109</v>
      </c>
      <c r="P765" s="127" t="s">
        <v>109</v>
      </c>
      <c r="Q765" s="126">
        <v>5.0000000000000001E-4</v>
      </c>
      <c r="R765" s="128" t="s">
        <v>109</v>
      </c>
      <c r="S765" s="129"/>
    </row>
    <row r="766" spans="3:19" s="106" customFormat="1" ht="15.75" hidden="1" thickBot="1" x14ac:dyDescent="0.3">
      <c r="C766" s="120" t="s">
        <v>109</v>
      </c>
      <c r="D766" s="121">
        <v>0</v>
      </c>
      <c r="E766" s="122">
        <v>0</v>
      </c>
      <c r="F766" s="123">
        <v>0</v>
      </c>
      <c r="G766" s="124" t="s">
        <v>109</v>
      </c>
      <c r="H766" s="124" t="s">
        <v>109</v>
      </c>
      <c r="I766" s="123" t="s">
        <v>109</v>
      </c>
      <c r="J766" s="125" t="s">
        <v>109</v>
      </c>
      <c r="K766" s="126" t="s">
        <v>109</v>
      </c>
      <c r="L766" s="127" t="s">
        <v>109</v>
      </c>
      <c r="M766" s="130">
        <v>0</v>
      </c>
      <c r="N766" s="130" t="s">
        <v>109</v>
      </c>
      <c r="O766" s="127" t="s">
        <v>109</v>
      </c>
      <c r="P766" s="127" t="s">
        <v>109</v>
      </c>
      <c r="Q766" s="126">
        <v>5.0000000000000001E-4</v>
      </c>
      <c r="R766" s="128" t="s">
        <v>109</v>
      </c>
      <c r="S766" s="129"/>
    </row>
    <row r="767" spans="3:19" s="106" customFormat="1" ht="15.75" hidden="1" thickBot="1" x14ac:dyDescent="0.3">
      <c r="C767" s="120" t="s">
        <v>109</v>
      </c>
      <c r="D767" s="121">
        <v>0</v>
      </c>
      <c r="E767" s="122">
        <v>0</v>
      </c>
      <c r="F767" s="123">
        <v>0</v>
      </c>
      <c r="G767" s="124" t="s">
        <v>109</v>
      </c>
      <c r="H767" s="124" t="s">
        <v>109</v>
      </c>
      <c r="I767" s="123" t="s">
        <v>109</v>
      </c>
      <c r="J767" s="125" t="s">
        <v>109</v>
      </c>
      <c r="K767" s="126" t="s">
        <v>109</v>
      </c>
      <c r="L767" s="127" t="s">
        <v>109</v>
      </c>
      <c r="M767" s="130">
        <v>0</v>
      </c>
      <c r="N767" s="130" t="s">
        <v>109</v>
      </c>
      <c r="O767" s="127" t="s">
        <v>109</v>
      </c>
      <c r="P767" s="127" t="s">
        <v>109</v>
      </c>
      <c r="Q767" s="126">
        <v>5.0000000000000001E-4</v>
      </c>
      <c r="R767" s="128" t="s">
        <v>109</v>
      </c>
      <c r="S767" s="129"/>
    </row>
    <row r="768" spans="3:19" s="106" customFormat="1" ht="15.75" hidden="1" thickBot="1" x14ac:dyDescent="0.3">
      <c r="C768" s="131" t="s">
        <v>109</v>
      </c>
      <c r="D768" s="132">
        <v>0</v>
      </c>
      <c r="E768" s="133">
        <v>0</v>
      </c>
      <c r="F768" s="134">
        <v>0</v>
      </c>
      <c r="G768" s="135" t="s">
        <v>109</v>
      </c>
      <c r="H768" s="135" t="s">
        <v>109</v>
      </c>
      <c r="I768" s="134" t="s">
        <v>109</v>
      </c>
      <c r="J768" s="136" t="s">
        <v>109</v>
      </c>
      <c r="K768" s="137" t="s">
        <v>109</v>
      </c>
      <c r="L768" s="138" t="s">
        <v>109</v>
      </c>
      <c r="M768" s="139">
        <v>0</v>
      </c>
      <c r="N768" s="139" t="s">
        <v>109</v>
      </c>
      <c r="O768" s="138" t="s">
        <v>109</v>
      </c>
      <c r="P768" s="138" t="s">
        <v>109</v>
      </c>
      <c r="Q768" s="137">
        <v>5.0000000000000001E-4</v>
      </c>
      <c r="R768" s="140" t="s">
        <v>109</v>
      </c>
      <c r="S768" s="141"/>
    </row>
    <row r="769" spans="3:19" s="106" customFormat="1" ht="15.75" hidden="1" thickBot="1" x14ac:dyDescent="0.3">
      <c r="C769" s="109">
        <v>70</v>
      </c>
      <c r="D769" s="110">
        <v>0</v>
      </c>
      <c r="E769" s="111" t="s">
        <v>109</v>
      </c>
      <c r="F769" s="112">
        <v>1</v>
      </c>
      <c r="G769" s="113">
        <v>151500000000</v>
      </c>
      <c r="H769" s="113">
        <v>75750000000</v>
      </c>
      <c r="I769" s="112">
        <v>18</v>
      </c>
      <c r="J769" s="110">
        <v>50500000000</v>
      </c>
      <c r="K769" s="112"/>
      <c r="L769" s="110"/>
      <c r="M769" s="110"/>
      <c r="N769" s="110">
        <v>0</v>
      </c>
      <c r="O769" s="112" t="s">
        <v>109</v>
      </c>
      <c r="P769" s="110" t="s">
        <v>109</v>
      </c>
      <c r="Q769" s="114"/>
      <c r="R769" s="114">
        <v>0</v>
      </c>
      <c r="S769" s="115" t="s">
        <v>109</v>
      </c>
    </row>
    <row r="770" spans="3:19" s="106" customFormat="1" ht="15.75" hidden="1" thickBot="1" x14ac:dyDescent="0.3">
      <c r="C770" s="120" t="s">
        <v>109</v>
      </c>
      <c r="D770" s="121">
        <v>0</v>
      </c>
      <c r="E770" s="122">
        <v>0</v>
      </c>
      <c r="F770" s="123">
        <v>0</v>
      </c>
      <c r="G770" s="124" t="s">
        <v>54</v>
      </c>
      <c r="H770" s="124" t="s">
        <v>109</v>
      </c>
      <c r="I770" s="123" t="s">
        <v>109</v>
      </c>
      <c r="J770" s="125" t="s">
        <v>109</v>
      </c>
      <c r="K770" s="126" t="s">
        <v>109</v>
      </c>
      <c r="L770" s="127" t="s">
        <v>109</v>
      </c>
      <c r="M770" s="127" t="s">
        <v>54</v>
      </c>
      <c r="N770" s="127" t="s">
        <v>109</v>
      </c>
      <c r="O770" s="127" t="s">
        <v>109</v>
      </c>
      <c r="P770" s="127" t="s">
        <v>109</v>
      </c>
      <c r="Q770" s="126">
        <v>5.0000000000000001E-4</v>
      </c>
      <c r="R770" s="128" t="s">
        <v>109</v>
      </c>
      <c r="S770" s="129"/>
    </row>
    <row r="771" spans="3:19" s="106" customFormat="1" ht="15.75" hidden="1" thickBot="1" x14ac:dyDescent="0.3">
      <c r="C771" s="120" t="s">
        <v>109</v>
      </c>
      <c r="D771" s="121">
        <v>0</v>
      </c>
      <c r="E771" s="122">
        <v>0</v>
      </c>
      <c r="F771" s="123">
        <v>0</v>
      </c>
      <c r="G771" s="124" t="s">
        <v>109</v>
      </c>
      <c r="H771" s="124" t="s">
        <v>109</v>
      </c>
      <c r="I771" s="123" t="s">
        <v>109</v>
      </c>
      <c r="J771" s="125" t="s">
        <v>109</v>
      </c>
      <c r="K771" s="126" t="s">
        <v>109</v>
      </c>
      <c r="L771" s="127" t="s">
        <v>109</v>
      </c>
      <c r="M771" s="130" t="s">
        <v>54</v>
      </c>
      <c r="N771" s="130" t="s">
        <v>109</v>
      </c>
      <c r="O771" s="127" t="s">
        <v>109</v>
      </c>
      <c r="P771" s="127" t="s">
        <v>109</v>
      </c>
      <c r="Q771" s="126">
        <v>5.0000000000000001E-4</v>
      </c>
      <c r="R771" s="128" t="s">
        <v>109</v>
      </c>
      <c r="S771" s="129"/>
    </row>
    <row r="772" spans="3:19" s="106" customFormat="1" ht="15.75" hidden="1" thickBot="1" x14ac:dyDescent="0.3">
      <c r="C772" s="120" t="s">
        <v>109</v>
      </c>
      <c r="D772" s="121">
        <v>0</v>
      </c>
      <c r="E772" s="122">
        <v>0</v>
      </c>
      <c r="F772" s="123">
        <v>0</v>
      </c>
      <c r="G772" s="124" t="s">
        <v>109</v>
      </c>
      <c r="H772" s="124" t="s">
        <v>109</v>
      </c>
      <c r="I772" s="123" t="s">
        <v>109</v>
      </c>
      <c r="J772" s="125" t="s">
        <v>109</v>
      </c>
      <c r="K772" s="126" t="s">
        <v>109</v>
      </c>
      <c r="L772" s="127" t="s">
        <v>109</v>
      </c>
      <c r="M772" s="130">
        <v>0</v>
      </c>
      <c r="N772" s="130" t="s">
        <v>109</v>
      </c>
      <c r="O772" s="127" t="s">
        <v>109</v>
      </c>
      <c r="P772" s="127" t="s">
        <v>109</v>
      </c>
      <c r="Q772" s="126">
        <v>5.0000000000000001E-4</v>
      </c>
      <c r="R772" s="128" t="s">
        <v>109</v>
      </c>
      <c r="S772" s="129"/>
    </row>
    <row r="773" spans="3:19" s="106" customFormat="1" ht="15.75" hidden="1" thickBot="1" x14ac:dyDescent="0.3">
      <c r="C773" s="120">
        <v>0</v>
      </c>
      <c r="D773" s="121" t="s">
        <v>109</v>
      </c>
      <c r="E773" s="122" t="s">
        <v>109</v>
      </c>
      <c r="F773" s="123">
        <v>0</v>
      </c>
      <c r="G773" s="124" t="s">
        <v>109</v>
      </c>
      <c r="H773" s="124" t="s">
        <v>109</v>
      </c>
      <c r="I773" s="123" t="s">
        <v>109</v>
      </c>
      <c r="J773" s="125" t="s">
        <v>109</v>
      </c>
      <c r="K773" s="126" t="s">
        <v>109</v>
      </c>
      <c r="L773" s="127" t="s">
        <v>109</v>
      </c>
      <c r="M773" s="130">
        <v>0</v>
      </c>
      <c r="N773" s="130" t="s">
        <v>109</v>
      </c>
      <c r="O773" s="127" t="s">
        <v>109</v>
      </c>
      <c r="P773" s="127" t="s">
        <v>109</v>
      </c>
      <c r="Q773" s="126" t="s">
        <v>109</v>
      </c>
      <c r="R773" s="128" t="s">
        <v>109</v>
      </c>
      <c r="S773" s="129"/>
    </row>
    <row r="774" spans="3:19" s="106" customFormat="1" ht="15.75" hidden="1" thickBot="1" x14ac:dyDescent="0.3">
      <c r="C774" s="120" t="s">
        <v>109</v>
      </c>
      <c r="D774" s="121">
        <v>0</v>
      </c>
      <c r="E774" s="122">
        <v>0</v>
      </c>
      <c r="F774" s="123">
        <v>0</v>
      </c>
      <c r="G774" s="124" t="s">
        <v>109</v>
      </c>
      <c r="H774" s="124" t="s">
        <v>109</v>
      </c>
      <c r="I774" s="123" t="s">
        <v>109</v>
      </c>
      <c r="J774" s="125" t="s">
        <v>109</v>
      </c>
      <c r="K774" s="126" t="s">
        <v>109</v>
      </c>
      <c r="L774" s="127" t="s">
        <v>109</v>
      </c>
      <c r="M774" s="130">
        <v>0</v>
      </c>
      <c r="N774" s="130" t="s">
        <v>109</v>
      </c>
      <c r="O774" s="127" t="s">
        <v>109</v>
      </c>
      <c r="P774" s="127" t="s">
        <v>109</v>
      </c>
      <c r="Q774" s="126">
        <v>5.0000000000000001E-4</v>
      </c>
      <c r="R774" s="128" t="s">
        <v>109</v>
      </c>
      <c r="S774" s="129"/>
    </row>
    <row r="775" spans="3:19" s="106" customFormat="1" ht="15.75" hidden="1" thickBot="1" x14ac:dyDescent="0.3">
      <c r="C775" s="120" t="s">
        <v>109</v>
      </c>
      <c r="D775" s="121">
        <v>0</v>
      </c>
      <c r="E775" s="122">
        <v>0</v>
      </c>
      <c r="F775" s="123">
        <v>0</v>
      </c>
      <c r="G775" s="124" t="s">
        <v>109</v>
      </c>
      <c r="H775" s="124" t="s">
        <v>109</v>
      </c>
      <c r="I775" s="123" t="s">
        <v>109</v>
      </c>
      <c r="J775" s="125" t="s">
        <v>109</v>
      </c>
      <c r="K775" s="126" t="s">
        <v>109</v>
      </c>
      <c r="L775" s="127" t="s">
        <v>109</v>
      </c>
      <c r="M775" s="130">
        <v>0</v>
      </c>
      <c r="N775" s="130" t="s">
        <v>109</v>
      </c>
      <c r="O775" s="127" t="s">
        <v>109</v>
      </c>
      <c r="P775" s="127" t="s">
        <v>109</v>
      </c>
      <c r="Q775" s="126">
        <v>5.0000000000000001E-4</v>
      </c>
      <c r="R775" s="128" t="s">
        <v>109</v>
      </c>
      <c r="S775" s="129"/>
    </row>
    <row r="776" spans="3:19" s="106" customFormat="1" ht="15.75" hidden="1" thickBot="1" x14ac:dyDescent="0.3">
      <c r="C776" s="120" t="s">
        <v>109</v>
      </c>
      <c r="D776" s="121">
        <v>0</v>
      </c>
      <c r="E776" s="122">
        <v>0</v>
      </c>
      <c r="F776" s="123">
        <v>0</v>
      </c>
      <c r="G776" s="124" t="s">
        <v>109</v>
      </c>
      <c r="H776" s="124" t="s">
        <v>109</v>
      </c>
      <c r="I776" s="123" t="s">
        <v>109</v>
      </c>
      <c r="J776" s="125" t="s">
        <v>109</v>
      </c>
      <c r="K776" s="126" t="s">
        <v>109</v>
      </c>
      <c r="L776" s="127" t="s">
        <v>109</v>
      </c>
      <c r="M776" s="130">
        <v>0</v>
      </c>
      <c r="N776" s="130" t="s">
        <v>109</v>
      </c>
      <c r="O776" s="127" t="s">
        <v>109</v>
      </c>
      <c r="P776" s="127" t="s">
        <v>109</v>
      </c>
      <c r="Q776" s="126">
        <v>5.0000000000000001E-4</v>
      </c>
      <c r="R776" s="128" t="s">
        <v>109</v>
      </c>
      <c r="S776" s="129"/>
    </row>
    <row r="777" spans="3:19" s="106" customFormat="1" ht="15.75" hidden="1" thickBot="1" x14ac:dyDescent="0.3">
      <c r="C777" s="120" t="s">
        <v>109</v>
      </c>
      <c r="D777" s="121">
        <v>0</v>
      </c>
      <c r="E777" s="122">
        <v>0</v>
      </c>
      <c r="F777" s="123">
        <v>0</v>
      </c>
      <c r="G777" s="124" t="s">
        <v>109</v>
      </c>
      <c r="H777" s="124" t="s">
        <v>109</v>
      </c>
      <c r="I777" s="123" t="s">
        <v>109</v>
      </c>
      <c r="J777" s="125" t="s">
        <v>109</v>
      </c>
      <c r="K777" s="126" t="s">
        <v>109</v>
      </c>
      <c r="L777" s="127" t="s">
        <v>109</v>
      </c>
      <c r="M777" s="130">
        <v>0</v>
      </c>
      <c r="N777" s="130" t="s">
        <v>109</v>
      </c>
      <c r="O777" s="127" t="s">
        <v>109</v>
      </c>
      <c r="P777" s="127" t="s">
        <v>109</v>
      </c>
      <c r="Q777" s="126">
        <v>5.0000000000000001E-4</v>
      </c>
      <c r="R777" s="128" t="s">
        <v>109</v>
      </c>
      <c r="S777" s="129"/>
    </row>
    <row r="778" spans="3:19" s="106" customFormat="1" ht="15.75" hidden="1" thickBot="1" x14ac:dyDescent="0.3">
      <c r="C778" s="120" t="s">
        <v>109</v>
      </c>
      <c r="D778" s="121">
        <v>0</v>
      </c>
      <c r="E778" s="122">
        <v>0</v>
      </c>
      <c r="F778" s="123">
        <v>0</v>
      </c>
      <c r="G778" s="124" t="s">
        <v>109</v>
      </c>
      <c r="H778" s="124" t="s">
        <v>109</v>
      </c>
      <c r="I778" s="123" t="s">
        <v>109</v>
      </c>
      <c r="J778" s="125" t="s">
        <v>109</v>
      </c>
      <c r="K778" s="126" t="s">
        <v>109</v>
      </c>
      <c r="L778" s="127" t="s">
        <v>109</v>
      </c>
      <c r="M778" s="130">
        <v>0</v>
      </c>
      <c r="N778" s="130" t="s">
        <v>109</v>
      </c>
      <c r="O778" s="127" t="s">
        <v>109</v>
      </c>
      <c r="P778" s="127" t="s">
        <v>109</v>
      </c>
      <c r="Q778" s="126">
        <v>5.0000000000000001E-4</v>
      </c>
      <c r="R778" s="128" t="s">
        <v>109</v>
      </c>
      <c r="S778" s="129"/>
    </row>
    <row r="779" spans="3:19" s="106" customFormat="1" ht="15.75" hidden="1" thickBot="1" x14ac:dyDescent="0.3">
      <c r="C779" s="131" t="s">
        <v>109</v>
      </c>
      <c r="D779" s="132">
        <v>0</v>
      </c>
      <c r="E779" s="133">
        <v>0</v>
      </c>
      <c r="F779" s="134">
        <v>0</v>
      </c>
      <c r="G779" s="135" t="s">
        <v>109</v>
      </c>
      <c r="H779" s="135" t="s">
        <v>109</v>
      </c>
      <c r="I779" s="134" t="s">
        <v>109</v>
      </c>
      <c r="J779" s="136" t="s">
        <v>109</v>
      </c>
      <c r="K779" s="137" t="s">
        <v>109</v>
      </c>
      <c r="L779" s="138" t="s">
        <v>109</v>
      </c>
      <c r="M779" s="139">
        <v>0</v>
      </c>
      <c r="N779" s="139" t="s">
        <v>109</v>
      </c>
      <c r="O779" s="138" t="s">
        <v>109</v>
      </c>
      <c r="P779" s="138" t="s">
        <v>109</v>
      </c>
      <c r="Q779" s="137">
        <v>5.0000000000000001E-4</v>
      </c>
      <c r="R779" s="140" t="s">
        <v>109</v>
      </c>
      <c r="S779" s="141"/>
    </row>
    <row r="780" spans="3:19" s="106" customFormat="1" ht="15.75" hidden="1" thickBot="1" x14ac:dyDescent="0.3">
      <c r="C780" s="109">
        <v>71</v>
      </c>
      <c r="D780" s="110">
        <v>0</v>
      </c>
      <c r="E780" s="111" t="s">
        <v>109</v>
      </c>
      <c r="F780" s="112">
        <v>1</v>
      </c>
      <c r="G780" s="113">
        <v>151500000000</v>
      </c>
      <c r="H780" s="113">
        <v>75750000000</v>
      </c>
      <c r="I780" s="112">
        <v>18</v>
      </c>
      <c r="J780" s="110">
        <v>50500000000</v>
      </c>
      <c r="K780" s="112"/>
      <c r="L780" s="110"/>
      <c r="M780" s="110"/>
      <c r="N780" s="110">
        <v>0</v>
      </c>
      <c r="O780" s="112" t="s">
        <v>109</v>
      </c>
      <c r="P780" s="110" t="s">
        <v>109</v>
      </c>
      <c r="Q780" s="114"/>
      <c r="R780" s="114">
        <v>0</v>
      </c>
      <c r="S780" s="115" t="s">
        <v>109</v>
      </c>
    </row>
    <row r="781" spans="3:19" s="106" customFormat="1" ht="15.75" hidden="1" thickBot="1" x14ac:dyDescent="0.3">
      <c r="C781" s="120" t="s">
        <v>109</v>
      </c>
      <c r="D781" s="121">
        <v>0</v>
      </c>
      <c r="E781" s="122">
        <v>0</v>
      </c>
      <c r="F781" s="123">
        <v>0</v>
      </c>
      <c r="G781" s="124" t="s">
        <v>54</v>
      </c>
      <c r="H781" s="124" t="s">
        <v>109</v>
      </c>
      <c r="I781" s="123" t="s">
        <v>109</v>
      </c>
      <c r="J781" s="125" t="s">
        <v>109</v>
      </c>
      <c r="K781" s="126" t="s">
        <v>109</v>
      </c>
      <c r="L781" s="127" t="s">
        <v>109</v>
      </c>
      <c r="M781" s="127" t="s">
        <v>54</v>
      </c>
      <c r="N781" s="127" t="s">
        <v>109</v>
      </c>
      <c r="O781" s="127" t="s">
        <v>109</v>
      </c>
      <c r="P781" s="127" t="s">
        <v>109</v>
      </c>
      <c r="Q781" s="126">
        <v>5.0000000000000001E-4</v>
      </c>
      <c r="R781" s="128" t="s">
        <v>109</v>
      </c>
      <c r="S781" s="129"/>
    </row>
    <row r="782" spans="3:19" s="106" customFormat="1" ht="15.75" hidden="1" thickBot="1" x14ac:dyDescent="0.3">
      <c r="C782" s="120" t="s">
        <v>109</v>
      </c>
      <c r="D782" s="121">
        <v>0</v>
      </c>
      <c r="E782" s="122">
        <v>0</v>
      </c>
      <c r="F782" s="123">
        <v>0</v>
      </c>
      <c r="G782" s="124" t="s">
        <v>109</v>
      </c>
      <c r="H782" s="124" t="s">
        <v>109</v>
      </c>
      <c r="I782" s="123" t="s">
        <v>109</v>
      </c>
      <c r="J782" s="125" t="s">
        <v>109</v>
      </c>
      <c r="K782" s="126" t="s">
        <v>109</v>
      </c>
      <c r="L782" s="127" t="s">
        <v>109</v>
      </c>
      <c r="M782" s="130" t="s">
        <v>54</v>
      </c>
      <c r="N782" s="130" t="s">
        <v>109</v>
      </c>
      <c r="O782" s="127" t="s">
        <v>109</v>
      </c>
      <c r="P782" s="127" t="s">
        <v>109</v>
      </c>
      <c r="Q782" s="126">
        <v>5.0000000000000001E-4</v>
      </c>
      <c r="R782" s="128" t="s">
        <v>109</v>
      </c>
      <c r="S782" s="129"/>
    </row>
    <row r="783" spans="3:19" s="106" customFormat="1" ht="15.75" hidden="1" thickBot="1" x14ac:dyDescent="0.3">
      <c r="C783" s="120" t="s">
        <v>109</v>
      </c>
      <c r="D783" s="121">
        <v>0</v>
      </c>
      <c r="E783" s="122">
        <v>0</v>
      </c>
      <c r="F783" s="123">
        <v>0</v>
      </c>
      <c r="G783" s="124" t="s">
        <v>109</v>
      </c>
      <c r="H783" s="124" t="s">
        <v>109</v>
      </c>
      <c r="I783" s="123" t="s">
        <v>109</v>
      </c>
      <c r="J783" s="125" t="s">
        <v>109</v>
      </c>
      <c r="K783" s="126" t="s">
        <v>109</v>
      </c>
      <c r="L783" s="127" t="s">
        <v>109</v>
      </c>
      <c r="M783" s="130">
        <v>0</v>
      </c>
      <c r="N783" s="130" t="s">
        <v>109</v>
      </c>
      <c r="O783" s="127" t="s">
        <v>109</v>
      </c>
      <c r="P783" s="127" t="s">
        <v>109</v>
      </c>
      <c r="Q783" s="126">
        <v>5.0000000000000001E-4</v>
      </c>
      <c r="R783" s="128" t="s">
        <v>109</v>
      </c>
      <c r="S783" s="129"/>
    </row>
    <row r="784" spans="3:19" s="106" customFormat="1" ht="15.75" hidden="1" thickBot="1" x14ac:dyDescent="0.3">
      <c r="C784" s="120">
        <v>0</v>
      </c>
      <c r="D784" s="121" t="s">
        <v>109</v>
      </c>
      <c r="E784" s="122" t="s">
        <v>109</v>
      </c>
      <c r="F784" s="123">
        <v>0</v>
      </c>
      <c r="G784" s="124" t="s">
        <v>109</v>
      </c>
      <c r="H784" s="124" t="s">
        <v>109</v>
      </c>
      <c r="I784" s="123" t="s">
        <v>109</v>
      </c>
      <c r="J784" s="125" t="s">
        <v>109</v>
      </c>
      <c r="K784" s="126" t="s">
        <v>109</v>
      </c>
      <c r="L784" s="127" t="s">
        <v>109</v>
      </c>
      <c r="M784" s="130">
        <v>0</v>
      </c>
      <c r="N784" s="130" t="s">
        <v>109</v>
      </c>
      <c r="O784" s="127" t="s">
        <v>109</v>
      </c>
      <c r="P784" s="127" t="s">
        <v>109</v>
      </c>
      <c r="Q784" s="126" t="s">
        <v>109</v>
      </c>
      <c r="R784" s="128" t="s">
        <v>109</v>
      </c>
      <c r="S784" s="129"/>
    </row>
    <row r="785" spans="3:19" s="106" customFormat="1" ht="15.75" hidden="1" thickBot="1" x14ac:dyDescent="0.3">
      <c r="C785" s="120" t="s">
        <v>109</v>
      </c>
      <c r="D785" s="121">
        <v>0</v>
      </c>
      <c r="E785" s="122">
        <v>0</v>
      </c>
      <c r="F785" s="123">
        <v>0</v>
      </c>
      <c r="G785" s="124" t="s">
        <v>109</v>
      </c>
      <c r="H785" s="124" t="s">
        <v>109</v>
      </c>
      <c r="I785" s="123" t="s">
        <v>109</v>
      </c>
      <c r="J785" s="125" t="s">
        <v>109</v>
      </c>
      <c r="K785" s="126" t="s">
        <v>109</v>
      </c>
      <c r="L785" s="127" t="s">
        <v>109</v>
      </c>
      <c r="M785" s="130">
        <v>0</v>
      </c>
      <c r="N785" s="130" t="s">
        <v>109</v>
      </c>
      <c r="O785" s="127" t="s">
        <v>109</v>
      </c>
      <c r="P785" s="127" t="s">
        <v>109</v>
      </c>
      <c r="Q785" s="126">
        <v>5.0000000000000001E-4</v>
      </c>
      <c r="R785" s="128" t="s">
        <v>109</v>
      </c>
      <c r="S785" s="129"/>
    </row>
    <row r="786" spans="3:19" s="106" customFormat="1" ht="15.75" hidden="1" thickBot="1" x14ac:dyDescent="0.3">
      <c r="C786" s="120" t="s">
        <v>109</v>
      </c>
      <c r="D786" s="121">
        <v>0</v>
      </c>
      <c r="E786" s="122">
        <v>0</v>
      </c>
      <c r="F786" s="123">
        <v>0</v>
      </c>
      <c r="G786" s="124" t="s">
        <v>109</v>
      </c>
      <c r="H786" s="124" t="s">
        <v>109</v>
      </c>
      <c r="I786" s="123" t="s">
        <v>109</v>
      </c>
      <c r="J786" s="125" t="s">
        <v>109</v>
      </c>
      <c r="K786" s="126" t="s">
        <v>109</v>
      </c>
      <c r="L786" s="127" t="s">
        <v>109</v>
      </c>
      <c r="M786" s="130">
        <v>0</v>
      </c>
      <c r="N786" s="130" t="s">
        <v>109</v>
      </c>
      <c r="O786" s="127" t="s">
        <v>109</v>
      </c>
      <c r="P786" s="127" t="s">
        <v>109</v>
      </c>
      <c r="Q786" s="126">
        <v>5.0000000000000001E-4</v>
      </c>
      <c r="R786" s="128" t="s">
        <v>109</v>
      </c>
      <c r="S786" s="129"/>
    </row>
    <row r="787" spans="3:19" s="106" customFormat="1" ht="15.75" hidden="1" thickBot="1" x14ac:dyDescent="0.3">
      <c r="C787" s="120" t="s">
        <v>109</v>
      </c>
      <c r="D787" s="121">
        <v>0</v>
      </c>
      <c r="E787" s="122">
        <v>0</v>
      </c>
      <c r="F787" s="123">
        <v>0</v>
      </c>
      <c r="G787" s="124" t="s">
        <v>109</v>
      </c>
      <c r="H787" s="124" t="s">
        <v>109</v>
      </c>
      <c r="I787" s="123" t="s">
        <v>109</v>
      </c>
      <c r="J787" s="125" t="s">
        <v>109</v>
      </c>
      <c r="K787" s="126" t="s">
        <v>109</v>
      </c>
      <c r="L787" s="127" t="s">
        <v>109</v>
      </c>
      <c r="M787" s="130">
        <v>0</v>
      </c>
      <c r="N787" s="130" t="s">
        <v>109</v>
      </c>
      <c r="O787" s="127" t="s">
        <v>109</v>
      </c>
      <c r="P787" s="127" t="s">
        <v>109</v>
      </c>
      <c r="Q787" s="126">
        <v>5.0000000000000001E-4</v>
      </c>
      <c r="R787" s="128" t="s">
        <v>109</v>
      </c>
      <c r="S787" s="129"/>
    </row>
    <row r="788" spans="3:19" s="106" customFormat="1" ht="15.75" hidden="1" thickBot="1" x14ac:dyDescent="0.3">
      <c r="C788" s="120" t="s">
        <v>109</v>
      </c>
      <c r="D788" s="121">
        <v>0</v>
      </c>
      <c r="E788" s="122">
        <v>0</v>
      </c>
      <c r="F788" s="123">
        <v>0</v>
      </c>
      <c r="G788" s="124" t="s">
        <v>109</v>
      </c>
      <c r="H788" s="124" t="s">
        <v>109</v>
      </c>
      <c r="I788" s="123" t="s">
        <v>109</v>
      </c>
      <c r="J788" s="125" t="s">
        <v>109</v>
      </c>
      <c r="K788" s="126" t="s">
        <v>109</v>
      </c>
      <c r="L788" s="127" t="s">
        <v>109</v>
      </c>
      <c r="M788" s="130">
        <v>0</v>
      </c>
      <c r="N788" s="130" t="s">
        <v>109</v>
      </c>
      <c r="O788" s="127" t="s">
        <v>109</v>
      </c>
      <c r="P788" s="127" t="s">
        <v>109</v>
      </c>
      <c r="Q788" s="126">
        <v>5.0000000000000001E-4</v>
      </c>
      <c r="R788" s="128" t="s">
        <v>109</v>
      </c>
      <c r="S788" s="129"/>
    </row>
    <row r="789" spans="3:19" s="106" customFormat="1" ht="15.75" hidden="1" thickBot="1" x14ac:dyDescent="0.3">
      <c r="C789" s="120" t="s">
        <v>109</v>
      </c>
      <c r="D789" s="121">
        <v>0</v>
      </c>
      <c r="E789" s="122">
        <v>0</v>
      </c>
      <c r="F789" s="123">
        <v>0</v>
      </c>
      <c r="G789" s="124" t="s">
        <v>109</v>
      </c>
      <c r="H789" s="124" t="s">
        <v>109</v>
      </c>
      <c r="I789" s="123" t="s">
        <v>109</v>
      </c>
      <c r="J789" s="125" t="s">
        <v>109</v>
      </c>
      <c r="K789" s="126" t="s">
        <v>109</v>
      </c>
      <c r="L789" s="127" t="s">
        <v>109</v>
      </c>
      <c r="M789" s="130">
        <v>0</v>
      </c>
      <c r="N789" s="130" t="s">
        <v>109</v>
      </c>
      <c r="O789" s="127" t="s">
        <v>109</v>
      </c>
      <c r="P789" s="127" t="s">
        <v>109</v>
      </c>
      <c r="Q789" s="126">
        <v>5.0000000000000001E-4</v>
      </c>
      <c r="R789" s="128" t="s">
        <v>109</v>
      </c>
      <c r="S789" s="129"/>
    </row>
    <row r="790" spans="3:19" s="106" customFormat="1" ht="15.75" hidden="1" thickBot="1" x14ac:dyDescent="0.3">
      <c r="C790" s="131" t="s">
        <v>109</v>
      </c>
      <c r="D790" s="132">
        <v>0</v>
      </c>
      <c r="E790" s="133">
        <v>0</v>
      </c>
      <c r="F790" s="134">
        <v>0</v>
      </c>
      <c r="G790" s="135" t="s">
        <v>109</v>
      </c>
      <c r="H790" s="135" t="s">
        <v>109</v>
      </c>
      <c r="I790" s="134" t="s">
        <v>109</v>
      </c>
      <c r="J790" s="136" t="s">
        <v>109</v>
      </c>
      <c r="K790" s="137" t="s">
        <v>109</v>
      </c>
      <c r="L790" s="138" t="s">
        <v>109</v>
      </c>
      <c r="M790" s="139">
        <v>0</v>
      </c>
      <c r="N790" s="139" t="s">
        <v>109</v>
      </c>
      <c r="O790" s="138" t="s">
        <v>109</v>
      </c>
      <c r="P790" s="138" t="s">
        <v>109</v>
      </c>
      <c r="Q790" s="137">
        <v>5.0000000000000001E-4</v>
      </c>
      <c r="R790" s="140" t="s">
        <v>109</v>
      </c>
      <c r="S790" s="141"/>
    </row>
    <row r="791" spans="3:19" s="106" customFormat="1" ht="15.75" hidden="1" thickBot="1" x14ac:dyDescent="0.3">
      <c r="C791" s="109">
        <v>72</v>
      </c>
      <c r="D791" s="110">
        <v>0</v>
      </c>
      <c r="E791" s="111" t="s">
        <v>109</v>
      </c>
      <c r="F791" s="112">
        <v>1</v>
      </c>
      <c r="G791" s="113">
        <v>151500000000</v>
      </c>
      <c r="H791" s="113">
        <v>75750000000</v>
      </c>
      <c r="I791" s="112">
        <v>18</v>
      </c>
      <c r="J791" s="110">
        <v>50500000000</v>
      </c>
      <c r="K791" s="112"/>
      <c r="L791" s="110"/>
      <c r="M791" s="110"/>
      <c r="N791" s="110">
        <v>0</v>
      </c>
      <c r="O791" s="112" t="s">
        <v>109</v>
      </c>
      <c r="P791" s="110" t="s">
        <v>109</v>
      </c>
      <c r="Q791" s="114"/>
      <c r="R791" s="114">
        <v>0</v>
      </c>
      <c r="S791" s="115" t="s">
        <v>109</v>
      </c>
    </row>
    <row r="792" spans="3:19" s="106" customFormat="1" ht="15.75" hidden="1" thickBot="1" x14ac:dyDescent="0.3">
      <c r="C792" s="120" t="s">
        <v>109</v>
      </c>
      <c r="D792" s="121">
        <v>0</v>
      </c>
      <c r="E792" s="122">
        <v>0</v>
      </c>
      <c r="F792" s="123">
        <v>0</v>
      </c>
      <c r="G792" s="124" t="s">
        <v>54</v>
      </c>
      <c r="H792" s="124" t="s">
        <v>109</v>
      </c>
      <c r="I792" s="123" t="s">
        <v>109</v>
      </c>
      <c r="J792" s="125" t="s">
        <v>109</v>
      </c>
      <c r="K792" s="126" t="s">
        <v>109</v>
      </c>
      <c r="L792" s="127" t="s">
        <v>109</v>
      </c>
      <c r="M792" s="127" t="s">
        <v>54</v>
      </c>
      <c r="N792" s="127" t="s">
        <v>109</v>
      </c>
      <c r="O792" s="127" t="s">
        <v>109</v>
      </c>
      <c r="P792" s="127" t="s">
        <v>109</v>
      </c>
      <c r="Q792" s="126">
        <v>5.0000000000000001E-4</v>
      </c>
      <c r="R792" s="128" t="s">
        <v>109</v>
      </c>
      <c r="S792" s="129"/>
    </row>
    <row r="793" spans="3:19" s="106" customFormat="1" ht="15.75" hidden="1" thickBot="1" x14ac:dyDescent="0.3">
      <c r="C793" s="120" t="s">
        <v>109</v>
      </c>
      <c r="D793" s="121">
        <v>0</v>
      </c>
      <c r="E793" s="122">
        <v>0</v>
      </c>
      <c r="F793" s="123">
        <v>0</v>
      </c>
      <c r="G793" s="124" t="s">
        <v>109</v>
      </c>
      <c r="H793" s="124" t="s">
        <v>109</v>
      </c>
      <c r="I793" s="123" t="s">
        <v>109</v>
      </c>
      <c r="J793" s="125" t="s">
        <v>109</v>
      </c>
      <c r="K793" s="126" t="s">
        <v>109</v>
      </c>
      <c r="L793" s="127" t="s">
        <v>109</v>
      </c>
      <c r="M793" s="130" t="s">
        <v>54</v>
      </c>
      <c r="N793" s="130" t="s">
        <v>109</v>
      </c>
      <c r="O793" s="127" t="s">
        <v>109</v>
      </c>
      <c r="P793" s="127" t="s">
        <v>109</v>
      </c>
      <c r="Q793" s="126">
        <v>5.0000000000000001E-4</v>
      </c>
      <c r="R793" s="128" t="s">
        <v>109</v>
      </c>
      <c r="S793" s="129"/>
    </row>
    <row r="794" spans="3:19" s="106" customFormat="1" ht="15.75" hidden="1" thickBot="1" x14ac:dyDescent="0.3">
      <c r="C794" s="120" t="s">
        <v>109</v>
      </c>
      <c r="D794" s="121">
        <v>0</v>
      </c>
      <c r="E794" s="122">
        <v>0</v>
      </c>
      <c r="F794" s="123">
        <v>0</v>
      </c>
      <c r="G794" s="124" t="s">
        <v>109</v>
      </c>
      <c r="H794" s="124" t="s">
        <v>109</v>
      </c>
      <c r="I794" s="123" t="s">
        <v>109</v>
      </c>
      <c r="J794" s="125" t="s">
        <v>109</v>
      </c>
      <c r="K794" s="126" t="s">
        <v>109</v>
      </c>
      <c r="L794" s="127" t="s">
        <v>109</v>
      </c>
      <c r="M794" s="130">
        <v>0</v>
      </c>
      <c r="N794" s="130" t="s">
        <v>109</v>
      </c>
      <c r="O794" s="127" t="s">
        <v>109</v>
      </c>
      <c r="P794" s="127" t="s">
        <v>109</v>
      </c>
      <c r="Q794" s="126">
        <v>5.0000000000000001E-4</v>
      </c>
      <c r="R794" s="128" t="s">
        <v>109</v>
      </c>
      <c r="S794" s="129"/>
    </row>
    <row r="795" spans="3:19" s="106" customFormat="1" ht="15.75" hidden="1" thickBot="1" x14ac:dyDescent="0.3">
      <c r="C795" s="120">
        <v>0</v>
      </c>
      <c r="D795" s="121" t="s">
        <v>109</v>
      </c>
      <c r="E795" s="122" t="s">
        <v>109</v>
      </c>
      <c r="F795" s="123">
        <v>0</v>
      </c>
      <c r="G795" s="124" t="s">
        <v>109</v>
      </c>
      <c r="H795" s="124" t="s">
        <v>109</v>
      </c>
      <c r="I795" s="123" t="s">
        <v>109</v>
      </c>
      <c r="J795" s="125" t="s">
        <v>109</v>
      </c>
      <c r="K795" s="126" t="s">
        <v>109</v>
      </c>
      <c r="L795" s="127" t="s">
        <v>109</v>
      </c>
      <c r="M795" s="130">
        <v>0</v>
      </c>
      <c r="N795" s="130" t="s">
        <v>109</v>
      </c>
      <c r="O795" s="127" t="s">
        <v>109</v>
      </c>
      <c r="P795" s="127" t="s">
        <v>109</v>
      </c>
      <c r="Q795" s="126" t="s">
        <v>109</v>
      </c>
      <c r="R795" s="128" t="s">
        <v>109</v>
      </c>
      <c r="S795" s="129"/>
    </row>
    <row r="796" spans="3:19" s="106" customFormat="1" ht="15.75" hidden="1" thickBot="1" x14ac:dyDescent="0.3">
      <c r="C796" s="120" t="s">
        <v>109</v>
      </c>
      <c r="D796" s="121">
        <v>0</v>
      </c>
      <c r="E796" s="122">
        <v>0</v>
      </c>
      <c r="F796" s="123">
        <v>0</v>
      </c>
      <c r="G796" s="124" t="s">
        <v>109</v>
      </c>
      <c r="H796" s="124" t="s">
        <v>109</v>
      </c>
      <c r="I796" s="123" t="s">
        <v>109</v>
      </c>
      <c r="J796" s="125" t="s">
        <v>109</v>
      </c>
      <c r="K796" s="126" t="s">
        <v>109</v>
      </c>
      <c r="L796" s="127" t="s">
        <v>109</v>
      </c>
      <c r="M796" s="130">
        <v>0</v>
      </c>
      <c r="N796" s="130" t="s">
        <v>109</v>
      </c>
      <c r="O796" s="127" t="s">
        <v>109</v>
      </c>
      <c r="P796" s="127" t="s">
        <v>109</v>
      </c>
      <c r="Q796" s="126">
        <v>5.0000000000000001E-4</v>
      </c>
      <c r="R796" s="128" t="s">
        <v>109</v>
      </c>
      <c r="S796" s="129"/>
    </row>
    <row r="797" spans="3:19" s="106" customFormat="1" ht="15.75" hidden="1" thickBot="1" x14ac:dyDescent="0.3">
      <c r="C797" s="120" t="s">
        <v>109</v>
      </c>
      <c r="D797" s="121">
        <v>0</v>
      </c>
      <c r="E797" s="122">
        <v>0</v>
      </c>
      <c r="F797" s="123">
        <v>0</v>
      </c>
      <c r="G797" s="124" t="s">
        <v>109</v>
      </c>
      <c r="H797" s="124" t="s">
        <v>109</v>
      </c>
      <c r="I797" s="123" t="s">
        <v>109</v>
      </c>
      <c r="J797" s="125" t="s">
        <v>109</v>
      </c>
      <c r="K797" s="126" t="s">
        <v>109</v>
      </c>
      <c r="L797" s="127" t="s">
        <v>109</v>
      </c>
      <c r="M797" s="130">
        <v>0</v>
      </c>
      <c r="N797" s="130" t="s">
        <v>109</v>
      </c>
      <c r="O797" s="127" t="s">
        <v>109</v>
      </c>
      <c r="P797" s="127" t="s">
        <v>109</v>
      </c>
      <c r="Q797" s="126">
        <v>5.0000000000000001E-4</v>
      </c>
      <c r="R797" s="128" t="s">
        <v>109</v>
      </c>
      <c r="S797" s="129"/>
    </row>
    <row r="798" spans="3:19" s="106" customFormat="1" ht="15.75" hidden="1" thickBot="1" x14ac:dyDescent="0.3">
      <c r="C798" s="120" t="s">
        <v>109</v>
      </c>
      <c r="D798" s="121">
        <v>0</v>
      </c>
      <c r="E798" s="122">
        <v>0</v>
      </c>
      <c r="F798" s="123">
        <v>0</v>
      </c>
      <c r="G798" s="124" t="s">
        <v>109</v>
      </c>
      <c r="H798" s="124" t="s">
        <v>109</v>
      </c>
      <c r="I798" s="123" t="s">
        <v>109</v>
      </c>
      <c r="J798" s="125" t="s">
        <v>109</v>
      </c>
      <c r="K798" s="126" t="s">
        <v>109</v>
      </c>
      <c r="L798" s="127" t="s">
        <v>109</v>
      </c>
      <c r="M798" s="130">
        <v>0</v>
      </c>
      <c r="N798" s="130" t="s">
        <v>109</v>
      </c>
      <c r="O798" s="127" t="s">
        <v>109</v>
      </c>
      <c r="P798" s="127" t="s">
        <v>109</v>
      </c>
      <c r="Q798" s="126">
        <v>5.0000000000000001E-4</v>
      </c>
      <c r="R798" s="128" t="s">
        <v>109</v>
      </c>
      <c r="S798" s="129"/>
    </row>
    <row r="799" spans="3:19" s="106" customFormat="1" ht="15.75" hidden="1" thickBot="1" x14ac:dyDescent="0.3">
      <c r="C799" s="120" t="s">
        <v>109</v>
      </c>
      <c r="D799" s="121">
        <v>0</v>
      </c>
      <c r="E799" s="122">
        <v>0</v>
      </c>
      <c r="F799" s="123">
        <v>0</v>
      </c>
      <c r="G799" s="124" t="s">
        <v>109</v>
      </c>
      <c r="H799" s="124" t="s">
        <v>109</v>
      </c>
      <c r="I799" s="123" t="s">
        <v>109</v>
      </c>
      <c r="J799" s="125" t="s">
        <v>109</v>
      </c>
      <c r="K799" s="126" t="s">
        <v>109</v>
      </c>
      <c r="L799" s="127" t="s">
        <v>109</v>
      </c>
      <c r="M799" s="130">
        <v>0</v>
      </c>
      <c r="N799" s="130" t="s">
        <v>109</v>
      </c>
      <c r="O799" s="127" t="s">
        <v>109</v>
      </c>
      <c r="P799" s="127" t="s">
        <v>109</v>
      </c>
      <c r="Q799" s="126">
        <v>5.0000000000000001E-4</v>
      </c>
      <c r="R799" s="128" t="s">
        <v>109</v>
      </c>
      <c r="S799" s="129"/>
    </row>
    <row r="800" spans="3:19" s="106" customFormat="1" ht="15.75" hidden="1" thickBot="1" x14ac:dyDescent="0.3">
      <c r="C800" s="120" t="s">
        <v>109</v>
      </c>
      <c r="D800" s="121">
        <v>0</v>
      </c>
      <c r="E800" s="122">
        <v>0</v>
      </c>
      <c r="F800" s="123">
        <v>0</v>
      </c>
      <c r="G800" s="124" t="s">
        <v>109</v>
      </c>
      <c r="H800" s="124" t="s">
        <v>109</v>
      </c>
      <c r="I800" s="123" t="s">
        <v>109</v>
      </c>
      <c r="J800" s="125" t="s">
        <v>109</v>
      </c>
      <c r="K800" s="126" t="s">
        <v>109</v>
      </c>
      <c r="L800" s="127" t="s">
        <v>109</v>
      </c>
      <c r="M800" s="130">
        <v>0</v>
      </c>
      <c r="N800" s="130" t="s">
        <v>109</v>
      </c>
      <c r="O800" s="127" t="s">
        <v>109</v>
      </c>
      <c r="P800" s="127" t="s">
        <v>109</v>
      </c>
      <c r="Q800" s="126">
        <v>5.0000000000000001E-4</v>
      </c>
      <c r="R800" s="128" t="s">
        <v>109</v>
      </c>
      <c r="S800" s="129"/>
    </row>
    <row r="801" spans="3:19" s="106" customFormat="1" ht="15.75" hidden="1" thickBot="1" x14ac:dyDescent="0.3">
      <c r="C801" s="131" t="s">
        <v>109</v>
      </c>
      <c r="D801" s="132">
        <v>0</v>
      </c>
      <c r="E801" s="133">
        <v>0</v>
      </c>
      <c r="F801" s="134">
        <v>0</v>
      </c>
      <c r="G801" s="135" t="s">
        <v>109</v>
      </c>
      <c r="H801" s="135" t="s">
        <v>109</v>
      </c>
      <c r="I801" s="134" t="s">
        <v>109</v>
      </c>
      <c r="J801" s="136" t="s">
        <v>109</v>
      </c>
      <c r="K801" s="137" t="s">
        <v>109</v>
      </c>
      <c r="L801" s="138" t="s">
        <v>109</v>
      </c>
      <c r="M801" s="139">
        <v>0</v>
      </c>
      <c r="N801" s="139" t="s">
        <v>109</v>
      </c>
      <c r="O801" s="138" t="s">
        <v>109</v>
      </c>
      <c r="P801" s="138" t="s">
        <v>109</v>
      </c>
      <c r="Q801" s="137">
        <v>5.0000000000000001E-4</v>
      </c>
      <c r="R801" s="140" t="s">
        <v>109</v>
      </c>
      <c r="S801" s="141"/>
    </row>
    <row r="802" spans="3:19" s="106" customFormat="1" ht="15.75" hidden="1" thickBot="1" x14ac:dyDescent="0.3">
      <c r="C802" s="109">
        <v>73</v>
      </c>
      <c r="D802" s="110">
        <v>0</v>
      </c>
      <c r="E802" s="111" t="s">
        <v>109</v>
      </c>
      <c r="F802" s="112">
        <v>1</v>
      </c>
      <c r="G802" s="113">
        <v>151500000000</v>
      </c>
      <c r="H802" s="113">
        <v>75750000000</v>
      </c>
      <c r="I802" s="112">
        <v>18</v>
      </c>
      <c r="J802" s="110">
        <v>50500000000</v>
      </c>
      <c r="K802" s="112"/>
      <c r="L802" s="110"/>
      <c r="M802" s="110"/>
      <c r="N802" s="110">
        <v>0</v>
      </c>
      <c r="O802" s="112" t="s">
        <v>109</v>
      </c>
      <c r="P802" s="110" t="s">
        <v>109</v>
      </c>
      <c r="Q802" s="114"/>
      <c r="R802" s="114">
        <v>0</v>
      </c>
      <c r="S802" s="115" t="s">
        <v>109</v>
      </c>
    </row>
    <row r="803" spans="3:19" s="106" customFormat="1" ht="15.75" hidden="1" thickBot="1" x14ac:dyDescent="0.3">
      <c r="C803" s="120" t="s">
        <v>109</v>
      </c>
      <c r="D803" s="121">
        <v>0</v>
      </c>
      <c r="E803" s="122">
        <v>0</v>
      </c>
      <c r="F803" s="123">
        <v>0</v>
      </c>
      <c r="G803" s="124" t="s">
        <v>54</v>
      </c>
      <c r="H803" s="124" t="s">
        <v>109</v>
      </c>
      <c r="I803" s="123" t="s">
        <v>109</v>
      </c>
      <c r="J803" s="125" t="s">
        <v>109</v>
      </c>
      <c r="K803" s="126" t="s">
        <v>109</v>
      </c>
      <c r="L803" s="127" t="s">
        <v>109</v>
      </c>
      <c r="M803" s="127" t="s">
        <v>54</v>
      </c>
      <c r="N803" s="127" t="s">
        <v>109</v>
      </c>
      <c r="O803" s="127" t="s">
        <v>109</v>
      </c>
      <c r="P803" s="127" t="s">
        <v>109</v>
      </c>
      <c r="Q803" s="126">
        <v>5.0000000000000001E-4</v>
      </c>
      <c r="R803" s="128" t="s">
        <v>109</v>
      </c>
      <c r="S803" s="129"/>
    </row>
    <row r="804" spans="3:19" s="106" customFormat="1" ht="15.75" hidden="1" thickBot="1" x14ac:dyDescent="0.3">
      <c r="C804" s="120" t="s">
        <v>109</v>
      </c>
      <c r="D804" s="121">
        <v>0</v>
      </c>
      <c r="E804" s="122">
        <v>0</v>
      </c>
      <c r="F804" s="123">
        <v>0</v>
      </c>
      <c r="G804" s="124" t="s">
        <v>109</v>
      </c>
      <c r="H804" s="124" t="s">
        <v>109</v>
      </c>
      <c r="I804" s="123" t="s">
        <v>109</v>
      </c>
      <c r="J804" s="125" t="s">
        <v>109</v>
      </c>
      <c r="K804" s="126" t="s">
        <v>109</v>
      </c>
      <c r="L804" s="127" t="s">
        <v>109</v>
      </c>
      <c r="M804" s="130" t="s">
        <v>54</v>
      </c>
      <c r="N804" s="130" t="s">
        <v>109</v>
      </c>
      <c r="O804" s="127" t="s">
        <v>109</v>
      </c>
      <c r="P804" s="127" t="s">
        <v>109</v>
      </c>
      <c r="Q804" s="126">
        <v>5.0000000000000001E-4</v>
      </c>
      <c r="R804" s="128" t="s">
        <v>109</v>
      </c>
      <c r="S804" s="129"/>
    </row>
    <row r="805" spans="3:19" s="106" customFormat="1" ht="15.75" hidden="1" thickBot="1" x14ac:dyDescent="0.3">
      <c r="C805" s="120" t="s">
        <v>109</v>
      </c>
      <c r="D805" s="121">
        <v>0</v>
      </c>
      <c r="E805" s="122">
        <v>0</v>
      </c>
      <c r="F805" s="123">
        <v>0</v>
      </c>
      <c r="G805" s="124" t="s">
        <v>109</v>
      </c>
      <c r="H805" s="124" t="s">
        <v>109</v>
      </c>
      <c r="I805" s="123" t="s">
        <v>109</v>
      </c>
      <c r="J805" s="125" t="s">
        <v>109</v>
      </c>
      <c r="K805" s="126" t="s">
        <v>109</v>
      </c>
      <c r="L805" s="127" t="s">
        <v>109</v>
      </c>
      <c r="M805" s="130">
        <v>0</v>
      </c>
      <c r="N805" s="130" t="s">
        <v>109</v>
      </c>
      <c r="O805" s="127" t="s">
        <v>109</v>
      </c>
      <c r="P805" s="127" t="s">
        <v>109</v>
      </c>
      <c r="Q805" s="126">
        <v>5.0000000000000001E-4</v>
      </c>
      <c r="R805" s="128" t="s">
        <v>109</v>
      </c>
      <c r="S805" s="129"/>
    </row>
    <row r="806" spans="3:19" s="106" customFormat="1" ht="15.75" hidden="1" thickBot="1" x14ac:dyDescent="0.3">
      <c r="C806" s="120">
        <v>0</v>
      </c>
      <c r="D806" s="121" t="s">
        <v>109</v>
      </c>
      <c r="E806" s="122" t="s">
        <v>109</v>
      </c>
      <c r="F806" s="123">
        <v>0</v>
      </c>
      <c r="G806" s="124" t="s">
        <v>109</v>
      </c>
      <c r="H806" s="124" t="s">
        <v>109</v>
      </c>
      <c r="I806" s="123" t="s">
        <v>109</v>
      </c>
      <c r="J806" s="125" t="s">
        <v>109</v>
      </c>
      <c r="K806" s="126" t="s">
        <v>109</v>
      </c>
      <c r="L806" s="127" t="s">
        <v>109</v>
      </c>
      <c r="M806" s="130">
        <v>0</v>
      </c>
      <c r="N806" s="130" t="s">
        <v>109</v>
      </c>
      <c r="O806" s="127" t="s">
        <v>109</v>
      </c>
      <c r="P806" s="127" t="s">
        <v>109</v>
      </c>
      <c r="Q806" s="126" t="s">
        <v>109</v>
      </c>
      <c r="R806" s="128" t="s">
        <v>109</v>
      </c>
      <c r="S806" s="129"/>
    </row>
    <row r="807" spans="3:19" s="106" customFormat="1" ht="15.75" hidden="1" thickBot="1" x14ac:dyDescent="0.3">
      <c r="C807" s="120" t="s">
        <v>109</v>
      </c>
      <c r="D807" s="121">
        <v>0</v>
      </c>
      <c r="E807" s="122">
        <v>0</v>
      </c>
      <c r="F807" s="123">
        <v>0</v>
      </c>
      <c r="G807" s="124" t="s">
        <v>109</v>
      </c>
      <c r="H807" s="124" t="s">
        <v>109</v>
      </c>
      <c r="I807" s="123" t="s">
        <v>109</v>
      </c>
      <c r="J807" s="125" t="s">
        <v>109</v>
      </c>
      <c r="K807" s="126" t="s">
        <v>109</v>
      </c>
      <c r="L807" s="127" t="s">
        <v>109</v>
      </c>
      <c r="M807" s="130">
        <v>0</v>
      </c>
      <c r="N807" s="130" t="s">
        <v>109</v>
      </c>
      <c r="O807" s="127" t="s">
        <v>109</v>
      </c>
      <c r="P807" s="127" t="s">
        <v>109</v>
      </c>
      <c r="Q807" s="126">
        <v>5.0000000000000001E-4</v>
      </c>
      <c r="R807" s="128" t="s">
        <v>109</v>
      </c>
      <c r="S807" s="129"/>
    </row>
    <row r="808" spans="3:19" s="106" customFormat="1" ht="15.75" hidden="1" thickBot="1" x14ac:dyDescent="0.3">
      <c r="C808" s="120" t="s">
        <v>109</v>
      </c>
      <c r="D808" s="121">
        <v>0</v>
      </c>
      <c r="E808" s="122">
        <v>0</v>
      </c>
      <c r="F808" s="123">
        <v>0</v>
      </c>
      <c r="G808" s="124" t="s">
        <v>109</v>
      </c>
      <c r="H808" s="124" t="s">
        <v>109</v>
      </c>
      <c r="I808" s="123" t="s">
        <v>109</v>
      </c>
      <c r="J808" s="125" t="s">
        <v>109</v>
      </c>
      <c r="K808" s="126" t="s">
        <v>109</v>
      </c>
      <c r="L808" s="127" t="s">
        <v>109</v>
      </c>
      <c r="M808" s="130">
        <v>0</v>
      </c>
      <c r="N808" s="130" t="s">
        <v>109</v>
      </c>
      <c r="O808" s="127" t="s">
        <v>109</v>
      </c>
      <c r="P808" s="127" t="s">
        <v>109</v>
      </c>
      <c r="Q808" s="126">
        <v>5.0000000000000001E-4</v>
      </c>
      <c r="R808" s="128" t="s">
        <v>109</v>
      </c>
      <c r="S808" s="129"/>
    </row>
    <row r="809" spans="3:19" s="106" customFormat="1" ht="15.75" hidden="1" thickBot="1" x14ac:dyDescent="0.3">
      <c r="C809" s="120" t="s">
        <v>109</v>
      </c>
      <c r="D809" s="121">
        <v>0</v>
      </c>
      <c r="E809" s="122">
        <v>0</v>
      </c>
      <c r="F809" s="123">
        <v>0</v>
      </c>
      <c r="G809" s="124" t="s">
        <v>109</v>
      </c>
      <c r="H809" s="124" t="s">
        <v>109</v>
      </c>
      <c r="I809" s="123" t="s">
        <v>109</v>
      </c>
      <c r="J809" s="125" t="s">
        <v>109</v>
      </c>
      <c r="K809" s="126" t="s">
        <v>109</v>
      </c>
      <c r="L809" s="127" t="s">
        <v>109</v>
      </c>
      <c r="M809" s="130">
        <v>0</v>
      </c>
      <c r="N809" s="130" t="s">
        <v>109</v>
      </c>
      <c r="O809" s="127" t="s">
        <v>109</v>
      </c>
      <c r="P809" s="127" t="s">
        <v>109</v>
      </c>
      <c r="Q809" s="126">
        <v>5.0000000000000001E-4</v>
      </c>
      <c r="R809" s="128" t="s">
        <v>109</v>
      </c>
      <c r="S809" s="129"/>
    </row>
    <row r="810" spans="3:19" s="106" customFormat="1" ht="15.75" hidden="1" thickBot="1" x14ac:dyDescent="0.3">
      <c r="C810" s="120" t="s">
        <v>109</v>
      </c>
      <c r="D810" s="121">
        <v>0</v>
      </c>
      <c r="E810" s="122">
        <v>0</v>
      </c>
      <c r="F810" s="123">
        <v>0</v>
      </c>
      <c r="G810" s="124" t="s">
        <v>109</v>
      </c>
      <c r="H810" s="124" t="s">
        <v>109</v>
      </c>
      <c r="I810" s="123" t="s">
        <v>109</v>
      </c>
      <c r="J810" s="125" t="s">
        <v>109</v>
      </c>
      <c r="K810" s="126" t="s">
        <v>109</v>
      </c>
      <c r="L810" s="127" t="s">
        <v>109</v>
      </c>
      <c r="M810" s="130">
        <v>0</v>
      </c>
      <c r="N810" s="130" t="s">
        <v>109</v>
      </c>
      <c r="O810" s="127" t="s">
        <v>109</v>
      </c>
      <c r="P810" s="127" t="s">
        <v>109</v>
      </c>
      <c r="Q810" s="126">
        <v>5.0000000000000001E-4</v>
      </c>
      <c r="R810" s="128" t="s">
        <v>109</v>
      </c>
      <c r="S810" s="129"/>
    </row>
    <row r="811" spans="3:19" s="106" customFormat="1" ht="15.75" hidden="1" thickBot="1" x14ac:dyDescent="0.3">
      <c r="C811" s="120" t="s">
        <v>109</v>
      </c>
      <c r="D811" s="121">
        <v>0</v>
      </c>
      <c r="E811" s="122">
        <v>0</v>
      </c>
      <c r="F811" s="123">
        <v>0</v>
      </c>
      <c r="G811" s="124" t="s">
        <v>109</v>
      </c>
      <c r="H811" s="124" t="s">
        <v>109</v>
      </c>
      <c r="I811" s="123" t="s">
        <v>109</v>
      </c>
      <c r="J811" s="125" t="s">
        <v>109</v>
      </c>
      <c r="K811" s="126" t="s">
        <v>109</v>
      </c>
      <c r="L811" s="127" t="s">
        <v>109</v>
      </c>
      <c r="M811" s="130">
        <v>0</v>
      </c>
      <c r="N811" s="130" t="s">
        <v>109</v>
      </c>
      <c r="O811" s="127" t="s">
        <v>109</v>
      </c>
      <c r="P811" s="127" t="s">
        <v>109</v>
      </c>
      <c r="Q811" s="126">
        <v>5.0000000000000001E-4</v>
      </c>
      <c r="R811" s="128" t="s">
        <v>109</v>
      </c>
      <c r="S811" s="129"/>
    </row>
    <row r="812" spans="3:19" s="106" customFormat="1" ht="15.75" hidden="1" thickBot="1" x14ac:dyDescent="0.3">
      <c r="C812" s="131" t="s">
        <v>109</v>
      </c>
      <c r="D812" s="132">
        <v>0</v>
      </c>
      <c r="E812" s="133">
        <v>0</v>
      </c>
      <c r="F812" s="134">
        <v>0</v>
      </c>
      <c r="G812" s="135" t="s">
        <v>109</v>
      </c>
      <c r="H812" s="135" t="s">
        <v>109</v>
      </c>
      <c r="I812" s="134" t="s">
        <v>109</v>
      </c>
      <c r="J812" s="136" t="s">
        <v>109</v>
      </c>
      <c r="K812" s="137" t="s">
        <v>109</v>
      </c>
      <c r="L812" s="138" t="s">
        <v>109</v>
      </c>
      <c r="M812" s="139">
        <v>0</v>
      </c>
      <c r="N812" s="139" t="s">
        <v>109</v>
      </c>
      <c r="O812" s="138" t="s">
        <v>109</v>
      </c>
      <c r="P812" s="138" t="s">
        <v>109</v>
      </c>
      <c r="Q812" s="137">
        <v>5.0000000000000001E-4</v>
      </c>
      <c r="R812" s="140" t="s">
        <v>109</v>
      </c>
      <c r="S812" s="141"/>
    </row>
    <row r="813" spans="3:19" s="106" customFormat="1" ht="15.75" hidden="1" thickBot="1" x14ac:dyDescent="0.3">
      <c r="C813" s="109">
        <v>74</v>
      </c>
      <c r="D813" s="110">
        <v>0</v>
      </c>
      <c r="E813" s="111" t="s">
        <v>109</v>
      </c>
      <c r="F813" s="112">
        <v>1</v>
      </c>
      <c r="G813" s="113">
        <v>151500000000</v>
      </c>
      <c r="H813" s="113">
        <v>75750000000</v>
      </c>
      <c r="I813" s="112">
        <v>18</v>
      </c>
      <c r="J813" s="110">
        <v>50500000000</v>
      </c>
      <c r="K813" s="112"/>
      <c r="L813" s="110"/>
      <c r="M813" s="110"/>
      <c r="N813" s="110">
        <v>0</v>
      </c>
      <c r="O813" s="112" t="s">
        <v>109</v>
      </c>
      <c r="P813" s="110" t="s">
        <v>109</v>
      </c>
      <c r="Q813" s="114"/>
      <c r="R813" s="114">
        <v>0</v>
      </c>
      <c r="S813" s="115" t="s">
        <v>109</v>
      </c>
    </row>
    <row r="814" spans="3:19" s="106" customFormat="1" ht="15.75" hidden="1" thickBot="1" x14ac:dyDescent="0.3">
      <c r="C814" s="120" t="s">
        <v>109</v>
      </c>
      <c r="D814" s="121">
        <v>0</v>
      </c>
      <c r="E814" s="122">
        <v>0</v>
      </c>
      <c r="F814" s="123">
        <v>0</v>
      </c>
      <c r="G814" s="124" t="s">
        <v>54</v>
      </c>
      <c r="H814" s="124" t="s">
        <v>109</v>
      </c>
      <c r="I814" s="123" t="s">
        <v>109</v>
      </c>
      <c r="J814" s="125" t="s">
        <v>109</v>
      </c>
      <c r="K814" s="126" t="s">
        <v>109</v>
      </c>
      <c r="L814" s="127" t="s">
        <v>109</v>
      </c>
      <c r="M814" s="127" t="s">
        <v>54</v>
      </c>
      <c r="N814" s="127" t="s">
        <v>109</v>
      </c>
      <c r="O814" s="127" t="s">
        <v>109</v>
      </c>
      <c r="P814" s="127" t="s">
        <v>109</v>
      </c>
      <c r="Q814" s="126">
        <v>5.0000000000000001E-4</v>
      </c>
      <c r="R814" s="128" t="s">
        <v>109</v>
      </c>
      <c r="S814" s="129"/>
    </row>
    <row r="815" spans="3:19" s="106" customFormat="1" ht="15.75" hidden="1" thickBot="1" x14ac:dyDescent="0.3">
      <c r="C815" s="120" t="s">
        <v>109</v>
      </c>
      <c r="D815" s="121">
        <v>0</v>
      </c>
      <c r="E815" s="122">
        <v>0</v>
      </c>
      <c r="F815" s="123">
        <v>0</v>
      </c>
      <c r="G815" s="124" t="s">
        <v>109</v>
      </c>
      <c r="H815" s="124" t="s">
        <v>109</v>
      </c>
      <c r="I815" s="123" t="s">
        <v>109</v>
      </c>
      <c r="J815" s="125" t="s">
        <v>109</v>
      </c>
      <c r="K815" s="126" t="s">
        <v>109</v>
      </c>
      <c r="L815" s="127" t="s">
        <v>109</v>
      </c>
      <c r="M815" s="130" t="s">
        <v>54</v>
      </c>
      <c r="N815" s="130" t="s">
        <v>109</v>
      </c>
      <c r="O815" s="127" t="s">
        <v>109</v>
      </c>
      <c r="P815" s="127" t="s">
        <v>109</v>
      </c>
      <c r="Q815" s="126">
        <v>5.0000000000000001E-4</v>
      </c>
      <c r="R815" s="128" t="s">
        <v>109</v>
      </c>
      <c r="S815" s="129"/>
    </row>
    <row r="816" spans="3:19" s="106" customFormat="1" ht="15.75" hidden="1" thickBot="1" x14ac:dyDescent="0.3">
      <c r="C816" s="120" t="s">
        <v>109</v>
      </c>
      <c r="D816" s="121">
        <v>0</v>
      </c>
      <c r="E816" s="122">
        <v>0</v>
      </c>
      <c r="F816" s="123">
        <v>0</v>
      </c>
      <c r="G816" s="124" t="s">
        <v>109</v>
      </c>
      <c r="H816" s="124" t="s">
        <v>109</v>
      </c>
      <c r="I816" s="123" t="s">
        <v>109</v>
      </c>
      <c r="J816" s="125" t="s">
        <v>109</v>
      </c>
      <c r="K816" s="126" t="s">
        <v>109</v>
      </c>
      <c r="L816" s="127" t="s">
        <v>109</v>
      </c>
      <c r="M816" s="130">
        <v>0</v>
      </c>
      <c r="N816" s="130" t="s">
        <v>109</v>
      </c>
      <c r="O816" s="127" t="s">
        <v>109</v>
      </c>
      <c r="P816" s="127" t="s">
        <v>109</v>
      </c>
      <c r="Q816" s="126">
        <v>5.0000000000000001E-4</v>
      </c>
      <c r="R816" s="128" t="s">
        <v>109</v>
      </c>
      <c r="S816" s="129"/>
    </row>
    <row r="817" spans="3:19" s="106" customFormat="1" ht="15.75" hidden="1" thickBot="1" x14ac:dyDescent="0.3">
      <c r="C817" s="120">
        <v>0</v>
      </c>
      <c r="D817" s="121" t="s">
        <v>109</v>
      </c>
      <c r="E817" s="122" t="s">
        <v>109</v>
      </c>
      <c r="F817" s="123">
        <v>0</v>
      </c>
      <c r="G817" s="124" t="s">
        <v>109</v>
      </c>
      <c r="H817" s="124" t="s">
        <v>109</v>
      </c>
      <c r="I817" s="123" t="s">
        <v>109</v>
      </c>
      <c r="J817" s="125" t="s">
        <v>109</v>
      </c>
      <c r="K817" s="126" t="s">
        <v>109</v>
      </c>
      <c r="L817" s="127" t="s">
        <v>109</v>
      </c>
      <c r="M817" s="130">
        <v>0</v>
      </c>
      <c r="N817" s="130" t="s">
        <v>109</v>
      </c>
      <c r="O817" s="127" t="s">
        <v>109</v>
      </c>
      <c r="P817" s="127" t="s">
        <v>109</v>
      </c>
      <c r="Q817" s="126" t="s">
        <v>109</v>
      </c>
      <c r="R817" s="128" t="s">
        <v>109</v>
      </c>
      <c r="S817" s="129"/>
    </row>
    <row r="818" spans="3:19" s="106" customFormat="1" ht="15.75" hidden="1" thickBot="1" x14ac:dyDescent="0.3">
      <c r="C818" s="120" t="s">
        <v>109</v>
      </c>
      <c r="D818" s="121">
        <v>0</v>
      </c>
      <c r="E818" s="122">
        <v>0</v>
      </c>
      <c r="F818" s="123">
        <v>0</v>
      </c>
      <c r="G818" s="124" t="s">
        <v>109</v>
      </c>
      <c r="H818" s="124" t="s">
        <v>109</v>
      </c>
      <c r="I818" s="123" t="s">
        <v>109</v>
      </c>
      <c r="J818" s="125" t="s">
        <v>109</v>
      </c>
      <c r="K818" s="126" t="s">
        <v>109</v>
      </c>
      <c r="L818" s="127" t="s">
        <v>109</v>
      </c>
      <c r="M818" s="130">
        <v>0</v>
      </c>
      <c r="N818" s="130" t="s">
        <v>109</v>
      </c>
      <c r="O818" s="127" t="s">
        <v>109</v>
      </c>
      <c r="P818" s="127" t="s">
        <v>109</v>
      </c>
      <c r="Q818" s="126">
        <v>5.0000000000000001E-4</v>
      </c>
      <c r="R818" s="128" t="s">
        <v>109</v>
      </c>
      <c r="S818" s="129"/>
    </row>
    <row r="819" spans="3:19" s="106" customFormat="1" ht="15.75" hidden="1" thickBot="1" x14ac:dyDescent="0.3">
      <c r="C819" s="120" t="s">
        <v>109</v>
      </c>
      <c r="D819" s="121">
        <v>0</v>
      </c>
      <c r="E819" s="122">
        <v>0</v>
      </c>
      <c r="F819" s="123">
        <v>0</v>
      </c>
      <c r="G819" s="124" t="s">
        <v>109</v>
      </c>
      <c r="H819" s="124" t="s">
        <v>109</v>
      </c>
      <c r="I819" s="123" t="s">
        <v>109</v>
      </c>
      <c r="J819" s="125" t="s">
        <v>109</v>
      </c>
      <c r="K819" s="126" t="s">
        <v>109</v>
      </c>
      <c r="L819" s="127" t="s">
        <v>109</v>
      </c>
      <c r="M819" s="130">
        <v>0</v>
      </c>
      <c r="N819" s="130" t="s">
        <v>109</v>
      </c>
      <c r="O819" s="127" t="s">
        <v>109</v>
      </c>
      <c r="P819" s="127" t="s">
        <v>109</v>
      </c>
      <c r="Q819" s="126">
        <v>5.0000000000000001E-4</v>
      </c>
      <c r="R819" s="128" t="s">
        <v>109</v>
      </c>
      <c r="S819" s="129"/>
    </row>
    <row r="820" spans="3:19" s="106" customFormat="1" ht="15.75" hidden="1" thickBot="1" x14ac:dyDescent="0.3">
      <c r="C820" s="120" t="s">
        <v>109</v>
      </c>
      <c r="D820" s="121">
        <v>0</v>
      </c>
      <c r="E820" s="122">
        <v>0</v>
      </c>
      <c r="F820" s="123">
        <v>0</v>
      </c>
      <c r="G820" s="124" t="s">
        <v>109</v>
      </c>
      <c r="H820" s="124" t="s">
        <v>109</v>
      </c>
      <c r="I820" s="123" t="s">
        <v>109</v>
      </c>
      <c r="J820" s="125" t="s">
        <v>109</v>
      </c>
      <c r="K820" s="126" t="s">
        <v>109</v>
      </c>
      <c r="L820" s="127" t="s">
        <v>109</v>
      </c>
      <c r="M820" s="130">
        <v>0</v>
      </c>
      <c r="N820" s="130" t="s">
        <v>109</v>
      </c>
      <c r="O820" s="127" t="s">
        <v>109</v>
      </c>
      <c r="P820" s="127" t="s">
        <v>109</v>
      </c>
      <c r="Q820" s="126">
        <v>5.0000000000000001E-4</v>
      </c>
      <c r="R820" s="128" t="s">
        <v>109</v>
      </c>
      <c r="S820" s="129"/>
    </row>
    <row r="821" spans="3:19" s="106" customFormat="1" ht="15.75" hidden="1" thickBot="1" x14ac:dyDescent="0.3">
      <c r="C821" s="120" t="s">
        <v>109</v>
      </c>
      <c r="D821" s="121">
        <v>0</v>
      </c>
      <c r="E821" s="122">
        <v>0</v>
      </c>
      <c r="F821" s="123">
        <v>0</v>
      </c>
      <c r="G821" s="124" t="s">
        <v>109</v>
      </c>
      <c r="H821" s="124" t="s">
        <v>109</v>
      </c>
      <c r="I821" s="123" t="s">
        <v>109</v>
      </c>
      <c r="J821" s="125" t="s">
        <v>109</v>
      </c>
      <c r="K821" s="126" t="s">
        <v>109</v>
      </c>
      <c r="L821" s="127" t="s">
        <v>109</v>
      </c>
      <c r="M821" s="130">
        <v>0</v>
      </c>
      <c r="N821" s="130" t="s">
        <v>109</v>
      </c>
      <c r="O821" s="127" t="s">
        <v>109</v>
      </c>
      <c r="P821" s="127" t="s">
        <v>109</v>
      </c>
      <c r="Q821" s="126">
        <v>5.0000000000000001E-4</v>
      </c>
      <c r="R821" s="128" t="s">
        <v>109</v>
      </c>
      <c r="S821" s="129"/>
    </row>
    <row r="822" spans="3:19" s="106" customFormat="1" ht="15.75" hidden="1" thickBot="1" x14ac:dyDescent="0.3">
      <c r="C822" s="120" t="s">
        <v>109</v>
      </c>
      <c r="D822" s="121">
        <v>0</v>
      </c>
      <c r="E822" s="122">
        <v>0</v>
      </c>
      <c r="F822" s="123">
        <v>0</v>
      </c>
      <c r="G822" s="124" t="s">
        <v>109</v>
      </c>
      <c r="H822" s="124" t="s">
        <v>109</v>
      </c>
      <c r="I822" s="123" t="s">
        <v>109</v>
      </c>
      <c r="J822" s="125" t="s">
        <v>109</v>
      </c>
      <c r="K822" s="126" t="s">
        <v>109</v>
      </c>
      <c r="L822" s="127" t="s">
        <v>109</v>
      </c>
      <c r="M822" s="130">
        <v>0</v>
      </c>
      <c r="N822" s="130" t="s">
        <v>109</v>
      </c>
      <c r="O822" s="127" t="s">
        <v>109</v>
      </c>
      <c r="P822" s="127" t="s">
        <v>109</v>
      </c>
      <c r="Q822" s="126">
        <v>5.0000000000000001E-4</v>
      </c>
      <c r="R822" s="128" t="s">
        <v>109</v>
      </c>
      <c r="S822" s="129"/>
    </row>
    <row r="823" spans="3:19" s="106" customFormat="1" ht="15.75" hidden="1" thickBot="1" x14ac:dyDescent="0.3">
      <c r="C823" s="131" t="s">
        <v>109</v>
      </c>
      <c r="D823" s="132">
        <v>0</v>
      </c>
      <c r="E823" s="133">
        <v>0</v>
      </c>
      <c r="F823" s="134">
        <v>0</v>
      </c>
      <c r="G823" s="135" t="s">
        <v>109</v>
      </c>
      <c r="H823" s="135" t="s">
        <v>109</v>
      </c>
      <c r="I823" s="134" t="s">
        <v>109</v>
      </c>
      <c r="J823" s="136" t="s">
        <v>109</v>
      </c>
      <c r="K823" s="137" t="s">
        <v>109</v>
      </c>
      <c r="L823" s="138" t="s">
        <v>109</v>
      </c>
      <c r="M823" s="139">
        <v>0</v>
      </c>
      <c r="N823" s="139" t="s">
        <v>109</v>
      </c>
      <c r="O823" s="138" t="s">
        <v>109</v>
      </c>
      <c r="P823" s="138" t="s">
        <v>109</v>
      </c>
      <c r="Q823" s="137">
        <v>5.0000000000000001E-4</v>
      </c>
      <c r="R823" s="140" t="s">
        <v>109</v>
      </c>
      <c r="S823" s="141"/>
    </row>
    <row r="824" spans="3:19" s="106" customFormat="1" ht="15.75" hidden="1" thickBot="1" x14ac:dyDescent="0.3">
      <c r="C824" s="109">
        <v>75</v>
      </c>
      <c r="D824" s="110">
        <v>0</v>
      </c>
      <c r="E824" s="111" t="s">
        <v>109</v>
      </c>
      <c r="F824" s="112">
        <v>1</v>
      </c>
      <c r="G824" s="113">
        <v>151500000000</v>
      </c>
      <c r="H824" s="113">
        <v>75750000000</v>
      </c>
      <c r="I824" s="112">
        <v>18</v>
      </c>
      <c r="J824" s="110">
        <v>50500000000</v>
      </c>
      <c r="K824" s="112"/>
      <c r="L824" s="110"/>
      <c r="M824" s="110"/>
      <c r="N824" s="110">
        <v>0</v>
      </c>
      <c r="O824" s="112" t="s">
        <v>109</v>
      </c>
      <c r="P824" s="110" t="s">
        <v>109</v>
      </c>
      <c r="Q824" s="114"/>
      <c r="R824" s="114">
        <v>0</v>
      </c>
      <c r="S824" s="115" t="s">
        <v>109</v>
      </c>
    </row>
    <row r="825" spans="3:19" s="106" customFormat="1" ht="15.75" hidden="1" thickBot="1" x14ac:dyDescent="0.3">
      <c r="C825" s="120" t="s">
        <v>109</v>
      </c>
      <c r="D825" s="121">
        <v>0</v>
      </c>
      <c r="E825" s="122">
        <v>0</v>
      </c>
      <c r="F825" s="123">
        <v>0</v>
      </c>
      <c r="G825" s="124" t="s">
        <v>54</v>
      </c>
      <c r="H825" s="124" t="s">
        <v>109</v>
      </c>
      <c r="I825" s="123" t="s">
        <v>109</v>
      </c>
      <c r="J825" s="125" t="s">
        <v>109</v>
      </c>
      <c r="K825" s="126" t="s">
        <v>109</v>
      </c>
      <c r="L825" s="127" t="s">
        <v>109</v>
      </c>
      <c r="M825" s="127" t="s">
        <v>54</v>
      </c>
      <c r="N825" s="127" t="s">
        <v>109</v>
      </c>
      <c r="O825" s="127" t="s">
        <v>109</v>
      </c>
      <c r="P825" s="127" t="s">
        <v>109</v>
      </c>
      <c r="Q825" s="126">
        <v>5.0000000000000001E-4</v>
      </c>
      <c r="R825" s="128" t="s">
        <v>109</v>
      </c>
      <c r="S825" s="129"/>
    </row>
    <row r="826" spans="3:19" s="106" customFormat="1" ht="15.75" hidden="1" thickBot="1" x14ac:dyDescent="0.3">
      <c r="C826" s="120" t="s">
        <v>109</v>
      </c>
      <c r="D826" s="121">
        <v>0</v>
      </c>
      <c r="E826" s="122">
        <v>0</v>
      </c>
      <c r="F826" s="123">
        <v>0</v>
      </c>
      <c r="G826" s="124" t="s">
        <v>109</v>
      </c>
      <c r="H826" s="124" t="s">
        <v>109</v>
      </c>
      <c r="I826" s="123" t="s">
        <v>109</v>
      </c>
      <c r="J826" s="125" t="s">
        <v>109</v>
      </c>
      <c r="K826" s="126" t="s">
        <v>109</v>
      </c>
      <c r="L826" s="127" t="s">
        <v>109</v>
      </c>
      <c r="M826" s="130" t="s">
        <v>54</v>
      </c>
      <c r="N826" s="130" t="s">
        <v>109</v>
      </c>
      <c r="O826" s="127" t="s">
        <v>109</v>
      </c>
      <c r="P826" s="127" t="s">
        <v>109</v>
      </c>
      <c r="Q826" s="126">
        <v>5.0000000000000001E-4</v>
      </c>
      <c r="R826" s="128" t="s">
        <v>109</v>
      </c>
      <c r="S826" s="129"/>
    </row>
    <row r="827" spans="3:19" s="106" customFormat="1" ht="15.75" hidden="1" thickBot="1" x14ac:dyDescent="0.3">
      <c r="C827" s="120" t="s">
        <v>109</v>
      </c>
      <c r="D827" s="121">
        <v>0</v>
      </c>
      <c r="E827" s="122">
        <v>0</v>
      </c>
      <c r="F827" s="123">
        <v>0</v>
      </c>
      <c r="G827" s="124" t="s">
        <v>109</v>
      </c>
      <c r="H827" s="124" t="s">
        <v>109</v>
      </c>
      <c r="I827" s="123" t="s">
        <v>109</v>
      </c>
      <c r="J827" s="125" t="s">
        <v>109</v>
      </c>
      <c r="K827" s="126" t="s">
        <v>109</v>
      </c>
      <c r="L827" s="127" t="s">
        <v>109</v>
      </c>
      <c r="M827" s="130">
        <v>0</v>
      </c>
      <c r="N827" s="130" t="s">
        <v>109</v>
      </c>
      <c r="O827" s="127" t="s">
        <v>109</v>
      </c>
      <c r="P827" s="127" t="s">
        <v>109</v>
      </c>
      <c r="Q827" s="126">
        <v>5.0000000000000001E-4</v>
      </c>
      <c r="R827" s="128" t="s">
        <v>109</v>
      </c>
      <c r="S827" s="129"/>
    </row>
    <row r="828" spans="3:19" s="106" customFormat="1" ht="15.75" hidden="1" thickBot="1" x14ac:dyDescent="0.3">
      <c r="C828" s="120">
        <v>0</v>
      </c>
      <c r="D828" s="121" t="s">
        <v>109</v>
      </c>
      <c r="E828" s="122" t="s">
        <v>109</v>
      </c>
      <c r="F828" s="123">
        <v>0</v>
      </c>
      <c r="G828" s="124" t="s">
        <v>109</v>
      </c>
      <c r="H828" s="124" t="s">
        <v>109</v>
      </c>
      <c r="I828" s="123" t="s">
        <v>109</v>
      </c>
      <c r="J828" s="125" t="s">
        <v>109</v>
      </c>
      <c r="K828" s="126" t="s">
        <v>109</v>
      </c>
      <c r="L828" s="127" t="s">
        <v>109</v>
      </c>
      <c r="M828" s="130">
        <v>0</v>
      </c>
      <c r="N828" s="130" t="s">
        <v>109</v>
      </c>
      <c r="O828" s="127" t="s">
        <v>109</v>
      </c>
      <c r="P828" s="127" t="s">
        <v>109</v>
      </c>
      <c r="Q828" s="126" t="s">
        <v>109</v>
      </c>
      <c r="R828" s="128" t="s">
        <v>109</v>
      </c>
      <c r="S828" s="129"/>
    </row>
    <row r="829" spans="3:19" s="106" customFormat="1" ht="15.75" hidden="1" thickBot="1" x14ac:dyDescent="0.3">
      <c r="C829" s="120" t="s">
        <v>109</v>
      </c>
      <c r="D829" s="121">
        <v>0</v>
      </c>
      <c r="E829" s="122">
        <v>0</v>
      </c>
      <c r="F829" s="123">
        <v>0</v>
      </c>
      <c r="G829" s="124" t="s">
        <v>109</v>
      </c>
      <c r="H829" s="124" t="s">
        <v>109</v>
      </c>
      <c r="I829" s="123" t="s">
        <v>109</v>
      </c>
      <c r="J829" s="125" t="s">
        <v>109</v>
      </c>
      <c r="K829" s="126" t="s">
        <v>109</v>
      </c>
      <c r="L829" s="127" t="s">
        <v>109</v>
      </c>
      <c r="M829" s="130">
        <v>0</v>
      </c>
      <c r="N829" s="130" t="s">
        <v>109</v>
      </c>
      <c r="O829" s="127" t="s">
        <v>109</v>
      </c>
      <c r="P829" s="127" t="s">
        <v>109</v>
      </c>
      <c r="Q829" s="126">
        <v>5.0000000000000001E-4</v>
      </c>
      <c r="R829" s="128" t="s">
        <v>109</v>
      </c>
      <c r="S829" s="129"/>
    </row>
    <row r="830" spans="3:19" s="106" customFormat="1" ht="15.75" hidden="1" thickBot="1" x14ac:dyDescent="0.3">
      <c r="C830" s="120" t="s">
        <v>109</v>
      </c>
      <c r="D830" s="121">
        <v>0</v>
      </c>
      <c r="E830" s="122">
        <v>0</v>
      </c>
      <c r="F830" s="123">
        <v>0</v>
      </c>
      <c r="G830" s="124" t="s">
        <v>109</v>
      </c>
      <c r="H830" s="124" t="s">
        <v>109</v>
      </c>
      <c r="I830" s="123" t="s">
        <v>109</v>
      </c>
      <c r="J830" s="125" t="s">
        <v>109</v>
      </c>
      <c r="K830" s="126" t="s">
        <v>109</v>
      </c>
      <c r="L830" s="127" t="s">
        <v>109</v>
      </c>
      <c r="M830" s="130">
        <v>0</v>
      </c>
      <c r="N830" s="130" t="s">
        <v>109</v>
      </c>
      <c r="O830" s="127" t="s">
        <v>109</v>
      </c>
      <c r="P830" s="127" t="s">
        <v>109</v>
      </c>
      <c r="Q830" s="126">
        <v>5.0000000000000001E-4</v>
      </c>
      <c r="R830" s="128" t="s">
        <v>109</v>
      </c>
      <c r="S830" s="129"/>
    </row>
    <row r="831" spans="3:19" s="106" customFormat="1" ht="15.75" hidden="1" thickBot="1" x14ac:dyDescent="0.3">
      <c r="C831" s="120" t="s">
        <v>109</v>
      </c>
      <c r="D831" s="121">
        <v>0</v>
      </c>
      <c r="E831" s="122">
        <v>0</v>
      </c>
      <c r="F831" s="123">
        <v>0</v>
      </c>
      <c r="G831" s="124" t="s">
        <v>109</v>
      </c>
      <c r="H831" s="124" t="s">
        <v>109</v>
      </c>
      <c r="I831" s="123" t="s">
        <v>109</v>
      </c>
      <c r="J831" s="125" t="s">
        <v>109</v>
      </c>
      <c r="K831" s="126" t="s">
        <v>109</v>
      </c>
      <c r="L831" s="127" t="s">
        <v>109</v>
      </c>
      <c r="M831" s="130">
        <v>0</v>
      </c>
      <c r="N831" s="130" t="s">
        <v>109</v>
      </c>
      <c r="O831" s="127" t="s">
        <v>109</v>
      </c>
      <c r="P831" s="127" t="s">
        <v>109</v>
      </c>
      <c r="Q831" s="126">
        <v>5.0000000000000001E-4</v>
      </c>
      <c r="R831" s="128" t="s">
        <v>109</v>
      </c>
      <c r="S831" s="129"/>
    </row>
    <row r="832" spans="3:19" s="106" customFormat="1" ht="15.75" hidden="1" thickBot="1" x14ac:dyDescent="0.3">
      <c r="C832" s="120" t="s">
        <v>109</v>
      </c>
      <c r="D832" s="121">
        <v>0</v>
      </c>
      <c r="E832" s="122">
        <v>0</v>
      </c>
      <c r="F832" s="123">
        <v>0</v>
      </c>
      <c r="G832" s="124" t="s">
        <v>109</v>
      </c>
      <c r="H832" s="124" t="s">
        <v>109</v>
      </c>
      <c r="I832" s="123" t="s">
        <v>109</v>
      </c>
      <c r="J832" s="125" t="s">
        <v>109</v>
      </c>
      <c r="K832" s="126" t="s">
        <v>109</v>
      </c>
      <c r="L832" s="127" t="s">
        <v>109</v>
      </c>
      <c r="M832" s="130">
        <v>0</v>
      </c>
      <c r="N832" s="130" t="s">
        <v>109</v>
      </c>
      <c r="O832" s="127" t="s">
        <v>109</v>
      </c>
      <c r="P832" s="127" t="s">
        <v>109</v>
      </c>
      <c r="Q832" s="126">
        <v>5.0000000000000001E-4</v>
      </c>
      <c r="R832" s="128" t="s">
        <v>109</v>
      </c>
      <c r="S832" s="129"/>
    </row>
    <row r="833" spans="3:19" s="106" customFormat="1" ht="15.75" hidden="1" thickBot="1" x14ac:dyDescent="0.3">
      <c r="C833" s="120" t="s">
        <v>109</v>
      </c>
      <c r="D833" s="121">
        <v>0</v>
      </c>
      <c r="E833" s="122">
        <v>0</v>
      </c>
      <c r="F833" s="123">
        <v>0</v>
      </c>
      <c r="G833" s="124" t="s">
        <v>109</v>
      </c>
      <c r="H833" s="124" t="s">
        <v>109</v>
      </c>
      <c r="I833" s="123" t="s">
        <v>109</v>
      </c>
      <c r="J833" s="125" t="s">
        <v>109</v>
      </c>
      <c r="K833" s="126" t="s">
        <v>109</v>
      </c>
      <c r="L833" s="127" t="s">
        <v>109</v>
      </c>
      <c r="M833" s="130">
        <v>0</v>
      </c>
      <c r="N833" s="130" t="s">
        <v>109</v>
      </c>
      <c r="O833" s="127" t="s">
        <v>109</v>
      </c>
      <c r="P833" s="127" t="s">
        <v>109</v>
      </c>
      <c r="Q833" s="126">
        <v>5.0000000000000001E-4</v>
      </c>
      <c r="R833" s="128" t="s">
        <v>109</v>
      </c>
      <c r="S833" s="129"/>
    </row>
    <row r="834" spans="3:19" s="106" customFormat="1" ht="15.75" hidden="1" thickBot="1" x14ac:dyDescent="0.3">
      <c r="C834" s="131" t="s">
        <v>109</v>
      </c>
      <c r="D834" s="132">
        <v>0</v>
      </c>
      <c r="E834" s="133">
        <v>0</v>
      </c>
      <c r="F834" s="134">
        <v>0</v>
      </c>
      <c r="G834" s="135" t="s">
        <v>109</v>
      </c>
      <c r="H834" s="135" t="s">
        <v>109</v>
      </c>
      <c r="I834" s="134" t="s">
        <v>109</v>
      </c>
      <c r="J834" s="136" t="s">
        <v>109</v>
      </c>
      <c r="K834" s="137" t="s">
        <v>109</v>
      </c>
      <c r="L834" s="138" t="s">
        <v>109</v>
      </c>
      <c r="M834" s="139">
        <v>0</v>
      </c>
      <c r="N834" s="139" t="s">
        <v>109</v>
      </c>
      <c r="O834" s="138" t="s">
        <v>109</v>
      </c>
      <c r="P834" s="138" t="s">
        <v>109</v>
      </c>
      <c r="Q834" s="137">
        <v>5.0000000000000001E-4</v>
      </c>
      <c r="R834" s="140" t="s">
        <v>109</v>
      </c>
      <c r="S834" s="141"/>
    </row>
    <row r="835" spans="3:19" s="106" customFormat="1" ht="15.75" hidden="1" thickBot="1" x14ac:dyDescent="0.3">
      <c r="C835" s="109">
        <v>76</v>
      </c>
      <c r="D835" s="110">
        <v>0</v>
      </c>
      <c r="E835" s="111" t="s">
        <v>109</v>
      </c>
      <c r="F835" s="112">
        <v>1</v>
      </c>
      <c r="G835" s="113">
        <v>151500000000</v>
      </c>
      <c r="H835" s="113">
        <v>75750000000</v>
      </c>
      <c r="I835" s="112">
        <v>18</v>
      </c>
      <c r="J835" s="110">
        <v>50500000000</v>
      </c>
      <c r="K835" s="112"/>
      <c r="L835" s="110"/>
      <c r="M835" s="110"/>
      <c r="N835" s="110">
        <v>0</v>
      </c>
      <c r="O835" s="112" t="s">
        <v>109</v>
      </c>
      <c r="P835" s="110" t="s">
        <v>109</v>
      </c>
      <c r="Q835" s="114"/>
      <c r="R835" s="114">
        <v>0</v>
      </c>
      <c r="S835" s="115" t="s">
        <v>109</v>
      </c>
    </row>
    <row r="836" spans="3:19" s="106" customFormat="1" ht="15.75" hidden="1" thickBot="1" x14ac:dyDescent="0.3">
      <c r="C836" s="120" t="s">
        <v>109</v>
      </c>
      <c r="D836" s="121">
        <v>0</v>
      </c>
      <c r="E836" s="122">
        <v>0</v>
      </c>
      <c r="F836" s="123">
        <v>0</v>
      </c>
      <c r="G836" s="124" t="s">
        <v>54</v>
      </c>
      <c r="H836" s="124" t="s">
        <v>109</v>
      </c>
      <c r="I836" s="123" t="s">
        <v>109</v>
      </c>
      <c r="J836" s="125" t="s">
        <v>109</v>
      </c>
      <c r="K836" s="126" t="s">
        <v>109</v>
      </c>
      <c r="L836" s="127" t="s">
        <v>109</v>
      </c>
      <c r="M836" s="127" t="s">
        <v>54</v>
      </c>
      <c r="N836" s="127" t="s">
        <v>109</v>
      </c>
      <c r="O836" s="127" t="s">
        <v>109</v>
      </c>
      <c r="P836" s="127" t="s">
        <v>109</v>
      </c>
      <c r="Q836" s="126">
        <v>5.0000000000000001E-4</v>
      </c>
      <c r="R836" s="128" t="s">
        <v>109</v>
      </c>
      <c r="S836" s="129"/>
    </row>
    <row r="837" spans="3:19" s="106" customFormat="1" ht="15.75" hidden="1" thickBot="1" x14ac:dyDescent="0.3">
      <c r="C837" s="120" t="s">
        <v>109</v>
      </c>
      <c r="D837" s="121">
        <v>0</v>
      </c>
      <c r="E837" s="122">
        <v>0</v>
      </c>
      <c r="F837" s="123">
        <v>0</v>
      </c>
      <c r="G837" s="124" t="s">
        <v>109</v>
      </c>
      <c r="H837" s="124" t="s">
        <v>109</v>
      </c>
      <c r="I837" s="123" t="s">
        <v>109</v>
      </c>
      <c r="J837" s="125" t="s">
        <v>109</v>
      </c>
      <c r="K837" s="126" t="s">
        <v>109</v>
      </c>
      <c r="L837" s="127" t="s">
        <v>109</v>
      </c>
      <c r="M837" s="130" t="s">
        <v>54</v>
      </c>
      <c r="N837" s="130" t="s">
        <v>109</v>
      </c>
      <c r="O837" s="127" t="s">
        <v>109</v>
      </c>
      <c r="P837" s="127" t="s">
        <v>109</v>
      </c>
      <c r="Q837" s="126">
        <v>5.0000000000000001E-4</v>
      </c>
      <c r="R837" s="128" t="s">
        <v>109</v>
      </c>
      <c r="S837" s="129"/>
    </row>
    <row r="838" spans="3:19" s="106" customFormat="1" ht="15.75" hidden="1" thickBot="1" x14ac:dyDescent="0.3">
      <c r="C838" s="120" t="s">
        <v>109</v>
      </c>
      <c r="D838" s="121">
        <v>0</v>
      </c>
      <c r="E838" s="122">
        <v>0</v>
      </c>
      <c r="F838" s="123">
        <v>0</v>
      </c>
      <c r="G838" s="124" t="s">
        <v>109</v>
      </c>
      <c r="H838" s="124" t="s">
        <v>109</v>
      </c>
      <c r="I838" s="123" t="s">
        <v>109</v>
      </c>
      <c r="J838" s="125" t="s">
        <v>109</v>
      </c>
      <c r="K838" s="126" t="s">
        <v>109</v>
      </c>
      <c r="L838" s="127" t="s">
        <v>109</v>
      </c>
      <c r="M838" s="130">
        <v>0</v>
      </c>
      <c r="N838" s="130" t="s">
        <v>109</v>
      </c>
      <c r="O838" s="127" t="s">
        <v>109</v>
      </c>
      <c r="P838" s="127" t="s">
        <v>109</v>
      </c>
      <c r="Q838" s="126">
        <v>5.0000000000000001E-4</v>
      </c>
      <c r="R838" s="128" t="s">
        <v>109</v>
      </c>
      <c r="S838" s="129"/>
    </row>
    <row r="839" spans="3:19" s="106" customFormat="1" ht="15.75" hidden="1" thickBot="1" x14ac:dyDescent="0.3">
      <c r="C839" s="120">
        <v>0</v>
      </c>
      <c r="D839" s="121" t="s">
        <v>109</v>
      </c>
      <c r="E839" s="122" t="s">
        <v>109</v>
      </c>
      <c r="F839" s="123">
        <v>0</v>
      </c>
      <c r="G839" s="124" t="s">
        <v>109</v>
      </c>
      <c r="H839" s="124" t="s">
        <v>109</v>
      </c>
      <c r="I839" s="123" t="s">
        <v>109</v>
      </c>
      <c r="J839" s="125" t="s">
        <v>109</v>
      </c>
      <c r="K839" s="126" t="s">
        <v>109</v>
      </c>
      <c r="L839" s="127" t="s">
        <v>109</v>
      </c>
      <c r="M839" s="130">
        <v>0</v>
      </c>
      <c r="N839" s="130" t="s">
        <v>109</v>
      </c>
      <c r="O839" s="127" t="s">
        <v>109</v>
      </c>
      <c r="P839" s="127" t="s">
        <v>109</v>
      </c>
      <c r="Q839" s="126" t="s">
        <v>109</v>
      </c>
      <c r="R839" s="128" t="s">
        <v>109</v>
      </c>
      <c r="S839" s="129"/>
    </row>
    <row r="840" spans="3:19" s="106" customFormat="1" ht="15.75" hidden="1" thickBot="1" x14ac:dyDescent="0.3">
      <c r="C840" s="120" t="s">
        <v>109</v>
      </c>
      <c r="D840" s="121">
        <v>0</v>
      </c>
      <c r="E840" s="122">
        <v>0</v>
      </c>
      <c r="F840" s="123">
        <v>0</v>
      </c>
      <c r="G840" s="124" t="s">
        <v>109</v>
      </c>
      <c r="H840" s="124" t="s">
        <v>109</v>
      </c>
      <c r="I840" s="123" t="s">
        <v>109</v>
      </c>
      <c r="J840" s="125" t="s">
        <v>109</v>
      </c>
      <c r="K840" s="126" t="s">
        <v>109</v>
      </c>
      <c r="L840" s="127" t="s">
        <v>109</v>
      </c>
      <c r="M840" s="130">
        <v>0</v>
      </c>
      <c r="N840" s="130" t="s">
        <v>109</v>
      </c>
      <c r="O840" s="127" t="s">
        <v>109</v>
      </c>
      <c r="P840" s="127" t="s">
        <v>109</v>
      </c>
      <c r="Q840" s="126">
        <v>5.0000000000000001E-4</v>
      </c>
      <c r="R840" s="128" t="s">
        <v>109</v>
      </c>
      <c r="S840" s="129"/>
    </row>
    <row r="841" spans="3:19" s="106" customFormat="1" ht="15.75" hidden="1" thickBot="1" x14ac:dyDescent="0.3">
      <c r="C841" s="120" t="s">
        <v>109</v>
      </c>
      <c r="D841" s="121">
        <v>0</v>
      </c>
      <c r="E841" s="122">
        <v>0</v>
      </c>
      <c r="F841" s="123">
        <v>0</v>
      </c>
      <c r="G841" s="124" t="s">
        <v>109</v>
      </c>
      <c r="H841" s="124" t="s">
        <v>109</v>
      </c>
      <c r="I841" s="123" t="s">
        <v>109</v>
      </c>
      <c r="J841" s="125" t="s">
        <v>109</v>
      </c>
      <c r="K841" s="126" t="s">
        <v>109</v>
      </c>
      <c r="L841" s="127" t="s">
        <v>109</v>
      </c>
      <c r="M841" s="130">
        <v>0</v>
      </c>
      <c r="N841" s="130" t="s">
        <v>109</v>
      </c>
      <c r="O841" s="127" t="s">
        <v>109</v>
      </c>
      <c r="P841" s="127" t="s">
        <v>109</v>
      </c>
      <c r="Q841" s="126">
        <v>5.0000000000000001E-4</v>
      </c>
      <c r="R841" s="128" t="s">
        <v>109</v>
      </c>
      <c r="S841" s="129"/>
    </row>
    <row r="842" spans="3:19" s="106" customFormat="1" ht="15.75" hidden="1" thickBot="1" x14ac:dyDescent="0.3">
      <c r="C842" s="120" t="s">
        <v>109</v>
      </c>
      <c r="D842" s="121">
        <v>0</v>
      </c>
      <c r="E842" s="122">
        <v>0</v>
      </c>
      <c r="F842" s="123">
        <v>0</v>
      </c>
      <c r="G842" s="124" t="s">
        <v>109</v>
      </c>
      <c r="H842" s="124" t="s">
        <v>109</v>
      </c>
      <c r="I842" s="123" t="s">
        <v>109</v>
      </c>
      <c r="J842" s="125" t="s">
        <v>109</v>
      </c>
      <c r="K842" s="126" t="s">
        <v>109</v>
      </c>
      <c r="L842" s="127" t="s">
        <v>109</v>
      </c>
      <c r="M842" s="130">
        <v>0</v>
      </c>
      <c r="N842" s="130" t="s">
        <v>109</v>
      </c>
      <c r="O842" s="127" t="s">
        <v>109</v>
      </c>
      <c r="P842" s="127" t="s">
        <v>109</v>
      </c>
      <c r="Q842" s="126">
        <v>5.0000000000000001E-4</v>
      </c>
      <c r="R842" s="128" t="s">
        <v>109</v>
      </c>
      <c r="S842" s="129"/>
    </row>
    <row r="843" spans="3:19" s="106" customFormat="1" ht="15.75" hidden="1" thickBot="1" x14ac:dyDescent="0.3">
      <c r="C843" s="120" t="s">
        <v>109</v>
      </c>
      <c r="D843" s="121">
        <v>0</v>
      </c>
      <c r="E843" s="122">
        <v>0</v>
      </c>
      <c r="F843" s="123">
        <v>0</v>
      </c>
      <c r="G843" s="124" t="s">
        <v>109</v>
      </c>
      <c r="H843" s="124" t="s">
        <v>109</v>
      </c>
      <c r="I843" s="123" t="s">
        <v>109</v>
      </c>
      <c r="J843" s="125" t="s">
        <v>109</v>
      </c>
      <c r="K843" s="126" t="s">
        <v>109</v>
      </c>
      <c r="L843" s="127" t="s">
        <v>109</v>
      </c>
      <c r="M843" s="130">
        <v>0</v>
      </c>
      <c r="N843" s="130" t="s">
        <v>109</v>
      </c>
      <c r="O843" s="127" t="s">
        <v>109</v>
      </c>
      <c r="P843" s="127" t="s">
        <v>109</v>
      </c>
      <c r="Q843" s="126">
        <v>5.0000000000000001E-4</v>
      </c>
      <c r="R843" s="128" t="s">
        <v>109</v>
      </c>
      <c r="S843" s="129"/>
    </row>
    <row r="844" spans="3:19" s="106" customFormat="1" ht="15.75" hidden="1" thickBot="1" x14ac:dyDescent="0.3">
      <c r="C844" s="120" t="s">
        <v>109</v>
      </c>
      <c r="D844" s="121">
        <v>0</v>
      </c>
      <c r="E844" s="122">
        <v>0</v>
      </c>
      <c r="F844" s="123">
        <v>0</v>
      </c>
      <c r="G844" s="124" t="s">
        <v>109</v>
      </c>
      <c r="H844" s="124" t="s">
        <v>109</v>
      </c>
      <c r="I844" s="123" t="s">
        <v>109</v>
      </c>
      <c r="J844" s="125" t="s">
        <v>109</v>
      </c>
      <c r="K844" s="126" t="s">
        <v>109</v>
      </c>
      <c r="L844" s="127" t="s">
        <v>109</v>
      </c>
      <c r="M844" s="130">
        <v>0</v>
      </c>
      <c r="N844" s="130" t="s">
        <v>109</v>
      </c>
      <c r="O844" s="127" t="s">
        <v>109</v>
      </c>
      <c r="P844" s="127" t="s">
        <v>109</v>
      </c>
      <c r="Q844" s="126">
        <v>5.0000000000000001E-4</v>
      </c>
      <c r="R844" s="128" t="s">
        <v>109</v>
      </c>
      <c r="S844" s="129"/>
    </row>
    <row r="845" spans="3:19" s="106" customFormat="1" ht="15.75" hidden="1" thickBot="1" x14ac:dyDescent="0.3">
      <c r="C845" s="131" t="s">
        <v>109</v>
      </c>
      <c r="D845" s="132">
        <v>0</v>
      </c>
      <c r="E845" s="133">
        <v>0</v>
      </c>
      <c r="F845" s="134">
        <v>0</v>
      </c>
      <c r="G845" s="135" t="s">
        <v>109</v>
      </c>
      <c r="H845" s="135" t="s">
        <v>109</v>
      </c>
      <c r="I845" s="134" t="s">
        <v>109</v>
      </c>
      <c r="J845" s="136" t="s">
        <v>109</v>
      </c>
      <c r="K845" s="137" t="s">
        <v>109</v>
      </c>
      <c r="L845" s="138" t="s">
        <v>109</v>
      </c>
      <c r="M845" s="139">
        <v>0</v>
      </c>
      <c r="N845" s="139" t="s">
        <v>109</v>
      </c>
      <c r="O845" s="138" t="s">
        <v>109</v>
      </c>
      <c r="P845" s="138" t="s">
        <v>109</v>
      </c>
      <c r="Q845" s="137">
        <v>5.0000000000000001E-4</v>
      </c>
      <c r="R845" s="140" t="s">
        <v>109</v>
      </c>
      <c r="S845" s="141"/>
    </row>
    <row r="846" spans="3:19" s="106" customFormat="1" ht="15.75" hidden="1" thickBot="1" x14ac:dyDescent="0.3">
      <c r="C846" s="109">
        <v>77</v>
      </c>
      <c r="D846" s="110">
        <v>0</v>
      </c>
      <c r="E846" s="111" t="s">
        <v>109</v>
      </c>
      <c r="F846" s="112">
        <v>1</v>
      </c>
      <c r="G846" s="113">
        <v>151500000000</v>
      </c>
      <c r="H846" s="113">
        <v>75750000000</v>
      </c>
      <c r="I846" s="112">
        <v>18</v>
      </c>
      <c r="J846" s="110">
        <v>50500000000</v>
      </c>
      <c r="K846" s="112"/>
      <c r="L846" s="110"/>
      <c r="M846" s="110"/>
      <c r="N846" s="110">
        <v>0</v>
      </c>
      <c r="O846" s="112" t="s">
        <v>109</v>
      </c>
      <c r="P846" s="110" t="s">
        <v>109</v>
      </c>
      <c r="Q846" s="114"/>
      <c r="R846" s="114">
        <v>0</v>
      </c>
      <c r="S846" s="115" t="s">
        <v>109</v>
      </c>
    </row>
    <row r="847" spans="3:19" s="106" customFormat="1" ht="15.75" hidden="1" thickBot="1" x14ac:dyDescent="0.3">
      <c r="C847" s="120" t="s">
        <v>109</v>
      </c>
      <c r="D847" s="121">
        <v>0</v>
      </c>
      <c r="E847" s="122">
        <v>0</v>
      </c>
      <c r="F847" s="123">
        <v>0</v>
      </c>
      <c r="G847" s="124" t="s">
        <v>54</v>
      </c>
      <c r="H847" s="124" t="s">
        <v>109</v>
      </c>
      <c r="I847" s="123" t="s">
        <v>109</v>
      </c>
      <c r="J847" s="125" t="s">
        <v>109</v>
      </c>
      <c r="K847" s="126" t="s">
        <v>109</v>
      </c>
      <c r="L847" s="127" t="s">
        <v>109</v>
      </c>
      <c r="M847" s="127" t="s">
        <v>54</v>
      </c>
      <c r="N847" s="127" t="s">
        <v>109</v>
      </c>
      <c r="O847" s="127" t="s">
        <v>109</v>
      </c>
      <c r="P847" s="127" t="s">
        <v>109</v>
      </c>
      <c r="Q847" s="126">
        <v>5.0000000000000001E-4</v>
      </c>
      <c r="R847" s="128" t="s">
        <v>109</v>
      </c>
      <c r="S847" s="129"/>
    </row>
    <row r="848" spans="3:19" s="106" customFormat="1" ht="15.75" hidden="1" thickBot="1" x14ac:dyDescent="0.3">
      <c r="C848" s="120" t="s">
        <v>109</v>
      </c>
      <c r="D848" s="121">
        <v>0</v>
      </c>
      <c r="E848" s="122">
        <v>0</v>
      </c>
      <c r="F848" s="123">
        <v>0</v>
      </c>
      <c r="G848" s="124" t="s">
        <v>109</v>
      </c>
      <c r="H848" s="124" t="s">
        <v>109</v>
      </c>
      <c r="I848" s="123" t="s">
        <v>109</v>
      </c>
      <c r="J848" s="125" t="s">
        <v>109</v>
      </c>
      <c r="K848" s="126" t="s">
        <v>109</v>
      </c>
      <c r="L848" s="127" t="s">
        <v>109</v>
      </c>
      <c r="M848" s="130" t="s">
        <v>54</v>
      </c>
      <c r="N848" s="130" t="s">
        <v>109</v>
      </c>
      <c r="O848" s="127" t="s">
        <v>109</v>
      </c>
      <c r="P848" s="127" t="s">
        <v>109</v>
      </c>
      <c r="Q848" s="126">
        <v>5.0000000000000001E-4</v>
      </c>
      <c r="R848" s="128" t="s">
        <v>109</v>
      </c>
      <c r="S848" s="129"/>
    </row>
    <row r="849" spans="3:19" s="106" customFormat="1" ht="15.75" hidden="1" thickBot="1" x14ac:dyDescent="0.3">
      <c r="C849" s="120" t="s">
        <v>109</v>
      </c>
      <c r="D849" s="121">
        <v>0</v>
      </c>
      <c r="E849" s="122">
        <v>0</v>
      </c>
      <c r="F849" s="123">
        <v>0</v>
      </c>
      <c r="G849" s="124" t="s">
        <v>109</v>
      </c>
      <c r="H849" s="124" t="s">
        <v>109</v>
      </c>
      <c r="I849" s="123" t="s">
        <v>109</v>
      </c>
      <c r="J849" s="125" t="s">
        <v>109</v>
      </c>
      <c r="K849" s="126" t="s">
        <v>109</v>
      </c>
      <c r="L849" s="127" t="s">
        <v>109</v>
      </c>
      <c r="M849" s="130">
        <v>0</v>
      </c>
      <c r="N849" s="130" t="s">
        <v>109</v>
      </c>
      <c r="O849" s="127" t="s">
        <v>109</v>
      </c>
      <c r="P849" s="127" t="s">
        <v>109</v>
      </c>
      <c r="Q849" s="126">
        <v>5.0000000000000001E-4</v>
      </c>
      <c r="R849" s="128" t="s">
        <v>109</v>
      </c>
      <c r="S849" s="129"/>
    </row>
    <row r="850" spans="3:19" s="106" customFormat="1" ht="15.75" hidden="1" thickBot="1" x14ac:dyDescent="0.3">
      <c r="C850" s="120">
        <v>0</v>
      </c>
      <c r="D850" s="121" t="s">
        <v>109</v>
      </c>
      <c r="E850" s="122" t="s">
        <v>109</v>
      </c>
      <c r="F850" s="123">
        <v>0</v>
      </c>
      <c r="G850" s="124" t="s">
        <v>109</v>
      </c>
      <c r="H850" s="124" t="s">
        <v>109</v>
      </c>
      <c r="I850" s="123" t="s">
        <v>109</v>
      </c>
      <c r="J850" s="125" t="s">
        <v>109</v>
      </c>
      <c r="K850" s="126" t="s">
        <v>109</v>
      </c>
      <c r="L850" s="127" t="s">
        <v>109</v>
      </c>
      <c r="M850" s="130">
        <v>0</v>
      </c>
      <c r="N850" s="130" t="s">
        <v>109</v>
      </c>
      <c r="O850" s="127" t="s">
        <v>109</v>
      </c>
      <c r="P850" s="127" t="s">
        <v>109</v>
      </c>
      <c r="Q850" s="126" t="s">
        <v>109</v>
      </c>
      <c r="R850" s="128" t="s">
        <v>109</v>
      </c>
      <c r="S850" s="129"/>
    </row>
    <row r="851" spans="3:19" s="106" customFormat="1" ht="15.75" hidden="1" thickBot="1" x14ac:dyDescent="0.3">
      <c r="C851" s="120" t="s">
        <v>109</v>
      </c>
      <c r="D851" s="121">
        <v>0</v>
      </c>
      <c r="E851" s="122">
        <v>0</v>
      </c>
      <c r="F851" s="123">
        <v>0</v>
      </c>
      <c r="G851" s="124" t="s">
        <v>109</v>
      </c>
      <c r="H851" s="124" t="s">
        <v>109</v>
      </c>
      <c r="I851" s="123" t="s">
        <v>109</v>
      </c>
      <c r="J851" s="125" t="s">
        <v>109</v>
      </c>
      <c r="K851" s="126" t="s">
        <v>109</v>
      </c>
      <c r="L851" s="127" t="s">
        <v>109</v>
      </c>
      <c r="M851" s="130">
        <v>0</v>
      </c>
      <c r="N851" s="130" t="s">
        <v>109</v>
      </c>
      <c r="O851" s="127" t="s">
        <v>109</v>
      </c>
      <c r="P851" s="127" t="s">
        <v>109</v>
      </c>
      <c r="Q851" s="126">
        <v>5.0000000000000001E-4</v>
      </c>
      <c r="R851" s="128" t="s">
        <v>109</v>
      </c>
      <c r="S851" s="129"/>
    </row>
    <row r="852" spans="3:19" s="106" customFormat="1" ht="15.75" hidden="1" thickBot="1" x14ac:dyDescent="0.3">
      <c r="C852" s="120" t="s">
        <v>109</v>
      </c>
      <c r="D852" s="121">
        <v>0</v>
      </c>
      <c r="E852" s="122">
        <v>0</v>
      </c>
      <c r="F852" s="123">
        <v>0</v>
      </c>
      <c r="G852" s="124" t="s">
        <v>109</v>
      </c>
      <c r="H852" s="124" t="s">
        <v>109</v>
      </c>
      <c r="I852" s="123" t="s">
        <v>109</v>
      </c>
      <c r="J852" s="125" t="s">
        <v>109</v>
      </c>
      <c r="K852" s="126" t="s">
        <v>109</v>
      </c>
      <c r="L852" s="127" t="s">
        <v>109</v>
      </c>
      <c r="M852" s="130">
        <v>0</v>
      </c>
      <c r="N852" s="130" t="s">
        <v>109</v>
      </c>
      <c r="O852" s="127" t="s">
        <v>109</v>
      </c>
      <c r="P852" s="127" t="s">
        <v>109</v>
      </c>
      <c r="Q852" s="126">
        <v>5.0000000000000001E-4</v>
      </c>
      <c r="R852" s="128" t="s">
        <v>109</v>
      </c>
      <c r="S852" s="129"/>
    </row>
    <row r="853" spans="3:19" s="106" customFormat="1" ht="15.75" hidden="1" thickBot="1" x14ac:dyDescent="0.3">
      <c r="C853" s="120" t="s">
        <v>109</v>
      </c>
      <c r="D853" s="121">
        <v>0</v>
      </c>
      <c r="E853" s="122">
        <v>0</v>
      </c>
      <c r="F853" s="123">
        <v>0</v>
      </c>
      <c r="G853" s="124" t="s">
        <v>109</v>
      </c>
      <c r="H853" s="124" t="s">
        <v>109</v>
      </c>
      <c r="I853" s="123" t="s">
        <v>109</v>
      </c>
      <c r="J853" s="125" t="s">
        <v>109</v>
      </c>
      <c r="K853" s="126" t="s">
        <v>109</v>
      </c>
      <c r="L853" s="127" t="s">
        <v>109</v>
      </c>
      <c r="M853" s="130">
        <v>0</v>
      </c>
      <c r="N853" s="130" t="s">
        <v>109</v>
      </c>
      <c r="O853" s="127" t="s">
        <v>109</v>
      </c>
      <c r="P853" s="127" t="s">
        <v>109</v>
      </c>
      <c r="Q853" s="126">
        <v>5.0000000000000001E-4</v>
      </c>
      <c r="R853" s="128" t="s">
        <v>109</v>
      </c>
      <c r="S853" s="129"/>
    </row>
    <row r="854" spans="3:19" s="106" customFormat="1" ht="15.75" hidden="1" thickBot="1" x14ac:dyDescent="0.3">
      <c r="C854" s="120" t="s">
        <v>109</v>
      </c>
      <c r="D854" s="121">
        <v>0</v>
      </c>
      <c r="E854" s="122">
        <v>0</v>
      </c>
      <c r="F854" s="123">
        <v>0</v>
      </c>
      <c r="G854" s="124" t="s">
        <v>109</v>
      </c>
      <c r="H854" s="124" t="s">
        <v>109</v>
      </c>
      <c r="I854" s="123" t="s">
        <v>109</v>
      </c>
      <c r="J854" s="125" t="s">
        <v>109</v>
      </c>
      <c r="K854" s="126" t="s">
        <v>109</v>
      </c>
      <c r="L854" s="127" t="s">
        <v>109</v>
      </c>
      <c r="M854" s="130">
        <v>0</v>
      </c>
      <c r="N854" s="130" t="s">
        <v>109</v>
      </c>
      <c r="O854" s="127" t="s">
        <v>109</v>
      </c>
      <c r="P854" s="127" t="s">
        <v>109</v>
      </c>
      <c r="Q854" s="126">
        <v>5.0000000000000001E-4</v>
      </c>
      <c r="R854" s="128" t="s">
        <v>109</v>
      </c>
      <c r="S854" s="129"/>
    </row>
    <row r="855" spans="3:19" s="106" customFormat="1" ht="15.75" hidden="1" thickBot="1" x14ac:dyDescent="0.3">
      <c r="C855" s="120" t="s">
        <v>109</v>
      </c>
      <c r="D855" s="121">
        <v>0</v>
      </c>
      <c r="E855" s="122">
        <v>0</v>
      </c>
      <c r="F855" s="123">
        <v>0</v>
      </c>
      <c r="G855" s="124" t="s">
        <v>109</v>
      </c>
      <c r="H855" s="124" t="s">
        <v>109</v>
      </c>
      <c r="I855" s="123" t="s">
        <v>109</v>
      </c>
      <c r="J855" s="125" t="s">
        <v>109</v>
      </c>
      <c r="K855" s="126" t="s">
        <v>109</v>
      </c>
      <c r="L855" s="127" t="s">
        <v>109</v>
      </c>
      <c r="M855" s="130">
        <v>0</v>
      </c>
      <c r="N855" s="130" t="s">
        <v>109</v>
      </c>
      <c r="O855" s="127" t="s">
        <v>109</v>
      </c>
      <c r="P855" s="127" t="s">
        <v>109</v>
      </c>
      <c r="Q855" s="126">
        <v>5.0000000000000001E-4</v>
      </c>
      <c r="R855" s="128" t="s">
        <v>109</v>
      </c>
      <c r="S855" s="129"/>
    </row>
    <row r="856" spans="3:19" s="106" customFormat="1" ht="15.75" hidden="1" thickBot="1" x14ac:dyDescent="0.3">
      <c r="C856" s="131" t="s">
        <v>109</v>
      </c>
      <c r="D856" s="132">
        <v>0</v>
      </c>
      <c r="E856" s="133">
        <v>0</v>
      </c>
      <c r="F856" s="134">
        <v>0</v>
      </c>
      <c r="G856" s="135" t="s">
        <v>109</v>
      </c>
      <c r="H856" s="135" t="s">
        <v>109</v>
      </c>
      <c r="I856" s="134" t="s">
        <v>109</v>
      </c>
      <c r="J856" s="136" t="s">
        <v>109</v>
      </c>
      <c r="K856" s="137" t="s">
        <v>109</v>
      </c>
      <c r="L856" s="138" t="s">
        <v>109</v>
      </c>
      <c r="M856" s="139">
        <v>0</v>
      </c>
      <c r="N856" s="139" t="s">
        <v>109</v>
      </c>
      <c r="O856" s="138" t="s">
        <v>109</v>
      </c>
      <c r="P856" s="138" t="s">
        <v>109</v>
      </c>
      <c r="Q856" s="137">
        <v>5.0000000000000001E-4</v>
      </c>
      <c r="R856" s="140" t="s">
        <v>109</v>
      </c>
      <c r="S856" s="141"/>
    </row>
    <row r="857" spans="3:19" s="106" customFormat="1" ht="15.75" hidden="1" thickBot="1" x14ac:dyDescent="0.3">
      <c r="C857" s="109">
        <v>78</v>
      </c>
      <c r="D857" s="110">
        <v>0</v>
      </c>
      <c r="E857" s="111" t="s">
        <v>109</v>
      </c>
      <c r="F857" s="112">
        <v>1</v>
      </c>
      <c r="G857" s="113">
        <v>151500000000</v>
      </c>
      <c r="H857" s="113">
        <v>75750000000</v>
      </c>
      <c r="I857" s="112">
        <v>18</v>
      </c>
      <c r="J857" s="110">
        <v>50500000000</v>
      </c>
      <c r="K857" s="112"/>
      <c r="L857" s="110"/>
      <c r="M857" s="110"/>
      <c r="N857" s="110">
        <v>0</v>
      </c>
      <c r="O857" s="112" t="s">
        <v>109</v>
      </c>
      <c r="P857" s="110" t="s">
        <v>109</v>
      </c>
      <c r="Q857" s="114"/>
      <c r="R857" s="114">
        <v>0</v>
      </c>
      <c r="S857" s="115" t="s">
        <v>109</v>
      </c>
    </row>
    <row r="858" spans="3:19" s="106" customFormat="1" ht="15.75" hidden="1" thickBot="1" x14ac:dyDescent="0.3">
      <c r="C858" s="120" t="s">
        <v>109</v>
      </c>
      <c r="D858" s="121">
        <v>0</v>
      </c>
      <c r="E858" s="122">
        <v>0</v>
      </c>
      <c r="F858" s="123">
        <v>0</v>
      </c>
      <c r="G858" s="124" t="s">
        <v>54</v>
      </c>
      <c r="H858" s="124" t="s">
        <v>109</v>
      </c>
      <c r="I858" s="123" t="s">
        <v>109</v>
      </c>
      <c r="J858" s="125" t="s">
        <v>109</v>
      </c>
      <c r="K858" s="126" t="s">
        <v>109</v>
      </c>
      <c r="L858" s="127" t="s">
        <v>109</v>
      </c>
      <c r="M858" s="127" t="s">
        <v>54</v>
      </c>
      <c r="N858" s="127" t="s">
        <v>109</v>
      </c>
      <c r="O858" s="127" t="s">
        <v>109</v>
      </c>
      <c r="P858" s="127" t="s">
        <v>109</v>
      </c>
      <c r="Q858" s="126">
        <v>5.0000000000000001E-4</v>
      </c>
      <c r="R858" s="128" t="s">
        <v>109</v>
      </c>
      <c r="S858" s="129"/>
    </row>
    <row r="859" spans="3:19" s="106" customFormat="1" ht="15.75" hidden="1" thickBot="1" x14ac:dyDescent="0.3">
      <c r="C859" s="120" t="s">
        <v>109</v>
      </c>
      <c r="D859" s="121">
        <v>0</v>
      </c>
      <c r="E859" s="122">
        <v>0</v>
      </c>
      <c r="F859" s="123">
        <v>0</v>
      </c>
      <c r="G859" s="124" t="s">
        <v>109</v>
      </c>
      <c r="H859" s="124" t="s">
        <v>109</v>
      </c>
      <c r="I859" s="123" t="s">
        <v>109</v>
      </c>
      <c r="J859" s="125" t="s">
        <v>109</v>
      </c>
      <c r="K859" s="126" t="s">
        <v>109</v>
      </c>
      <c r="L859" s="127" t="s">
        <v>109</v>
      </c>
      <c r="M859" s="130" t="s">
        <v>54</v>
      </c>
      <c r="N859" s="130" t="s">
        <v>109</v>
      </c>
      <c r="O859" s="127" t="s">
        <v>109</v>
      </c>
      <c r="P859" s="127" t="s">
        <v>109</v>
      </c>
      <c r="Q859" s="126">
        <v>5.0000000000000001E-4</v>
      </c>
      <c r="R859" s="128" t="s">
        <v>109</v>
      </c>
      <c r="S859" s="129"/>
    </row>
    <row r="860" spans="3:19" s="106" customFormat="1" ht="15.75" hidden="1" thickBot="1" x14ac:dyDescent="0.3">
      <c r="C860" s="120" t="s">
        <v>109</v>
      </c>
      <c r="D860" s="121">
        <v>0</v>
      </c>
      <c r="E860" s="122">
        <v>0</v>
      </c>
      <c r="F860" s="123">
        <v>0</v>
      </c>
      <c r="G860" s="124" t="s">
        <v>109</v>
      </c>
      <c r="H860" s="124" t="s">
        <v>109</v>
      </c>
      <c r="I860" s="123" t="s">
        <v>109</v>
      </c>
      <c r="J860" s="125" t="s">
        <v>109</v>
      </c>
      <c r="K860" s="126" t="s">
        <v>109</v>
      </c>
      <c r="L860" s="127" t="s">
        <v>109</v>
      </c>
      <c r="M860" s="130">
        <v>0</v>
      </c>
      <c r="N860" s="130" t="s">
        <v>109</v>
      </c>
      <c r="O860" s="127" t="s">
        <v>109</v>
      </c>
      <c r="P860" s="127" t="s">
        <v>109</v>
      </c>
      <c r="Q860" s="126">
        <v>5.0000000000000001E-4</v>
      </c>
      <c r="R860" s="128" t="s">
        <v>109</v>
      </c>
      <c r="S860" s="129"/>
    </row>
    <row r="861" spans="3:19" s="106" customFormat="1" ht="15.75" hidden="1" thickBot="1" x14ac:dyDescent="0.3">
      <c r="C861" s="120">
        <v>0</v>
      </c>
      <c r="D861" s="121" t="s">
        <v>109</v>
      </c>
      <c r="E861" s="122" t="s">
        <v>109</v>
      </c>
      <c r="F861" s="123">
        <v>0</v>
      </c>
      <c r="G861" s="124" t="s">
        <v>109</v>
      </c>
      <c r="H861" s="124" t="s">
        <v>109</v>
      </c>
      <c r="I861" s="123" t="s">
        <v>109</v>
      </c>
      <c r="J861" s="125" t="s">
        <v>109</v>
      </c>
      <c r="K861" s="126" t="s">
        <v>109</v>
      </c>
      <c r="L861" s="127" t="s">
        <v>109</v>
      </c>
      <c r="M861" s="130">
        <v>0</v>
      </c>
      <c r="N861" s="130" t="s">
        <v>109</v>
      </c>
      <c r="O861" s="127" t="s">
        <v>109</v>
      </c>
      <c r="P861" s="127" t="s">
        <v>109</v>
      </c>
      <c r="Q861" s="126" t="s">
        <v>109</v>
      </c>
      <c r="R861" s="128" t="s">
        <v>109</v>
      </c>
      <c r="S861" s="129"/>
    </row>
    <row r="862" spans="3:19" s="106" customFormat="1" ht="15.75" hidden="1" thickBot="1" x14ac:dyDescent="0.3">
      <c r="C862" s="120" t="s">
        <v>109</v>
      </c>
      <c r="D862" s="121">
        <v>0</v>
      </c>
      <c r="E862" s="122">
        <v>0</v>
      </c>
      <c r="F862" s="123">
        <v>0</v>
      </c>
      <c r="G862" s="124" t="s">
        <v>109</v>
      </c>
      <c r="H862" s="124" t="s">
        <v>109</v>
      </c>
      <c r="I862" s="123" t="s">
        <v>109</v>
      </c>
      <c r="J862" s="125" t="s">
        <v>109</v>
      </c>
      <c r="K862" s="126" t="s">
        <v>109</v>
      </c>
      <c r="L862" s="127" t="s">
        <v>109</v>
      </c>
      <c r="M862" s="130">
        <v>0</v>
      </c>
      <c r="N862" s="130" t="s">
        <v>109</v>
      </c>
      <c r="O862" s="127" t="s">
        <v>109</v>
      </c>
      <c r="P862" s="127" t="s">
        <v>109</v>
      </c>
      <c r="Q862" s="126">
        <v>5.0000000000000001E-4</v>
      </c>
      <c r="R862" s="128" t="s">
        <v>109</v>
      </c>
      <c r="S862" s="129"/>
    </row>
    <row r="863" spans="3:19" s="106" customFormat="1" ht="15.75" hidden="1" thickBot="1" x14ac:dyDescent="0.3">
      <c r="C863" s="120" t="s">
        <v>109</v>
      </c>
      <c r="D863" s="121">
        <v>0</v>
      </c>
      <c r="E863" s="122">
        <v>0</v>
      </c>
      <c r="F863" s="123">
        <v>0</v>
      </c>
      <c r="G863" s="124" t="s">
        <v>109</v>
      </c>
      <c r="H863" s="124" t="s">
        <v>109</v>
      </c>
      <c r="I863" s="123" t="s">
        <v>109</v>
      </c>
      <c r="J863" s="125" t="s">
        <v>109</v>
      </c>
      <c r="K863" s="126" t="s">
        <v>109</v>
      </c>
      <c r="L863" s="127" t="s">
        <v>109</v>
      </c>
      <c r="M863" s="130">
        <v>0</v>
      </c>
      <c r="N863" s="130" t="s">
        <v>109</v>
      </c>
      <c r="O863" s="127" t="s">
        <v>109</v>
      </c>
      <c r="P863" s="127" t="s">
        <v>109</v>
      </c>
      <c r="Q863" s="126">
        <v>5.0000000000000001E-4</v>
      </c>
      <c r="R863" s="128" t="s">
        <v>109</v>
      </c>
      <c r="S863" s="129"/>
    </row>
    <row r="864" spans="3:19" s="106" customFormat="1" ht="15.75" hidden="1" thickBot="1" x14ac:dyDescent="0.3">
      <c r="C864" s="120" t="s">
        <v>109</v>
      </c>
      <c r="D864" s="121">
        <v>0</v>
      </c>
      <c r="E864" s="122">
        <v>0</v>
      </c>
      <c r="F864" s="123">
        <v>0</v>
      </c>
      <c r="G864" s="124" t="s">
        <v>109</v>
      </c>
      <c r="H864" s="124" t="s">
        <v>109</v>
      </c>
      <c r="I864" s="123" t="s">
        <v>109</v>
      </c>
      <c r="J864" s="125" t="s">
        <v>109</v>
      </c>
      <c r="K864" s="126" t="s">
        <v>109</v>
      </c>
      <c r="L864" s="127" t="s">
        <v>109</v>
      </c>
      <c r="M864" s="130">
        <v>0</v>
      </c>
      <c r="N864" s="130" t="s">
        <v>109</v>
      </c>
      <c r="O864" s="127" t="s">
        <v>109</v>
      </c>
      <c r="P864" s="127" t="s">
        <v>109</v>
      </c>
      <c r="Q864" s="126">
        <v>5.0000000000000001E-4</v>
      </c>
      <c r="R864" s="128" t="s">
        <v>109</v>
      </c>
      <c r="S864" s="129"/>
    </row>
    <row r="865" spans="3:19" s="106" customFormat="1" ht="15.75" hidden="1" thickBot="1" x14ac:dyDescent="0.3">
      <c r="C865" s="120" t="s">
        <v>109</v>
      </c>
      <c r="D865" s="121">
        <v>0</v>
      </c>
      <c r="E865" s="122">
        <v>0</v>
      </c>
      <c r="F865" s="123">
        <v>0</v>
      </c>
      <c r="G865" s="124" t="s">
        <v>109</v>
      </c>
      <c r="H865" s="124" t="s">
        <v>109</v>
      </c>
      <c r="I865" s="123" t="s">
        <v>109</v>
      </c>
      <c r="J865" s="125" t="s">
        <v>109</v>
      </c>
      <c r="K865" s="126" t="s">
        <v>109</v>
      </c>
      <c r="L865" s="127" t="s">
        <v>109</v>
      </c>
      <c r="M865" s="130">
        <v>0</v>
      </c>
      <c r="N865" s="130" t="s">
        <v>109</v>
      </c>
      <c r="O865" s="127" t="s">
        <v>109</v>
      </c>
      <c r="P865" s="127" t="s">
        <v>109</v>
      </c>
      <c r="Q865" s="126">
        <v>5.0000000000000001E-4</v>
      </c>
      <c r="R865" s="128" t="s">
        <v>109</v>
      </c>
      <c r="S865" s="129"/>
    </row>
    <row r="866" spans="3:19" s="106" customFormat="1" ht="15.75" hidden="1" thickBot="1" x14ac:dyDescent="0.3">
      <c r="C866" s="120" t="s">
        <v>109</v>
      </c>
      <c r="D866" s="121">
        <v>0</v>
      </c>
      <c r="E866" s="122">
        <v>0</v>
      </c>
      <c r="F866" s="123">
        <v>0</v>
      </c>
      <c r="G866" s="124" t="s">
        <v>109</v>
      </c>
      <c r="H866" s="124" t="s">
        <v>109</v>
      </c>
      <c r="I866" s="123" t="s">
        <v>109</v>
      </c>
      <c r="J866" s="125" t="s">
        <v>109</v>
      </c>
      <c r="K866" s="126" t="s">
        <v>109</v>
      </c>
      <c r="L866" s="127" t="s">
        <v>109</v>
      </c>
      <c r="M866" s="130">
        <v>0</v>
      </c>
      <c r="N866" s="130" t="s">
        <v>109</v>
      </c>
      <c r="O866" s="127" t="s">
        <v>109</v>
      </c>
      <c r="P866" s="127" t="s">
        <v>109</v>
      </c>
      <c r="Q866" s="126">
        <v>5.0000000000000001E-4</v>
      </c>
      <c r="R866" s="128" t="s">
        <v>109</v>
      </c>
      <c r="S866" s="129"/>
    </row>
    <row r="867" spans="3:19" s="106" customFormat="1" ht="15.75" hidden="1" thickBot="1" x14ac:dyDescent="0.3">
      <c r="C867" s="131" t="s">
        <v>109</v>
      </c>
      <c r="D867" s="132">
        <v>0</v>
      </c>
      <c r="E867" s="133">
        <v>0</v>
      </c>
      <c r="F867" s="134">
        <v>0</v>
      </c>
      <c r="G867" s="135" t="s">
        <v>109</v>
      </c>
      <c r="H867" s="135" t="s">
        <v>109</v>
      </c>
      <c r="I867" s="134" t="s">
        <v>109</v>
      </c>
      <c r="J867" s="136" t="s">
        <v>109</v>
      </c>
      <c r="K867" s="137" t="s">
        <v>109</v>
      </c>
      <c r="L867" s="138" t="s">
        <v>109</v>
      </c>
      <c r="M867" s="139">
        <v>0</v>
      </c>
      <c r="N867" s="139" t="s">
        <v>109</v>
      </c>
      <c r="O867" s="138" t="s">
        <v>109</v>
      </c>
      <c r="P867" s="138" t="s">
        <v>109</v>
      </c>
      <c r="Q867" s="137">
        <v>5.0000000000000001E-4</v>
      </c>
      <c r="R867" s="140" t="s">
        <v>109</v>
      </c>
      <c r="S867" s="141"/>
    </row>
    <row r="868" spans="3:19" s="106" customFormat="1" ht="15.75" hidden="1" thickBot="1" x14ac:dyDescent="0.3">
      <c r="C868" s="109">
        <v>79</v>
      </c>
      <c r="D868" s="110">
        <v>0</v>
      </c>
      <c r="E868" s="111" t="s">
        <v>109</v>
      </c>
      <c r="F868" s="112">
        <v>1</v>
      </c>
      <c r="G868" s="113">
        <v>151500000000</v>
      </c>
      <c r="H868" s="113">
        <v>75750000000</v>
      </c>
      <c r="I868" s="112">
        <v>18</v>
      </c>
      <c r="J868" s="110">
        <v>50500000000</v>
      </c>
      <c r="K868" s="112"/>
      <c r="L868" s="110"/>
      <c r="M868" s="110"/>
      <c r="N868" s="110">
        <v>0</v>
      </c>
      <c r="O868" s="112" t="s">
        <v>109</v>
      </c>
      <c r="P868" s="110" t="s">
        <v>109</v>
      </c>
      <c r="Q868" s="114"/>
      <c r="R868" s="114">
        <v>0</v>
      </c>
      <c r="S868" s="115" t="s">
        <v>109</v>
      </c>
    </row>
    <row r="869" spans="3:19" s="106" customFormat="1" ht="15.75" hidden="1" thickBot="1" x14ac:dyDescent="0.3">
      <c r="C869" s="120" t="s">
        <v>109</v>
      </c>
      <c r="D869" s="121">
        <v>0</v>
      </c>
      <c r="E869" s="122">
        <v>0</v>
      </c>
      <c r="F869" s="123">
        <v>0</v>
      </c>
      <c r="G869" s="124" t="s">
        <v>54</v>
      </c>
      <c r="H869" s="124" t="s">
        <v>109</v>
      </c>
      <c r="I869" s="123" t="s">
        <v>109</v>
      </c>
      <c r="J869" s="125" t="s">
        <v>109</v>
      </c>
      <c r="K869" s="126" t="s">
        <v>109</v>
      </c>
      <c r="L869" s="127" t="s">
        <v>109</v>
      </c>
      <c r="M869" s="127" t="s">
        <v>54</v>
      </c>
      <c r="N869" s="127" t="s">
        <v>109</v>
      </c>
      <c r="O869" s="127" t="s">
        <v>109</v>
      </c>
      <c r="P869" s="127" t="s">
        <v>109</v>
      </c>
      <c r="Q869" s="126">
        <v>5.0000000000000001E-4</v>
      </c>
      <c r="R869" s="128" t="s">
        <v>109</v>
      </c>
      <c r="S869" s="129"/>
    </row>
    <row r="870" spans="3:19" s="106" customFormat="1" ht="15.75" hidden="1" thickBot="1" x14ac:dyDescent="0.3">
      <c r="C870" s="120" t="s">
        <v>109</v>
      </c>
      <c r="D870" s="121">
        <v>0</v>
      </c>
      <c r="E870" s="122">
        <v>0</v>
      </c>
      <c r="F870" s="123">
        <v>0</v>
      </c>
      <c r="G870" s="124" t="s">
        <v>109</v>
      </c>
      <c r="H870" s="124" t="s">
        <v>109</v>
      </c>
      <c r="I870" s="123" t="s">
        <v>109</v>
      </c>
      <c r="J870" s="125" t="s">
        <v>109</v>
      </c>
      <c r="K870" s="126" t="s">
        <v>109</v>
      </c>
      <c r="L870" s="127" t="s">
        <v>109</v>
      </c>
      <c r="M870" s="130" t="s">
        <v>54</v>
      </c>
      <c r="N870" s="130" t="s">
        <v>109</v>
      </c>
      <c r="O870" s="127" t="s">
        <v>109</v>
      </c>
      <c r="P870" s="127" t="s">
        <v>109</v>
      </c>
      <c r="Q870" s="126">
        <v>5.0000000000000001E-4</v>
      </c>
      <c r="R870" s="128" t="s">
        <v>109</v>
      </c>
      <c r="S870" s="129"/>
    </row>
    <row r="871" spans="3:19" s="106" customFormat="1" ht="15.75" hidden="1" thickBot="1" x14ac:dyDescent="0.3">
      <c r="C871" s="120" t="s">
        <v>109</v>
      </c>
      <c r="D871" s="121">
        <v>0</v>
      </c>
      <c r="E871" s="122">
        <v>0</v>
      </c>
      <c r="F871" s="123">
        <v>0</v>
      </c>
      <c r="G871" s="124" t="s">
        <v>109</v>
      </c>
      <c r="H871" s="124" t="s">
        <v>109</v>
      </c>
      <c r="I871" s="123" t="s">
        <v>109</v>
      </c>
      <c r="J871" s="125" t="s">
        <v>109</v>
      </c>
      <c r="K871" s="126" t="s">
        <v>109</v>
      </c>
      <c r="L871" s="127" t="s">
        <v>109</v>
      </c>
      <c r="M871" s="130">
        <v>0</v>
      </c>
      <c r="N871" s="130" t="s">
        <v>109</v>
      </c>
      <c r="O871" s="127" t="s">
        <v>109</v>
      </c>
      <c r="P871" s="127" t="s">
        <v>109</v>
      </c>
      <c r="Q871" s="126">
        <v>5.0000000000000001E-4</v>
      </c>
      <c r="R871" s="128" t="s">
        <v>109</v>
      </c>
      <c r="S871" s="129"/>
    </row>
    <row r="872" spans="3:19" s="106" customFormat="1" ht="15.75" hidden="1" thickBot="1" x14ac:dyDescent="0.3">
      <c r="C872" s="120">
        <v>0</v>
      </c>
      <c r="D872" s="121" t="s">
        <v>109</v>
      </c>
      <c r="E872" s="122" t="s">
        <v>109</v>
      </c>
      <c r="F872" s="123">
        <v>0</v>
      </c>
      <c r="G872" s="124" t="s">
        <v>109</v>
      </c>
      <c r="H872" s="124" t="s">
        <v>109</v>
      </c>
      <c r="I872" s="123" t="s">
        <v>109</v>
      </c>
      <c r="J872" s="125" t="s">
        <v>109</v>
      </c>
      <c r="K872" s="126" t="s">
        <v>109</v>
      </c>
      <c r="L872" s="127" t="s">
        <v>109</v>
      </c>
      <c r="M872" s="130">
        <v>0</v>
      </c>
      <c r="N872" s="130" t="s">
        <v>109</v>
      </c>
      <c r="O872" s="127" t="s">
        <v>109</v>
      </c>
      <c r="P872" s="127" t="s">
        <v>109</v>
      </c>
      <c r="Q872" s="126" t="s">
        <v>109</v>
      </c>
      <c r="R872" s="128" t="s">
        <v>109</v>
      </c>
      <c r="S872" s="129"/>
    </row>
    <row r="873" spans="3:19" s="106" customFormat="1" ht="15.75" hidden="1" thickBot="1" x14ac:dyDescent="0.3">
      <c r="C873" s="120" t="s">
        <v>109</v>
      </c>
      <c r="D873" s="121">
        <v>0</v>
      </c>
      <c r="E873" s="122">
        <v>0</v>
      </c>
      <c r="F873" s="123">
        <v>0</v>
      </c>
      <c r="G873" s="124" t="s">
        <v>109</v>
      </c>
      <c r="H873" s="124" t="s">
        <v>109</v>
      </c>
      <c r="I873" s="123" t="s">
        <v>109</v>
      </c>
      <c r="J873" s="125" t="s">
        <v>109</v>
      </c>
      <c r="K873" s="126" t="s">
        <v>109</v>
      </c>
      <c r="L873" s="127" t="s">
        <v>109</v>
      </c>
      <c r="M873" s="130">
        <v>0</v>
      </c>
      <c r="N873" s="130" t="s">
        <v>109</v>
      </c>
      <c r="O873" s="127" t="s">
        <v>109</v>
      </c>
      <c r="P873" s="127" t="s">
        <v>109</v>
      </c>
      <c r="Q873" s="126">
        <v>5.0000000000000001E-4</v>
      </c>
      <c r="R873" s="128" t="s">
        <v>109</v>
      </c>
      <c r="S873" s="129"/>
    </row>
    <row r="874" spans="3:19" s="106" customFormat="1" ht="15.75" hidden="1" thickBot="1" x14ac:dyDescent="0.3">
      <c r="C874" s="120" t="s">
        <v>109</v>
      </c>
      <c r="D874" s="121">
        <v>0</v>
      </c>
      <c r="E874" s="122">
        <v>0</v>
      </c>
      <c r="F874" s="123">
        <v>0</v>
      </c>
      <c r="G874" s="124" t="s">
        <v>109</v>
      </c>
      <c r="H874" s="124" t="s">
        <v>109</v>
      </c>
      <c r="I874" s="123" t="s">
        <v>109</v>
      </c>
      <c r="J874" s="125" t="s">
        <v>109</v>
      </c>
      <c r="K874" s="126" t="s">
        <v>109</v>
      </c>
      <c r="L874" s="127" t="s">
        <v>109</v>
      </c>
      <c r="M874" s="130">
        <v>0</v>
      </c>
      <c r="N874" s="130" t="s">
        <v>109</v>
      </c>
      <c r="O874" s="127" t="s">
        <v>109</v>
      </c>
      <c r="P874" s="127" t="s">
        <v>109</v>
      </c>
      <c r="Q874" s="126">
        <v>5.0000000000000001E-4</v>
      </c>
      <c r="R874" s="128" t="s">
        <v>109</v>
      </c>
      <c r="S874" s="129"/>
    </row>
    <row r="875" spans="3:19" s="106" customFormat="1" ht="15.75" hidden="1" thickBot="1" x14ac:dyDescent="0.3">
      <c r="C875" s="120" t="s">
        <v>109</v>
      </c>
      <c r="D875" s="121">
        <v>0</v>
      </c>
      <c r="E875" s="122">
        <v>0</v>
      </c>
      <c r="F875" s="123">
        <v>0</v>
      </c>
      <c r="G875" s="124" t="s">
        <v>109</v>
      </c>
      <c r="H875" s="124" t="s">
        <v>109</v>
      </c>
      <c r="I875" s="123" t="s">
        <v>109</v>
      </c>
      <c r="J875" s="125" t="s">
        <v>109</v>
      </c>
      <c r="K875" s="126" t="s">
        <v>109</v>
      </c>
      <c r="L875" s="127" t="s">
        <v>109</v>
      </c>
      <c r="M875" s="130">
        <v>0</v>
      </c>
      <c r="N875" s="130" t="s">
        <v>109</v>
      </c>
      <c r="O875" s="127" t="s">
        <v>109</v>
      </c>
      <c r="P875" s="127" t="s">
        <v>109</v>
      </c>
      <c r="Q875" s="126">
        <v>5.0000000000000001E-4</v>
      </c>
      <c r="R875" s="128" t="s">
        <v>109</v>
      </c>
      <c r="S875" s="129"/>
    </row>
    <row r="876" spans="3:19" s="106" customFormat="1" ht="15.75" hidden="1" thickBot="1" x14ac:dyDescent="0.3">
      <c r="C876" s="120" t="s">
        <v>109</v>
      </c>
      <c r="D876" s="121">
        <v>0</v>
      </c>
      <c r="E876" s="122">
        <v>0</v>
      </c>
      <c r="F876" s="123">
        <v>0</v>
      </c>
      <c r="G876" s="124" t="s">
        <v>109</v>
      </c>
      <c r="H876" s="124" t="s">
        <v>109</v>
      </c>
      <c r="I876" s="123" t="s">
        <v>109</v>
      </c>
      <c r="J876" s="125" t="s">
        <v>109</v>
      </c>
      <c r="K876" s="126" t="s">
        <v>109</v>
      </c>
      <c r="L876" s="127" t="s">
        <v>109</v>
      </c>
      <c r="M876" s="130">
        <v>0</v>
      </c>
      <c r="N876" s="130" t="s">
        <v>109</v>
      </c>
      <c r="O876" s="127" t="s">
        <v>109</v>
      </c>
      <c r="P876" s="127" t="s">
        <v>109</v>
      </c>
      <c r="Q876" s="126">
        <v>5.0000000000000001E-4</v>
      </c>
      <c r="R876" s="128" t="s">
        <v>109</v>
      </c>
      <c r="S876" s="129"/>
    </row>
    <row r="877" spans="3:19" s="106" customFormat="1" ht="15.75" hidden="1" thickBot="1" x14ac:dyDescent="0.3">
      <c r="C877" s="120" t="s">
        <v>109</v>
      </c>
      <c r="D877" s="121">
        <v>0</v>
      </c>
      <c r="E877" s="122">
        <v>0</v>
      </c>
      <c r="F877" s="123">
        <v>0</v>
      </c>
      <c r="G877" s="124" t="s">
        <v>109</v>
      </c>
      <c r="H877" s="124" t="s">
        <v>109</v>
      </c>
      <c r="I877" s="123" t="s">
        <v>109</v>
      </c>
      <c r="J877" s="125" t="s">
        <v>109</v>
      </c>
      <c r="K877" s="126" t="s">
        <v>109</v>
      </c>
      <c r="L877" s="127" t="s">
        <v>109</v>
      </c>
      <c r="M877" s="130">
        <v>0</v>
      </c>
      <c r="N877" s="130" t="s">
        <v>109</v>
      </c>
      <c r="O877" s="127" t="s">
        <v>109</v>
      </c>
      <c r="P877" s="127" t="s">
        <v>109</v>
      </c>
      <c r="Q877" s="126">
        <v>5.0000000000000001E-4</v>
      </c>
      <c r="R877" s="128" t="s">
        <v>109</v>
      </c>
      <c r="S877" s="129"/>
    </row>
    <row r="878" spans="3:19" s="106" customFormat="1" ht="15.75" hidden="1" thickBot="1" x14ac:dyDescent="0.3">
      <c r="C878" s="131" t="s">
        <v>109</v>
      </c>
      <c r="D878" s="132">
        <v>0</v>
      </c>
      <c r="E878" s="133">
        <v>0</v>
      </c>
      <c r="F878" s="134">
        <v>0</v>
      </c>
      <c r="G878" s="135" t="s">
        <v>109</v>
      </c>
      <c r="H878" s="135" t="s">
        <v>109</v>
      </c>
      <c r="I878" s="134" t="s">
        <v>109</v>
      </c>
      <c r="J878" s="136" t="s">
        <v>109</v>
      </c>
      <c r="K878" s="137" t="s">
        <v>109</v>
      </c>
      <c r="L878" s="138" t="s">
        <v>109</v>
      </c>
      <c r="M878" s="139">
        <v>0</v>
      </c>
      <c r="N878" s="139" t="s">
        <v>109</v>
      </c>
      <c r="O878" s="138" t="s">
        <v>109</v>
      </c>
      <c r="P878" s="138" t="s">
        <v>109</v>
      </c>
      <c r="Q878" s="137">
        <v>5.0000000000000001E-4</v>
      </c>
      <c r="R878" s="140" t="s">
        <v>109</v>
      </c>
      <c r="S878" s="141"/>
    </row>
    <row r="879" spans="3:19" s="106" customFormat="1" ht="15.75" hidden="1" thickBot="1" x14ac:dyDescent="0.3">
      <c r="C879" s="109">
        <v>80</v>
      </c>
      <c r="D879" s="110">
        <v>0</v>
      </c>
      <c r="E879" s="111" t="s">
        <v>109</v>
      </c>
      <c r="F879" s="112">
        <v>1</v>
      </c>
      <c r="G879" s="113">
        <v>151500000000</v>
      </c>
      <c r="H879" s="113">
        <v>75750000000</v>
      </c>
      <c r="I879" s="112">
        <v>18</v>
      </c>
      <c r="J879" s="110">
        <v>50500000000</v>
      </c>
      <c r="K879" s="112"/>
      <c r="L879" s="110"/>
      <c r="M879" s="110"/>
      <c r="N879" s="110">
        <v>0</v>
      </c>
      <c r="O879" s="112" t="s">
        <v>109</v>
      </c>
      <c r="P879" s="110" t="s">
        <v>109</v>
      </c>
      <c r="Q879" s="114"/>
      <c r="R879" s="114">
        <v>0</v>
      </c>
      <c r="S879" s="115" t="s">
        <v>109</v>
      </c>
    </row>
    <row r="880" spans="3:19" s="106" customFormat="1" ht="15.75" hidden="1" thickBot="1" x14ac:dyDescent="0.3">
      <c r="C880" s="120" t="s">
        <v>109</v>
      </c>
      <c r="D880" s="121">
        <v>0</v>
      </c>
      <c r="E880" s="122">
        <v>0</v>
      </c>
      <c r="F880" s="123">
        <v>0</v>
      </c>
      <c r="G880" s="124" t="s">
        <v>54</v>
      </c>
      <c r="H880" s="124" t="s">
        <v>109</v>
      </c>
      <c r="I880" s="123" t="s">
        <v>109</v>
      </c>
      <c r="J880" s="125" t="s">
        <v>109</v>
      </c>
      <c r="K880" s="126" t="s">
        <v>109</v>
      </c>
      <c r="L880" s="127" t="s">
        <v>109</v>
      </c>
      <c r="M880" s="127" t="s">
        <v>54</v>
      </c>
      <c r="N880" s="127" t="s">
        <v>109</v>
      </c>
      <c r="O880" s="127" t="s">
        <v>109</v>
      </c>
      <c r="P880" s="127" t="s">
        <v>109</v>
      </c>
      <c r="Q880" s="126">
        <v>5.0000000000000001E-4</v>
      </c>
      <c r="R880" s="128" t="s">
        <v>109</v>
      </c>
      <c r="S880" s="129"/>
    </row>
    <row r="881" spans="3:19" s="106" customFormat="1" ht="15.75" hidden="1" thickBot="1" x14ac:dyDescent="0.3">
      <c r="C881" s="120" t="s">
        <v>109</v>
      </c>
      <c r="D881" s="121">
        <v>0</v>
      </c>
      <c r="E881" s="122">
        <v>0</v>
      </c>
      <c r="F881" s="123">
        <v>0</v>
      </c>
      <c r="G881" s="124" t="s">
        <v>109</v>
      </c>
      <c r="H881" s="124" t="s">
        <v>109</v>
      </c>
      <c r="I881" s="123" t="s">
        <v>109</v>
      </c>
      <c r="J881" s="125" t="s">
        <v>109</v>
      </c>
      <c r="K881" s="126" t="s">
        <v>109</v>
      </c>
      <c r="L881" s="127" t="s">
        <v>109</v>
      </c>
      <c r="M881" s="130" t="s">
        <v>54</v>
      </c>
      <c r="N881" s="130" t="s">
        <v>109</v>
      </c>
      <c r="O881" s="127" t="s">
        <v>109</v>
      </c>
      <c r="P881" s="127" t="s">
        <v>109</v>
      </c>
      <c r="Q881" s="126">
        <v>5.0000000000000001E-4</v>
      </c>
      <c r="R881" s="128" t="s">
        <v>109</v>
      </c>
      <c r="S881" s="129"/>
    </row>
    <row r="882" spans="3:19" s="106" customFormat="1" ht="15.75" hidden="1" thickBot="1" x14ac:dyDescent="0.3">
      <c r="C882" s="120" t="s">
        <v>109</v>
      </c>
      <c r="D882" s="121">
        <v>0</v>
      </c>
      <c r="E882" s="122">
        <v>0</v>
      </c>
      <c r="F882" s="123">
        <v>0</v>
      </c>
      <c r="G882" s="124" t="s">
        <v>109</v>
      </c>
      <c r="H882" s="124" t="s">
        <v>109</v>
      </c>
      <c r="I882" s="123" t="s">
        <v>109</v>
      </c>
      <c r="J882" s="125" t="s">
        <v>109</v>
      </c>
      <c r="K882" s="126" t="s">
        <v>109</v>
      </c>
      <c r="L882" s="127" t="s">
        <v>109</v>
      </c>
      <c r="M882" s="130">
        <v>0</v>
      </c>
      <c r="N882" s="130" t="s">
        <v>109</v>
      </c>
      <c r="O882" s="127" t="s">
        <v>109</v>
      </c>
      <c r="P882" s="127" t="s">
        <v>109</v>
      </c>
      <c r="Q882" s="126">
        <v>5.0000000000000001E-4</v>
      </c>
      <c r="R882" s="128" t="s">
        <v>109</v>
      </c>
      <c r="S882" s="129"/>
    </row>
    <row r="883" spans="3:19" s="106" customFormat="1" ht="15.75" hidden="1" thickBot="1" x14ac:dyDescent="0.3">
      <c r="C883" s="120">
        <v>0</v>
      </c>
      <c r="D883" s="121" t="s">
        <v>109</v>
      </c>
      <c r="E883" s="122" t="s">
        <v>109</v>
      </c>
      <c r="F883" s="123">
        <v>0</v>
      </c>
      <c r="G883" s="124" t="s">
        <v>109</v>
      </c>
      <c r="H883" s="124" t="s">
        <v>109</v>
      </c>
      <c r="I883" s="123" t="s">
        <v>109</v>
      </c>
      <c r="J883" s="125" t="s">
        <v>109</v>
      </c>
      <c r="K883" s="126" t="s">
        <v>109</v>
      </c>
      <c r="L883" s="127" t="s">
        <v>109</v>
      </c>
      <c r="M883" s="130">
        <v>0</v>
      </c>
      <c r="N883" s="130" t="s">
        <v>109</v>
      </c>
      <c r="O883" s="127" t="s">
        <v>109</v>
      </c>
      <c r="P883" s="127" t="s">
        <v>109</v>
      </c>
      <c r="Q883" s="126" t="s">
        <v>109</v>
      </c>
      <c r="R883" s="128" t="s">
        <v>109</v>
      </c>
      <c r="S883" s="129"/>
    </row>
    <row r="884" spans="3:19" s="106" customFormat="1" ht="15.75" hidden="1" thickBot="1" x14ac:dyDescent="0.3">
      <c r="C884" s="120" t="s">
        <v>109</v>
      </c>
      <c r="D884" s="121">
        <v>0</v>
      </c>
      <c r="E884" s="122">
        <v>0</v>
      </c>
      <c r="F884" s="123">
        <v>0</v>
      </c>
      <c r="G884" s="124" t="s">
        <v>109</v>
      </c>
      <c r="H884" s="124" t="s">
        <v>109</v>
      </c>
      <c r="I884" s="123" t="s">
        <v>109</v>
      </c>
      <c r="J884" s="125" t="s">
        <v>109</v>
      </c>
      <c r="K884" s="126" t="s">
        <v>109</v>
      </c>
      <c r="L884" s="127" t="s">
        <v>109</v>
      </c>
      <c r="M884" s="130">
        <v>0</v>
      </c>
      <c r="N884" s="130" t="s">
        <v>109</v>
      </c>
      <c r="O884" s="127" t="s">
        <v>109</v>
      </c>
      <c r="P884" s="127" t="s">
        <v>109</v>
      </c>
      <c r="Q884" s="126">
        <v>5.0000000000000001E-4</v>
      </c>
      <c r="R884" s="128" t="s">
        <v>109</v>
      </c>
      <c r="S884" s="129"/>
    </row>
    <row r="885" spans="3:19" s="106" customFormat="1" ht="15.75" hidden="1" thickBot="1" x14ac:dyDescent="0.3">
      <c r="C885" s="120" t="s">
        <v>109</v>
      </c>
      <c r="D885" s="121">
        <v>0</v>
      </c>
      <c r="E885" s="122">
        <v>0</v>
      </c>
      <c r="F885" s="123">
        <v>0</v>
      </c>
      <c r="G885" s="124" t="s">
        <v>109</v>
      </c>
      <c r="H885" s="124" t="s">
        <v>109</v>
      </c>
      <c r="I885" s="123" t="s">
        <v>109</v>
      </c>
      <c r="J885" s="125" t="s">
        <v>109</v>
      </c>
      <c r="K885" s="126" t="s">
        <v>109</v>
      </c>
      <c r="L885" s="127" t="s">
        <v>109</v>
      </c>
      <c r="M885" s="130">
        <v>0</v>
      </c>
      <c r="N885" s="130" t="s">
        <v>109</v>
      </c>
      <c r="O885" s="127" t="s">
        <v>109</v>
      </c>
      <c r="P885" s="127" t="s">
        <v>109</v>
      </c>
      <c r="Q885" s="126">
        <v>5.0000000000000001E-4</v>
      </c>
      <c r="R885" s="128" t="s">
        <v>109</v>
      </c>
      <c r="S885" s="129"/>
    </row>
    <row r="886" spans="3:19" s="106" customFormat="1" ht="15.75" hidden="1" thickBot="1" x14ac:dyDescent="0.3">
      <c r="C886" s="120" t="s">
        <v>109</v>
      </c>
      <c r="D886" s="121">
        <v>0</v>
      </c>
      <c r="E886" s="122">
        <v>0</v>
      </c>
      <c r="F886" s="123">
        <v>0</v>
      </c>
      <c r="G886" s="124" t="s">
        <v>109</v>
      </c>
      <c r="H886" s="124" t="s">
        <v>109</v>
      </c>
      <c r="I886" s="123" t="s">
        <v>109</v>
      </c>
      <c r="J886" s="125" t="s">
        <v>109</v>
      </c>
      <c r="K886" s="126" t="s">
        <v>109</v>
      </c>
      <c r="L886" s="127" t="s">
        <v>109</v>
      </c>
      <c r="M886" s="130">
        <v>0</v>
      </c>
      <c r="N886" s="130" t="s">
        <v>109</v>
      </c>
      <c r="O886" s="127" t="s">
        <v>109</v>
      </c>
      <c r="P886" s="127" t="s">
        <v>109</v>
      </c>
      <c r="Q886" s="126">
        <v>5.0000000000000001E-4</v>
      </c>
      <c r="R886" s="128" t="s">
        <v>109</v>
      </c>
      <c r="S886" s="129"/>
    </row>
    <row r="887" spans="3:19" s="106" customFormat="1" ht="15.75" hidden="1" thickBot="1" x14ac:dyDescent="0.3">
      <c r="C887" s="120" t="s">
        <v>109</v>
      </c>
      <c r="D887" s="121">
        <v>0</v>
      </c>
      <c r="E887" s="122">
        <v>0</v>
      </c>
      <c r="F887" s="123">
        <v>0</v>
      </c>
      <c r="G887" s="124" t="s">
        <v>109</v>
      </c>
      <c r="H887" s="124" t="s">
        <v>109</v>
      </c>
      <c r="I887" s="123" t="s">
        <v>109</v>
      </c>
      <c r="J887" s="125" t="s">
        <v>109</v>
      </c>
      <c r="K887" s="126" t="s">
        <v>109</v>
      </c>
      <c r="L887" s="127" t="s">
        <v>109</v>
      </c>
      <c r="M887" s="130">
        <v>0</v>
      </c>
      <c r="N887" s="130" t="s">
        <v>109</v>
      </c>
      <c r="O887" s="127" t="s">
        <v>109</v>
      </c>
      <c r="P887" s="127" t="s">
        <v>109</v>
      </c>
      <c r="Q887" s="126">
        <v>5.0000000000000001E-4</v>
      </c>
      <c r="R887" s="128" t="s">
        <v>109</v>
      </c>
      <c r="S887" s="129"/>
    </row>
    <row r="888" spans="3:19" s="106" customFormat="1" ht="15.75" hidden="1" thickBot="1" x14ac:dyDescent="0.3">
      <c r="C888" s="120" t="s">
        <v>109</v>
      </c>
      <c r="D888" s="121">
        <v>0</v>
      </c>
      <c r="E888" s="122">
        <v>0</v>
      </c>
      <c r="F888" s="123">
        <v>0</v>
      </c>
      <c r="G888" s="124" t="s">
        <v>109</v>
      </c>
      <c r="H888" s="124" t="s">
        <v>109</v>
      </c>
      <c r="I888" s="123" t="s">
        <v>109</v>
      </c>
      <c r="J888" s="125" t="s">
        <v>109</v>
      </c>
      <c r="K888" s="126" t="s">
        <v>109</v>
      </c>
      <c r="L888" s="127" t="s">
        <v>109</v>
      </c>
      <c r="M888" s="130">
        <v>0</v>
      </c>
      <c r="N888" s="130" t="s">
        <v>109</v>
      </c>
      <c r="O888" s="127" t="s">
        <v>109</v>
      </c>
      <c r="P888" s="127" t="s">
        <v>109</v>
      </c>
      <c r="Q888" s="126">
        <v>5.0000000000000001E-4</v>
      </c>
      <c r="R888" s="128" t="s">
        <v>109</v>
      </c>
      <c r="S888" s="129"/>
    </row>
    <row r="889" spans="3:19" s="106" customFormat="1" ht="15.75" hidden="1" thickBot="1" x14ac:dyDescent="0.3">
      <c r="C889" s="131" t="s">
        <v>109</v>
      </c>
      <c r="D889" s="132">
        <v>0</v>
      </c>
      <c r="E889" s="133">
        <v>0</v>
      </c>
      <c r="F889" s="134">
        <v>0</v>
      </c>
      <c r="G889" s="135" t="s">
        <v>109</v>
      </c>
      <c r="H889" s="135" t="s">
        <v>109</v>
      </c>
      <c r="I889" s="134" t="s">
        <v>109</v>
      </c>
      <c r="J889" s="136" t="s">
        <v>109</v>
      </c>
      <c r="K889" s="137" t="s">
        <v>109</v>
      </c>
      <c r="L889" s="138" t="s">
        <v>109</v>
      </c>
      <c r="M889" s="139">
        <v>0</v>
      </c>
      <c r="N889" s="139" t="s">
        <v>109</v>
      </c>
      <c r="O889" s="138" t="s">
        <v>109</v>
      </c>
      <c r="P889" s="138" t="s">
        <v>109</v>
      </c>
      <c r="Q889" s="137">
        <v>5.0000000000000001E-4</v>
      </c>
      <c r="R889" s="140" t="s">
        <v>109</v>
      </c>
      <c r="S889" s="141"/>
    </row>
    <row r="890" spans="3:19" s="106" customFormat="1" ht="15.75" hidden="1" thickBot="1" x14ac:dyDescent="0.3">
      <c r="C890" s="109">
        <v>81</v>
      </c>
      <c r="D890" s="110">
        <v>0</v>
      </c>
      <c r="E890" s="111" t="s">
        <v>109</v>
      </c>
      <c r="F890" s="112">
        <v>1</v>
      </c>
      <c r="G890" s="113">
        <v>151500000000</v>
      </c>
      <c r="H890" s="113">
        <v>75750000000</v>
      </c>
      <c r="I890" s="112">
        <v>18</v>
      </c>
      <c r="J890" s="110">
        <v>50500000000</v>
      </c>
      <c r="K890" s="112"/>
      <c r="L890" s="110"/>
      <c r="M890" s="110"/>
      <c r="N890" s="110">
        <v>0</v>
      </c>
      <c r="O890" s="112" t="s">
        <v>109</v>
      </c>
      <c r="P890" s="110" t="s">
        <v>109</v>
      </c>
      <c r="Q890" s="114"/>
      <c r="R890" s="114">
        <v>0</v>
      </c>
      <c r="S890" s="115" t="s">
        <v>109</v>
      </c>
    </row>
    <row r="891" spans="3:19" s="106" customFormat="1" ht="15.75" hidden="1" thickBot="1" x14ac:dyDescent="0.3">
      <c r="C891" s="120" t="s">
        <v>109</v>
      </c>
      <c r="D891" s="121">
        <v>0</v>
      </c>
      <c r="E891" s="122">
        <v>0</v>
      </c>
      <c r="F891" s="123">
        <v>0</v>
      </c>
      <c r="G891" s="124" t="s">
        <v>54</v>
      </c>
      <c r="H891" s="124" t="s">
        <v>109</v>
      </c>
      <c r="I891" s="123" t="s">
        <v>109</v>
      </c>
      <c r="J891" s="125" t="s">
        <v>109</v>
      </c>
      <c r="K891" s="126" t="s">
        <v>109</v>
      </c>
      <c r="L891" s="127" t="s">
        <v>109</v>
      </c>
      <c r="M891" s="127" t="s">
        <v>54</v>
      </c>
      <c r="N891" s="127" t="s">
        <v>109</v>
      </c>
      <c r="O891" s="127" t="s">
        <v>109</v>
      </c>
      <c r="P891" s="127" t="s">
        <v>109</v>
      </c>
      <c r="Q891" s="126">
        <v>5.0000000000000001E-4</v>
      </c>
      <c r="R891" s="128" t="s">
        <v>109</v>
      </c>
      <c r="S891" s="129"/>
    </row>
    <row r="892" spans="3:19" s="106" customFormat="1" ht="15.75" hidden="1" thickBot="1" x14ac:dyDescent="0.3">
      <c r="C892" s="120" t="s">
        <v>109</v>
      </c>
      <c r="D892" s="121">
        <v>0</v>
      </c>
      <c r="E892" s="122">
        <v>0</v>
      </c>
      <c r="F892" s="123">
        <v>0</v>
      </c>
      <c r="G892" s="124" t="s">
        <v>109</v>
      </c>
      <c r="H892" s="124" t="s">
        <v>109</v>
      </c>
      <c r="I892" s="123" t="s">
        <v>109</v>
      </c>
      <c r="J892" s="125" t="s">
        <v>109</v>
      </c>
      <c r="K892" s="126" t="s">
        <v>109</v>
      </c>
      <c r="L892" s="127" t="s">
        <v>109</v>
      </c>
      <c r="M892" s="130" t="s">
        <v>54</v>
      </c>
      <c r="N892" s="130" t="s">
        <v>109</v>
      </c>
      <c r="O892" s="127" t="s">
        <v>109</v>
      </c>
      <c r="P892" s="127" t="s">
        <v>109</v>
      </c>
      <c r="Q892" s="126">
        <v>5.0000000000000001E-4</v>
      </c>
      <c r="R892" s="128" t="s">
        <v>109</v>
      </c>
      <c r="S892" s="129"/>
    </row>
    <row r="893" spans="3:19" s="106" customFormat="1" ht="15.75" hidden="1" thickBot="1" x14ac:dyDescent="0.3">
      <c r="C893" s="120" t="s">
        <v>109</v>
      </c>
      <c r="D893" s="121">
        <v>0</v>
      </c>
      <c r="E893" s="122">
        <v>0</v>
      </c>
      <c r="F893" s="123">
        <v>0</v>
      </c>
      <c r="G893" s="124" t="s">
        <v>109</v>
      </c>
      <c r="H893" s="124" t="s">
        <v>109</v>
      </c>
      <c r="I893" s="123" t="s">
        <v>109</v>
      </c>
      <c r="J893" s="125" t="s">
        <v>109</v>
      </c>
      <c r="K893" s="126" t="s">
        <v>109</v>
      </c>
      <c r="L893" s="127" t="s">
        <v>109</v>
      </c>
      <c r="M893" s="130">
        <v>0</v>
      </c>
      <c r="N893" s="130" t="s">
        <v>109</v>
      </c>
      <c r="O893" s="127" t="s">
        <v>109</v>
      </c>
      <c r="P893" s="127" t="s">
        <v>109</v>
      </c>
      <c r="Q893" s="126">
        <v>5.0000000000000001E-4</v>
      </c>
      <c r="R893" s="128" t="s">
        <v>109</v>
      </c>
      <c r="S893" s="129"/>
    </row>
    <row r="894" spans="3:19" s="106" customFormat="1" ht="15.75" hidden="1" thickBot="1" x14ac:dyDescent="0.3">
      <c r="C894" s="120">
        <v>0</v>
      </c>
      <c r="D894" s="121" t="s">
        <v>109</v>
      </c>
      <c r="E894" s="122" t="s">
        <v>109</v>
      </c>
      <c r="F894" s="123">
        <v>0</v>
      </c>
      <c r="G894" s="124" t="s">
        <v>109</v>
      </c>
      <c r="H894" s="124" t="s">
        <v>109</v>
      </c>
      <c r="I894" s="123" t="s">
        <v>109</v>
      </c>
      <c r="J894" s="125" t="s">
        <v>109</v>
      </c>
      <c r="K894" s="126" t="s">
        <v>109</v>
      </c>
      <c r="L894" s="127" t="s">
        <v>109</v>
      </c>
      <c r="M894" s="130">
        <v>0</v>
      </c>
      <c r="N894" s="130" t="s">
        <v>109</v>
      </c>
      <c r="O894" s="127" t="s">
        <v>109</v>
      </c>
      <c r="P894" s="127" t="s">
        <v>109</v>
      </c>
      <c r="Q894" s="126" t="s">
        <v>109</v>
      </c>
      <c r="R894" s="128" t="s">
        <v>109</v>
      </c>
      <c r="S894" s="129"/>
    </row>
    <row r="895" spans="3:19" s="106" customFormat="1" ht="15.75" hidden="1" thickBot="1" x14ac:dyDescent="0.3">
      <c r="C895" s="120" t="s">
        <v>109</v>
      </c>
      <c r="D895" s="121">
        <v>0</v>
      </c>
      <c r="E895" s="122">
        <v>0</v>
      </c>
      <c r="F895" s="123">
        <v>0</v>
      </c>
      <c r="G895" s="124" t="s">
        <v>109</v>
      </c>
      <c r="H895" s="124" t="s">
        <v>109</v>
      </c>
      <c r="I895" s="123" t="s">
        <v>109</v>
      </c>
      <c r="J895" s="125" t="s">
        <v>109</v>
      </c>
      <c r="K895" s="126" t="s">
        <v>109</v>
      </c>
      <c r="L895" s="127" t="s">
        <v>109</v>
      </c>
      <c r="M895" s="130">
        <v>0</v>
      </c>
      <c r="N895" s="130" t="s">
        <v>109</v>
      </c>
      <c r="O895" s="127" t="s">
        <v>109</v>
      </c>
      <c r="P895" s="127" t="s">
        <v>109</v>
      </c>
      <c r="Q895" s="126">
        <v>5.0000000000000001E-4</v>
      </c>
      <c r="R895" s="128" t="s">
        <v>109</v>
      </c>
      <c r="S895" s="129"/>
    </row>
    <row r="896" spans="3:19" s="106" customFormat="1" ht="15.75" hidden="1" thickBot="1" x14ac:dyDescent="0.3">
      <c r="C896" s="120" t="s">
        <v>109</v>
      </c>
      <c r="D896" s="121">
        <v>0</v>
      </c>
      <c r="E896" s="122">
        <v>0</v>
      </c>
      <c r="F896" s="123">
        <v>0</v>
      </c>
      <c r="G896" s="124" t="s">
        <v>109</v>
      </c>
      <c r="H896" s="124" t="s">
        <v>109</v>
      </c>
      <c r="I896" s="123" t="s">
        <v>109</v>
      </c>
      <c r="J896" s="125" t="s">
        <v>109</v>
      </c>
      <c r="K896" s="126" t="s">
        <v>109</v>
      </c>
      <c r="L896" s="127" t="s">
        <v>109</v>
      </c>
      <c r="M896" s="130">
        <v>0</v>
      </c>
      <c r="N896" s="130" t="s">
        <v>109</v>
      </c>
      <c r="O896" s="127" t="s">
        <v>109</v>
      </c>
      <c r="P896" s="127" t="s">
        <v>109</v>
      </c>
      <c r="Q896" s="126">
        <v>5.0000000000000001E-4</v>
      </c>
      <c r="R896" s="128" t="s">
        <v>109</v>
      </c>
      <c r="S896" s="129"/>
    </row>
    <row r="897" spans="3:19" s="106" customFormat="1" ht="15.75" hidden="1" thickBot="1" x14ac:dyDescent="0.3">
      <c r="C897" s="120" t="s">
        <v>109</v>
      </c>
      <c r="D897" s="121">
        <v>0</v>
      </c>
      <c r="E897" s="122">
        <v>0</v>
      </c>
      <c r="F897" s="123">
        <v>0</v>
      </c>
      <c r="G897" s="124" t="s">
        <v>109</v>
      </c>
      <c r="H897" s="124" t="s">
        <v>109</v>
      </c>
      <c r="I897" s="123" t="s">
        <v>109</v>
      </c>
      <c r="J897" s="125" t="s">
        <v>109</v>
      </c>
      <c r="K897" s="126" t="s">
        <v>109</v>
      </c>
      <c r="L897" s="127" t="s">
        <v>109</v>
      </c>
      <c r="M897" s="130">
        <v>0</v>
      </c>
      <c r="N897" s="130" t="s">
        <v>109</v>
      </c>
      <c r="O897" s="127" t="s">
        <v>109</v>
      </c>
      <c r="P897" s="127" t="s">
        <v>109</v>
      </c>
      <c r="Q897" s="126">
        <v>5.0000000000000001E-4</v>
      </c>
      <c r="R897" s="128" t="s">
        <v>109</v>
      </c>
      <c r="S897" s="129"/>
    </row>
    <row r="898" spans="3:19" s="106" customFormat="1" ht="15.75" hidden="1" thickBot="1" x14ac:dyDescent="0.3">
      <c r="C898" s="120" t="s">
        <v>109</v>
      </c>
      <c r="D898" s="121">
        <v>0</v>
      </c>
      <c r="E898" s="122">
        <v>0</v>
      </c>
      <c r="F898" s="123">
        <v>0</v>
      </c>
      <c r="G898" s="124" t="s">
        <v>109</v>
      </c>
      <c r="H898" s="124" t="s">
        <v>109</v>
      </c>
      <c r="I898" s="123" t="s">
        <v>109</v>
      </c>
      <c r="J898" s="125" t="s">
        <v>109</v>
      </c>
      <c r="K898" s="126" t="s">
        <v>109</v>
      </c>
      <c r="L898" s="127" t="s">
        <v>109</v>
      </c>
      <c r="M898" s="130">
        <v>0</v>
      </c>
      <c r="N898" s="130" t="s">
        <v>109</v>
      </c>
      <c r="O898" s="127" t="s">
        <v>109</v>
      </c>
      <c r="P898" s="127" t="s">
        <v>109</v>
      </c>
      <c r="Q898" s="126">
        <v>5.0000000000000001E-4</v>
      </c>
      <c r="R898" s="128" t="s">
        <v>109</v>
      </c>
      <c r="S898" s="129"/>
    </row>
    <row r="899" spans="3:19" s="106" customFormat="1" ht="15.75" hidden="1" thickBot="1" x14ac:dyDescent="0.3">
      <c r="C899" s="120" t="s">
        <v>109</v>
      </c>
      <c r="D899" s="121">
        <v>0</v>
      </c>
      <c r="E899" s="122">
        <v>0</v>
      </c>
      <c r="F899" s="123">
        <v>0</v>
      </c>
      <c r="G899" s="124" t="s">
        <v>109</v>
      </c>
      <c r="H899" s="124" t="s">
        <v>109</v>
      </c>
      <c r="I899" s="123" t="s">
        <v>109</v>
      </c>
      <c r="J899" s="125" t="s">
        <v>109</v>
      </c>
      <c r="K899" s="126" t="s">
        <v>109</v>
      </c>
      <c r="L899" s="127" t="s">
        <v>109</v>
      </c>
      <c r="M899" s="130">
        <v>0</v>
      </c>
      <c r="N899" s="130" t="s">
        <v>109</v>
      </c>
      <c r="O899" s="127" t="s">
        <v>109</v>
      </c>
      <c r="P899" s="127" t="s">
        <v>109</v>
      </c>
      <c r="Q899" s="126">
        <v>5.0000000000000001E-4</v>
      </c>
      <c r="R899" s="128" t="s">
        <v>109</v>
      </c>
      <c r="S899" s="129"/>
    </row>
    <row r="900" spans="3:19" s="106" customFormat="1" ht="15.75" hidden="1" thickBot="1" x14ac:dyDescent="0.3">
      <c r="C900" s="131" t="s">
        <v>109</v>
      </c>
      <c r="D900" s="132">
        <v>0</v>
      </c>
      <c r="E900" s="133">
        <v>0</v>
      </c>
      <c r="F900" s="134">
        <v>0</v>
      </c>
      <c r="G900" s="135" t="s">
        <v>109</v>
      </c>
      <c r="H900" s="135" t="s">
        <v>109</v>
      </c>
      <c r="I900" s="134" t="s">
        <v>109</v>
      </c>
      <c r="J900" s="136" t="s">
        <v>109</v>
      </c>
      <c r="K900" s="137" t="s">
        <v>109</v>
      </c>
      <c r="L900" s="138" t="s">
        <v>109</v>
      </c>
      <c r="M900" s="139">
        <v>0</v>
      </c>
      <c r="N900" s="139" t="s">
        <v>109</v>
      </c>
      <c r="O900" s="138" t="s">
        <v>109</v>
      </c>
      <c r="P900" s="138" t="s">
        <v>109</v>
      </c>
      <c r="Q900" s="137">
        <v>5.0000000000000001E-4</v>
      </c>
      <c r="R900" s="140" t="s">
        <v>109</v>
      </c>
      <c r="S900" s="141"/>
    </row>
    <row r="901" spans="3:19" s="106" customFormat="1" ht="15.75" hidden="1" thickBot="1" x14ac:dyDescent="0.3">
      <c r="C901" s="109">
        <v>82</v>
      </c>
      <c r="D901" s="110">
        <v>0</v>
      </c>
      <c r="E901" s="111" t="s">
        <v>109</v>
      </c>
      <c r="F901" s="112">
        <v>1</v>
      </c>
      <c r="G901" s="113">
        <v>151500000000</v>
      </c>
      <c r="H901" s="113">
        <v>75750000000</v>
      </c>
      <c r="I901" s="112">
        <v>18</v>
      </c>
      <c r="J901" s="110">
        <v>50500000000</v>
      </c>
      <c r="K901" s="112"/>
      <c r="L901" s="110"/>
      <c r="M901" s="110"/>
      <c r="N901" s="110">
        <v>0</v>
      </c>
      <c r="O901" s="112" t="s">
        <v>109</v>
      </c>
      <c r="P901" s="110" t="s">
        <v>109</v>
      </c>
      <c r="Q901" s="114"/>
      <c r="R901" s="114">
        <v>0</v>
      </c>
      <c r="S901" s="115" t="s">
        <v>109</v>
      </c>
    </row>
    <row r="902" spans="3:19" s="106" customFormat="1" ht="15.75" hidden="1" thickBot="1" x14ac:dyDescent="0.3">
      <c r="C902" s="120" t="s">
        <v>109</v>
      </c>
      <c r="D902" s="121">
        <v>0</v>
      </c>
      <c r="E902" s="122">
        <v>0</v>
      </c>
      <c r="F902" s="123">
        <v>0</v>
      </c>
      <c r="G902" s="124" t="s">
        <v>54</v>
      </c>
      <c r="H902" s="124" t="s">
        <v>109</v>
      </c>
      <c r="I902" s="123" t="s">
        <v>109</v>
      </c>
      <c r="J902" s="125" t="s">
        <v>109</v>
      </c>
      <c r="K902" s="126" t="s">
        <v>109</v>
      </c>
      <c r="L902" s="127" t="s">
        <v>109</v>
      </c>
      <c r="M902" s="127" t="s">
        <v>54</v>
      </c>
      <c r="N902" s="127" t="s">
        <v>109</v>
      </c>
      <c r="O902" s="127" t="s">
        <v>109</v>
      </c>
      <c r="P902" s="127" t="s">
        <v>109</v>
      </c>
      <c r="Q902" s="126">
        <v>5.0000000000000001E-4</v>
      </c>
      <c r="R902" s="128" t="s">
        <v>109</v>
      </c>
      <c r="S902" s="129"/>
    </row>
    <row r="903" spans="3:19" s="106" customFormat="1" ht="15.75" hidden="1" thickBot="1" x14ac:dyDescent="0.3">
      <c r="C903" s="120" t="s">
        <v>109</v>
      </c>
      <c r="D903" s="121">
        <v>0</v>
      </c>
      <c r="E903" s="122">
        <v>0</v>
      </c>
      <c r="F903" s="123">
        <v>0</v>
      </c>
      <c r="G903" s="124" t="s">
        <v>109</v>
      </c>
      <c r="H903" s="124" t="s">
        <v>109</v>
      </c>
      <c r="I903" s="123" t="s">
        <v>109</v>
      </c>
      <c r="J903" s="125" t="s">
        <v>109</v>
      </c>
      <c r="K903" s="126" t="s">
        <v>109</v>
      </c>
      <c r="L903" s="127" t="s">
        <v>109</v>
      </c>
      <c r="M903" s="130" t="s">
        <v>54</v>
      </c>
      <c r="N903" s="130" t="s">
        <v>109</v>
      </c>
      <c r="O903" s="127" t="s">
        <v>109</v>
      </c>
      <c r="P903" s="127" t="s">
        <v>109</v>
      </c>
      <c r="Q903" s="126">
        <v>5.0000000000000001E-4</v>
      </c>
      <c r="R903" s="128" t="s">
        <v>109</v>
      </c>
      <c r="S903" s="129"/>
    </row>
    <row r="904" spans="3:19" s="106" customFormat="1" ht="15.75" hidden="1" thickBot="1" x14ac:dyDescent="0.3">
      <c r="C904" s="120" t="s">
        <v>109</v>
      </c>
      <c r="D904" s="121">
        <v>0</v>
      </c>
      <c r="E904" s="122">
        <v>0</v>
      </c>
      <c r="F904" s="123">
        <v>0</v>
      </c>
      <c r="G904" s="124" t="s">
        <v>109</v>
      </c>
      <c r="H904" s="124" t="s">
        <v>109</v>
      </c>
      <c r="I904" s="123" t="s">
        <v>109</v>
      </c>
      <c r="J904" s="125" t="s">
        <v>109</v>
      </c>
      <c r="K904" s="126" t="s">
        <v>109</v>
      </c>
      <c r="L904" s="127" t="s">
        <v>109</v>
      </c>
      <c r="M904" s="130">
        <v>0</v>
      </c>
      <c r="N904" s="130" t="s">
        <v>109</v>
      </c>
      <c r="O904" s="127" t="s">
        <v>109</v>
      </c>
      <c r="P904" s="127" t="s">
        <v>109</v>
      </c>
      <c r="Q904" s="126">
        <v>5.0000000000000001E-4</v>
      </c>
      <c r="R904" s="128" t="s">
        <v>109</v>
      </c>
      <c r="S904" s="129"/>
    </row>
    <row r="905" spans="3:19" s="106" customFormat="1" ht="15.75" hidden="1" thickBot="1" x14ac:dyDescent="0.3">
      <c r="C905" s="120">
        <v>0</v>
      </c>
      <c r="D905" s="121" t="s">
        <v>109</v>
      </c>
      <c r="E905" s="122" t="s">
        <v>109</v>
      </c>
      <c r="F905" s="123">
        <v>0</v>
      </c>
      <c r="G905" s="124" t="s">
        <v>109</v>
      </c>
      <c r="H905" s="124" t="s">
        <v>109</v>
      </c>
      <c r="I905" s="123" t="s">
        <v>109</v>
      </c>
      <c r="J905" s="125" t="s">
        <v>109</v>
      </c>
      <c r="K905" s="126" t="s">
        <v>109</v>
      </c>
      <c r="L905" s="127" t="s">
        <v>109</v>
      </c>
      <c r="M905" s="130">
        <v>0</v>
      </c>
      <c r="N905" s="130" t="s">
        <v>109</v>
      </c>
      <c r="O905" s="127" t="s">
        <v>109</v>
      </c>
      <c r="P905" s="127" t="s">
        <v>109</v>
      </c>
      <c r="Q905" s="126" t="s">
        <v>109</v>
      </c>
      <c r="R905" s="128" t="s">
        <v>109</v>
      </c>
      <c r="S905" s="129"/>
    </row>
    <row r="906" spans="3:19" s="106" customFormat="1" ht="15.75" hidden="1" thickBot="1" x14ac:dyDescent="0.3">
      <c r="C906" s="120" t="s">
        <v>109</v>
      </c>
      <c r="D906" s="121">
        <v>0</v>
      </c>
      <c r="E906" s="122">
        <v>0</v>
      </c>
      <c r="F906" s="123">
        <v>0</v>
      </c>
      <c r="G906" s="124" t="s">
        <v>109</v>
      </c>
      <c r="H906" s="124" t="s">
        <v>109</v>
      </c>
      <c r="I906" s="123" t="s">
        <v>109</v>
      </c>
      <c r="J906" s="125" t="s">
        <v>109</v>
      </c>
      <c r="K906" s="126" t="s">
        <v>109</v>
      </c>
      <c r="L906" s="127" t="s">
        <v>109</v>
      </c>
      <c r="M906" s="130">
        <v>0</v>
      </c>
      <c r="N906" s="130" t="s">
        <v>109</v>
      </c>
      <c r="O906" s="127" t="s">
        <v>109</v>
      </c>
      <c r="P906" s="127" t="s">
        <v>109</v>
      </c>
      <c r="Q906" s="126">
        <v>5.0000000000000001E-4</v>
      </c>
      <c r="R906" s="128" t="s">
        <v>109</v>
      </c>
      <c r="S906" s="129"/>
    </row>
    <row r="907" spans="3:19" s="106" customFormat="1" ht="15.75" hidden="1" thickBot="1" x14ac:dyDescent="0.3">
      <c r="C907" s="120" t="s">
        <v>109</v>
      </c>
      <c r="D907" s="121">
        <v>0</v>
      </c>
      <c r="E907" s="122">
        <v>0</v>
      </c>
      <c r="F907" s="123">
        <v>0</v>
      </c>
      <c r="G907" s="124" t="s">
        <v>109</v>
      </c>
      <c r="H907" s="124" t="s">
        <v>109</v>
      </c>
      <c r="I907" s="123" t="s">
        <v>109</v>
      </c>
      <c r="J907" s="125" t="s">
        <v>109</v>
      </c>
      <c r="K907" s="126" t="s">
        <v>109</v>
      </c>
      <c r="L907" s="127" t="s">
        <v>109</v>
      </c>
      <c r="M907" s="130">
        <v>0</v>
      </c>
      <c r="N907" s="130" t="s">
        <v>109</v>
      </c>
      <c r="O907" s="127" t="s">
        <v>109</v>
      </c>
      <c r="P907" s="127" t="s">
        <v>109</v>
      </c>
      <c r="Q907" s="126">
        <v>5.0000000000000001E-4</v>
      </c>
      <c r="R907" s="128" t="s">
        <v>109</v>
      </c>
      <c r="S907" s="129"/>
    </row>
    <row r="908" spans="3:19" s="106" customFormat="1" ht="15.75" hidden="1" thickBot="1" x14ac:dyDescent="0.3">
      <c r="C908" s="120" t="s">
        <v>109</v>
      </c>
      <c r="D908" s="121">
        <v>0</v>
      </c>
      <c r="E908" s="122">
        <v>0</v>
      </c>
      <c r="F908" s="123">
        <v>0</v>
      </c>
      <c r="G908" s="124" t="s">
        <v>109</v>
      </c>
      <c r="H908" s="124" t="s">
        <v>109</v>
      </c>
      <c r="I908" s="123" t="s">
        <v>109</v>
      </c>
      <c r="J908" s="125" t="s">
        <v>109</v>
      </c>
      <c r="K908" s="126" t="s">
        <v>109</v>
      </c>
      <c r="L908" s="127" t="s">
        <v>109</v>
      </c>
      <c r="M908" s="130">
        <v>0</v>
      </c>
      <c r="N908" s="130" t="s">
        <v>109</v>
      </c>
      <c r="O908" s="127" t="s">
        <v>109</v>
      </c>
      <c r="P908" s="127" t="s">
        <v>109</v>
      </c>
      <c r="Q908" s="126">
        <v>5.0000000000000001E-4</v>
      </c>
      <c r="R908" s="128" t="s">
        <v>109</v>
      </c>
      <c r="S908" s="129"/>
    </row>
    <row r="909" spans="3:19" s="106" customFormat="1" ht="15.75" hidden="1" thickBot="1" x14ac:dyDescent="0.3">
      <c r="C909" s="120" t="s">
        <v>109</v>
      </c>
      <c r="D909" s="121">
        <v>0</v>
      </c>
      <c r="E909" s="122">
        <v>0</v>
      </c>
      <c r="F909" s="123">
        <v>0</v>
      </c>
      <c r="G909" s="124" t="s">
        <v>109</v>
      </c>
      <c r="H909" s="124" t="s">
        <v>109</v>
      </c>
      <c r="I909" s="123" t="s">
        <v>109</v>
      </c>
      <c r="J909" s="125" t="s">
        <v>109</v>
      </c>
      <c r="K909" s="126" t="s">
        <v>109</v>
      </c>
      <c r="L909" s="127" t="s">
        <v>109</v>
      </c>
      <c r="M909" s="130">
        <v>0</v>
      </c>
      <c r="N909" s="130" t="s">
        <v>109</v>
      </c>
      <c r="O909" s="127" t="s">
        <v>109</v>
      </c>
      <c r="P909" s="127" t="s">
        <v>109</v>
      </c>
      <c r="Q909" s="126">
        <v>5.0000000000000001E-4</v>
      </c>
      <c r="R909" s="128" t="s">
        <v>109</v>
      </c>
      <c r="S909" s="129"/>
    </row>
    <row r="910" spans="3:19" s="106" customFormat="1" ht="15.75" hidden="1" thickBot="1" x14ac:dyDescent="0.3">
      <c r="C910" s="120" t="s">
        <v>109</v>
      </c>
      <c r="D910" s="121">
        <v>0</v>
      </c>
      <c r="E910" s="122">
        <v>0</v>
      </c>
      <c r="F910" s="123">
        <v>0</v>
      </c>
      <c r="G910" s="124" t="s">
        <v>109</v>
      </c>
      <c r="H910" s="124" t="s">
        <v>109</v>
      </c>
      <c r="I910" s="123" t="s">
        <v>109</v>
      </c>
      <c r="J910" s="125" t="s">
        <v>109</v>
      </c>
      <c r="K910" s="126" t="s">
        <v>109</v>
      </c>
      <c r="L910" s="127" t="s">
        <v>109</v>
      </c>
      <c r="M910" s="130">
        <v>0</v>
      </c>
      <c r="N910" s="130" t="s">
        <v>109</v>
      </c>
      <c r="O910" s="127" t="s">
        <v>109</v>
      </c>
      <c r="P910" s="127" t="s">
        <v>109</v>
      </c>
      <c r="Q910" s="126">
        <v>5.0000000000000001E-4</v>
      </c>
      <c r="R910" s="128" t="s">
        <v>109</v>
      </c>
      <c r="S910" s="129"/>
    </row>
    <row r="911" spans="3:19" s="106" customFormat="1" ht="15.75" hidden="1" thickBot="1" x14ac:dyDescent="0.3">
      <c r="C911" s="131" t="s">
        <v>109</v>
      </c>
      <c r="D911" s="132">
        <v>0</v>
      </c>
      <c r="E911" s="133">
        <v>0</v>
      </c>
      <c r="F911" s="134">
        <v>0</v>
      </c>
      <c r="G911" s="135" t="s">
        <v>109</v>
      </c>
      <c r="H911" s="135" t="s">
        <v>109</v>
      </c>
      <c r="I911" s="134" t="s">
        <v>109</v>
      </c>
      <c r="J911" s="136" t="s">
        <v>109</v>
      </c>
      <c r="K911" s="137" t="s">
        <v>109</v>
      </c>
      <c r="L911" s="138" t="s">
        <v>109</v>
      </c>
      <c r="M911" s="139">
        <v>0</v>
      </c>
      <c r="N911" s="139" t="s">
        <v>109</v>
      </c>
      <c r="O911" s="138" t="s">
        <v>109</v>
      </c>
      <c r="P911" s="138" t="s">
        <v>109</v>
      </c>
      <c r="Q911" s="137">
        <v>5.0000000000000001E-4</v>
      </c>
      <c r="R911" s="140" t="s">
        <v>109</v>
      </c>
      <c r="S911" s="141"/>
    </row>
    <row r="912" spans="3:19" s="106" customFormat="1" ht="15.75" hidden="1" thickBot="1" x14ac:dyDescent="0.3">
      <c r="C912" s="109">
        <v>83</v>
      </c>
      <c r="D912" s="110">
        <v>0</v>
      </c>
      <c r="E912" s="111" t="s">
        <v>109</v>
      </c>
      <c r="F912" s="112">
        <v>1</v>
      </c>
      <c r="G912" s="113">
        <v>151500000000</v>
      </c>
      <c r="H912" s="113">
        <v>75750000000</v>
      </c>
      <c r="I912" s="112">
        <v>18</v>
      </c>
      <c r="J912" s="110">
        <v>50500000000</v>
      </c>
      <c r="K912" s="112"/>
      <c r="L912" s="110"/>
      <c r="M912" s="110"/>
      <c r="N912" s="110">
        <v>0</v>
      </c>
      <c r="O912" s="112" t="s">
        <v>109</v>
      </c>
      <c r="P912" s="110" t="s">
        <v>109</v>
      </c>
      <c r="Q912" s="114"/>
      <c r="R912" s="114">
        <v>0</v>
      </c>
      <c r="S912" s="115" t="s">
        <v>109</v>
      </c>
    </row>
    <row r="913" spans="3:19" s="106" customFormat="1" ht="15.75" hidden="1" thickBot="1" x14ac:dyDescent="0.3">
      <c r="C913" s="120" t="s">
        <v>109</v>
      </c>
      <c r="D913" s="121">
        <v>0</v>
      </c>
      <c r="E913" s="122">
        <v>0</v>
      </c>
      <c r="F913" s="123">
        <v>0</v>
      </c>
      <c r="G913" s="124" t="s">
        <v>54</v>
      </c>
      <c r="H913" s="124" t="s">
        <v>109</v>
      </c>
      <c r="I913" s="123" t="s">
        <v>109</v>
      </c>
      <c r="J913" s="125" t="s">
        <v>109</v>
      </c>
      <c r="K913" s="126" t="s">
        <v>109</v>
      </c>
      <c r="L913" s="127" t="s">
        <v>109</v>
      </c>
      <c r="M913" s="127" t="s">
        <v>54</v>
      </c>
      <c r="N913" s="127" t="s">
        <v>109</v>
      </c>
      <c r="O913" s="127" t="s">
        <v>109</v>
      </c>
      <c r="P913" s="127" t="s">
        <v>109</v>
      </c>
      <c r="Q913" s="126">
        <v>5.0000000000000001E-4</v>
      </c>
      <c r="R913" s="128" t="s">
        <v>109</v>
      </c>
      <c r="S913" s="129"/>
    </row>
    <row r="914" spans="3:19" s="106" customFormat="1" ht="15.75" hidden="1" thickBot="1" x14ac:dyDescent="0.3">
      <c r="C914" s="120" t="s">
        <v>109</v>
      </c>
      <c r="D914" s="121">
        <v>0</v>
      </c>
      <c r="E914" s="122">
        <v>0</v>
      </c>
      <c r="F914" s="123">
        <v>0</v>
      </c>
      <c r="G914" s="124" t="s">
        <v>109</v>
      </c>
      <c r="H914" s="124" t="s">
        <v>109</v>
      </c>
      <c r="I914" s="123" t="s">
        <v>109</v>
      </c>
      <c r="J914" s="125" t="s">
        <v>109</v>
      </c>
      <c r="K914" s="126" t="s">
        <v>109</v>
      </c>
      <c r="L914" s="127" t="s">
        <v>109</v>
      </c>
      <c r="M914" s="130" t="s">
        <v>54</v>
      </c>
      <c r="N914" s="130" t="s">
        <v>109</v>
      </c>
      <c r="O914" s="127" t="s">
        <v>109</v>
      </c>
      <c r="P914" s="127" t="s">
        <v>109</v>
      </c>
      <c r="Q914" s="126">
        <v>5.0000000000000001E-4</v>
      </c>
      <c r="R914" s="128" t="s">
        <v>109</v>
      </c>
      <c r="S914" s="129"/>
    </row>
    <row r="915" spans="3:19" s="106" customFormat="1" ht="15.75" hidden="1" thickBot="1" x14ac:dyDescent="0.3">
      <c r="C915" s="120" t="s">
        <v>109</v>
      </c>
      <c r="D915" s="121">
        <v>0</v>
      </c>
      <c r="E915" s="122">
        <v>0</v>
      </c>
      <c r="F915" s="123">
        <v>0</v>
      </c>
      <c r="G915" s="124" t="s">
        <v>109</v>
      </c>
      <c r="H915" s="124" t="s">
        <v>109</v>
      </c>
      <c r="I915" s="123" t="s">
        <v>109</v>
      </c>
      <c r="J915" s="125" t="s">
        <v>109</v>
      </c>
      <c r="K915" s="126" t="s">
        <v>109</v>
      </c>
      <c r="L915" s="127" t="s">
        <v>109</v>
      </c>
      <c r="M915" s="130">
        <v>0</v>
      </c>
      <c r="N915" s="130" t="s">
        <v>109</v>
      </c>
      <c r="O915" s="127" t="s">
        <v>109</v>
      </c>
      <c r="P915" s="127" t="s">
        <v>109</v>
      </c>
      <c r="Q915" s="126">
        <v>5.0000000000000001E-4</v>
      </c>
      <c r="R915" s="128" t="s">
        <v>109</v>
      </c>
      <c r="S915" s="129"/>
    </row>
    <row r="916" spans="3:19" s="106" customFormat="1" ht="15.75" hidden="1" thickBot="1" x14ac:dyDescent="0.3">
      <c r="C916" s="120">
        <v>0</v>
      </c>
      <c r="D916" s="121" t="s">
        <v>109</v>
      </c>
      <c r="E916" s="122" t="s">
        <v>109</v>
      </c>
      <c r="F916" s="123">
        <v>0</v>
      </c>
      <c r="G916" s="124" t="s">
        <v>109</v>
      </c>
      <c r="H916" s="124" t="s">
        <v>109</v>
      </c>
      <c r="I916" s="123" t="s">
        <v>109</v>
      </c>
      <c r="J916" s="125" t="s">
        <v>109</v>
      </c>
      <c r="K916" s="126" t="s">
        <v>109</v>
      </c>
      <c r="L916" s="127" t="s">
        <v>109</v>
      </c>
      <c r="M916" s="130">
        <v>0</v>
      </c>
      <c r="N916" s="130" t="s">
        <v>109</v>
      </c>
      <c r="O916" s="127" t="s">
        <v>109</v>
      </c>
      <c r="P916" s="127" t="s">
        <v>109</v>
      </c>
      <c r="Q916" s="126" t="s">
        <v>109</v>
      </c>
      <c r="R916" s="128" t="s">
        <v>109</v>
      </c>
      <c r="S916" s="129"/>
    </row>
    <row r="917" spans="3:19" s="106" customFormat="1" ht="15.75" hidden="1" thickBot="1" x14ac:dyDescent="0.3">
      <c r="C917" s="120" t="s">
        <v>109</v>
      </c>
      <c r="D917" s="121">
        <v>0</v>
      </c>
      <c r="E917" s="122">
        <v>0</v>
      </c>
      <c r="F917" s="123">
        <v>0</v>
      </c>
      <c r="G917" s="124" t="s">
        <v>109</v>
      </c>
      <c r="H917" s="124" t="s">
        <v>109</v>
      </c>
      <c r="I917" s="123" t="s">
        <v>109</v>
      </c>
      <c r="J917" s="125" t="s">
        <v>109</v>
      </c>
      <c r="K917" s="126" t="s">
        <v>109</v>
      </c>
      <c r="L917" s="127" t="s">
        <v>109</v>
      </c>
      <c r="M917" s="130">
        <v>0</v>
      </c>
      <c r="N917" s="130" t="s">
        <v>109</v>
      </c>
      <c r="O917" s="127" t="s">
        <v>109</v>
      </c>
      <c r="P917" s="127" t="s">
        <v>109</v>
      </c>
      <c r="Q917" s="126">
        <v>5.0000000000000001E-4</v>
      </c>
      <c r="R917" s="128" t="s">
        <v>109</v>
      </c>
      <c r="S917" s="129"/>
    </row>
    <row r="918" spans="3:19" s="106" customFormat="1" ht="15.75" hidden="1" thickBot="1" x14ac:dyDescent="0.3">
      <c r="C918" s="120" t="s">
        <v>109</v>
      </c>
      <c r="D918" s="121">
        <v>0</v>
      </c>
      <c r="E918" s="122">
        <v>0</v>
      </c>
      <c r="F918" s="123">
        <v>0</v>
      </c>
      <c r="G918" s="124" t="s">
        <v>109</v>
      </c>
      <c r="H918" s="124" t="s">
        <v>109</v>
      </c>
      <c r="I918" s="123" t="s">
        <v>109</v>
      </c>
      <c r="J918" s="125" t="s">
        <v>109</v>
      </c>
      <c r="K918" s="126" t="s">
        <v>109</v>
      </c>
      <c r="L918" s="127" t="s">
        <v>109</v>
      </c>
      <c r="M918" s="130">
        <v>0</v>
      </c>
      <c r="N918" s="130" t="s">
        <v>109</v>
      </c>
      <c r="O918" s="127" t="s">
        <v>109</v>
      </c>
      <c r="P918" s="127" t="s">
        <v>109</v>
      </c>
      <c r="Q918" s="126">
        <v>5.0000000000000001E-4</v>
      </c>
      <c r="R918" s="128" t="s">
        <v>109</v>
      </c>
      <c r="S918" s="129"/>
    </row>
    <row r="919" spans="3:19" s="106" customFormat="1" ht="15.75" hidden="1" thickBot="1" x14ac:dyDescent="0.3">
      <c r="C919" s="120" t="s">
        <v>109</v>
      </c>
      <c r="D919" s="121">
        <v>0</v>
      </c>
      <c r="E919" s="122">
        <v>0</v>
      </c>
      <c r="F919" s="123">
        <v>0</v>
      </c>
      <c r="G919" s="124" t="s">
        <v>109</v>
      </c>
      <c r="H919" s="124" t="s">
        <v>109</v>
      </c>
      <c r="I919" s="123" t="s">
        <v>109</v>
      </c>
      <c r="J919" s="125" t="s">
        <v>109</v>
      </c>
      <c r="K919" s="126" t="s">
        <v>109</v>
      </c>
      <c r="L919" s="127" t="s">
        <v>109</v>
      </c>
      <c r="M919" s="130">
        <v>0</v>
      </c>
      <c r="N919" s="130" t="s">
        <v>109</v>
      </c>
      <c r="O919" s="127" t="s">
        <v>109</v>
      </c>
      <c r="P919" s="127" t="s">
        <v>109</v>
      </c>
      <c r="Q919" s="126">
        <v>5.0000000000000001E-4</v>
      </c>
      <c r="R919" s="128" t="s">
        <v>109</v>
      </c>
      <c r="S919" s="129"/>
    </row>
    <row r="920" spans="3:19" s="106" customFormat="1" ht="15.75" hidden="1" thickBot="1" x14ac:dyDescent="0.3">
      <c r="C920" s="120" t="s">
        <v>109</v>
      </c>
      <c r="D920" s="121">
        <v>0</v>
      </c>
      <c r="E920" s="122">
        <v>0</v>
      </c>
      <c r="F920" s="123">
        <v>0</v>
      </c>
      <c r="G920" s="124" t="s">
        <v>109</v>
      </c>
      <c r="H920" s="124" t="s">
        <v>109</v>
      </c>
      <c r="I920" s="123" t="s">
        <v>109</v>
      </c>
      <c r="J920" s="125" t="s">
        <v>109</v>
      </c>
      <c r="K920" s="126" t="s">
        <v>109</v>
      </c>
      <c r="L920" s="127" t="s">
        <v>109</v>
      </c>
      <c r="M920" s="130">
        <v>0</v>
      </c>
      <c r="N920" s="130" t="s">
        <v>109</v>
      </c>
      <c r="O920" s="127" t="s">
        <v>109</v>
      </c>
      <c r="P920" s="127" t="s">
        <v>109</v>
      </c>
      <c r="Q920" s="126">
        <v>5.0000000000000001E-4</v>
      </c>
      <c r="R920" s="128" t="s">
        <v>109</v>
      </c>
      <c r="S920" s="129"/>
    </row>
    <row r="921" spans="3:19" s="106" customFormat="1" ht="15.75" hidden="1" thickBot="1" x14ac:dyDescent="0.3">
      <c r="C921" s="120" t="s">
        <v>109</v>
      </c>
      <c r="D921" s="121">
        <v>0</v>
      </c>
      <c r="E921" s="122">
        <v>0</v>
      </c>
      <c r="F921" s="123">
        <v>0</v>
      </c>
      <c r="G921" s="124" t="s">
        <v>109</v>
      </c>
      <c r="H921" s="124" t="s">
        <v>109</v>
      </c>
      <c r="I921" s="123" t="s">
        <v>109</v>
      </c>
      <c r="J921" s="125" t="s">
        <v>109</v>
      </c>
      <c r="K921" s="126" t="s">
        <v>109</v>
      </c>
      <c r="L921" s="127" t="s">
        <v>109</v>
      </c>
      <c r="M921" s="130">
        <v>0</v>
      </c>
      <c r="N921" s="130" t="s">
        <v>109</v>
      </c>
      <c r="O921" s="127" t="s">
        <v>109</v>
      </c>
      <c r="P921" s="127" t="s">
        <v>109</v>
      </c>
      <c r="Q921" s="126">
        <v>5.0000000000000001E-4</v>
      </c>
      <c r="R921" s="128" t="s">
        <v>109</v>
      </c>
      <c r="S921" s="129"/>
    </row>
    <row r="922" spans="3:19" s="106" customFormat="1" ht="15.75" hidden="1" thickBot="1" x14ac:dyDescent="0.3">
      <c r="C922" s="131" t="s">
        <v>109</v>
      </c>
      <c r="D922" s="132">
        <v>0</v>
      </c>
      <c r="E922" s="133">
        <v>0</v>
      </c>
      <c r="F922" s="134">
        <v>0</v>
      </c>
      <c r="G922" s="135" t="s">
        <v>109</v>
      </c>
      <c r="H922" s="135" t="s">
        <v>109</v>
      </c>
      <c r="I922" s="134" t="s">
        <v>109</v>
      </c>
      <c r="J922" s="136" t="s">
        <v>109</v>
      </c>
      <c r="K922" s="137" t="s">
        <v>109</v>
      </c>
      <c r="L922" s="138" t="s">
        <v>109</v>
      </c>
      <c r="M922" s="139">
        <v>0</v>
      </c>
      <c r="N922" s="139" t="s">
        <v>109</v>
      </c>
      <c r="O922" s="138" t="s">
        <v>109</v>
      </c>
      <c r="P922" s="138" t="s">
        <v>109</v>
      </c>
      <c r="Q922" s="137">
        <v>5.0000000000000001E-4</v>
      </c>
      <c r="R922" s="140" t="s">
        <v>109</v>
      </c>
      <c r="S922" s="141"/>
    </row>
    <row r="923" spans="3:19" s="106" customFormat="1" ht="15.75" hidden="1" thickBot="1" x14ac:dyDescent="0.3">
      <c r="C923" s="109">
        <v>84</v>
      </c>
      <c r="D923" s="110">
        <v>0</v>
      </c>
      <c r="E923" s="111" t="s">
        <v>109</v>
      </c>
      <c r="F923" s="112">
        <v>1</v>
      </c>
      <c r="G923" s="113">
        <v>151500000000</v>
      </c>
      <c r="H923" s="113">
        <v>75750000000</v>
      </c>
      <c r="I923" s="112">
        <v>18</v>
      </c>
      <c r="J923" s="110">
        <v>50500000000</v>
      </c>
      <c r="K923" s="112"/>
      <c r="L923" s="110"/>
      <c r="M923" s="110"/>
      <c r="N923" s="110">
        <v>0</v>
      </c>
      <c r="O923" s="112" t="s">
        <v>109</v>
      </c>
      <c r="P923" s="110" t="s">
        <v>109</v>
      </c>
      <c r="Q923" s="114"/>
      <c r="R923" s="114">
        <v>0</v>
      </c>
      <c r="S923" s="115" t="s">
        <v>109</v>
      </c>
    </row>
    <row r="924" spans="3:19" s="106" customFormat="1" ht="15.75" hidden="1" thickBot="1" x14ac:dyDescent="0.3">
      <c r="C924" s="120" t="s">
        <v>109</v>
      </c>
      <c r="D924" s="121">
        <v>0</v>
      </c>
      <c r="E924" s="122">
        <v>0</v>
      </c>
      <c r="F924" s="123">
        <v>0</v>
      </c>
      <c r="G924" s="124" t="s">
        <v>54</v>
      </c>
      <c r="H924" s="124" t="s">
        <v>109</v>
      </c>
      <c r="I924" s="123" t="s">
        <v>109</v>
      </c>
      <c r="J924" s="125" t="s">
        <v>109</v>
      </c>
      <c r="K924" s="126" t="s">
        <v>109</v>
      </c>
      <c r="L924" s="127" t="s">
        <v>109</v>
      </c>
      <c r="M924" s="127" t="s">
        <v>54</v>
      </c>
      <c r="N924" s="127" t="s">
        <v>109</v>
      </c>
      <c r="O924" s="127" t="s">
        <v>109</v>
      </c>
      <c r="P924" s="127" t="s">
        <v>109</v>
      </c>
      <c r="Q924" s="126">
        <v>5.0000000000000001E-4</v>
      </c>
      <c r="R924" s="128" t="s">
        <v>109</v>
      </c>
      <c r="S924" s="129"/>
    </row>
    <row r="925" spans="3:19" s="106" customFormat="1" ht="15.75" hidden="1" thickBot="1" x14ac:dyDescent="0.3">
      <c r="C925" s="120" t="s">
        <v>109</v>
      </c>
      <c r="D925" s="121">
        <v>0</v>
      </c>
      <c r="E925" s="122">
        <v>0</v>
      </c>
      <c r="F925" s="123">
        <v>0</v>
      </c>
      <c r="G925" s="124" t="s">
        <v>109</v>
      </c>
      <c r="H925" s="124" t="s">
        <v>109</v>
      </c>
      <c r="I925" s="123" t="s">
        <v>109</v>
      </c>
      <c r="J925" s="125" t="s">
        <v>109</v>
      </c>
      <c r="K925" s="126" t="s">
        <v>109</v>
      </c>
      <c r="L925" s="127" t="s">
        <v>109</v>
      </c>
      <c r="M925" s="130" t="s">
        <v>54</v>
      </c>
      <c r="N925" s="130" t="s">
        <v>109</v>
      </c>
      <c r="O925" s="127" t="s">
        <v>109</v>
      </c>
      <c r="P925" s="127" t="s">
        <v>109</v>
      </c>
      <c r="Q925" s="126">
        <v>5.0000000000000001E-4</v>
      </c>
      <c r="R925" s="128" t="s">
        <v>109</v>
      </c>
      <c r="S925" s="129"/>
    </row>
    <row r="926" spans="3:19" s="106" customFormat="1" ht="15.75" hidden="1" thickBot="1" x14ac:dyDescent="0.3">
      <c r="C926" s="120" t="s">
        <v>109</v>
      </c>
      <c r="D926" s="121">
        <v>0</v>
      </c>
      <c r="E926" s="122">
        <v>0</v>
      </c>
      <c r="F926" s="123">
        <v>0</v>
      </c>
      <c r="G926" s="124" t="s">
        <v>109</v>
      </c>
      <c r="H926" s="124" t="s">
        <v>109</v>
      </c>
      <c r="I926" s="123" t="s">
        <v>109</v>
      </c>
      <c r="J926" s="125" t="s">
        <v>109</v>
      </c>
      <c r="K926" s="126" t="s">
        <v>109</v>
      </c>
      <c r="L926" s="127" t="s">
        <v>109</v>
      </c>
      <c r="M926" s="130">
        <v>0</v>
      </c>
      <c r="N926" s="130" t="s">
        <v>109</v>
      </c>
      <c r="O926" s="127" t="s">
        <v>109</v>
      </c>
      <c r="P926" s="127" t="s">
        <v>109</v>
      </c>
      <c r="Q926" s="126">
        <v>5.0000000000000001E-4</v>
      </c>
      <c r="R926" s="128" t="s">
        <v>109</v>
      </c>
      <c r="S926" s="129"/>
    </row>
    <row r="927" spans="3:19" s="106" customFormat="1" ht="15.75" hidden="1" thickBot="1" x14ac:dyDescent="0.3">
      <c r="C927" s="120">
        <v>0</v>
      </c>
      <c r="D927" s="121" t="s">
        <v>109</v>
      </c>
      <c r="E927" s="122" t="s">
        <v>109</v>
      </c>
      <c r="F927" s="123">
        <v>0</v>
      </c>
      <c r="G927" s="124" t="s">
        <v>109</v>
      </c>
      <c r="H927" s="124" t="s">
        <v>109</v>
      </c>
      <c r="I927" s="123" t="s">
        <v>109</v>
      </c>
      <c r="J927" s="125" t="s">
        <v>109</v>
      </c>
      <c r="K927" s="126" t="s">
        <v>109</v>
      </c>
      <c r="L927" s="127" t="s">
        <v>109</v>
      </c>
      <c r="M927" s="130">
        <v>0</v>
      </c>
      <c r="N927" s="130" t="s">
        <v>109</v>
      </c>
      <c r="O927" s="127" t="s">
        <v>109</v>
      </c>
      <c r="P927" s="127" t="s">
        <v>109</v>
      </c>
      <c r="Q927" s="126" t="s">
        <v>109</v>
      </c>
      <c r="R927" s="128" t="s">
        <v>109</v>
      </c>
      <c r="S927" s="129"/>
    </row>
    <row r="928" spans="3:19" s="106" customFormat="1" ht="15.75" hidden="1" thickBot="1" x14ac:dyDescent="0.3">
      <c r="C928" s="120" t="s">
        <v>109</v>
      </c>
      <c r="D928" s="121">
        <v>0</v>
      </c>
      <c r="E928" s="122">
        <v>0</v>
      </c>
      <c r="F928" s="123">
        <v>0</v>
      </c>
      <c r="G928" s="124" t="s">
        <v>109</v>
      </c>
      <c r="H928" s="124" t="s">
        <v>109</v>
      </c>
      <c r="I928" s="123" t="s">
        <v>109</v>
      </c>
      <c r="J928" s="125" t="s">
        <v>109</v>
      </c>
      <c r="K928" s="126" t="s">
        <v>109</v>
      </c>
      <c r="L928" s="127" t="s">
        <v>109</v>
      </c>
      <c r="M928" s="130">
        <v>0</v>
      </c>
      <c r="N928" s="130" t="s">
        <v>109</v>
      </c>
      <c r="O928" s="127" t="s">
        <v>109</v>
      </c>
      <c r="P928" s="127" t="s">
        <v>109</v>
      </c>
      <c r="Q928" s="126">
        <v>5.0000000000000001E-4</v>
      </c>
      <c r="R928" s="128" t="s">
        <v>109</v>
      </c>
      <c r="S928" s="129"/>
    </row>
    <row r="929" spans="3:19" s="106" customFormat="1" ht="15.75" hidden="1" thickBot="1" x14ac:dyDescent="0.3">
      <c r="C929" s="120" t="s">
        <v>109</v>
      </c>
      <c r="D929" s="121">
        <v>0</v>
      </c>
      <c r="E929" s="122">
        <v>0</v>
      </c>
      <c r="F929" s="123">
        <v>0</v>
      </c>
      <c r="G929" s="124" t="s">
        <v>109</v>
      </c>
      <c r="H929" s="124" t="s">
        <v>109</v>
      </c>
      <c r="I929" s="123" t="s">
        <v>109</v>
      </c>
      <c r="J929" s="125" t="s">
        <v>109</v>
      </c>
      <c r="K929" s="126" t="s">
        <v>109</v>
      </c>
      <c r="L929" s="127" t="s">
        <v>109</v>
      </c>
      <c r="M929" s="130">
        <v>0</v>
      </c>
      <c r="N929" s="130" t="s">
        <v>109</v>
      </c>
      <c r="O929" s="127" t="s">
        <v>109</v>
      </c>
      <c r="P929" s="127" t="s">
        <v>109</v>
      </c>
      <c r="Q929" s="126">
        <v>5.0000000000000001E-4</v>
      </c>
      <c r="R929" s="128" t="s">
        <v>109</v>
      </c>
      <c r="S929" s="129"/>
    </row>
    <row r="930" spans="3:19" s="106" customFormat="1" ht="15.75" hidden="1" thickBot="1" x14ac:dyDescent="0.3">
      <c r="C930" s="120" t="s">
        <v>109</v>
      </c>
      <c r="D930" s="121">
        <v>0</v>
      </c>
      <c r="E930" s="122">
        <v>0</v>
      </c>
      <c r="F930" s="123">
        <v>0</v>
      </c>
      <c r="G930" s="124" t="s">
        <v>109</v>
      </c>
      <c r="H930" s="124" t="s">
        <v>109</v>
      </c>
      <c r="I930" s="123" t="s">
        <v>109</v>
      </c>
      <c r="J930" s="125" t="s">
        <v>109</v>
      </c>
      <c r="K930" s="126" t="s">
        <v>109</v>
      </c>
      <c r="L930" s="127" t="s">
        <v>109</v>
      </c>
      <c r="M930" s="130">
        <v>0</v>
      </c>
      <c r="N930" s="130" t="s">
        <v>109</v>
      </c>
      <c r="O930" s="127" t="s">
        <v>109</v>
      </c>
      <c r="P930" s="127" t="s">
        <v>109</v>
      </c>
      <c r="Q930" s="126">
        <v>5.0000000000000001E-4</v>
      </c>
      <c r="R930" s="128" t="s">
        <v>109</v>
      </c>
      <c r="S930" s="129"/>
    </row>
    <row r="931" spans="3:19" s="106" customFormat="1" ht="15.75" hidden="1" thickBot="1" x14ac:dyDescent="0.3">
      <c r="C931" s="120" t="s">
        <v>109</v>
      </c>
      <c r="D931" s="121">
        <v>0</v>
      </c>
      <c r="E931" s="122">
        <v>0</v>
      </c>
      <c r="F931" s="123">
        <v>0</v>
      </c>
      <c r="G931" s="124" t="s">
        <v>109</v>
      </c>
      <c r="H931" s="124" t="s">
        <v>109</v>
      </c>
      <c r="I931" s="123" t="s">
        <v>109</v>
      </c>
      <c r="J931" s="125" t="s">
        <v>109</v>
      </c>
      <c r="K931" s="126" t="s">
        <v>109</v>
      </c>
      <c r="L931" s="127" t="s">
        <v>109</v>
      </c>
      <c r="M931" s="130">
        <v>0</v>
      </c>
      <c r="N931" s="130" t="s">
        <v>109</v>
      </c>
      <c r="O931" s="127" t="s">
        <v>109</v>
      </c>
      <c r="P931" s="127" t="s">
        <v>109</v>
      </c>
      <c r="Q931" s="126">
        <v>5.0000000000000001E-4</v>
      </c>
      <c r="R931" s="128" t="s">
        <v>109</v>
      </c>
      <c r="S931" s="129"/>
    </row>
    <row r="932" spans="3:19" s="106" customFormat="1" ht="15.75" hidden="1" thickBot="1" x14ac:dyDescent="0.3">
      <c r="C932" s="120" t="s">
        <v>109</v>
      </c>
      <c r="D932" s="121">
        <v>0</v>
      </c>
      <c r="E932" s="122">
        <v>0</v>
      </c>
      <c r="F932" s="123">
        <v>0</v>
      </c>
      <c r="G932" s="124" t="s">
        <v>109</v>
      </c>
      <c r="H932" s="124" t="s">
        <v>109</v>
      </c>
      <c r="I932" s="123" t="s">
        <v>109</v>
      </c>
      <c r="J932" s="125" t="s">
        <v>109</v>
      </c>
      <c r="K932" s="126" t="s">
        <v>109</v>
      </c>
      <c r="L932" s="127" t="s">
        <v>109</v>
      </c>
      <c r="M932" s="130">
        <v>0</v>
      </c>
      <c r="N932" s="130" t="s">
        <v>109</v>
      </c>
      <c r="O932" s="127" t="s">
        <v>109</v>
      </c>
      <c r="P932" s="127" t="s">
        <v>109</v>
      </c>
      <c r="Q932" s="126">
        <v>5.0000000000000001E-4</v>
      </c>
      <c r="R932" s="128" t="s">
        <v>109</v>
      </c>
      <c r="S932" s="129"/>
    </row>
    <row r="933" spans="3:19" s="106" customFormat="1" ht="15.75" hidden="1" thickBot="1" x14ac:dyDescent="0.3">
      <c r="C933" s="131" t="s">
        <v>109</v>
      </c>
      <c r="D933" s="132">
        <v>0</v>
      </c>
      <c r="E933" s="133">
        <v>0</v>
      </c>
      <c r="F933" s="134">
        <v>0</v>
      </c>
      <c r="G933" s="135" t="s">
        <v>109</v>
      </c>
      <c r="H933" s="135" t="s">
        <v>109</v>
      </c>
      <c r="I933" s="134" t="s">
        <v>109</v>
      </c>
      <c r="J933" s="136" t="s">
        <v>109</v>
      </c>
      <c r="K933" s="137" t="s">
        <v>109</v>
      </c>
      <c r="L933" s="138" t="s">
        <v>109</v>
      </c>
      <c r="M933" s="139">
        <v>0</v>
      </c>
      <c r="N933" s="139" t="s">
        <v>109</v>
      </c>
      <c r="O933" s="138" t="s">
        <v>109</v>
      </c>
      <c r="P933" s="138" t="s">
        <v>109</v>
      </c>
      <c r="Q933" s="137">
        <v>5.0000000000000001E-4</v>
      </c>
      <c r="R933" s="140" t="s">
        <v>109</v>
      </c>
      <c r="S933" s="141"/>
    </row>
    <row r="934" spans="3:19" s="106" customFormat="1" ht="15.75" hidden="1" thickBot="1" x14ac:dyDescent="0.3">
      <c r="C934" s="109">
        <v>85</v>
      </c>
      <c r="D934" s="110">
        <v>0</v>
      </c>
      <c r="E934" s="111" t="s">
        <v>109</v>
      </c>
      <c r="F934" s="112">
        <v>1</v>
      </c>
      <c r="G934" s="113">
        <v>151500000000</v>
      </c>
      <c r="H934" s="113">
        <v>75750000000</v>
      </c>
      <c r="I934" s="112">
        <v>18</v>
      </c>
      <c r="J934" s="110">
        <v>50500000000</v>
      </c>
      <c r="K934" s="112"/>
      <c r="L934" s="110"/>
      <c r="M934" s="110"/>
      <c r="N934" s="110">
        <v>0</v>
      </c>
      <c r="O934" s="112" t="s">
        <v>109</v>
      </c>
      <c r="P934" s="110" t="s">
        <v>109</v>
      </c>
      <c r="Q934" s="114"/>
      <c r="R934" s="114">
        <v>0</v>
      </c>
      <c r="S934" s="115" t="s">
        <v>109</v>
      </c>
    </row>
    <row r="935" spans="3:19" s="106" customFormat="1" ht="15.75" hidden="1" thickBot="1" x14ac:dyDescent="0.3">
      <c r="C935" s="120" t="s">
        <v>109</v>
      </c>
      <c r="D935" s="121">
        <v>0</v>
      </c>
      <c r="E935" s="122">
        <v>0</v>
      </c>
      <c r="F935" s="123">
        <v>0</v>
      </c>
      <c r="G935" s="124" t="s">
        <v>54</v>
      </c>
      <c r="H935" s="124" t="s">
        <v>109</v>
      </c>
      <c r="I935" s="123" t="s">
        <v>109</v>
      </c>
      <c r="J935" s="125" t="s">
        <v>109</v>
      </c>
      <c r="K935" s="126" t="s">
        <v>109</v>
      </c>
      <c r="L935" s="127" t="s">
        <v>109</v>
      </c>
      <c r="M935" s="127" t="s">
        <v>54</v>
      </c>
      <c r="N935" s="127" t="s">
        <v>109</v>
      </c>
      <c r="O935" s="127" t="s">
        <v>109</v>
      </c>
      <c r="P935" s="127" t="s">
        <v>109</v>
      </c>
      <c r="Q935" s="126">
        <v>5.0000000000000001E-4</v>
      </c>
      <c r="R935" s="128" t="s">
        <v>109</v>
      </c>
      <c r="S935" s="129"/>
    </row>
    <row r="936" spans="3:19" s="106" customFormat="1" ht="15.75" hidden="1" thickBot="1" x14ac:dyDescent="0.3">
      <c r="C936" s="120" t="s">
        <v>109</v>
      </c>
      <c r="D936" s="121">
        <v>0</v>
      </c>
      <c r="E936" s="122">
        <v>0</v>
      </c>
      <c r="F936" s="123">
        <v>0</v>
      </c>
      <c r="G936" s="124" t="s">
        <v>109</v>
      </c>
      <c r="H936" s="124" t="s">
        <v>109</v>
      </c>
      <c r="I936" s="123" t="s">
        <v>109</v>
      </c>
      <c r="J936" s="125" t="s">
        <v>109</v>
      </c>
      <c r="K936" s="126" t="s">
        <v>109</v>
      </c>
      <c r="L936" s="127" t="s">
        <v>109</v>
      </c>
      <c r="M936" s="130" t="s">
        <v>54</v>
      </c>
      <c r="N936" s="130" t="s">
        <v>109</v>
      </c>
      <c r="O936" s="127" t="s">
        <v>109</v>
      </c>
      <c r="P936" s="127" t="s">
        <v>109</v>
      </c>
      <c r="Q936" s="126">
        <v>5.0000000000000001E-4</v>
      </c>
      <c r="R936" s="128" t="s">
        <v>109</v>
      </c>
      <c r="S936" s="129"/>
    </row>
    <row r="937" spans="3:19" s="106" customFormat="1" ht="15.75" hidden="1" thickBot="1" x14ac:dyDescent="0.3">
      <c r="C937" s="120" t="s">
        <v>109</v>
      </c>
      <c r="D937" s="121">
        <v>0</v>
      </c>
      <c r="E937" s="122">
        <v>0</v>
      </c>
      <c r="F937" s="123">
        <v>0</v>
      </c>
      <c r="G937" s="124" t="s">
        <v>109</v>
      </c>
      <c r="H937" s="124" t="s">
        <v>109</v>
      </c>
      <c r="I937" s="123" t="s">
        <v>109</v>
      </c>
      <c r="J937" s="125" t="s">
        <v>109</v>
      </c>
      <c r="K937" s="126" t="s">
        <v>109</v>
      </c>
      <c r="L937" s="127" t="s">
        <v>109</v>
      </c>
      <c r="M937" s="130">
        <v>0</v>
      </c>
      <c r="N937" s="130" t="s">
        <v>109</v>
      </c>
      <c r="O937" s="127" t="s">
        <v>109</v>
      </c>
      <c r="P937" s="127" t="s">
        <v>109</v>
      </c>
      <c r="Q937" s="126">
        <v>5.0000000000000001E-4</v>
      </c>
      <c r="R937" s="128" t="s">
        <v>109</v>
      </c>
      <c r="S937" s="129"/>
    </row>
    <row r="938" spans="3:19" s="106" customFormat="1" ht="15.75" hidden="1" thickBot="1" x14ac:dyDescent="0.3">
      <c r="C938" s="120">
        <v>0</v>
      </c>
      <c r="D938" s="121" t="s">
        <v>109</v>
      </c>
      <c r="E938" s="122" t="s">
        <v>109</v>
      </c>
      <c r="F938" s="123">
        <v>0</v>
      </c>
      <c r="G938" s="124" t="s">
        <v>109</v>
      </c>
      <c r="H938" s="124" t="s">
        <v>109</v>
      </c>
      <c r="I938" s="123" t="s">
        <v>109</v>
      </c>
      <c r="J938" s="125" t="s">
        <v>109</v>
      </c>
      <c r="K938" s="126" t="s">
        <v>109</v>
      </c>
      <c r="L938" s="127" t="s">
        <v>109</v>
      </c>
      <c r="M938" s="130">
        <v>0</v>
      </c>
      <c r="N938" s="130" t="s">
        <v>109</v>
      </c>
      <c r="O938" s="127" t="s">
        <v>109</v>
      </c>
      <c r="P938" s="127" t="s">
        <v>109</v>
      </c>
      <c r="Q938" s="126" t="s">
        <v>109</v>
      </c>
      <c r="R938" s="128" t="s">
        <v>109</v>
      </c>
      <c r="S938" s="129"/>
    </row>
    <row r="939" spans="3:19" s="106" customFormat="1" ht="15.75" hidden="1" thickBot="1" x14ac:dyDescent="0.3">
      <c r="C939" s="120" t="s">
        <v>109</v>
      </c>
      <c r="D939" s="121">
        <v>0</v>
      </c>
      <c r="E939" s="122">
        <v>0</v>
      </c>
      <c r="F939" s="123">
        <v>0</v>
      </c>
      <c r="G939" s="124" t="s">
        <v>109</v>
      </c>
      <c r="H939" s="124" t="s">
        <v>109</v>
      </c>
      <c r="I939" s="123" t="s">
        <v>109</v>
      </c>
      <c r="J939" s="125" t="s">
        <v>109</v>
      </c>
      <c r="K939" s="126" t="s">
        <v>109</v>
      </c>
      <c r="L939" s="127" t="s">
        <v>109</v>
      </c>
      <c r="M939" s="130">
        <v>0</v>
      </c>
      <c r="N939" s="130" t="s">
        <v>109</v>
      </c>
      <c r="O939" s="127" t="s">
        <v>109</v>
      </c>
      <c r="P939" s="127" t="s">
        <v>109</v>
      </c>
      <c r="Q939" s="126">
        <v>5.0000000000000001E-4</v>
      </c>
      <c r="R939" s="128" t="s">
        <v>109</v>
      </c>
      <c r="S939" s="129"/>
    </row>
    <row r="940" spans="3:19" s="106" customFormat="1" ht="15.75" hidden="1" thickBot="1" x14ac:dyDescent="0.3">
      <c r="C940" s="120" t="s">
        <v>109</v>
      </c>
      <c r="D940" s="121">
        <v>0</v>
      </c>
      <c r="E940" s="122">
        <v>0</v>
      </c>
      <c r="F940" s="123">
        <v>0</v>
      </c>
      <c r="G940" s="124" t="s">
        <v>109</v>
      </c>
      <c r="H940" s="124" t="s">
        <v>109</v>
      </c>
      <c r="I940" s="123" t="s">
        <v>109</v>
      </c>
      <c r="J940" s="125" t="s">
        <v>109</v>
      </c>
      <c r="K940" s="126" t="s">
        <v>109</v>
      </c>
      <c r="L940" s="127" t="s">
        <v>109</v>
      </c>
      <c r="M940" s="130">
        <v>0</v>
      </c>
      <c r="N940" s="130" t="s">
        <v>109</v>
      </c>
      <c r="O940" s="127" t="s">
        <v>109</v>
      </c>
      <c r="P940" s="127" t="s">
        <v>109</v>
      </c>
      <c r="Q940" s="126">
        <v>5.0000000000000001E-4</v>
      </c>
      <c r="R940" s="128" t="s">
        <v>109</v>
      </c>
      <c r="S940" s="129"/>
    </row>
    <row r="941" spans="3:19" s="106" customFormat="1" ht="15.75" hidden="1" thickBot="1" x14ac:dyDescent="0.3">
      <c r="C941" s="120" t="s">
        <v>109</v>
      </c>
      <c r="D941" s="121">
        <v>0</v>
      </c>
      <c r="E941" s="122">
        <v>0</v>
      </c>
      <c r="F941" s="123">
        <v>0</v>
      </c>
      <c r="G941" s="124" t="s">
        <v>109</v>
      </c>
      <c r="H941" s="124" t="s">
        <v>109</v>
      </c>
      <c r="I941" s="123" t="s">
        <v>109</v>
      </c>
      <c r="J941" s="125" t="s">
        <v>109</v>
      </c>
      <c r="K941" s="126" t="s">
        <v>109</v>
      </c>
      <c r="L941" s="127" t="s">
        <v>109</v>
      </c>
      <c r="M941" s="130">
        <v>0</v>
      </c>
      <c r="N941" s="130" t="s">
        <v>109</v>
      </c>
      <c r="O941" s="127" t="s">
        <v>109</v>
      </c>
      <c r="P941" s="127" t="s">
        <v>109</v>
      </c>
      <c r="Q941" s="126">
        <v>5.0000000000000001E-4</v>
      </c>
      <c r="R941" s="128" t="s">
        <v>109</v>
      </c>
      <c r="S941" s="129"/>
    </row>
    <row r="942" spans="3:19" s="106" customFormat="1" ht="15.75" hidden="1" thickBot="1" x14ac:dyDescent="0.3">
      <c r="C942" s="120" t="s">
        <v>109</v>
      </c>
      <c r="D942" s="121">
        <v>0</v>
      </c>
      <c r="E942" s="122">
        <v>0</v>
      </c>
      <c r="F942" s="123">
        <v>0</v>
      </c>
      <c r="G942" s="124" t="s">
        <v>109</v>
      </c>
      <c r="H942" s="124" t="s">
        <v>109</v>
      </c>
      <c r="I942" s="123" t="s">
        <v>109</v>
      </c>
      <c r="J942" s="125" t="s">
        <v>109</v>
      </c>
      <c r="K942" s="126" t="s">
        <v>109</v>
      </c>
      <c r="L942" s="127" t="s">
        <v>109</v>
      </c>
      <c r="M942" s="130">
        <v>0</v>
      </c>
      <c r="N942" s="130" t="s">
        <v>109</v>
      </c>
      <c r="O942" s="127" t="s">
        <v>109</v>
      </c>
      <c r="P942" s="127" t="s">
        <v>109</v>
      </c>
      <c r="Q942" s="126">
        <v>5.0000000000000001E-4</v>
      </c>
      <c r="R942" s="128" t="s">
        <v>109</v>
      </c>
      <c r="S942" s="129"/>
    </row>
    <row r="943" spans="3:19" s="106" customFormat="1" ht="15.75" hidden="1" thickBot="1" x14ac:dyDescent="0.3">
      <c r="C943" s="120" t="s">
        <v>109</v>
      </c>
      <c r="D943" s="121">
        <v>0</v>
      </c>
      <c r="E943" s="122">
        <v>0</v>
      </c>
      <c r="F943" s="123">
        <v>0</v>
      </c>
      <c r="G943" s="124" t="s">
        <v>109</v>
      </c>
      <c r="H943" s="124" t="s">
        <v>109</v>
      </c>
      <c r="I943" s="123" t="s">
        <v>109</v>
      </c>
      <c r="J943" s="125" t="s">
        <v>109</v>
      </c>
      <c r="K943" s="126" t="s">
        <v>109</v>
      </c>
      <c r="L943" s="127" t="s">
        <v>109</v>
      </c>
      <c r="M943" s="130">
        <v>0</v>
      </c>
      <c r="N943" s="130" t="s">
        <v>109</v>
      </c>
      <c r="O943" s="127" t="s">
        <v>109</v>
      </c>
      <c r="P943" s="127" t="s">
        <v>109</v>
      </c>
      <c r="Q943" s="126">
        <v>5.0000000000000001E-4</v>
      </c>
      <c r="R943" s="128" t="s">
        <v>109</v>
      </c>
      <c r="S943" s="129"/>
    </row>
    <row r="944" spans="3:19" s="106" customFormat="1" ht="15.75" hidden="1" thickBot="1" x14ac:dyDescent="0.3">
      <c r="C944" s="131" t="s">
        <v>109</v>
      </c>
      <c r="D944" s="132">
        <v>0</v>
      </c>
      <c r="E944" s="133">
        <v>0</v>
      </c>
      <c r="F944" s="134">
        <v>0</v>
      </c>
      <c r="G944" s="135" t="s">
        <v>109</v>
      </c>
      <c r="H944" s="135" t="s">
        <v>109</v>
      </c>
      <c r="I944" s="134" t="s">
        <v>109</v>
      </c>
      <c r="J944" s="136" t="s">
        <v>109</v>
      </c>
      <c r="K944" s="137" t="s">
        <v>109</v>
      </c>
      <c r="L944" s="138" t="s">
        <v>109</v>
      </c>
      <c r="M944" s="139">
        <v>0</v>
      </c>
      <c r="N944" s="139" t="s">
        <v>109</v>
      </c>
      <c r="O944" s="138" t="s">
        <v>109</v>
      </c>
      <c r="P944" s="138" t="s">
        <v>109</v>
      </c>
      <c r="Q944" s="137">
        <v>5.0000000000000001E-4</v>
      </c>
      <c r="R944" s="140" t="s">
        <v>109</v>
      </c>
      <c r="S944" s="141"/>
    </row>
    <row r="945" spans="3:19" s="106" customFormat="1" ht="15.75" hidden="1" thickBot="1" x14ac:dyDescent="0.3">
      <c r="C945" s="109">
        <v>86</v>
      </c>
      <c r="D945" s="110">
        <v>0</v>
      </c>
      <c r="E945" s="111" t="s">
        <v>109</v>
      </c>
      <c r="F945" s="112">
        <v>1</v>
      </c>
      <c r="G945" s="113">
        <v>151500000000</v>
      </c>
      <c r="H945" s="113">
        <v>75750000000</v>
      </c>
      <c r="I945" s="112">
        <v>18</v>
      </c>
      <c r="J945" s="110">
        <v>50500000000</v>
      </c>
      <c r="K945" s="112"/>
      <c r="L945" s="110"/>
      <c r="M945" s="110"/>
      <c r="N945" s="110">
        <v>0</v>
      </c>
      <c r="O945" s="112" t="s">
        <v>109</v>
      </c>
      <c r="P945" s="110" t="s">
        <v>109</v>
      </c>
      <c r="Q945" s="114"/>
      <c r="R945" s="114">
        <v>0</v>
      </c>
      <c r="S945" s="115" t="s">
        <v>109</v>
      </c>
    </row>
    <row r="946" spans="3:19" s="106" customFormat="1" ht="15.75" hidden="1" thickBot="1" x14ac:dyDescent="0.3">
      <c r="C946" s="120" t="s">
        <v>109</v>
      </c>
      <c r="D946" s="121">
        <v>0</v>
      </c>
      <c r="E946" s="122">
        <v>0</v>
      </c>
      <c r="F946" s="123">
        <v>0</v>
      </c>
      <c r="G946" s="124" t="s">
        <v>54</v>
      </c>
      <c r="H946" s="124" t="s">
        <v>109</v>
      </c>
      <c r="I946" s="123" t="s">
        <v>109</v>
      </c>
      <c r="J946" s="125" t="s">
        <v>109</v>
      </c>
      <c r="K946" s="126" t="s">
        <v>109</v>
      </c>
      <c r="L946" s="127" t="s">
        <v>109</v>
      </c>
      <c r="M946" s="127" t="s">
        <v>54</v>
      </c>
      <c r="N946" s="127" t="s">
        <v>109</v>
      </c>
      <c r="O946" s="127" t="s">
        <v>109</v>
      </c>
      <c r="P946" s="127" t="s">
        <v>109</v>
      </c>
      <c r="Q946" s="126">
        <v>5.0000000000000001E-4</v>
      </c>
      <c r="R946" s="128" t="s">
        <v>109</v>
      </c>
      <c r="S946" s="129"/>
    </row>
    <row r="947" spans="3:19" s="106" customFormat="1" ht="15.75" hidden="1" thickBot="1" x14ac:dyDescent="0.3">
      <c r="C947" s="120" t="s">
        <v>109</v>
      </c>
      <c r="D947" s="121">
        <v>0</v>
      </c>
      <c r="E947" s="122">
        <v>0</v>
      </c>
      <c r="F947" s="123">
        <v>0</v>
      </c>
      <c r="G947" s="124" t="s">
        <v>109</v>
      </c>
      <c r="H947" s="124" t="s">
        <v>109</v>
      </c>
      <c r="I947" s="123" t="s">
        <v>109</v>
      </c>
      <c r="J947" s="125" t="s">
        <v>109</v>
      </c>
      <c r="K947" s="126" t="s">
        <v>109</v>
      </c>
      <c r="L947" s="127" t="s">
        <v>109</v>
      </c>
      <c r="M947" s="130" t="s">
        <v>54</v>
      </c>
      <c r="N947" s="130" t="s">
        <v>109</v>
      </c>
      <c r="O947" s="127" t="s">
        <v>109</v>
      </c>
      <c r="P947" s="127" t="s">
        <v>109</v>
      </c>
      <c r="Q947" s="126">
        <v>5.0000000000000001E-4</v>
      </c>
      <c r="R947" s="128" t="s">
        <v>109</v>
      </c>
      <c r="S947" s="129"/>
    </row>
    <row r="948" spans="3:19" s="106" customFormat="1" ht="15.75" hidden="1" thickBot="1" x14ac:dyDescent="0.3">
      <c r="C948" s="120" t="s">
        <v>109</v>
      </c>
      <c r="D948" s="121">
        <v>0</v>
      </c>
      <c r="E948" s="122">
        <v>0</v>
      </c>
      <c r="F948" s="123">
        <v>0</v>
      </c>
      <c r="G948" s="124" t="s">
        <v>109</v>
      </c>
      <c r="H948" s="124" t="s">
        <v>109</v>
      </c>
      <c r="I948" s="123" t="s">
        <v>109</v>
      </c>
      <c r="J948" s="125" t="s">
        <v>109</v>
      </c>
      <c r="K948" s="126" t="s">
        <v>109</v>
      </c>
      <c r="L948" s="127" t="s">
        <v>109</v>
      </c>
      <c r="M948" s="130">
        <v>0</v>
      </c>
      <c r="N948" s="130" t="s">
        <v>109</v>
      </c>
      <c r="O948" s="127" t="s">
        <v>109</v>
      </c>
      <c r="P948" s="127" t="s">
        <v>109</v>
      </c>
      <c r="Q948" s="126">
        <v>5.0000000000000001E-4</v>
      </c>
      <c r="R948" s="128" t="s">
        <v>109</v>
      </c>
      <c r="S948" s="129"/>
    </row>
    <row r="949" spans="3:19" s="106" customFormat="1" ht="15.75" hidden="1" thickBot="1" x14ac:dyDescent="0.3">
      <c r="C949" s="120">
        <v>0</v>
      </c>
      <c r="D949" s="121" t="s">
        <v>109</v>
      </c>
      <c r="E949" s="122" t="s">
        <v>109</v>
      </c>
      <c r="F949" s="123">
        <v>0</v>
      </c>
      <c r="G949" s="124" t="s">
        <v>109</v>
      </c>
      <c r="H949" s="124" t="s">
        <v>109</v>
      </c>
      <c r="I949" s="123" t="s">
        <v>109</v>
      </c>
      <c r="J949" s="125" t="s">
        <v>109</v>
      </c>
      <c r="K949" s="126" t="s">
        <v>109</v>
      </c>
      <c r="L949" s="127" t="s">
        <v>109</v>
      </c>
      <c r="M949" s="130">
        <v>0</v>
      </c>
      <c r="N949" s="130" t="s">
        <v>109</v>
      </c>
      <c r="O949" s="127" t="s">
        <v>109</v>
      </c>
      <c r="P949" s="127" t="s">
        <v>109</v>
      </c>
      <c r="Q949" s="126" t="s">
        <v>109</v>
      </c>
      <c r="R949" s="128" t="s">
        <v>109</v>
      </c>
      <c r="S949" s="129"/>
    </row>
    <row r="950" spans="3:19" s="106" customFormat="1" ht="15.75" hidden="1" thickBot="1" x14ac:dyDescent="0.3">
      <c r="C950" s="120" t="s">
        <v>109</v>
      </c>
      <c r="D950" s="121">
        <v>0</v>
      </c>
      <c r="E950" s="122">
        <v>0</v>
      </c>
      <c r="F950" s="123">
        <v>0</v>
      </c>
      <c r="G950" s="124" t="s">
        <v>109</v>
      </c>
      <c r="H950" s="124" t="s">
        <v>109</v>
      </c>
      <c r="I950" s="123" t="s">
        <v>109</v>
      </c>
      <c r="J950" s="125" t="s">
        <v>109</v>
      </c>
      <c r="K950" s="126" t="s">
        <v>109</v>
      </c>
      <c r="L950" s="127" t="s">
        <v>109</v>
      </c>
      <c r="M950" s="130">
        <v>0</v>
      </c>
      <c r="N950" s="130" t="s">
        <v>109</v>
      </c>
      <c r="O950" s="127" t="s">
        <v>109</v>
      </c>
      <c r="P950" s="127" t="s">
        <v>109</v>
      </c>
      <c r="Q950" s="126">
        <v>5.0000000000000001E-4</v>
      </c>
      <c r="R950" s="128" t="s">
        <v>109</v>
      </c>
      <c r="S950" s="129"/>
    </row>
    <row r="951" spans="3:19" s="106" customFormat="1" ht="15.75" hidden="1" thickBot="1" x14ac:dyDescent="0.3">
      <c r="C951" s="120" t="s">
        <v>109</v>
      </c>
      <c r="D951" s="121">
        <v>0</v>
      </c>
      <c r="E951" s="122">
        <v>0</v>
      </c>
      <c r="F951" s="123">
        <v>0</v>
      </c>
      <c r="G951" s="124" t="s">
        <v>109</v>
      </c>
      <c r="H951" s="124" t="s">
        <v>109</v>
      </c>
      <c r="I951" s="123" t="s">
        <v>109</v>
      </c>
      <c r="J951" s="125" t="s">
        <v>109</v>
      </c>
      <c r="K951" s="126" t="s">
        <v>109</v>
      </c>
      <c r="L951" s="127" t="s">
        <v>109</v>
      </c>
      <c r="M951" s="130">
        <v>0</v>
      </c>
      <c r="N951" s="130" t="s">
        <v>109</v>
      </c>
      <c r="O951" s="127" t="s">
        <v>109</v>
      </c>
      <c r="P951" s="127" t="s">
        <v>109</v>
      </c>
      <c r="Q951" s="126">
        <v>5.0000000000000001E-4</v>
      </c>
      <c r="R951" s="128" t="s">
        <v>109</v>
      </c>
      <c r="S951" s="129"/>
    </row>
    <row r="952" spans="3:19" s="106" customFormat="1" ht="15.75" hidden="1" thickBot="1" x14ac:dyDescent="0.3">
      <c r="C952" s="120" t="s">
        <v>109</v>
      </c>
      <c r="D952" s="121">
        <v>0</v>
      </c>
      <c r="E952" s="122">
        <v>0</v>
      </c>
      <c r="F952" s="123">
        <v>0</v>
      </c>
      <c r="G952" s="124" t="s">
        <v>109</v>
      </c>
      <c r="H952" s="124" t="s">
        <v>109</v>
      </c>
      <c r="I952" s="123" t="s">
        <v>109</v>
      </c>
      <c r="J952" s="125" t="s">
        <v>109</v>
      </c>
      <c r="K952" s="126" t="s">
        <v>109</v>
      </c>
      <c r="L952" s="127" t="s">
        <v>109</v>
      </c>
      <c r="M952" s="130">
        <v>0</v>
      </c>
      <c r="N952" s="130" t="s">
        <v>109</v>
      </c>
      <c r="O952" s="127" t="s">
        <v>109</v>
      </c>
      <c r="P952" s="127" t="s">
        <v>109</v>
      </c>
      <c r="Q952" s="126">
        <v>5.0000000000000001E-4</v>
      </c>
      <c r="R952" s="128" t="s">
        <v>109</v>
      </c>
      <c r="S952" s="129"/>
    </row>
    <row r="953" spans="3:19" s="106" customFormat="1" ht="15.75" hidden="1" thickBot="1" x14ac:dyDescent="0.3">
      <c r="C953" s="120" t="s">
        <v>109</v>
      </c>
      <c r="D953" s="121">
        <v>0</v>
      </c>
      <c r="E953" s="122">
        <v>0</v>
      </c>
      <c r="F953" s="123">
        <v>0</v>
      </c>
      <c r="G953" s="124" t="s">
        <v>109</v>
      </c>
      <c r="H953" s="124" t="s">
        <v>109</v>
      </c>
      <c r="I953" s="123" t="s">
        <v>109</v>
      </c>
      <c r="J953" s="125" t="s">
        <v>109</v>
      </c>
      <c r="K953" s="126" t="s">
        <v>109</v>
      </c>
      <c r="L953" s="127" t="s">
        <v>109</v>
      </c>
      <c r="M953" s="130">
        <v>0</v>
      </c>
      <c r="N953" s="130" t="s">
        <v>109</v>
      </c>
      <c r="O953" s="127" t="s">
        <v>109</v>
      </c>
      <c r="P953" s="127" t="s">
        <v>109</v>
      </c>
      <c r="Q953" s="126">
        <v>5.0000000000000001E-4</v>
      </c>
      <c r="R953" s="128" t="s">
        <v>109</v>
      </c>
      <c r="S953" s="129"/>
    </row>
    <row r="954" spans="3:19" s="106" customFormat="1" ht="15.75" hidden="1" thickBot="1" x14ac:dyDescent="0.3">
      <c r="C954" s="120" t="s">
        <v>109</v>
      </c>
      <c r="D954" s="121">
        <v>0</v>
      </c>
      <c r="E954" s="122">
        <v>0</v>
      </c>
      <c r="F954" s="123">
        <v>0</v>
      </c>
      <c r="G954" s="124" t="s">
        <v>109</v>
      </c>
      <c r="H954" s="124" t="s">
        <v>109</v>
      </c>
      <c r="I954" s="123" t="s">
        <v>109</v>
      </c>
      <c r="J954" s="125" t="s">
        <v>109</v>
      </c>
      <c r="K954" s="126" t="s">
        <v>109</v>
      </c>
      <c r="L954" s="127" t="s">
        <v>109</v>
      </c>
      <c r="M954" s="130">
        <v>0</v>
      </c>
      <c r="N954" s="130" t="s">
        <v>109</v>
      </c>
      <c r="O954" s="127" t="s">
        <v>109</v>
      </c>
      <c r="P954" s="127" t="s">
        <v>109</v>
      </c>
      <c r="Q954" s="126">
        <v>5.0000000000000001E-4</v>
      </c>
      <c r="R954" s="128" t="s">
        <v>109</v>
      </c>
      <c r="S954" s="129"/>
    </row>
    <row r="955" spans="3:19" s="106" customFormat="1" ht="15.75" hidden="1" thickBot="1" x14ac:dyDescent="0.3">
      <c r="C955" s="131" t="s">
        <v>109</v>
      </c>
      <c r="D955" s="132">
        <v>0</v>
      </c>
      <c r="E955" s="133">
        <v>0</v>
      </c>
      <c r="F955" s="134">
        <v>0</v>
      </c>
      <c r="G955" s="135" t="s">
        <v>109</v>
      </c>
      <c r="H955" s="135" t="s">
        <v>109</v>
      </c>
      <c r="I955" s="134" t="s">
        <v>109</v>
      </c>
      <c r="J955" s="136" t="s">
        <v>109</v>
      </c>
      <c r="K955" s="137" t="s">
        <v>109</v>
      </c>
      <c r="L955" s="138" t="s">
        <v>109</v>
      </c>
      <c r="M955" s="139">
        <v>0</v>
      </c>
      <c r="N955" s="139" t="s">
        <v>109</v>
      </c>
      <c r="O955" s="138" t="s">
        <v>109</v>
      </c>
      <c r="P955" s="138" t="s">
        <v>109</v>
      </c>
      <c r="Q955" s="137">
        <v>5.0000000000000001E-4</v>
      </c>
      <c r="R955" s="140" t="s">
        <v>109</v>
      </c>
      <c r="S955" s="141"/>
    </row>
    <row r="956" spans="3:19" s="106" customFormat="1" ht="15.75" hidden="1" thickBot="1" x14ac:dyDescent="0.3">
      <c r="C956" s="109">
        <v>87</v>
      </c>
      <c r="D956" s="110">
        <v>0</v>
      </c>
      <c r="E956" s="111" t="s">
        <v>109</v>
      </c>
      <c r="F956" s="112">
        <v>1</v>
      </c>
      <c r="G956" s="113">
        <v>151500000000</v>
      </c>
      <c r="H956" s="113">
        <v>75750000000</v>
      </c>
      <c r="I956" s="112">
        <v>18</v>
      </c>
      <c r="J956" s="110">
        <v>50500000000</v>
      </c>
      <c r="K956" s="112"/>
      <c r="L956" s="110"/>
      <c r="M956" s="110"/>
      <c r="N956" s="110">
        <v>0</v>
      </c>
      <c r="O956" s="112" t="s">
        <v>109</v>
      </c>
      <c r="P956" s="110" t="s">
        <v>109</v>
      </c>
      <c r="Q956" s="114"/>
      <c r="R956" s="114">
        <v>0</v>
      </c>
      <c r="S956" s="115" t="s">
        <v>109</v>
      </c>
    </row>
    <row r="957" spans="3:19" s="106" customFormat="1" ht="15.75" hidden="1" thickBot="1" x14ac:dyDescent="0.3">
      <c r="C957" s="120" t="s">
        <v>109</v>
      </c>
      <c r="D957" s="121">
        <v>0</v>
      </c>
      <c r="E957" s="122">
        <v>0</v>
      </c>
      <c r="F957" s="123">
        <v>0</v>
      </c>
      <c r="G957" s="124" t="s">
        <v>54</v>
      </c>
      <c r="H957" s="124" t="s">
        <v>109</v>
      </c>
      <c r="I957" s="123" t="s">
        <v>109</v>
      </c>
      <c r="J957" s="125" t="s">
        <v>109</v>
      </c>
      <c r="K957" s="126" t="s">
        <v>109</v>
      </c>
      <c r="L957" s="127" t="s">
        <v>109</v>
      </c>
      <c r="M957" s="127" t="s">
        <v>54</v>
      </c>
      <c r="N957" s="127" t="s">
        <v>109</v>
      </c>
      <c r="O957" s="127" t="s">
        <v>109</v>
      </c>
      <c r="P957" s="127" t="s">
        <v>109</v>
      </c>
      <c r="Q957" s="126">
        <v>5.0000000000000001E-4</v>
      </c>
      <c r="R957" s="128" t="s">
        <v>109</v>
      </c>
      <c r="S957" s="129"/>
    </row>
    <row r="958" spans="3:19" s="106" customFormat="1" ht="15.75" hidden="1" thickBot="1" x14ac:dyDescent="0.3">
      <c r="C958" s="120" t="s">
        <v>109</v>
      </c>
      <c r="D958" s="121">
        <v>0</v>
      </c>
      <c r="E958" s="122">
        <v>0</v>
      </c>
      <c r="F958" s="123">
        <v>0</v>
      </c>
      <c r="G958" s="124" t="s">
        <v>109</v>
      </c>
      <c r="H958" s="124" t="s">
        <v>109</v>
      </c>
      <c r="I958" s="123" t="s">
        <v>109</v>
      </c>
      <c r="J958" s="125" t="s">
        <v>109</v>
      </c>
      <c r="K958" s="126" t="s">
        <v>109</v>
      </c>
      <c r="L958" s="127" t="s">
        <v>109</v>
      </c>
      <c r="M958" s="130" t="s">
        <v>54</v>
      </c>
      <c r="N958" s="130" t="s">
        <v>109</v>
      </c>
      <c r="O958" s="127" t="s">
        <v>109</v>
      </c>
      <c r="P958" s="127" t="s">
        <v>109</v>
      </c>
      <c r="Q958" s="126">
        <v>5.0000000000000001E-4</v>
      </c>
      <c r="R958" s="128" t="s">
        <v>109</v>
      </c>
      <c r="S958" s="129"/>
    </row>
    <row r="959" spans="3:19" s="106" customFormat="1" ht="15.75" hidden="1" thickBot="1" x14ac:dyDescent="0.3">
      <c r="C959" s="120" t="s">
        <v>109</v>
      </c>
      <c r="D959" s="121">
        <v>0</v>
      </c>
      <c r="E959" s="122">
        <v>0</v>
      </c>
      <c r="F959" s="123">
        <v>0</v>
      </c>
      <c r="G959" s="124" t="s">
        <v>109</v>
      </c>
      <c r="H959" s="124" t="s">
        <v>109</v>
      </c>
      <c r="I959" s="123" t="s">
        <v>109</v>
      </c>
      <c r="J959" s="125" t="s">
        <v>109</v>
      </c>
      <c r="K959" s="126" t="s">
        <v>109</v>
      </c>
      <c r="L959" s="127" t="s">
        <v>109</v>
      </c>
      <c r="M959" s="130">
        <v>0</v>
      </c>
      <c r="N959" s="130" t="s">
        <v>109</v>
      </c>
      <c r="O959" s="127" t="s">
        <v>109</v>
      </c>
      <c r="P959" s="127" t="s">
        <v>109</v>
      </c>
      <c r="Q959" s="126">
        <v>5.0000000000000001E-4</v>
      </c>
      <c r="R959" s="128" t="s">
        <v>109</v>
      </c>
      <c r="S959" s="129"/>
    </row>
    <row r="960" spans="3:19" s="106" customFormat="1" ht="15.75" hidden="1" thickBot="1" x14ac:dyDescent="0.3">
      <c r="C960" s="120">
        <v>0</v>
      </c>
      <c r="D960" s="121" t="s">
        <v>109</v>
      </c>
      <c r="E960" s="122" t="s">
        <v>109</v>
      </c>
      <c r="F960" s="123">
        <v>0</v>
      </c>
      <c r="G960" s="124" t="s">
        <v>109</v>
      </c>
      <c r="H960" s="124" t="s">
        <v>109</v>
      </c>
      <c r="I960" s="123" t="s">
        <v>109</v>
      </c>
      <c r="J960" s="125" t="s">
        <v>109</v>
      </c>
      <c r="K960" s="126" t="s">
        <v>109</v>
      </c>
      <c r="L960" s="127" t="s">
        <v>109</v>
      </c>
      <c r="M960" s="130">
        <v>0</v>
      </c>
      <c r="N960" s="130" t="s">
        <v>109</v>
      </c>
      <c r="O960" s="127" t="s">
        <v>109</v>
      </c>
      <c r="P960" s="127" t="s">
        <v>109</v>
      </c>
      <c r="Q960" s="126" t="s">
        <v>109</v>
      </c>
      <c r="R960" s="128" t="s">
        <v>109</v>
      </c>
      <c r="S960" s="129"/>
    </row>
    <row r="961" spans="3:19" s="106" customFormat="1" ht="15.75" hidden="1" thickBot="1" x14ac:dyDescent="0.3">
      <c r="C961" s="120" t="s">
        <v>109</v>
      </c>
      <c r="D961" s="121">
        <v>0</v>
      </c>
      <c r="E961" s="122">
        <v>0</v>
      </c>
      <c r="F961" s="123">
        <v>0</v>
      </c>
      <c r="G961" s="124" t="s">
        <v>109</v>
      </c>
      <c r="H961" s="124" t="s">
        <v>109</v>
      </c>
      <c r="I961" s="123" t="s">
        <v>109</v>
      </c>
      <c r="J961" s="125" t="s">
        <v>109</v>
      </c>
      <c r="K961" s="126" t="s">
        <v>109</v>
      </c>
      <c r="L961" s="127" t="s">
        <v>109</v>
      </c>
      <c r="M961" s="130">
        <v>0</v>
      </c>
      <c r="N961" s="130" t="s">
        <v>109</v>
      </c>
      <c r="O961" s="127" t="s">
        <v>109</v>
      </c>
      <c r="P961" s="127" t="s">
        <v>109</v>
      </c>
      <c r="Q961" s="126">
        <v>5.0000000000000001E-4</v>
      </c>
      <c r="R961" s="128" t="s">
        <v>109</v>
      </c>
      <c r="S961" s="129"/>
    </row>
    <row r="962" spans="3:19" s="106" customFormat="1" ht="15.75" hidden="1" thickBot="1" x14ac:dyDescent="0.3">
      <c r="C962" s="120" t="s">
        <v>109</v>
      </c>
      <c r="D962" s="121">
        <v>0</v>
      </c>
      <c r="E962" s="122">
        <v>0</v>
      </c>
      <c r="F962" s="123">
        <v>0</v>
      </c>
      <c r="G962" s="124" t="s">
        <v>109</v>
      </c>
      <c r="H962" s="124" t="s">
        <v>109</v>
      </c>
      <c r="I962" s="123" t="s">
        <v>109</v>
      </c>
      <c r="J962" s="125" t="s">
        <v>109</v>
      </c>
      <c r="K962" s="126" t="s">
        <v>109</v>
      </c>
      <c r="L962" s="127" t="s">
        <v>109</v>
      </c>
      <c r="M962" s="130">
        <v>0</v>
      </c>
      <c r="N962" s="130" t="s">
        <v>109</v>
      </c>
      <c r="O962" s="127" t="s">
        <v>109</v>
      </c>
      <c r="P962" s="127" t="s">
        <v>109</v>
      </c>
      <c r="Q962" s="126">
        <v>5.0000000000000001E-4</v>
      </c>
      <c r="R962" s="128" t="s">
        <v>109</v>
      </c>
      <c r="S962" s="129"/>
    </row>
    <row r="963" spans="3:19" s="106" customFormat="1" ht="15.75" hidden="1" thickBot="1" x14ac:dyDescent="0.3">
      <c r="C963" s="120" t="s">
        <v>109</v>
      </c>
      <c r="D963" s="121">
        <v>0</v>
      </c>
      <c r="E963" s="122">
        <v>0</v>
      </c>
      <c r="F963" s="123">
        <v>0</v>
      </c>
      <c r="G963" s="124" t="s">
        <v>109</v>
      </c>
      <c r="H963" s="124" t="s">
        <v>109</v>
      </c>
      <c r="I963" s="123" t="s">
        <v>109</v>
      </c>
      <c r="J963" s="125" t="s">
        <v>109</v>
      </c>
      <c r="K963" s="126" t="s">
        <v>109</v>
      </c>
      <c r="L963" s="127" t="s">
        <v>109</v>
      </c>
      <c r="M963" s="130">
        <v>0</v>
      </c>
      <c r="N963" s="130" t="s">
        <v>109</v>
      </c>
      <c r="O963" s="127" t="s">
        <v>109</v>
      </c>
      <c r="P963" s="127" t="s">
        <v>109</v>
      </c>
      <c r="Q963" s="126">
        <v>5.0000000000000001E-4</v>
      </c>
      <c r="R963" s="128" t="s">
        <v>109</v>
      </c>
      <c r="S963" s="129"/>
    </row>
    <row r="964" spans="3:19" s="106" customFormat="1" ht="15.75" hidden="1" thickBot="1" x14ac:dyDescent="0.3">
      <c r="C964" s="120" t="s">
        <v>109</v>
      </c>
      <c r="D964" s="121">
        <v>0</v>
      </c>
      <c r="E964" s="122">
        <v>0</v>
      </c>
      <c r="F964" s="123">
        <v>0</v>
      </c>
      <c r="G964" s="124" t="s">
        <v>109</v>
      </c>
      <c r="H964" s="124" t="s">
        <v>109</v>
      </c>
      <c r="I964" s="123" t="s">
        <v>109</v>
      </c>
      <c r="J964" s="125" t="s">
        <v>109</v>
      </c>
      <c r="K964" s="126" t="s">
        <v>109</v>
      </c>
      <c r="L964" s="127" t="s">
        <v>109</v>
      </c>
      <c r="M964" s="130">
        <v>0</v>
      </c>
      <c r="N964" s="130" t="s">
        <v>109</v>
      </c>
      <c r="O964" s="127" t="s">
        <v>109</v>
      </c>
      <c r="P964" s="127" t="s">
        <v>109</v>
      </c>
      <c r="Q964" s="126">
        <v>5.0000000000000001E-4</v>
      </c>
      <c r="R964" s="128" t="s">
        <v>109</v>
      </c>
      <c r="S964" s="129"/>
    </row>
    <row r="965" spans="3:19" s="106" customFormat="1" ht="15.75" hidden="1" thickBot="1" x14ac:dyDescent="0.3">
      <c r="C965" s="120" t="s">
        <v>109</v>
      </c>
      <c r="D965" s="121">
        <v>0</v>
      </c>
      <c r="E965" s="122">
        <v>0</v>
      </c>
      <c r="F965" s="123">
        <v>0</v>
      </c>
      <c r="G965" s="124" t="s">
        <v>109</v>
      </c>
      <c r="H965" s="124" t="s">
        <v>109</v>
      </c>
      <c r="I965" s="123" t="s">
        <v>109</v>
      </c>
      <c r="J965" s="125" t="s">
        <v>109</v>
      </c>
      <c r="K965" s="126" t="s">
        <v>109</v>
      </c>
      <c r="L965" s="127" t="s">
        <v>109</v>
      </c>
      <c r="M965" s="130">
        <v>0</v>
      </c>
      <c r="N965" s="130" t="s">
        <v>109</v>
      </c>
      <c r="O965" s="127" t="s">
        <v>109</v>
      </c>
      <c r="P965" s="127" t="s">
        <v>109</v>
      </c>
      <c r="Q965" s="126">
        <v>5.0000000000000001E-4</v>
      </c>
      <c r="R965" s="128" t="s">
        <v>109</v>
      </c>
      <c r="S965" s="129"/>
    </row>
    <row r="966" spans="3:19" s="106" customFormat="1" ht="15.75" hidden="1" thickBot="1" x14ac:dyDescent="0.3">
      <c r="C966" s="131" t="s">
        <v>109</v>
      </c>
      <c r="D966" s="132">
        <v>0</v>
      </c>
      <c r="E966" s="133">
        <v>0</v>
      </c>
      <c r="F966" s="134">
        <v>0</v>
      </c>
      <c r="G966" s="135" t="s">
        <v>109</v>
      </c>
      <c r="H966" s="135" t="s">
        <v>109</v>
      </c>
      <c r="I966" s="134" t="s">
        <v>109</v>
      </c>
      <c r="J966" s="136" t="s">
        <v>109</v>
      </c>
      <c r="K966" s="137" t="s">
        <v>109</v>
      </c>
      <c r="L966" s="138" t="s">
        <v>109</v>
      </c>
      <c r="M966" s="139">
        <v>0</v>
      </c>
      <c r="N966" s="139" t="s">
        <v>109</v>
      </c>
      <c r="O966" s="138" t="s">
        <v>109</v>
      </c>
      <c r="P966" s="138" t="s">
        <v>109</v>
      </c>
      <c r="Q966" s="137">
        <v>5.0000000000000001E-4</v>
      </c>
      <c r="R966" s="140" t="s">
        <v>109</v>
      </c>
      <c r="S966" s="141"/>
    </row>
    <row r="967" spans="3:19" s="106" customFormat="1" ht="15.75" hidden="1" thickBot="1" x14ac:dyDescent="0.3">
      <c r="C967" s="109">
        <v>88</v>
      </c>
      <c r="D967" s="110">
        <v>0</v>
      </c>
      <c r="E967" s="111" t="s">
        <v>109</v>
      </c>
      <c r="F967" s="112">
        <v>1</v>
      </c>
      <c r="G967" s="113">
        <v>151500000000</v>
      </c>
      <c r="H967" s="113">
        <v>75750000000</v>
      </c>
      <c r="I967" s="112">
        <v>18</v>
      </c>
      <c r="J967" s="110">
        <v>50500000000</v>
      </c>
      <c r="K967" s="112"/>
      <c r="L967" s="110"/>
      <c r="M967" s="110"/>
      <c r="N967" s="110">
        <v>0</v>
      </c>
      <c r="O967" s="112" t="s">
        <v>109</v>
      </c>
      <c r="P967" s="110" t="s">
        <v>109</v>
      </c>
      <c r="Q967" s="114"/>
      <c r="R967" s="114">
        <v>0</v>
      </c>
      <c r="S967" s="115" t="s">
        <v>109</v>
      </c>
    </row>
    <row r="968" spans="3:19" s="106" customFormat="1" ht="15.75" hidden="1" thickBot="1" x14ac:dyDescent="0.3">
      <c r="C968" s="120" t="s">
        <v>109</v>
      </c>
      <c r="D968" s="121">
        <v>0</v>
      </c>
      <c r="E968" s="122">
        <v>0</v>
      </c>
      <c r="F968" s="123">
        <v>0</v>
      </c>
      <c r="G968" s="124" t="s">
        <v>54</v>
      </c>
      <c r="H968" s="124" t="s">
        <v>109</v>
      </c>
      <c r="I968" s="123" t="s">
        <v>109</v>
      </c>
      <c r="J968" s="125" t="s">
        <v>109</v>
      </c>
      <c r="K968" s="126" t="s">
        <v>109</v>
      </c>
      <c r="L968" s="127" t="s">
        <v>109</v>
      </c>
      <c r="M968" s="127" t="s">
        <v>54</v>
      </c>
      <c r="N968" s="127" t="s">
        <v>109</v>
      </c>
      <c r="O968" s="127" t="s">
        <v>109</v>
      </c>
      <c r="P968" s="127" t="s">
        <v>109</v>
      </c>
      <c r="Q968" s="126">
        <v>5.0000000000000001E-4</v>
      </c>
      <c r="R968" s="128" t="s">
        <v>109</v>
      </c>
      <c r="S968" s="129"/>
    </row>
    <row r="969" spans="3:19" s="106" customFormat="1" ht="15.75" hidden="1" thickBot="1" x14ac:dyDescent="0.3">
      <c r="C969" s="120" t="s">
        <v>109</v>
      </c>
      <c r="D969" s="121">
        <v>0</v>
      </c>
      <c r="E969" s="122">
        <v>0</v>
      </c>
      <c r="F969" s="123">
        <v>0</v>
      </c>
      <c r="G969" s="124" t="s">
        <v>109</v>
      </c>
      <c r="H969" s="124" t="s">
        <v>109</v>
      </c>
      <c r="I969" s="123" t="s">
        <v>109</v>
      </c>
      <c r="J969" s="125" t="s">
        <v>109</v>
      </c>
      <c r="K969" s="126" t="s">
        <v>109</v>
      </c>
      <c r="L969" s="127" t="s">
        <v>109</v>
      </c>
      <c r="M969" s="130" t="s">
        <v>54</v>
      </c>
      <c r="N969" s="130" t="s">
        <v>109</v>
      </c>
      <c r="O969" s="127" t="s">
        <v>109</v>
      </c>
      <c r="P969" s="127" t="s">
        <v>109</v>
      </c>
      <c r="Q969" s="126">
        <v>5.0000000000000001E-4</v>
      </c>
      <c r="R969" s="128" t="s">
        <v>109</v>
      </c>
      <c r="S969" s="129"/>
    </row>
    <row r="970" spans="3:19" s="106" customFormat="1" ht="15.75" hidden="1" thickBot="1" x14ac:dyDescent="0.3">
      <c r="C970" s="120" t="s">
        <v>109</v>
      </c>
      <c r="D970" s="121">
        <v>0</v>
      </c>
      <c r="E970" s="122">
        <v>0</v>
      </c>
      <c r="F970" s="123">
        <v>0</v>
      </c>
      <c r="G970" s="124" t="s">
        <v>109</v>
      </c>
      <c r="H970" s="124" t="s">
        <v>109</v>
      </c>
      <c r="I970" s="123" t="s">
        <v>109</v>
      </c>
      <c r="J970" s="125" t="s">
        <v>109</v>
      </c>
      <c r="K970" s="126" t="s">
        <v>109</v>
      </c>
      <c r="L970" s="127" t="s">
        <v>109</v>
      </c>
      <c r="M970" s="130">
        <v>0</v>
      </c>
      <c r="N970" s="130" t="s">
        <v>109</v>
      </c>
      <c r="O970" s="127" t="s">
        <v>109</v>
      </c>
      <c r="P970" s="127" t="s">
        <v>109</v>
      </c>
      <c r="Q970" s="126">
        <v>5.0000000000000001E-4</v>
      </c>
      <c r="R970" s="128" t="s">
        <v>109</v>
      </c>
      <c r="S970" s="129"/>
    </row>
    <row r="971" spans="3:19" s="106" customFormat="1" ht="15.75" hidden="1" thickBot="1" x14ac:dyDescent="0.3">
      <c r="C971" s="120">
        <v>0</v>
      </c>
      <c r="D971" s="121" t="s">
        <v>109</v>
      </c>
      <c r="E971" s="122" t="s">
        <v>109</v>
      </c>
      <c r="F971" s="123">
        <v>0</v>
      </c>
      <c r="G971" s="124" t="s">
        <v>109</v>
      </c>
      <c r="H971" s="124" t="s">
        <v>109</v>
      </c>
      <c r="I971" s="123" t="s">
        <v>109</v>
      </c>
      <c r="J971" s="125" t="s">
        <v>109</v>
      </c>
      <c r="K971" s="126" t="s">
        <v>109</v>
      </c>
      <c r="L971" s="127" t="s">
        <v>109</v>
      </c>
      <c r="M971" s="130">
        <v>0</v>
      </c>
      <c r="N971" s="130" t="s">
        <v>109</v>
      </c>
      <c r="O971" s="127" t="s">
        <v>109</v>
      </c>
      <c r="P971" s="127" t="s">
        <v>109</v>
      </c>
      <c r="Q971" s="126" t="s">
        <v>109</v>
      </c>
      <c r="R971" s="128" t="s">
        <v>109</v>
      </c>
      <c r="S971" s="129"/>
    </row>
    <row r="972" spans="3:19" s="106" customFormat="1" ht="15.75" hidden="1" thickBot="1" x14ac:dyDescent="0.3">
      <c r="C972" s="120" t="s">
        <v>109</v>
      </c>
      <c r="D972" s="121">
        <v>0</v>
      </c>
      <c r="E972" s="122">
        <v>0</v>
      </c>
      <c r="F972" s="123">
        <v>0</v>
      </c>
      <c r="G972" s="124" t="s">
        <v>109</v>
      </c>
      <c r="H972" s="124" t="s">
        <v>109</v>
      </c>
      <c r="I972" s="123" t="s">
        <v>109</v>
      </c>
      <c r="J972" s="125" t="s">
        <v>109</v>
      </c>
      <c r="K972" s="126" t="s">
        <v>109</v>
      </c>
      <c r="L972" s="127" t="s">
        <v>109</v>
      </c>
      <c r="M972" s="130">
        <v>0</v>
      </c>
      <c r="N972" s="130" t="s">
        <v>109</v>
      </c>
      <c r="O972" s="127" t="s">
        <v>109</v>
      </c>
      <c r="P972" s="127" t="s">
        <v>109</v>
      </c>
      <c r="Q972" s="126">
        <v>5.0000000000000001E-4</v>
      </c>
      <c r="R972" s="128" t="s">
        <v>109</v>
      </c>
      <c r="S972" s="129"/>
    </row>
    <row r="973" spans="3:19" s="106" customFormat="1" ht="15.75" hidden="1" thickBot="1" x14ac:dyDescent="0.3">
      <c r="C973" s="120" t="s">
        <v>109</v>
      </c>
      <c r="D973" s="121">
        <v>0</v>
      </c>
      <c r="E973" s="122">
        <v>0</v>
      </c>
      <c r="F973" s="123">
        <v>0</v>
      </c>
      <c r="G973" s="124" t="s">
        <v>109</v>
      </c>
      <c r="H973" s="124" t="s">
        <v>109</v>
      </c>
      <c r="I973" s="123" t="s">
        <v>109</v>
      </c>
      <c r="J973" s="125" t="s">
        <v>109</v>
      </c>
      <c r="K973" s="126" t="s">
        <v>109</v>
      </c>
      <c r="L973" s="127" t="s">
        <v>109</v>
      </c>
      <c r="M973" s="130">
        <v>0</v>
      </c>
      <c r="N973" s="130" t="s">
        <v>109</v>
      </c>
      <c r="O973" s="127" t="s">
        <v>109</v>
      </c>
      <c r="P973" s="127" t="s">
        <v>109</v>
      </c>
      <c r="Q973" s="126">
        <v>5.0000000000000001E-4</v>
      </c>
      <c r="R973" s="128" t="s">
        <v>109</v>
      </c>
      <c r="S973" s="129"/>
    </row>
    <row r="974" spans="3:19" s="106" customFormat="1" ht="15.75" hidden="1" thickBot="1" x14ac:dyDescent="0.3">
      <c r="C974" s="120" t="s">
        <v>109</v>
      </c>
      <c r="D974" s="121">
        <v>0</v>
      </c>
      <c r="E974" s="122">
        <v>0</v>
      </c>
      <c r="F974" s="123">
        <v>0</v>
      </c>
      <c r="G974" s="124" t="s">
        <v>109</v>
      </c>
      <c r="H974" s="124" t="s">
        <v>109</v>
      </c>
      <c r="I974" s="123" t="s">
        <v>109</v>
      </c>
      <c r="J974" s="125" t="s">
        <v>109</v>
      </c>
      <c r="K974" s="126" t="s">
        <v>109</v>
      </c>
      <c r="L974" s="127" t="s">
        <v>109</v>
      </c>
      <c r="M974" s="130">
        <v>0</v>
      </c>
      <c r="N974" s="130" t="s">
        <v>109</v>
      </c>
      <c r="O974" s="127" t="s">
        <v>109</v>
      </c>
      <c r="P974" s="127" t="s">
        <v>109</v>
      </c>
      <c r="Q974" s="126">
        <v>5.0000000000000001E-4</v>
      </c>
      <c r="R974" s="128" t="s">
        <v>109</v>
      </c>
      <c r="S974" s="129"/>
    </row>
    <row r="975" spans="3:19" s="106" customFormat="1" ht="15.75" hidden="1" thickBot="1" x14ac:dyDescent="0.3">
      <c r="C975" s="120" t="s">
        <v>109</v>
      </c>
      <c r="D975" s="121">
        <v>0</v>
      </c>
      <c r="E975" s="122">
        <v>0</v>
      </c>
      <c r="F975" s="123">
        <v>0</v>
      </c>
      <c r="G975" s="124" t="s">
        <v>109</v>
      </c>
      <c r="H975" s="124" t="s">
        <v>109</v>
      </c>
      <c r="I975" s="123" t="s">
        <v>109</v>
      </c>
      <c r="J975" s="125" t="s">
        <v>109</v>
      </c>
      <c r="K975" s="126" t="s">
        <v>109</v>
      </c>
      <c r="L975" s="127" t="s">
        <v>109</v>
      </c>
      <c r="M975" s="130">
        <v>0</v>
      </c>
      <c r="N975" s="130" t="s">
        <v>109</v>
      </c>
      <c r="O975" s="127" t="s">
        <v>109</v>
      </c>
      <c r="P975" s="127" t="s">
        <v>109</v>
      </c>
      <c r="Q975" s="126">
        <v>5.0000000000000001E-4</v>
      </c>
      <c r="R975" s="128" t="s">
        <v>109</v>
      </c>
      <c r="S975" s="129"/>
    </row>
    <row r="976" spans="3:19" s="106" customFormat="1" ht="15.75" hidden="1" thickBot="1" x14ac:dyDescent="0.3">
      <c r="C976" s="120" t="s">
        <v>109</v>
      </c>
      <c r="D976" s="121">
        <v>0</v>
      </c>
      <c r="E976" s="122">
        <v>0</v>
      </c>
      <c r="F976" s="123">
        <v>0</v>
      </c>
      <c r="G976" s="124" t="s">
        <v>109</v>
      </c>
      <c r="H976" s="124" t="s">
        <v>109</v>
      </c>
      <c r="I976" s="123" t="s">
        <v>109</v>
      </c>
      <c r="J976" s="125" t="s">
        <v>109</v>
      </c>
      <c r="K976" s="126" t="s">
        <v>109</v>
      </c>
      <c r="L976" s="127" t="s">
        <v>109</v>
      </c>
      <c r="M976" s="130">
        <v>0</v>
      </c>
      <c r="N976" s="130" t="s">
        <v>109</v>
      </c>
      <c r="O976" s="127" t="s">
        <v>109</v>
      </c>
      <c r="P976" s="127" t="s">
        <v>109</v>
      </c>
      <c r="Q976" s="126">
        <v>5.0000000000000001E-4</v>
      </c>
      <c r="R976" s="128" t="s">
        <v>109</v>
      </c>
      <c r="S976" s="129"/>
    </row>
    <row r="977" spans="3:19" s="106" customFormat="1" ht="15.75" hidden="1" thickBot="1" x14ac:dyDescent="0.3">
      <c r="C977" s="131" t="s">
        <v>109</v>
      </c>
      <c r="D977" s="132">
        <v>0</v>
      </c>
      <c r="E977" s="133">
        <v>0</v>
      </c>
      <c r="F977" s="134">
        <v>0</v>
      </c>
      <c r="G977" s="135" t="s">
        <v>109</v>
      </c>
      <c r="H977" s="135" t="s">
        <v>109</v>
      </c>
      <c r="I977" s="134" t="s">
        <v>109</v>
      </c>
      <c r="J977" s="136" t="s">
        <v>109</v>
      </c>
      <c r="K977" s="137" t="s">
        <v>109</v>
      </c>
      <c r="L977" s="138" t="s">
        <v>109</v>
      </c>
      <c r="M977" s="139">
        <v>0</v>
      </c>
      <c r="N977" s="139" t="s">
        <v>109</v>
      </c>
      <c r="O977" s="138" t="s">
        <v>109</v>
      </c>
      <c r="P977" s="138" t="s">
        <v>109</v>
      </c>
      <c r="Q977" s="137">
        <v>5.0000000000000001E-4</v>
      </c>
      <c r="R977" s="140" t="s">
        <v>109</v>
      </c>
      <c r="S977" s="141"/>
    </row>
    <row r="978" spans="3:19" s="106" customFormat="1" ht="15.75" hidden="1" thickBot="1" x14ac:dyDescent="0.3">
      <c r="C978" s="109">
        <v>89</v>
      </c>
      <c r="D978" s="110">
        <v>0</v>
      </c>
      <c r="E978" s="111" t="s">
        <v>109</v>
      </c>
      <c r="F978" s="112">
        <v>1</v>
      </c>
      <c r="G978" s="113">
        <v>151500000000</v>
      </c>
      <c r="H978" s="113">
        <v>75750000000</v>
      </c>
      <c r="I978" s="112">
        <v>18</v>
      </c>
      <c r="J978" s="110">
        <v>50500000000</v>
      </c>
      <c r="K978" s="112"/>
      <c r="L978" s="110"/>
      <c r="M978" s="110"/>
      <c r="N978" s="110">
        <v>0</v>
      </c>
      <c r="O978" s="112" t="s">
        <v>109</v>
      </c>
      <c r="P978" s="110" t="s">
        <v>109</v>
      </c>
      <c r="Q978" s="114"/>
      <c r="R978" s="114">
        <v>0</v>
      </c>
      <c r="S978" s="115" t="s">
        <v>109</v>
      </c>
    </row>
    <row r="979" spans="3:19" s="106" customFormat="1" ht="15.75" hidden="1" thickBot="1" x14ac:dyDescent="0.3">
      <c r="C979" s="120" t="s">
        <v>109</v>
      </c>
      <c r="D979" s="121">
        <v>0</v>
      </c>
      <c r="E979" s="122">
        <v>0</v>
      </c>
      <c r="F979" s="123">
        <v>0</v>
      </c>
      <c r="G979" s="124" t="s">
        <v>54</v>
      </c>
      <c r="H979" s="124" t="s">
        <v>109</v>
      </c>
      <c r="I979" s="123" t="s">
        <v>109</v>
      </c>
      <c r="J979" s="125" t="s">
        <v>109</v>
      </c>
      <c r="K979" s="126" t="s">
        <v>109</v>
      </c>
      <c r="L979" s="127" t="s">
        <v>109</v>
      </c>
      <c r="M979" s="127" t="s">
        <v>54</v>
      </c>
      <c r="N979" s="127" t="s">
        <v>109</v>
      </c>
      <c r="O979" s="127" t="s">
        <v>109</v>
      </c>
      <c r="P979" s="127" t="s">
        <v>109</v>
      </c>
      <c r="Q979" s="126">
        <v>5.0000000000000001E-4</v>
      </c>
      <c r="R979" s="128" t="s">
        <v>109</v>
      </c>
      <c r="S979" s="129"/>
    </row>
    <row r="980" spans="3:19" s="106" customFormat="1" ht="15.75" hidden="1" thickBot="1" x14ac:dyDescent="0.3">
      <c r="C980" s="120" t="s">
        <v>109</v>
      </c>
      <c r="D980" s="121">
        <v>0</v>
      </c>
      <c r="E980" s="122">
        <v>0</v>
      </c>
      <c r="F980" s="123">
        <v>0</v>
      </c>
      <c r="G980" s="124" t="s">
        <v>109</v>
      </c>
      <c r="H980" s="124" t="s">
        <v>109</v>
      </c>
      <c r="I980" s="123" t="s">
        <v>109</v>
      </c>
      <c r="J980" s="125" t="s">
        <v>109</v>
      </c>
      <c r="K980" s="126" t="s">
        <v>109</v>
      </c>
      <c r="L980" s="127" t="s">
        <v>109</v>
      </c>
      <c r="M980" s="130" t="s">
        <v>54</v>
      </c>
      <c r="N980" s="130" t="s">
        <v>109</v>
      </c>
      <c r="O980" s="127" t="s">
        <v>109</v>
      </c>
      <c r="P980" s="127" t="s">
        <v>109</v>
      </c>
      <c r="Q980" s="126">
        <v>5.0000000000000001E-4</v>
      </c>
      <c r="R980" s="128" t="s">
        <v>109</v>
      </c>
      <c r="S980" s="129"/>
    </row>
    <row r="981" spans="3:19" s="106" customFormat="1" ht="15.75" hidden="1" thickBot="1" x14ac:dyDescent="0.3">
      <c r="C981" s="120" t="s">
        <v>109</v>
      </c>
      <c r="D981" s="121">
        <v>0</v>
      </c>
      <c r="E981" s="122">
        <v>0</v>
      </c>
      <c r="F981" s="123">
        <v>0</v>
      </c>
      <c r="G981" s="124" t="s">
        <v>109</v>
      </c>
      <c r="H981" s="124" t="s">
        <v>109</v>
      </c>
      <c r="I981" s="123" t="s">
        <v>109</v>
      </c>
      <c r="J981" s="125" t="s">
        <v>109</v>
      </c>
      <c r="K981" s="126" t="s">
        <v>109</v>
      </c>
      <c r="L981" s="127" t="s">
        <v>109</v>
      </c>
      <c r="M981" s="130">
        <v>0</v>
      </c>
      <c r="N981" s="130" t="s">
        <v>109</v>
      </c>
      <c r="O981" s="127" t="s">
        <v>109</v>
      </c>
      <c r="P981" s="127" t="s">
        <v>109</v>
      </c>
      <c r="Q981" s="126">
        <v>5.0000000000000001E-4</v>
      </c>
      <c r="R981" s="128" t="s">
        <v>109</v>
      </c>
      <c r="S981" s="129"/>
    </row>
    <row r="982" spans="3:19" s="106" customFormat="1" ht="15.75" hidden="1" thickBot="1" x14ac:dyDescent="0.3">
      <c r="C982" s="120">
        <v>0</v>
      </c>
      <c r="D982" s="121" t="s">
        <v>109</v>
      </c>
      <c r="E982" s="122" t="s">
        <v>109</v>
      </c>
      <c r="F982" s="123">
        <v>0</v>
      </c>
      <c r="G982" s="124" t="s">
        <v>109</v>
      </c>
      <c r="H982" s="124" t="s">
        <v>109</v>
      </c>
      <c r="I982" s="123" t="s">
        <v>109</v>
      </c>
      <c r="J982" s="125" t="s">
        <v>109</v>
      </c>
      <c r="K982" s="126" t="s">
        <v>109</v>
      </c>
      <c r="L982" s="127" t="s">
        <v>109</v>
      </c>
      <c r="M982" s="130">
        <v>0</v>
      </c>
      <c r="N982" s="130" t="s">
        <v>109</v>
      </c>
      <c r="O982" s="127" t="s">
        <v>109</v>
      </c>
      <c r="P982" s="127" t="s">
        <v>109</v>
      </c>
      <c r="Q982" s="126" t="s">
        <v>109</v>
      </c>
      <c r="R982" s="128" t="s">
        <v>109</v>
      </c>
      <c r="S982" s="129"/>
    </row>
    <row r="983" spans="3:19" s="106" customFormat="1" ht="15.75" hidden="1" thickBot="1" x14ac:dyDescent="0.3">
      <c r="C983" s="120" t="s">
        <v>109</v>
      </c>
      <c r="D983" s="121">
        <v>0</v>
      </c>
      <c r="E983" s="122">
        <v>0</v>
      </c>
      <c r="F983" s="123">
        <v>0</v>
      </c>
      <c r="G983" s="124" t="s">
        <v>109</v>
      </c>
      <c r="H983" s="124" t="s">
        <v>109</v>
      </c>
      <c r="I983" s="123" t="s">
        <v>109</v>
      </c>
      <c r="J983" s="125" t="s">
        <v>109</v>
      </c>
      <c r="K983" s="126" t="s">
        <v>109</v>
      </c>
      <c r="L983" s="127" t="s">
        <v>109</v>
      </c>
      <c r="M983" s="130">
        <v>0</v>
      </c>
      <c r="N983" s="130" t="s">
        <v>109</v>
      </c>
      <c r="O983" s="127" t="s">
        <v>109</v>
      </c>
      <c r="P983" s="127" t="s">
        <v>109</v>
      </c>
      <c r="Q983" s="126">
        <v>5.0000000000000001E-4</v>
      </c>
      <c r="R983" s="128" t="s">
        <v>109</v>
      </c>
      <c r="S983" s="129"/>
    </row>
    <row r="984" spans="3:19" s="106" customFormat="1" ht="15.75" hidden="1" thickBot="1" x14ac:dyDescent="0.3">
      <c r="C984" s="120" t="s">
        <v>109</v>
      </c>
      <c r="D984" s="121">
        <v>0</v>
      </c>
      <c r="E984" s="122">
        <v>0</v>
      </c>
      <c r="F984" s="123">
        <v>0</v>
      </c>
      <c r="G984" s="124" t="s">
        <v>109</v>
      </c>
      <c r="H984" s="124" t="s">
        <v>109</v>
      </c>
      <c r="I984" s="123" t="s">
        <v>109</v>
      </c>
      <c r="J984" s="125" t="s">
        <v>109</v>
      </c>
      <c r="K984" s="126" t="s">
        <v>109</v>
      </c>
      <c r="L984" s="127" t="s">
        <v>109</v>
      </c>
      <c r="M984" s="130">
        <v>0</v>
      </c>
      <c r="N984" s="130" t="s">
        <v>109</v>
      </c>
      <c r="O984" s="127" t="s">
        <v>109</v>
      </c>
      <c r="P984" s="127" t="s">
        <v>109</v>
      </c>
      <c r="Q984" s="126">
        <v>5.0000000000000001E-4</v>
      </c>
      <c r="R984" s="128" t="s">
        <v>109</v>
      </c>
      <c r="S984" s="129"/>
    </row>
    <row r="985" spans="3:19" s="106" customFormat="1" ht="15.75" hidden="1" thickBot="1" x14ac:dyDescent="0.3">
      <c r="C985" s="120" t="s">
        <v>109</v>
      </c>
      <c r="D985" s="121">
        <v>0</v>
      </c>
      <c r="E985" s="122">
        <v>0</v>
      </c>
      <c r="F985" s="123">
        <v>0</v>
      </c>
      <c r="G985" s="124" t="s">
        <v>109</v>
      </c>
      <c r="H985" s="124" t="s">
        <v>109</v>
      </c>
      <c r="I985" s="123" t="s">
        <v>109</v>
      </c>
      <c r="J985" s="125" t="s">
        <v>109</v>
      </c>
      <c r="K985" s="126" t="s">
        <v>109</v>
      </c>
      <c r="L985" s="127" t="s">
        <v>109</v>
      </c>
      <c r="M985" s="130">
        <v>0</v>
      </c>
      <c r="N985" s="130" t="s">
        <v>109</v>
      </c>
      <c r="O985" s="127" t="s">
        <v>109</v>
      </c>
      <c r="P985" s="127" t="s">
        <v>109</v>
      </c>
      <c r="Q985" s="126">
        <v>5.0000000000000001E-4</v>
      </c>
      <c r="R985" s="128" t="s">
        <v>109</v>
      </c>
      <c r="S985" s="129"/>
    </row>
    <row r="986" spans="3:19" s="106" customFormat="1" ht="15.75" hidden="1" thickBot="1" x14ac:dyDescent="0.3">
      <c r="C986" s="120" t="s">
        <v>109</v>
      </c>
      <c r="D986" s="121">
        <v>0</v>
      </c>
      <c r="E986" s="122">
        <v>0</v>
      </c>
      <c r="F986" s="123">
        <v>0</v>
      </c>
      <c r="G986" s="124" t="s">
        <v>109</v>
      </c>
      <c r="H986" s="124" t="s">
        <v>109</v>
      </c>
      <c r="I986" s="123" t="s">
        <v>109</v>
      </c>
      <c r="J986" s="125" t="s">
        <v>109</v>
      </c>
      <c r="K986" s="126" t="s">
        <v>109</v>
      </c>
      <c r="L986" s="127" t="s">
        <v>109</v>
      </c>
      <c r="M986" s="130">
        <v>0</v>
      </c>
      <c r="N986" s="130" t="s">
        <v>109</v>
      </c>
      <c r="O986" s="127" t="s">
        <v>109</v>
      </c>
      <c r="P986" s="127" t="s">
        <v>109</v>
      </c>
      <c r="Q986" s="126">
        <v>5.0000000000000001E-4</v>
      </c>
      <c r="R986" s="128" t="s">
        <v>109</v>
      </c>
      <c r="S986" s="129"/>
    </row>
    <row r="987" spans="3:19" s="106" customFormat="1" ht="15.75" hidden="1" thickBot="1" x14ac:dyDescent="0.3">
      <c r="C987" s="120" t="s">
        <v>109</v>
      </c>
      <c r="D987" s="121">
        <v>0</v>
      </c>
      <c r="E987" s="122">
        <v>0</v>
      </c>
      <c r="F987" s="123">
        <v>0</v>
      </c>
      <c r="G987" s="124" t="s">
        <v>109</v>
      </c>
      <c r="H987" s="124" t="s">
        <v>109</v>
      </c>
      <c r="I987" s="123" t="s">
        <v>109</v>
      </c>
      <c r="J987" s="125" t="s">
        <v>109</v>
      </c>
      <c r="K987" s="126" t="s">
        <v>109</v>
      </c>
      <c r="L987" s="127" t="s">
        <v>109</v>
      </c>
      <c r="M987" s="130">
        <v>0</v>
      </c>
      <c r="N987" s="130" t="s">
        <v>109</v>
      </c>
      <c r="O987" s="127" t="s">
        <v>109</v>
      </c>
      <c r="P987" s="127" t="s">
        <v>109</v>
      </c>
      <c r="Q987" s="126">
        <v>5.0000000000000001E-4</v>
      </c>
      <c r="R987" s="128" t="s">
        <v>109</v>
      </c>
      <c r="S987" s="129"/>
    </row>
    <row r="988" spans="3:19" s="106" customFormat="1" ht="15.75" hidden="1" thickBot="1" x14ac:dyDescent="0.3">
      <c r="C988" s="131" t="s">
        <v>109</v>
      </c>
      <c r="D988" s="132">
        <v>0</v>
      </c>
      <c r="E988" s="133">
        <v>0</v>
      </c>
      <c r="F988" s="134">
        <v>0</v>
      </c>
      <c r="G988" s="135" t="s">
        <v>109</v>
      </c>
      <c r="H988" s="135" t="s">
        <v>109</v>
      </c>
      <c r="I988" s="134" t="s">
        <v>109</v>
      </c>
      <c r="J988" s="136" t="s">
        <v>109</v>
      </c>
      <c r="K988" s="137" t="s">
        <v>109</v>
      </c>
      <c r="L988" s="138" t="s">
        <v>109</v>
      </c>
      <c r="M988" s="139">
        <v>0</v>
      </c>
      <c r="N988" s="139" t="s">
        <v>109</v>
      </c>
      <c r="O988" s="138" t="s">
        <v>109</v>
      </c>
      <c r="P988" s="138" t="s">
        <v>109</v>
      </c>
      <c r="Q988" s="137">
        <v>5.0000000000000001E-4</v>
      </c>
      <c r="R988" s="140" t="s">
        <v>109</v>
      </c>
      <c r="S988" s="141"/>
    </row>
    <row r="989" spans="3:19" s="106" customFormat="1" ht="15.75" hidden="1" thickBot="1" x14ac:dyDescent="0.3">
      <c r="C989" s="109">
        <v>90</v>
      </c>
      <c r="D989" s="110">
        <v>0</v>
      </c>
      <c r="E989" s="111" t="s">
        <v>109</v>
      </c>
      <c r="F989" s="112">
        <v>1</v>
      </c>
      <c r="G989" s="113">
        <v>151500000000</v>
      </c>
      <c r="H989" s="113">
        <v>75750000000</v>
      </c>
      <c r="I989" s="112">
        <v>18</v>
      </c>
      <c r="J989" s="110">
        <v>50500000000</v>
      </c>
      <c r="K989" s="112"/>
      <c r="L989" s="110"/>
      <c r="M989" s="110"/>
      <c r="N989" s="110">
        <v>0</v>
      </c>
      <c r="O989" s="112" t="s">
        <v>109</v>
      </c>
      <c r="P989" s="110" t="s">
        <v>109</v>
      </c>
      <c r="Q989" s="114"/>
      <c r="R989" s="114">
        <v>0</v>
      </c>
      <c r="S989" s="115" t="s">
        <v>109</v>
      </c>
    </row>
    <row r="990" spans="3:19" s="106" customFormat="1" ht="15.75" hidden="1" thickBot="1" x14ac:dyDescent="0.3">
      <c r="C990" s="120" t="s">
        <v>109</v>
      </c>
      <c r="D990" s="121">
        <v>0</v>
      </c>
      <c r="E990" s="122">
        <v>0</v>
      </c>
      <c r="F990" s="123">
        <v>0</v>
      </c>
      <c r="G990" s="124" t="s">
        <v>54</v>
      </c>
      <c r="H990" s="124" t="s">
        <v>109</v>
      </c>
      <c r="I990" s="123" t="s">
        <v>109</v>
      </c>
      <c r="J990" s="125" t="s">
        <v>109</v>
      </c>
      <c r="K990" s="126" t="s">
        <v>109</v>
      </c>
      <c r="L990" s="127" t="s">
        <v>109</v>
      </c>
      <c r="M990" s="127" t="s">
        <v>54</v>
      </c>
      <c r="N990" s="127" t="s">
        <v>109</v>
      </c>
      <c r="O990" s="127" t="s">
        <v>109</v>
      </c>
      <c r="P990" s="127" t="s">
        <v>109</v>
      </c>
      <c r="Q990" s="126">
        <v>5.0000000000000001E-4</v>
      </c>
      <c r="R990" s="128" t="s">
        <v>109</v>
      </c>
      <c r="S990" s="129"/>
    </row>
    <row r="991" spans="3:19" s="106" customFormat="1" ht="15.75" hidden="1" thickBot="1" x14ac:dyDescent="0.3">
      <c r="C991" s="120" t="s">
        <v>109</v>
      </c>
      <c r="D991" s="121">
        <v>0</v>
      </c>
      <c r="E991" s="122">
        <v>0</v>
      </c>
      <c r="F991" s="123">
        <v>0</v>
      </c>
      <c r="G991" s="124" t="s">
        <v>109</v>
      </c>
      <c r="H991" s="124" t="s">
        <v>109</v>
      </c>
      <c r="I991" s="123" t="s">
        <v>109</v>
      </c>
      <c r="J991" s="125" t="s">
        <v>109</v>
      </c>
      <c r="K991" s="126" t="s">
        <v>109</v>
      </c>
      <c r="L991" s="127" t="s">
        <v>109</v>
      </c>
      <c r="M991" s="130" t="s">
        <v>54</v>
      </c>
      <c r="N991" s="130" t="s">
        <v>109</v>
      </c>
      <c r="O991" s="127" t="s">
        <v>109</v>
      </c>
      <c r="P991" s="127" t="s">
        <v>109</v>
      </c>
      <c r="Q991" s="126">
        <v>5.0000000000000001E-4</v>
      </c>
      <c r="R991" s="128" t="s">
        <v>109</v>
      </c>
      <c r="S991" s="129"/>
    </row>
    <row r="992" spans="3:19" s="106" customFormat="1" ht="15.75" hidden="1" thickBot="1" x14ac:dyDescent="0.3">
      <c r="C992" s="120" t="s">
        <v>109</v>
      </c>
      <c r="D992" s="121">
        <v>0</v>
      </c>
      <c r="E992" s="122">
        <v>0</v>
      </c>
      <c r="F992" s="123">
        <v>0</v>
      </c>
      <c r="G992" s="124" t="s">
        <v>109</v>
      </c>
      <c r="H992" s="124" t="s">
        <v>109</v>
      </c>
      <c r="I992" s="123" t="s">
        <v>109</v>
      </c>
      <c r="J992" s="125" t="s">
        <v>109</v>
      </c>
      <c r="K992" s="126" t="s">
        <v>109</v>
      </c>
      <c r="L992" s="127" t="s">
        <v>109</v>
      </c>
      <c r="M992" s="130">
        <v>0</v>
      </c>
      <c r="N992" s="130" t="s">
        <v>109</v>
      </c>
      <c r="O992" s="127" t="s">
        <v>109</v>
      </c>
      <c r="P992" s="127" t="s">
        <v>109</v>
      </c>
      <c r="Q992" s="126">
        <v>5.0000000000000001E-4</v>
      </c>
      <c r="R992" s="128" t="s">
        <v>109</v>
      </c>
      <c r="S992" s="129"/>
    </row>
    <row r="993" spans="3:19" s="106" customFormat="1" ht="15.75" hidden="1" thickBot="1" x14ac:dyDescent="0.3">
      <c r="C993" s="120">
        <v>0</v>
      </c>
      <c r="D993" s="121" t="s">
        <v>109</v>
      </c>
      <c r="E993" s="122" t="s">
        <v>109</v>
      </c>
      <c r="F993" s="123">
        <v>0</v>
      </c>
      <c r="G993" s="124" t="s">
        <v>109</v>
      </c>
      <c r="H993" s="124" t="s">
        <v>109</v>
      </c>
      <c r="I993" s="123" t="s">
        <v>109</v>
      </c>
      <c r="J993" s="125" t="s">
        <v>109</v>
      </c>
      <c r="K993" s="126" t="s">
        <v>109</v>
      </c>
      <c r="L993" s="127" t="s">
        <v>109</v>
      </c>
      <c r="M993" s="130">
        <v>0</v>
      </c>
      <c r="N993" s="130" t="s">
        <v>109</v>
      </c>
      <c r="O993" s="127" t="s">
        <v>109</v>
      </c>
      <c r="P993" s="127" t="s">
        <v>109</v>
      </c>
      <c r="Q993" s="126" t="s">
        <v>109</v>
      </c>
      <c r="R993" s="128" t="s">
        <v>109</v>
      </c>
      <c r="S993" s="129"/>
    </row>
    <row r="994" spans="3:19" s="106" customFormat="1" ht="15.75" hidden="1" thickBot="1" x14ac:dyDescent="0.3">
      <c r="C994" s="120" t="s">
        <v>109</v>
      </c>
      <c r="D994" s="121">
        <v>0</v>
      </c>
      <c r="E994" s="122">
        <v>0</v>
      </c>
      <c r="F994" s="123">
        <v>0</v>
      </c>
      <c r="G994" s="124" t="s">
        <v>109</v>
      </c>
      <c r="H994" s="124" t="s">
        <v>109</v>
      </c>
      <c r="I994" s="123" t="s">
        <v>109</v>
      </c>
      <c r="J994" s="125" t="s">
        <v>109</v>
      </c>
      <c r="K994" s="126" t="s">
        <v>109</v>
      </c>
      <c r="L994" s="127" t="s">
        <v>109</v>
      </c>
      <c r="M994" s="130">
        <v>0</v>
      </c>
      <c r="N994" s="130" t="s">
        <v>109</v>
      </c>
      <c r="O994" s="127" t="s">
        <v>109</v>
      </c>
      <c r="P994" s="127" t="s">
        <v>109</v>
      </c>
      <c r="Q994" s="126">
        <v>5.0000000000000001E-4</v>
      </c>
      <c r="R994" s="128" t="s">
        <v>109</v>
      </c>
      <c r="S994" s="129"/>
    </row>
    <row r="995" spans="3:19" s="106" customFormat="1" ht="15.75" hidden="1" thickBot="1" x14ac:dyDescent="0.3">
      <c r="C995" s="120" t="s">
        <v>109</v>
      </c>
      <c r="D995" s="121">
        <v>0</v>
      </c>
      <c r="E995" s="122">
        <v>0</v>
      </c>
      <c r="F995" s="123">
        <v>0</v>
      </c>
      <c r="G995" s="124" t="s">
        <v>109</v>
      </c>
      <c r="H995" s="124" t="s">
        <v>109</v>
      </c>
      <c r="I995" s="123" t="s">
        <v>109</v>
      </c>
      <c r="J995" s="125" t="s">
        <v>109</v>
      </c>
      <c r="K995" s="126" t="s">
        <v>109</v>
      </c>
      <c r="L995" s="127" t="s">
        <v>109</v>
      </c>
      <c r="M995" s="130">
        <v>0</v>
      </c>
      <c r="N995" s="130" t="s">
        <v>109</v>
      </c>
      <c r="O995" s="127" t="s">
        <v>109</v>
      </c>
      <c r="P995" s="127" t="s">
        <v>109</v>
      </c>
      <c r="Q995" s="126">
        <v>5.0000000000000001E-4</v>
      </c>
      <c r="R995" s="128" t="s">
        <v>109</v>
      </c>
      <c r="S995" s="129"/>
    </row>
    <row r="996" spans="3:19" s="106" customFormat="1" ht="15.75" hidden="1" thickBot="1" x14ac:dyDescent="0.3">
      <c r="C996" s="120" t="s">
        <v>109</v>
      </c>
      <c r="D996" s="121">
        <v>0</v>
      </c>
      <c r="E996" s="122">
        <v>0</v>
      </c>
      <c r="F996" s="123">
        <v>0</v>
      </c>
      <c r="G996" s="124" t="s">
        <v>109</v>
      </c>
      <c r="H996" s="124" t="s">
        <v>109</v>
      </c>
      <c r="I996" s="123" t="s">
        <v>109</v>
      </c>
      <c r="J996" s="125" t="s">
        <v>109</v>
      </c>
      <c r="K996" s="126" t="s">
        <v>109</v>
      </c>
      <c r="L996" s="127" t="s">
        <v>109</v>
      </c>
      <c r="M996" s="130">
        <v>0</v>
      </c>
      <c r="N996" s="130" t="s">
        <v>109</v>
      </c>
      <c r="O996" s="127" t="s">
        <v>109</v>
      </c>
      <c r="P996" s="127" t="s">
        <v>109</v>
      </c>
      <c r="Q996" s="126">
        <v>5.0000000000000001E-4</v>
      </c>
      <c r="R996" s="128" t="s">
        <v>109</v>
      </c>
      <c r="S996" s="129"/>
    </row>
    <row r="997" spans="3:19" s="106" customFormat="1" ht="15.75" hidden="1" thickBot="1" x14ac:dyDescent="0.3">
      <c r="C997" s="120" t="s">
        <v>109</v>
      </c>
      <c r="D997" s="121">
        <v>0</v>
      </c>
      <c r="E997" s="122">
        <v>0</v>
      </c>
      <c r="F997" s="123">
        <v>0</v>
      </c>
      <c r="G997" s="124" t="s">
        <v>109</v>
      </c>
      <c r="H997" s="124" t="s">
        <v>109</v>
      </c>
      <c r="I997" s="123" t="s">
        <v>109</v>
      </c>
      <c r="J997" s="125" t="s">
        <v>109</v>
      </c>
      <c r="K997" s="126" t="s">
        <v>109</v>
      </c>
      <c r="L997" s="127" t="s">
        <v>109</v>
      </c>
      <c r="M997" s="130">
        <v>0</v>
      </c>
      <c r="N997" s="130" t="s">
        <v>109</v>
      </c>
      <c r="O997" s="127" t="s">
        <v>109</v>
      </c>
      <c r="P997" s="127" t="s">
        <v>109</v>
      </c>
      <c r="Q997" s="126">
        <v>5.0000000000000001E-4</v>
      </c>
      <c r="R997" s="128" t="s">
        <v>109</v>
      </c>
      <c r="S997" s="129"/>
    </row>
    <row r="998" spans="3:19" s="106" customFormat="1" ht="15.75" hidden="1" thickBot="1" x14ac:dyDescent="0.3">
      <c r="C998" s="120" t="s">
        <v>109</v>
      </c>
      <c r="D998" s="121">
        <v>0</v>
      </c>
      <c r="E998" s="122">
        <v>0</v>
      </c>
      <c r="F998" s="123">
        <v>0</v>
      </c>
      <c r="G998" s="124" t="s">
        <v>109</v>
      </c>
      <c r="H998" s="124" t="s">
        <v>109</v>
      </c>
      <c r="I998" s="123" t="s">
        <v>109</v>
      </c>
      <c r="J998" s="125" t="s">
        <v>109</v>
      </c>
      <c r="K998" s="126" t="s">
        <v>109</v>
      </c>
      <c r="L998" s="127" t="s">
        <v>109</v>
      </c>
      <c r="M998" s="130">
        <v>0</v>
      </c>
      <c r="N998" s="130" t="s">
        <v>109</v>
      </c>
      <c r="O998" s="127" t="s">
        <v>109</v>
      </c>
      <c r="P998" s="127" t="s">
        <v>109</v>
      </c>
      <c r="Q998" s="126">
        <v>5.0000000000000001E-4</v>
      </c>
      <c r="R998" s="128" t="s">
        <v>109</v>
      </c>
      <c r="S998" s="129"/>
    </row>
    <row r="999" spans="3:19" s="106" customFormat="1" ht="15.75" hidden="1" thickBot="1" x14ac:dyDescent="0.3">
      <c r="C999" s="131" t="s">
        <v>109</v>
      </c>
      <c r="D999" s="132">
        <v>0</v>
      </c>
      <c r="E999" s="133">
        <v>0</v>
      </c>
      <c r="F999" s="134">
        <v>0</v>
      </c>
      <c r="G999" s="135" t="s">
        <v>109</v>
      </c>
      <c r="H999" s="135" t="s">
        <v>109</v>
      </c>
      <c r="I999" s="134" t="s">
        <v>109</v>
      </c>
      <c r="J999" s="136" t="s">
        <v>109</v>
      </c>
      <c r="K999" s="137" t="s">
        <v>109</v>
      </c>
      <c r="L999" s="138" t="s">
        <v>109</v>
      </c>
      <c r="M999" s="139">
        <v>0</v>
      </c>
      <c r="N999" s="139" t="s">
        <v>109</v>
      </c>
      <c r="O999" s="138" t="s">
        <v>109</v>
      </c>
      <c r="P999" s="138" t="s">
        <v>109</v>
      </c>
      <c r="Q999" s="137">
        <v>5.0000000000000001E-4</v>
      </c>
      <c r="R999" s="140" t="s">
        <v>109</v>
      </c>
      <c r="S999" s="141"/>
    </row>
    <row r="1000" spans="3:19" s="106" customFormat="1" ht="15.75" hidden="1" thickBot="1" x14ac:dyDescent="0.3">
      <c r="C1000" s="109">
        <v>91</v>
      </c>
      <c r="D1000" s="110">
        <v>0</v>
      </c>
      <c r="E1000" s="111" t="s">
        <v>109</v>
      </c>
      <c r="F1000" s="112">
        <v>1</v>
      </c>
      <c r="G1000" s="113">
        <v>151500000000</v>
      </c>
      <c r="H1000" s="113">
        <v>75750000000</v>
      </c>
      <c r="I1000" s="112">
        <v>18</v>
      </c>
      <c r="J1000" s="110">
        <v>50500000000</v>
      </c>
      <c r="K1000" s="112"/>
      <c r="L1000" s="110"/>
      <c r="M1000" s="110"/>
      <c r="N1000" s="110">
        <v>0</v>
      </c>
      <c r="O1000" s="112" t="s">
        <v>109</v>
      </c>
      <c r="P1000" s="110" t="s">
        <v>109</v>
      </c>
      <c r="Q1000" s="114"/>
      <c r="R1000" s="114">
        <v>0</v>
      </c>
      <c r="S1000" s="115" t="s">
        <v>109</v>
      </c>
    </row>
    <row r="1001" spans="3:19" s="106" customFormat="1" ht="15.75" hidden="1" thickBot="1" x14ac:dyDescent="0.3">
      <c r="C1001" s="120" t="s">
        <v>109</v>
      </c>
      <c r="D1001" s="121">
        <v>0</v>
      </c>
      <c r="E1001" s="122">
        <v>0</v>
      </c>
      <c r="F1001" s="123">
        <v>0</v>
      </c>
      <c r="G1001" s="124" t="s">
        <v>54</v>
      </c>
      <c r="H1001" s="124" t="s">
        <v>109</v>
      </c>
      <c r="I1001" s="123" t="s">
        <v>109</v>
      </c>
      <c r="J1001" s="125" t="s">
        <v>109</v>
      </c>
      <c r="K1001" s="126" t="s">
        <v>109</v>
      </c>
      <c r="L1001" s="127" t="s">
        <v>109</v>
      </c>
      <c r="M1001" s="127" t="s">
        <v>54</v>
      </c>
      <c r="N1001" s="127" t="s">
        <v>109</v>
      </c>
      <c r="O1001" s="127" t="s">
        <v>109</v>
      </c>
      <c r="P1001" s="127" t="s">
        <v>109</v>
      </c>
      <c r="Q1001" s="126">
        <v>5.0000000000000001E-4</v>
      </c>
      <c r="R1001" s="128" t="s">
        <v>109</v>
      </c>
      <c r="S1001" s="129"/>
    </row>
    <row r="1002" spans="3:19" s="106" customFormat="1" ht="15.75" hidden="1" thickBot="1" x14ac:dyDescent="0.3">
      <c r="C1002" s="120" t="s">
        <v>109</v>
      </c>
      <c r="D1002" s="121">
        <v>0</v>
      </c>
      <c r="E1002" s="122">
        <v>0</v>
      </c>
      <c r="F1002" s="123">
        <v>0</v>
      </c>
      <c r="G1002" s="124" t="s">
        <v>109</v>
      </c>
      <c r="H1002" s="124" t="s">
        <v>109</v>
      </c>
      <c r="I1002" s="123" t="s">
        <v>109</v>
      </c>
      <c r="J1002" s="125" t="s">
        <v>109</v>
      </c>
      <c r="K1002" s="126" t="s">
        <v>109</v>
      </c>
      <c r="L1002" s="127" t="s">
        <v>109</v>
      </c>
      <c r="M1002" s="130" t="s">
        <v>54</v>
      </c>
      <c r="N1002" s="130" t="s">
        <v>109</v>
      </c>
      <c r="O1002" s="127" t="s">
        <v>109</v>
      </c>
      <c r="P1002" s="127" t="s">
        <v>109</v>
      </c>
      <c r="Q1002" s="126">
        <v>5.0000000000000001E-4</v>
      </c>
      <c r="R1002" s="128" t="s">
        <v>109</v>
      </c>
      <c r="S1002" s="129"/>
    </row>
    <row r="1003" spans="3:19" s="106" customFormat="1" ht="15.75" hidden="1" thickBot="1" x14ac:dyDescent="0.3">
      <c r="C1003" s="120" t="s">
        <v>109</v>
      </c>
      <c r="D1003" s="121">
        <v>0</v>
      </c>
      <c r="E1003" s="122">
        <v>0</v>
      </c>
      <c r="F1003" s="123">
        <v>0</v>
      </c>
      <c r="G1003" s="124" t="s">
        <v>109</v>
      </c>
      <c r="H1003" s="124" t="s">
        <v>109</v>
      </c>
      <c r="I1003" s="123" t="s">
        <v>109</v>
      </c>
      <c r="J1003" s="125" t="s">
        <v>109</v>
      </c>
      <c r="K1003" s="126" t="s">
        <v>109</v>
      </c>
      <c r="L1003" s="127" t="s">
        <v>109</v>
      </c>
      <c r="M1003" s="130">
        <v>0</v>
      </c>
      <c r="N1003" s="130" t="s">
        <v>109</v>
      </c>
      <c r="O1003" s="127" t="s">
        <v>109</v>
      </c>
      <c r="P1003" s="127" t="s">
        <v>109</v>
      </c>
      <c r="Q1003" s="126">
        <v>5.0000000000000001E-4</v>
      </c>
      <c r="R1003" s="128" t="s">
        <v>109</v>
      </c>
      <c r="S1003" s="129"/>
    </row>
    <row r="1004" spans="3:19" s="106" customFormat="1" ht="15.75" hidden="1" thickBot="1" x14ac:dyDescent="0.3">
      <c r="C1004" s="120">
        <v>0</v>
      </c>
      <c r="D1004" s="121" t="s">
        <v>109</v>
      </c>
      <c r="E1004" s="122" t="s">
        <v>109</v>
      </c>
      <c r="F1004" s="123">
        <v>0</v>
      </c>
      <c r="G1004" s="124" t="s">
        <v>109</v>
      </c>
      <c r="H1004" s="124" t="s">
        <v>109</v>
      </c>
      <c r="I1004" s="123" t="s">
        <v>109</v>
      </c>
      <c r="J1004" s="125" t="s">
        <v>109</v>
      </c>
      <c r="K1004" s="126" t="s">
        <v>109</v>
      </c>
      <c r="L1004" s="127" t="s">
        <v>109</v>
      </c>
      <c r="M1004" s="130">
        <v>0</v>
      </c>
      <c r="N1004" s="130" t="s">
        <v>109</v>
      </c>
      <c r="O1004" s="127" t="s">
        <v>109</v>
      </c>
      <c r="P1004" s="127" t="s">
        <v>109</v>
      </c>
      <c r="Q1004" s="126" t="s">
        <v>109</v>
      </c>
      <c r="R1004" s="128" t="s">
        <v>109</v>
      </c>
      <c r="S1004" s="129"/>
    </row>
    <row r="1005" spans="3:19" s="106" customFormat="1" ht="15.75" hidden="1" thickBot="1" x14ac:dyDescent="0.3">
      <c r="C1005" s="120" t="s">
        <v>109</v>
      </c>
      <c r="D1005" s="121">
        <v>0</v>
      </c>
      <c r="E1005" s="122">
        <v>0</v>
      </c>
      <c r="F1005" s="123">
        <v>0</v>
      </c>
      <c r="G1005" s="124" t="s">
        <v>109</v>
      </c>
      <c r="H1005" s="124" t="s">
        <v>109</v>
      </c>
      <c r="I1005" s="123" t="s">
        <v>109</v>
      </c>
      <c r="J1005" s="125" t="s">
        <v>109</v>
      </c>
      <c r="K1005" s="126" t="s">
        <v>109</v>
      </c>
      <c r="L1005" s="127" t="s">
        <v>109</v>
      </c>
      <c r="M1005" s="130">
        <v>0</v>
      </c>
      <c r="N1005" s="130" t="s">
        <v>109</v>
      </c>
      <c r="O1005" s="127" t="s">
        <v>109</v>
      </c>
      <c r="P1005" s="127" t="s">
        <v>109</v>
      </c>
      <c r="Q1005" s="126">
        <v>5.0000000000000001E-4</v>
      </c>
      <c r="R1005" s="128" t="s">
        <v>109</v>
      </c>
      <c r="S1005" s="129"/>
    </row>
    <row r="1006" spans="3:19" s="106" customFormat="1" ht="15.75" hidden="1" thickBot="1" x14ac:dyDescent="0.3">
      <c r="C1006" s="120" t="s">
        <v>109</v>
      </c>
      <c r="D1006" s="121">
        <v>0</v>
      </c>
      <c r="E1006" s="122">
        <v>0</v>
      </c>
      <c r="F1006" s="123">
        <v>0</v>
      </c>
      <c r="G1006" s="124" t="s">
        <v>109</v>
      </c>
      <c r="H1006" s="124" t="s">
        <v>109</v>
      </c>
      <c r="I1006" s="123" t="s">
        <v>109</v>
      </c>
      <c r="J1006" s="125" t="s">
        <v>109</v>
      </c>
      <c r="K1006" s="126" t="s">
        <v>109</v>
      </c>
      <c r="L1006" s="127" t="s">
        <v>109</v>
      </c>
      <c r="M1006" s="130">
        <v>0</v>
      </c>
      <c r="N1006" s="130" t="s">
        <v>109</v>
      </c>
      <c r="O1006" s="127" t="s">
        <v>109</v>
      </c>
      <c r="P1006" s="127" t="s">
        <v>109</v>
      </c>
      <c r="Q1006" s="126">
        <v>5.0000000000000001E-4</v>
      </c>
      <c r="R1006" s="128" t="s">
        <v>109</v>
      </c>
      <c r="S1006" s="129"/>
    </row>
    <row r="1007" spans="3:19" s="106" customFormat="1" ht="15.75" hidden="1" thickBot="1" x14ac:dyDescent="0.3">
      <c r="C1007" s="120" t="s">
        <v>109</v>
      </c>
      <c r="D1007" s="121">
        <v>0</v>
      </c>
      <c r="E1007" s="122">
        <v>0</v>
      </c>
      <c r="F1007" s="123">
        <v>0</v>
      </c>
      <c r="G1007" s="124" t="s">
        <v>109</v>
      </c>
      <c r="H1007" s="124" t="s">
        <v>109</v>
      </c>
      <c r="I1007" s="123" t="s">
        <v>109</v>
      </c>
      <c r="J1007" s="125" t="s">
        <v>109</v>
      </c>
      <c r="K1007" s="126" t="s">
        <v>109</v>
      </c>
      <c r="L1007" s="127" t="s">
        <v>109</v>
      </c>
      <c r="M1007" s="130">
        <v>0</v>
      </c>
      <c r="N1007" s="130" t="s">
        <v>109</v>
      </c>
      <c r="O1007" s="127" t="s">
        <v>109</v>
      </c>
      <c r="P1007" s="127" t="s">
        <v>109</v>
      </c>
      <c r="Q1007" s="126">
        <v>5.0000000000000001E-4</v>
      </c>
      <c r="R1007" s="128" t="s">
        <v>109</v>
      </c>
      <c r="S1007" s="129"/>
    </row>
    <row r="1008" spans="3:19" s="106" customFormat="1" ht="15.75" hidden="1" thickBot="1" x14ac:dyDescent="0.3">
      <c r="C1008" s="120" t="s">
        <v>109</v>
      </c>
      <c r="D1008" s="121">
        <v>0</v>
      </c>
      <c r="E1008" s="122">
        <v>0</v>
      </c>
      <c r="F1008" s="123">
        <v>0</v>
      </c>
      <c r="G1008" s="124" t="s">
        <v>109</v>
      </c>
      <c r="H1008" s="124" t="s">
        <v>109</v>
      </c>
      <c r="I1008" s="123" t="s">
        <v>109</v>
      </c>
      <c r="J1008" s="125" t="s">
        <v>109</v>
      </c>
      <c r="K1008" s="126" t="s">
        <v>109</v>
      </c>
      <c r="L1008" s="127" t="s">
        <v>109</v>
      </c>
      <c r="M1008" s="130">
        <v>0</v>
      </c>
      <c r="N1008" s="130" t="s">
        <v>109</v>
      </c>
      <c r="O1008" s="127" t="s">
        <v>109</v>
      </c>
      <c r="P1008" s="127" t="s">
        <v>109</v>
      </c>
      <c r="Q1008" s="126">
        <v>5.0000000000000001E-4</v>
      </c>
      <c r="R1008" s="128" t="s">
        <v>109</v>
      </c>
      <c r="S1008" s="129"/>
    </row>
    <row r="1009" spans="3:19" s="106" customFormat="1" ht="15.75" hidden="1" thickBot="1" x14ac:dyDescent="0.3">
      <c r="C1009" s="120" t="s">
        <v>109</v>
      </c>
      <c r="D1009" s="121">
        <v>0</v>
      </c>
      <c r="E1009" s="122">
        <v>0</v>
      </c>
      <c r="F1009" s="123">
        <v>0</v>
      </c>
      <c r="G1009" s="124" t="s">
        <v>109</v>
      </c>
      <c r="H1009" s="124" t="s">
        <v>109</v>
      </c>
      <c r="I1009" s="123" t="s">
        <v>109</v>
      </c>
      <c r="J1009" s="125" t="s">
        <v>109</v>
      </c>
      <c r="K1009" s="126" t="s">
        <v>109</v>
      </c>
      <c r="L1009" s="127" t="s">
        <v>109</v>
      </c>
      <c r="M1009" s="130">
        <v>0</v>
      </c>
      <c r="N1009" s="130" t="s">
        <v>109</v>
      </c>
      <c r="O1009" s="127" t="s">
        <v>109</v>
      </c>
      <c r="P1009" s="127" t="s">
        <v>109</v>
      </c>
      <c r="Q1009" s="126">
        <v>5.0000000000000001E-4</v>
      </c>
      <c r="R1009" s="128" t="s">
        <v>109</v>
      </c>
      <c r="S1009" s="129"/>
    </row>
    <row r="1010" spans="3:19" s="106" customFormat="1" ht="15.75" hidden="1" thickBot="1" x14ac:dyDescent="0.3">
      <c r="C1010" s="131" t="s">
        <v>109</v>
      </c>
      <c r="D1010" s="132">
        <v>0</v>
      </c>
      <c r="E1010" s="133">
        <v>0</v>
      </c>
      <c r="F1010" s="134">
        <v>0</v>
      </c>
      <c r="G1010" s="135" t="s">
        <v>109</v>
      </c>
      <c r="H1010" s="135" t="s">
        <v>109</v>
      </c>
      <c r="I1010" s="134" t="s">
        <v>109</v>
      </c>
      <c r="J1010" s="136" t="s">
        <v>109</v>
      </c>
      <c r="K1010" s="137" t="s">
        <v>109</v>
      </c>
      <c r="L1010" s="138" t="s">
        <v>109</v>
      </c>
      <c r="M1010" s="139">
        <v>0</v>
      </c>
      <c r="N1010" s="139" t="s">
        <v>109</v>
      </c>
      <c r="O1010" s="138" t="s">
        <v>109</v>
      </c>
      <c r="P1010" s="138" t="s">
        <v>109</v>
      </c>
      <c r="Q1010" s="137">
        <v>5.0000000000000001E-4</v>
      </c>
      <c r="R1010" s="140" t="s">
        <v>109</v>
      </c>
      <c r="S1010" s="141"/>
    </row>
    <row r="1011" spans="3:19" s="106" customFormat="1" ht="15.75" hidden="1" thickBot="1" x14ac:dyDescent="0.3">
      <c r="C1011" s="109">
        <v>92</v>
      </c>
      <c r="D1011" s="110">
        <v>0</v>
      </c>
      <c r="E1011" s="111" t="s">
        <v>109</v>
      </c>
      <c r="F1011" s="112">
        <v>1</v>
      </c>
      <c r="G1011" s="113">
        <v>151500000000</v>
      </c>
      <c r="H1011" s="113">
        <v>75750000000</v>
      </c>
      <c r="I1011" s="112">
        <v>18</v>
      </c>
      <c r="J1011" s="110">
        <v>50500000000</v>
      </c>
      <c r="K1011" s="112"/>
      <c r="L1011" s="110"/>
      <c r="M1011" s="110"/>
      <c r="N1011" s="110">
        <v>0</v>
      </c>
      <c r="O1011" s="112" t="s">
        <v>109</v>
      </c>
      <c r="P1011" s="110" t="s">
        <v>109</v>
      </c>
      <c r="Q1011" s="114"/>
      <c r="R1011" s="114">
        <v>0</v>
      </c>
      <c r="S1011" s="115" t="s">
        <v>109</v>
      </c>
    </row>
    <row r="1012" spans="3:19" s="106" customFormat="1" ht="15.75" hidden="1" thickBot="1" x14ac:dyDescent="0.3">
      <c r="C1012" s="120" t="s">
        <v>109</v>
      </c>
      <c r="D1012" s="121">
        <v>0</v>
      </c>
      <c r="E1012" s="122">
        <v>0</v>
      </c>
      <c r="F1012" s="123">
        <v>0</v>
      </c>
      <c r="G1012" s="124" t="s">
        <v>54</v>
      </c>
      <c r="H1012" s="124" t="s">
        <v>109</v>
      </c>
      <c r="I1012" s="123" t="s">
        <v>109</v>
      </c>
      <c r="J1012" s="125" t="s">
        <v>109</v>
      </c>
      <c r="K1012" s="126" t="s">
        <v>109</v>
      </c>
      <c r="L1012" s="127" t="s">
        <v>109</v>
      </c>
      <c r="M1012" s="127" t="s">
        <v>54</v>
      </c>
      <c r="N1012" s="127" t="s">
        <v>109</v>
      </c>
      <c r="O1012" s="127" t="s">
        <v>109</v>
      </c>
      <c r="P1012" s="127" t="s">
        <v>109</v>
      </c>
      <c r="Q1012" s="126">
        <v>5.0000000000000001E-4</v>
      </c>
      <c r="R1012" s="128" t="s">
        <v>109</v>
      </c>
      <c r="S1012" s="129"/>
    </row>
    <row r="1013" spans="3:19" s="106" customFormat="1" ht="15.75" hidden="1" thickBot="1" x14ac:dyDescent="0.3">
      <c r="C1013" s="120" t="s">
        <v>109</v>
      </c>
      <c r="D1013" s="121">
        <v>0</v>
      </c>
      <c r="E1013" s="122">
        <v>0</v>
      </c>
      <c r="F1013" s="123">
        <v>0</v>
      </c>
      <c r="G1013" s="124" t="s">
        <v>109</v>
      </c>
      <c r="H1013" s="124" t="s">
        <v>109</v>
      </c>
      <c r="I1013" s="123" t="s">
        <v>109</v>
      </c>
      <c r="J1013" s="125" t="s">
        <v>109</v>
      </c>
      <c r="K1013" s="126" t="s">
        <v>109</v>
      </c>
      <c r="L1013" s="127" t="s">
        <v>109</v>
      </c>
      <c r="M1013" s="130" t="s">
        <v>54</v>
      </c>
      <c r="N1013" s="130" t="s">
        <v>109</v>
      </c>
      <c r="O1013" s="127" t="s">
        <v>109</v>
      </c>
      <c r="P1013" s="127" t="s">
        <v>109</v>
      </c>
      <c r="Q1013" s="126">
        <v>5.0000000000000001E-4</v>
      </c>
      <c r="R1013" s="128" t="s">
        <v>109</v>
      </c>
      <c r="S1013" s="129"/>
    </row>
    <row r="1014" spans="3:19" s="106" customFormat="1" ht="15.75" hidden="1" thickBot="1" x14ac:dyDescent="0.3">
      <c r="C1014" s="120" t="s">
        <v>109</v>
      </c>
      <c r="D1014" s="121">
        <v>0</v>
      </c>
      <c r="E1014" s="122">
        <v>0</v>
      </c>
      <c r="F1014" s="123">
        <v>0</v>
      </c>
      <c r="G1014" s="124" t="s">
        <v>109</v>
      </c>
      <c r="H1014" s="124" t="s">
        <v>109</v>
      </c>
      <c r="I1014" s="123" t="s">
        <v>109</v>
      </c>
      <c r="J1014" s="125" t="s">
        <v>109</v>
      </c>
      <c r="K1014" s="126" t="s">
        <v>109</v>
      </c>
      <c r="L1014" s="127" t="s">
        <v>109</v>
      </c>
      <c r="M1014" s="130">
        <v>0</v>
      </c>
      <c r="N1014" s="130" t="s">
        <v>109</v>
      </c>
      <c r="O1014" s="127" t="s">
        <v>109</v>
      </c>
      <c r="P1014" s="127" t="s">
        <v>109</v>
      </c>
      <c r="Q1014" s="126">
        <v>5.0000000000000001E-4</v>
      </c>
      <c r="R1014" s="128" t="s">
        <v>109</v>
      </c>
      <c r="S1014" s="129"/>
    </row>
    <row r="1015" spans="3:19" s="106" customFormat="1" ht="15.75" hidden="1" thickBot="1" x14ac:dyDescent="0.3">
      <c r="C1015" s="120">
        <v>0</v>
      </c>
      <c r="D1015" s="121" t="s">
        <v>109</v>
      </c>
      <c r="E1015" s="122" t="s">
        <v>109</v>
      </c>
      <c r="F1015" s="123">
        <v>0</v>
      </c>
      <c r="G1015" s="124" t="s">
        <v>109</v>
      </c>
      <c r="H1015" s="124" t="s">
        <v>109</v>
      </c>
      <c r="I1015" s="123" t="s">
        <v>109</v>
      </c>
      <c r="J1015" s="125" t="s">
        <v>109</v>
      </c>
      <c r="K1015" s="126" t="s">
        <v>109</v>
      </c>
      <c r="L1015" s="127" t="s">
        <v>109</v>
      </c>
      <c r="M1015" s="130">
        <v>0</v>
      </c>
      <c r="N1015" s="130" t="s">
        <v>109</v>
      </c>
      <c r="O1015" s="127" t="s">
        <v>109</v>
      </c>
      <c r="P1015" s="127" t="s">
        <v>109</v>
      </c>
      <c r="Q1015" s="126" t="s">
        <v>109</v>
      </c>
      <c r="R1015" s="128" t="s">
        <v>109</v>
      </c>
      <c r="S1015" s="129"/>
    </row>
    <row r="1016" spans="3:19" s="106" customFormat="1" ht="15.75" hidden="1" thickBot="1" x14ac:dyDescent="0.3">
      <c r="C1016" s="120" t="s">
        <v>109</v>
      </c>
      <c r="D1016" s="121">
        <v>0</v>
      </c>
      <c r="E1016" s="122">
        <v>0</v>
      </c>
      <c r="F1016" s="123">
        <v>0</v>
      </c>
      <c r="G1016" s="124" t="s">
        <v>109</v>
      </c>
      <c r="H1016" s="124" t="s">
        <v>109</v>
      </c>
      <c r="I1016" s="123" t="s">
        <v>109</v>
      </c>
      <c r="J1016" s="125" t="s">
        <v>109</v>
      </c>
      <c r="K1016" s="126" t="s">
        <v>109</v>
      </c>
      <c r="L1016" s="127" t="s">
        <v>109</v>
      </c>
      <c r="M1016" s="130">
        <v>0</v>
      </c>
      <c r="N1016" s="130" t="s">
        <v>109</v>
      </c>
      <c r="O1016" s="127" t="s">
        <v>109</v>
      </c>
      <c r="P1016" s="127" t="s">
        <v>109</v>
      </c>
      <c r="Q1016" s="126">
        <v>5.0000000000000001E-4</v>
      </c>
      <c r="R1016" s="128" t="s">
        <v>109</v>
      </c>
      <c r="S1016" s="129"/>
    </row>
    <row r="1017" spans="3:19" s="106" customFormat="1" ht="15.75" hidden="1" thickBot="1" x14ac:dyDescent="0.3">
      <c r="C1017" s="120" t="s">
        <v>109</v>
      </c>
      <c r="D1017" s="121">
        <v>0</v>
      </c>
      <c r="E1017" s="122">
        <v>0</v>
      </c>
      <c r="F1017" s="123">
        <v>0</v>
      </c>
      <c r="G1017" s="124" t="s">
        <v>109</v>
      </c>
      <c r="H1017" s="124" t="s">
        <v>109</v>
      </c>
      <c r="I1017" s="123" t="s">
        <v>109</v>
      </c>
      <c r="J1017" s="125" t="s">
        <v>109</v>
      </c>
      <c r="K1017" s="126" t="s">
        <v>109</v>
      </c>
      <c r="L1017" s="127" t="s">
        <v>109</v>
      </c>
      <c r="M1017" s="130">
        <v>0</v>
      </c>
      <c r="N1017" s="130" t="s">
        <v>109</v>
      </c>
      <c r="O1017" s="127" t="s">
        <v>109</v>
      </c>
      <c r="P1017" s="127" t="s">
        <v>109</v>
      </c>
      <c r="Q1017" s="126">
        <v>5.0000000000000001E-4</v>
      </c>
      <c r="R1017" s="128" t="s">
        <v>109</v>
      </c>
      <c r="S1017" s="129"/>
    </row>
    <row r="1018" spans="3:19" s="106" customFormat="1" ht="15.75" hidden="1" thickBot="1" x14ac:dyDescent="0.3">
      <c r="C1018" s="120" t="s">
        <v>109</v>
      </c>
      <c r="D1018" s="121">
        <v>0</v>
      </c>
      <c r="E1018" s="122">
        <v>0</v>
      </c>
      <c r="F1018" s="123">
        <v>0</v>
      </c>
      <c r="G1018" s="124" t="s">
        <v>109</v>
      </c>
      <c r="H1018" s="124" t="s">
        <v>109</v>
      </c>
      <c r="I1018" s="123" t="s">
        <v>109</v>
      </c>
      <c r="J1018" s="125" t="s">
        <v>109</v>
      </c>
      <c r="K1018" s="126" t="s">
        <v>109</v>
      </c>
      <c r="L1018" s="127" t="s">
        <v>109</v>
      </c>
      <c r="M1018" s="130">
        <v>0</v>
      </c>
      <c r="N1018" s="130" t="s">
        <v>109</v>
      </c>
      <c r="O1018" s="127" t="s">
        <v>109</v>
      </c>
      <c r="P1018" s="127" t="s">
        <v>109</v>
      </c>
      <c r="Q1018" s="126">
        <v>5.0000000000000001E-4</v>
      </c>
      <c r="R1018" s="128" t="s">
        <v>109</v>
      </c>
      <c r="S1018" s="129"/>
    </row>
    <row r="1019" spans="3:19" s="106" customFormat="1" ht="15.75" hidden="1" thickBot="1" x14ac:dyDescent="0.3">
      <c r="C1019" s="120" t="s">
        <v>109</v>
      </c>
      <c r="D1019" s="121">
        <v>0</v>
      </c>
      <c r="E1019" s="122">
        <v>0</v>
      </c>
      <c r="F1019" s="123">
        <v>0</v>
      </c>
      <c r="G1019" s="124" t="s">
        <v>109</v>
      </c>
      <c r="H1019" s="124" t="s">
        <v>109</v>
      </c>
      <c r="I1019" s="123" t="s">
        <v>109</v>
      </c>
      <c r="J1019" s="125" t="s">
        <v>109</v>
      </c>
      <c r="K1019" s="126" t="s">
        <v>109</v>
      </c>
      <c r="L1019" s="127" t="s">
        <v>109</v>
      </c>
      <c r="M1019" s="130">
        <v>0</v>
      </c>
      <c r="N1019" s="130" t="s">
        <v>109</v>
      </c>
      <c r="O1019" s="127" t="s">
        <v>109</v>
      </c>
      <c r="P1019" s="127" t="s">
        <v>109</v>
      </c>
      <c r="Q1019" s="126">
        <v>5.0000000000000001E-4</v>
      </c>
      <c r="R1019" s="128" t="s">
        <v>109</v>
      </c>
      <c r="S1019" s="129"/>
    </row>
    <row r="1020" spans="3:19" s="106" customFormat="1" ht="15.75" hidden="1" thickBot="1" x14ac:dyDescent="0.3">
      <c r="C1020" s="120" t="s">
        <v>109</v>
      </c>
      <c r="D1020" s="121">
        <v>0</v>
      </c>
      <c r="E1020" s="122">
        <v>0</v>
      </c>
      <c r="F1020" s="123">
        <v>0</v>
      </c>
      <c r="G1020" s="124" t="s">
        <v>109</v>
      </c>
      <c r="H1020" s="124" t="s">
        <v>109</v>
      </c>
      <c r="I1020" s="123" t="s">
        <v>109</v>
      </c>
      <c r="J1020" s="125" t="s">
        <v>109</v>
      </c>
      <c r="K1020" s="126" t="s">
        <v>109</v>
      </c>
      <c r="L1020" s="127" t="s">
        <v>109</v>
      </c>
      <c r="M1020" s="130">
        <v>0</v>
      </c>
      <c r="N1020" s="130" t="s">
        <v>109</v>
      </c>
      <c r="O1020" s="127" t="s">
        <v>109</v>
      </c>
      <c r="P1020" s="127" t="s">
        <v>109</v>
      </c>
      <c r="Q1020" s="126">
        <v>5.0000000000000001E-4</v>
      </c>
      <c r="R1020" s="128" t="s">
        <v>109</v>
      </c>
      <c r="S1020" s="129"/>
    </row>
    <row r="1021" spans="3:19" s="106" customFormat="1" ht="15.75" hidden="1" thickBot="1" x14ac:dyDescent="0.3">
      <c r="C1021" s="131" t="s">
        <v>109</v>
      </c>
      <c r="D1021" s="132">
        <v>0</v>
      </c>
      <c r="E1021" s="133">
        <v>0</v>
      </c>
      <c r="F1021" s="134">
        <v>0</v>
      </c>
      <c r="G1021" s="135" t="s">
        <v>109</v>
      </c>
      <c r="H1021" s="135" t="s">
        <v>109</v>
      </c>
      <c r="I1021" s="134" t="s">
        <v>109</v>
      </c>
      <c r="J1021" s="136" t="s">
        <v>109</v>
      </c>
      <c r="K1021" s="137" t="s">
        <v>109</v>
      </c>
      <c r="L1021" s="138" t="s">
        <v>109</v>
      </c>
      <c r="M1021" s="139">
        <v>0</v>
      </c>
      <c r="N1021" s="139" t="s">
        <v>109</v>
      </c>
      <c r="O1021" s="138" t="s">
        <v>109</v>
      </c>
      <c r="P1021" s="138" t="s">
        <v>109</v>
      </c>
      <c r="Q1021" s="137">
        <v>5.0000000000000001E-4</v>
      </c>
      <c r="R1021" s="140" t="s">
        <v>109</v>
      </c>
      <c r="S1021" s="141"/>
    </row>
    <row r="1022" spans="3:19" s="106" customFormat="1" ht="15.75" hidden="1" thickBot="1" x14ac:dyDescent="0.3">
      <c r="C1022" s="109">
        <v>93</v>
      </c>
      <c r="D1022" s="110">
        <v>0</v>
      </c>
      <c r="E1022" s="111" t="s">
        <v>109</v>
      </c>
      <c r="F1022" s="112">
        <v>1</v>
      </c>
      <c r="G1022" s="113">
        <v>151500000000</v>
      </c>
      <c r="H1022" s="113">
        <v>75750000000</v>
      </c>
      <c r="I1022" s="112">
        <v>18</v>
      </c>
      <c r="J1022" s="110">
        <v>50500000000</v>
      </c>
      <c r="K1022" s="112"/>
      <c r="L1022" s="110"/>
      <c r="M1022" s="110"/>
      <c r="N1022" s="110">
        <v>0</v>
      </c>
      <c r="O1022" s="112" t="s">
        <v>109</v>
      </c>
      <c r="P1022" s="110" t="s">
        <v>109</v>
      </c>
      <c r="Q1022" s="114"/>
      <c r="R1022" s="114">
        <v>0</v>
      </c>
      <c r="S1022" s="115" t="s">
        <v>109</v>
      </c>
    </row>
    <row r="1023" spans="3:19" s="106" customFormat="1" ht="15.75" hidden="1" thickBot="1" x14ac:dyDescent="0.3">
      <c r="C1023" s="120" t="s">
        <v>109</v>
      </c>
      <c r="D1023" s="121">
        <v>0</v>
      </c>
      <c r="E1023" s="122">
        <v>0</v>
      </c>
      <c r="F1023" s="123">
        <v>0</v>
      </c>
      <c r="G1023" s="124" t="s">
        <v>54</v>
      </c>
      <c r="H1023" s="124" t="s">
        <v>109</v>
      </c>
      <c r="I1023" s="123" t="s">
        <v>109</v>
      </c>
      <c r="J1023" s="125" t="s">
        <v>109</v>
      </c>
      <c r="K1023" s="126" t="s">
        <v>109</v>
      </c>
      <c r="L1023" s="127" t="s">
        <v>109</v>
      </c>
      <c r="M1023" s="127" t="s">
        <v>54</v>
      </c>
      <c r="N1023" s="127" t="s">
        <v>109</v>
      </c>
      <c r="O1023" s="127" t="s">
        <v>109</v>
      </c>
      <c r="P1023" s="127" t="s">
        <v>109</v>
      </c>
      <c r="Q1023" s="126">
        <v>5.0000000000000001E-4</v>
      </c>
      <c r="R1023" s="128" t="s">
        <v>109</v>
      </c>
      <c r="S1023" s="129"/>
    </row>
    <row r="1024" spans="3:19" s="106" customFormat="1" ht="15.75" hidden="1" thickBot="1" x14ac:dyDescent="0.3">
      <c r="C1024" s="120" t="s">
        <v>109</v>
      </c>
      <c r="D1024" s="121">
        <v>0</v>
      </c>
      <c r="E1024" s="122">
        <v>0</v>
      </c>
      <c r="F1024" s="123">
        <v>0</v>
      </c>
      <c r="G1024" s="124" t="s">
        <v>109</v>
      </c>
      <c r="H1024" s="124" t="s">
        <v>109</v>
      </c>
      <c r="I1024" s="123" t="s">
        <v>109</v>
      </c>
      <c r="J1024" s="125" t="s">
        <v>109</v>
      </c>
      <c r="K1024" s="126" t="s">
        <v>109</v>
      </c>
      <c r="L1024" s="127" t="s">
        <v>109</v>
      </c>
      <c r="M1024" s="130" t="s">
        <v>54</v>
      </c>
      <c r="N1024" s="130" t="s">
        <v>109</v>
      </c>
      <c r="O1024" s="127" t="s">
        <v>109</v>
      </c>
      <c r="P1024" s="127" t="s">
        <v>109</v>
      </c>
      <c r="Q1024" s="126">
        <v>5.0000000000000001E-4</v>
      </c>
      <c r="R1024" s="128" t="s">
        <v>109</v>
      </c>
      <c r="S1024" s="129"/>
    </row>
    <row r="1025" spans="3:19" s="106" customFormat="1" ht="15.75" hidden="1" thickBot="1" x14ac:dyDescent="0.3">
      <c r="C1025" s="120" t="s">
        <v>109</v>
      </c>
      <c r="D1025" s="121">
        <v>0</v>
      </c>
      <c r="E1025" s="122">
        <v>0</v>
      </c>
      <c r="F1025" s="123">
        <v>0</v>
      </c>
      <c r="G1025" s="124" t="s">
        <v>109</v>
      </c>
      <c r="H1025" s="124" t="s">
        <v>109</v>
      </c>
      <c r="I1025" s="123" t="s">
        <v>109</v>
      </c>
      <c r="J1025" s="125" t="s">
        <v>109</v>
      </c>
      <c r="K1025" s="126" t="s">
        <v>109</v>
      </c>
      <c r="L1025" s="127" t="s">
        <v>109</v>
      </c>
      <c r="M1025" s="130">
        <v>0</v>
      </c>
      <c r="N1025" s="130" t="s">
        <v>109</v>
      </c>
      <c r="O1025" s="127" t="s">
        <v>109</v>
      </c>
      <c r="P1025" s="127" t="s">
        <v>109</v>
      </c>
      <c r="Q1025" s="126">
        <v>5.0000000000000001E-4</v>
      </c>
      <c r="R1025" s="128" t="s">
        <v>109</v>
      </c>
      <c r="S1025" s="129"/>
    </row>
    <row r="1026" spans="3:19" s="106" customFormat="1" ht="15.75" hidden="1" thickBot="1" x14ac:dyDescent="0.3">
      <c r="C1026" s="120">
        <v>0</v>
      </c>
      <c r="D1026" s="121" t="s">
        <v>109</v>
      </c>
      <c r="E1026" s="122" t="s">
        <v>109</v>
      </c>
      <c r="F1026" s="123">
        <v>0</v>
      </c>
      <c r="G1026" s="124" t="s">
        <v>109</v>
      </c>
      <c r="H1026" s="124" t="s">
        <v>109</v>
      </c>
      <c r="I1026" s="123" t="s">
        <v>109</v>
      </c>
      <c r="J1026" s="125" t="s">
        <v>109</v>
      </c>
      <c r="K1026" s="126" t="s">
        <v>109</v>
      </c>
      <c r="L1026" s="127" t="s">
        <v>109</v>
      </c>
      <c r="M1026" s="130">
        <v>0</v>
      </c>
      <c r="N1026" s="130" t="s">
        <v>109</v>
      </c>
      <c r="O1026" s="127" t="s">
        <v>109</v>
      </c>
      <c r="P1026" s="127" t="s">
        <v>109</v>
      </c>
      <c r="Q1026" s="126" t="s">
        <v>109</v>
      </c>
      <c r="R1026" s="128" t="s">
        <v>109</v>
      </c>
      <c r="S1026" s="129"/>
    </row>
    <row r="1027" spans="3:19" s="106" customFormat="1" ht="15.75" hidden="1" thickBot="1" x14ac:dyDescent="0.3">
      <c r="C1027" s="120" t="s">
        <v>109</v>
      </c>
      <c r="D1027" s="121">
        <v>0</v>
      </c>
      <c r="E1027" s="122">
        <v>0</v>
      </c>
      <c r="F1027" s="123">
        <v>0</v>
      </c>
      <c r="G1027" s="124" t="s">
        <v>109</v>
      </c>
      <c r="H1027" s="124" t="s">
        <v>109</v>
      </c>
      <c r="I1027" s="123" t="s">
        <v>109</v>
      </c>
      <c r="J1027" s="125" t="s">
        <v>109</v>
      </c>
      <c r="K1027" s="126" t="s">
        <v>109</v>
      </c>
      <c r="L1027" s="127" t="s">
        <v>109</v>
      </c>
      <c r="M1027" s="130">
        <v>0</v>
      </c>
      <c r="N1027" s="130" t="s">
        <v>109</v>
      </c>
      <c r="O1027" s="127" t="s">
        <v>109</v>
      </c>
      <c r="P1027" s="127" t="s">
        <v>109</v>
      </c>
      <c r="Q1027" s="126">
        <v>5.0000000000000001E-4</v>
      </c>
      <c r="R1027" s="128" t="s">
        <v>109</v>
      </c>
      <c r="S1027" s="129"/>
    </row>
    <row r="1028" spans="3:19" s="106" customFormat="1" ht="15.75" hidden="1" thickBot="1" x14ac:dyDescent="0.3">
      <c r="C1028" s="120" t="s">
        <v>109</v>
      </c>
      <c r="D1028" s="121">
        <v>0</v>
      </c>
      <c r="E1028" s="122">
        <v>0</v>
      </c>
      <c r="F1028" s="123">
        <v>0</v>
      </c>
      <c r="G1028" s="124" t="s">
        <v>109</v>
      </c>
      <c r="H1028" s="124" t="s">
        <v>109</v>
      </c>
      <c r="I1028" s="123" t="s">
        <v>109</v>
      </c>
      <c r="J1028" s="125" t="s">
        <v>109</v>
      </c>
      <c r="K1028" s="126" t="s">
        <v>109</v>
      </c>
      <c r="L1028" s="127" t="s">
        <v>109</v>
      </c>
      <c r="M1028" s="130">
        <v>0</v>
      </c>
      <c r="N1028" s="130" t="s">
        <v>109</v>
      </c>
      <c r="O1028" s="127" t="s">
        <v>109</v>
      </c>
      <c r="P1028" s="127" t="s">
        <v>109</v>
      </c>
      <c r="Q1028" s="126">
        <v>5.0000000000000001E-4</v>
      </c>
      <c r="R1028" s="128" t="s">
        <v>109</v>
      </c>
      <c r="S1028" s="129"/>
    </row>
    <row r="1029" spans="3:19" s="106" customFormat="1" ht="15.75" hidden="1" thickBot="1" x14ac:dyDescent="0.3">
      <c r="C1029" s="120" t="s">
        <v>109</v>
      </c>
      <c r="D1029" s="121">
        <v>0</v>
      </c>
      <c r="E1029" s="122">
        <v>0</v>
      </c>
      <c r="F1029" s="123">
        <v>0</v>
      </c>
      <c r="G1029" s="124" t="s">
        <v>109</v>
      </c>
      <c r="H1029" s="124" t="s">
        <v>109</v>
      </c>
      <c r="I1029" s="123" t="s">
        <v>109</v>
      </c>
      <c r="J1029" s="125" t="s">
        <v>109</v>
      </c>
      <c r="K1029" s="126" t="s">
        <v>109</v>
      </c>
      <c r="L1029" s="127" t="s">
        <v>109</v>
      </c>
      <c r="M1029" s="130">
        <v>0</v>
      </c>
      <c r="N1029" s="130" t="s">
        <v>109</v>
      </c>
      <c r="O1029" s="127" t="s">
        <v>109</v>
      </c>
      <c r="P1029" s="127" t="s">
        <v>109</v>
      </c>
      <c r="Q1029" s="126">
        <v>5.0000000000000001E-4</v>
      </c>
      <c r="R1029" s="128" t="s">
        <v>109</v>
      </c>
      <c r="S1029" s="129"/>
    </row>
    <row r="1030" spans="3:19" s="106" customFormat="1" ht="15.75" hidden="1" thickBot="1" x14ac:dyDescent="0.3">
      <c r="C1030" s="120" t="s">
        <v>109</v>
      </c>
      <c r="D1030" s="121">
        <v>0</v>
      </c>
      <c r="E1030" s="122">
        <v>0</v>
      </c>
      <c r="F1030" s="123">
        <v>0</v>
      </c>
      <c r="G1030" s="124" t="s">
        <v>109</v>
      </c>
      <c r="H1030" s="124" t="s">
        <v>109</v>
      </c>
      <c r="I1030" s="123" t="s">
        <v>109</v>
      </c>
      <c r="J1030" s="125" t="s">
        <v>109</v>
      </c>
      <c r="K1030" s="126" t="s">
        <v>109</v>
      </c>
      <c r="L1030" s="127" t="s">
        <v>109</v>
      </c>
      <c r="M1030" s="130">
        <v>0</v>
      </c>
      <c r="N1030" s="130" t="s">
        <v>109</v>
      </c>
      <c r="O1030" s="127" t="s">
        <v>109</v>
      </c>
      <c r="P1030" s="127" t="s">
        <v>109</v>
      </c>
      <c r="Q1030" s="126">
        <v>5.0000000000000001E-4</v>
      </c>
      <c r="R1030" s="128" t="s">
        <v>109</v>
      </c>
      <c r="S1030" s="129"/>
    </row>
    <row r="1031" spans="3:19" s="106" customFormat="1" ht="15.75" hidden="1" thickBot="1" x14ac:dyDescent="0.3">
      <c r="C1031" s="120" t="s">
        <v>109</v>
      </c>
      <c r="D1031" s="121">
        <v>0</v>
      </c>
      <c r="E1031" s="122">
        <v>0</v>
      </c>
      <c r="F1031" s="123">
        <v>0</v>
      </c>
      <c r="G1031" s="124" t="s">
        <v>109</v>
      </c>
      <c r="H1031" s="124" t="s">
        <v>109</v>
      </c>
      <c r="I1031" s="123" t="s">
        <v>109</v>
      </c>
      <c r="J1031" s="125" t="s">
        <v>109</v>
      </c>
      <c r="K1031" s="126" t="s">
        <v>109</v>
      </c>
      <c r="L1031" s="127" t="s">
        <v>109</v>
      </c>
      <c r="M1031" s="130">
        <v>0</v>
      </c>
      <c r="N1031" s="130" t="s">
        <v>109</v>
      </c>
      <c r="O1031" s="127" t="s">
        <v>109</v>
      </c>
      <c r="P1031" s="127" t="s">
        <v>109</v>
      </c>
      <c r="Q1031" s="126">
        <v>5.0000000000000001E-4</v>
      </c>
      <c r="R1031" s="128" t="s">
        <v>109</v>
      </c>
      <c r="S1031" s="129"/>
    </row>
    <row r="1032" spans="3:19" s="106" customFormat="1" ht="15.75" hidden="1" thickBot="1" x14ac:dyDescent="0.3">
      <c r="C1032" s="131" t="s">
        <v>109</v>
      </c>
      <c r="D1032" s="132">
        <v>0</v>
      </c>
      <c r="E1032" s="133">
        <v>0</v>
      </c>
      <c r="F1032" s="134">
        <v>0</v>
      </c>
      <c r="G1032" s="135" t="s">
        <v>109</v>
      </c>
      <c r="H1032" s="135" t="s">
        <v>109</v>
      </c>
      <c r="I1032" s="134" t="s">
        <v>109</v>
      </c>
      <c r="J1032" s="136" t="s">
        <v>109</v>
      </c>
      <c r="K1032" s="137" t="s">
        <v>109</v>
      </c>
      <c r="L1032" s="138" t="s">
        <v>109</v>
      </c>
      <c r="M1032" s="139">
        <v>0</v>
      </c>
      <c r="N1032" s="139" t="s">
        <v>109</v>
      </c>
      <c r="O1032" s="138" t="s">
        <v>109</v>
      </c>
      <c r="P1032" s="138" t="s">
        <v>109</v>
      </c>
      <c r="Q1032" s="137">
        <v>5.0000000000000001E-4</v>
      </c>
      <c r="R1032" s="140" t="s">
        <v>109</v>
      </c>
      <c r="S1032" s="141"/>
    </row>
    <row r="1033" spans="3:19" s="106" customFormat="1" ht="15.75" hidden="1" thickBot="1" x14ac:dyDescent="0.3">
      <c r="C1033" s="109">
        <v>94</v>
      </c>
      <c r="D1033" s="110">
        <v>0</v>
      </c>
      <c r="E1033" s="111" t="s">
        <v>109</v>
      </c>
      <c r="F1033" s="112">
        <v>1</v>
      </c>
      <c r="G1033" s="113">
        <v>151500000000</v>
      </c>
      <c r="H1033" s="113">
        <v>75750000000</v>
      </c>
      <c r="I1033" s="112">
        <v>18</v>
      </c>
      <c r="J1033" s="110">
        <v>50500000000</v>
      </c>
      <c r="K1033" s="112"/>
      <c r="L1033" s="110"/>
      <c r="M1033" s="110"/>
      <c r="N1033" s="110">
        <v>0</v>
      </c>
      <c r="O1033" s="112" t="s">
        <v>109</v>
      </c>
      <c r="P1033" s="110" t="s">
        <v>109</v>
      </c>
      <c r="Q1033" s="114"/>
      <c r="R1033" s="114">
        <v>0</v>
      </c>
      <c r="S1033" s="115" t="s">
        <v>109</v>
      </c>
    </row>
    <row r="1034" spans="3:19" s="106" customFormat="1" ht="15.75" hidden="1" thickBot="1" x14ac:dyDescent="0.3">
      <c r="C1034" s="120" t="s">
        <v>109</v>
      </c>
      <c r="D1034" s="121">
        <v>0</v>
      </c>
      <c r="E1034" s="122">
        <v>0</v>
      </c>
      <c r="F1034" s="123">
        <v>0</v>
      </c>
      <c r="G1034" s="124" t="s">
        <v>54</v>
      </c>
      <c r="H1034" s="124" t="s">
        <v>109</v>
      </c>
      <c r="I1034" s="123" t="s">
        <v>109</v>
      </c>
      <c r="J1034" s="125" t="s">
        <v>109</v>
      </c>
      <c r="K1034" s="126" t="s">
        <v>109</v>
      </c>
      <c r="L1034" s="127" t="s">
        <v>109</v>
      </c>
      <c r="M1034" s="127" t="s">
        <v>54</v>
      </c>
      <c r="N1034" s="127" t="s">
        <v>109</v>
      </c>
      <c r="O1034" s="127" t="s">
        <v>109</v>
      </c>
      <c r="P1034" s="127" t="s">
        <v>109</v>
      </c>
      <c r="Q1034" s="126">
        <v>5.0000000000000001E-4</v>
      </c>
      <c r="R1034" s="128" t="s">
        <v>109</v>
      </c>
      <c r="S1034" s="129"/>
    </row>
    <row r="1035" spans="3:19" s="106" customFormat="1" ht="15.75" hidden="1" thickBot="1" x14ac:dyDescent="0.3">
      <c r="C1035" s="120" t="s">
        <v>109</v>
      </c>
      <c r="D1035" s="121">
        <v>0</v>
      </c>
      <c r="E1035" s="122">
        <v>0</v>
      </c>
      <c r="F1035" s="123">
        <v>0</v>
      </c>
      <c r="G1035" s="124" t="s">
        <v>109</v>
      </c>
      <c r="H1035" s="124" t="s">
        <v>109</v>
      </c>
      <c r="I1035" s="123" t="s">
        <v>109</v>
      </c>
      <c r="J1035" s="125" t="s">
        <v>109</v>
      </c>
      <c r="K1035" s="126" t="s">
        <v>109</v>
      </c>
      <c r="L1035" s="127" t="s">
        <v>109</v>
      </c>
      <c r="M1035" s="130" t="s">
        <v>54</v>
      </c>
      <c r="N1035" s="130" t="s">
        <v>109</v>
      </c>
      <c r="O1035" s="127" t="s">
        <v>109</v>
      </c>
      <c r="P1035" s="127" t="s">
        <v>109</v>
      </c>
      <c r="Q1035" s="126">
        <v>5.0000000000000001E-4</v>
      </c>
      <c r="R1035" s="128" t="s">
        <v>109</v>
      </c>
      <c r="S1035" s="129"/>
    </row>
    <row r="1036" spans="3:19" s="106" customFormat="1" ht="15.75" hidden="1" thickBot="1" x14ac:dyDescent="0.3">
      <c r="C1036" s="120" t="s">
        <v>109</v>
      </c>
      <c r="D1036" s="121">
        <v>0</v>
      </c>
      <c r="E1036" s="122">
        <v>0</v>
      </c>
      <c r="F1036" s="123">
        <v>0</v>
      </c>
      <c r="G1036" s="124" t="s">
        <v>109</v>
      </c>
      <c r="H1036" s="124" t="s">
        <v>109</v>
      </c>
      <c r="I1036" s="123" t="s">
        <v>109</v>
      </c>
      <c r="J1036" s="125" t="s">
        <v>109</v>
      </c>
      <c r="K1036" s="126" t="s">
        <v>109</v>
      </c>
      <c r="L1036" s="127" t="s">
        <v>109</v>
      </c>
      <c r="M1036" s="130">
        <v>0</v>
      </c>
      <c r="N1036" s="130" t="s">
        <v>109</v>
      </c>
      <c r="O1036" s="127" t="s">
        <v>109</v>
      </c>
      <c r="P1036" s="127" t="s">
        <v>109</v>
      </c>
      <c r="Q1036" s="126">
        <v>5.0000000000000001E-4</v>
      </c>
      <c r="R1036" s="128" t="s">
        <v>109</v>
      </c>
      <c r="S1036" s="129"/>
    </row>
    <row r="1037" spans="3:19" s="106" customFormat="1" ht="15.75" hidden="1" thickBot="1" x14ac:dyDescent="0.3">
      <c r="C1037" s="120">
        <v>0</v>
      </c>
      <c r="D1037" s="121" t="s">
        <v>109</v>
      </c>
      <c r="E1037" s="122" t="s">
        <v>109</v>
      </c>
      <c r="F1037" s="123">
        <v>0</v>
      </c>
      <c r="G1037" s="124" t="s">
        <v>109</v>
      </c>
      <c r="H1037" s="124" t="s">
        <v>109</v>
      </c>
      <c r="I1037" s="123" t="s">
        <v>109</v>
      </c>
      <c r="J1037" s="125" t="s">
        <v>109</v>
      </c>
      <c r="K1037" s="126" t="s">
        <v>109</v>
      </c>
      <c r="L1037" s="127" t="s">
        <v>109</v>
      </c>
      <c r="M1037" s="130">
        <v>0</v>
      </c>
      <c r="N1037" s="130" t="s">
        <v>109</v>
      </c>
      <c r="O1037" s="127" t="s">
        <v>109</v>
      </c>
      <c r="P1037" s="127" t="s">
        <v>109</v>
      </c>
      <c r="Q1037" s="126" t="s">
        <v>109</v>
      </c>
      <c r="R1037" s="128" t="s">
        <v>109</v>
      </c>
      <c r="S1037" s="129"/>
    </row>
    <row r="1038" spans="3:19" s="106" customFormat="1" ht="15.75" hidden="1" thickBot="1" x14ac:dyDescent="0.3">
      <c r="C1038" s="120" t="s">
        <v>109</v>
      </c>
      <c r="D1038" s="121">
        <v>0</v>
      </c>
      <c r="E1038" s="122">
        <v>0</v>
      </c>
      <c r="F1038" s="123">
        <v>0</v>
      </c>
      <c r="G1038" s="124" t="s">
        <v>109</v>
      </c>
      <c r="H1038" s="124" t="s">
        <v>109</v>
      </c>
      <c r="I1038" s="123" t="s">
        <v>109</v>
      </c>
      <c r="J1038" s="125" t="s">
        <v>109</v>
      </c>
      <c r="K1038" s="126" t="s">
        <v>109</v>
      </c>
      <c r="L1038" s="127" t="s">
        <v>109</v>
      </c>
      <c r="M1038" s="130">
        <v>0</v>
      </c>
      <c r="N1038" s="130" t="s">
        <v>109</v>
      </c>
      <c r="O1038" s="127" t="s">
        <v>109</v>
      </c>
      <c r="P1038" s="127" t="s">
        <v>109</v>
      </c>
      <c r="Q1038" s="126">
        <v>5.0000000000000001E-4</v>
      </c>
      <c r="R1038" s="128" t="s">
        <v>109</v>
      </c>
      <c r="S1038" s="129"/>
    </row>
    <row r="1039" spans="3:19" s="106" customFormat="1" ht="15.75" hidden="1" thickBot="1" x14ac:dyDescent="0.3">
      <c r="C1039" s="120" t="s">
        <v>109</v>
      </c>
      <c r="D1039" s="121">
        <v>0</v>
      </c>
      <c r="E1039" s="122">
        <v>0</v>
      </c>
      <c r="F1039" s="123">
        <v>0</v>
      </c>
      <c r="G1039" s="124" t="s">
        <v>109</v>
      </c>
      <c r="H1039" s="124" t="s">
        <v>109</v>
      </c>
      <c r="I1039" s="123" t="s">
        <v>109</v>
      </c>
      <c r="J1039" s="125" t="s">
        <v>109</v>
      </c>
      <c r="K1039" s="126" t="s">
        <v>109</v>
      </c>
      <c r="L1039" s="127" t="s">
        <v>109</v>
      </c>
      <c r="M1039" s="130">
        <v>0</v>
      </c>
      <c r="N1039" s="130" t="s">
        <v>109</v>
      </c>
      <c r="O1039" s="127" t="s">
        <v>109</v>
      </c>
      <c r="P1039" s="127" t="s">
        <v>109</v>
      </c>
      <c r="Q1039" s="126">
        <v>5.0000000000000001E-4</v>
      </c>
      <c r="R1039" s="128" t="s">
        <v>109</v>
      </c>
      <c r="S1039" s="129"/>
    </row>
    <row r="1040" spans="3:19" s="106" customFormat="1" ht="15.75" hidden="1" thickBot="1" x14ac:dyDescent="0.3">
      <c r="C1040" s="120" t="s">
        <v>109</v>
      </c>
      <c r="D1040" s="121">
        <v>0</v>
      </c>
      <c r="E1040" s="122">
        <v>0</v>
      </c>
      <c r="F1040" s="123">
        <v>0</v>
      </c>
      <c r="G1040" s="124" t="s">
        <v>109</v>
      </c>
      <c r="H1040" s="124" t="s">
        <v>109</v>
      </c>
      <c r="I1040" s="123" t="s">
        <v>109</v>
      </c>
      <c r="J1040" s="125" t="s">
        <v>109</v>
      </c>
      <c r="K1040" s="126" t="s">
        <v>109</v>
      </c>
      <c r="L1040" s="127" t="s">
        <v>109</v>
      </c>
      <c r="M1040" s="130">
        <v>0</v>
      </c>
      <c r="N1040" s="130" t="s">
        <v>109</v>
      </c>
      <c r="O1040" s="127" t="s">
        <v>109</v>
      </c>
      <c r="P1040" s="127" t="s">
        <v>109</v>
      </c>
      <c r="Q1040" s="126">
        <v>5.0000000000000001E-4</v>
      </c>
      <c r="R1040" s="128" t="s">
        <v>109</v>
      </c>
      <c r="S1040" s="129"/>
    </row>
    <row r="1041" spans="3:19" s="106" customFormat="1" ht="15.75" hidden="1" thickBot="1" x14ac:dyDescent="0.3">
      <c r="C1041" s="120" t="s">
        <v>109</v>
      </c>
      <c r="D1041" s="121">
        <v>0</v>
      </c>
      <c r="E1041" s="122">
        <v>0</v>
      </c>
      <c r="F1041" s="123">
        <v>0</v>
      </c>
      <c r="G1041" s="124" t="s">
        <v>109</v>
      </c>
      <c r="H1041" s="124" t="s">
        <v>109</v>
      </c>
      <c r="I1041" s="123" t="s">
        <v>109</v>
      </c>
      <c r="J1041" s="125" t="s">
        <v>109</v>
      </c>
      <c r="K1041" s="126" t="s">
        <v>109</v>
      </c>
      <c r="L1041" s="127" t="s">
        <v>109</v>
      </c>
      <c r="M1041" s="130">
        <v>0</v>
      </c>
      <c r="N1041" s="130" t="s">
        <v>109</v>
      </c>
      <c r="O1041" s="127" t="s">
        <v>109</v>
      </c>
      <c r="P1041" s="127" t="s">
        <v>109</v>
      </c>
      <c r="Q1041" s="126">
        <v>5.0000000000000001E-4</v>
      </c>
      <c r="R1041" s="128" t="s">
        <v>109</v>
      </c>
      <c r="S1041" s="129"/>
    </row>
    <row r="1042" spans="3:19" s="106" customFormat="1" ht="15.75" hidden="1" thickBot="1" x14ac:dyDescent="0.3">
      <c r="C1042" s="120" t="s">
        <v>109</v>
      </c>
      <c r="D1042" s="121">
        <v>0</v>
      </c>
      <c r="E1042" s="122">
        <v>0</v>
      </c>
      <c r="F1042" s="123">
        <v>0</v>
      </c>
      <c r="G1042" s="124" t="s">
        <v>109</v>
      </c>
      <c r="H1042" s="124" t="s">
        <v>109</v>
      </c>
      <c r="I1042" s="123" t="s">
        <v>109</v>
      </c>
      <c r="J1042" s="125" t="s">
        <v>109</v>
      </c>
      <c r="K1042" s="126" t="s">
        <v>109</v>
      </c>
      <c r="L1042" s="127" t="s">
        <v>109</v>
      </c>
      <c r="M1042" s="130">
        <v>0</v>
      </c>
      <c r="N1042" s="130" t="s">
        <v>109</v>
      </c>
      <c r="O1042" s="127" t="s">
        <v>109</v>
      </c>
      <c r="P1042" s="127" t="s">
        <v>109</v>
      </c>
      <c r="Q1042" s="126">
        <v>5.0000000000000001E-4</v>
      </c>
      <c r="R1042" s="128" t="s">
        <v>109</v>
      </c>
      <c r="S1042" s="129"/>
    </row>
    <row r="1043" spans="3:19" s="106" customFormat="1" ht="15.75" hidden="1" thickBot="1" x14ac:dyDescent="0.3">
      <c r="C1043" s="131" t="s">
        <v>109</v>
      </c>
      <c r="D1043" s="132">
        <v>0</v>
      </c>
      <c r="E1043" s="133">
        <v>0</v>
      </c>
      <c r="F1043" s="134">
        <v>0</v>
      </c>
      <c r="G1043" s="135" t="s">
        <v>109</v>
      </c>
      <c r="H1043" s="135" t="s">
        <v>109</v>
      </c>
      <c r="I1043" s="134" t="s">
        <v>109</v>
      </c>
      <c r="J1043" s="136" t="s">
        <v>109</v>
      </c>
      <c r="K1043" s="137" t="s">
        <v>109</v>
      </c>
      <c r="L1043" s="138" t="s">
        <v>109</v>
      </c>
      <c r="M1043" s="139">
        <v>0</v>
      </c>
      <c r="N1043" s="139" t="s">
        <v>109</v>
      </c>
      <c r="O1043" s="138" t="s">
        <v>109</v>
      </c>
      <c r="P1043" s="138" t="s">
        <v>109</v>
      </c>
      <c r="Q1043" s="137">
        <v>5.0000000000000001E-4</v>
      </c>
      <c r="R1043" s="140" t="s">
        <v>109</v>
      </c>
      <c r="S1043" s="141"/>
    </row>
    <row r="1044" spans="3:19" s="106" customFormat="1" x14ac:dyDescent="0.25">
      <c r="C1044" s="109">
        <v>1</v>
      </c>
      <c r="D1044" s="110" t="s">
        <v>56</v>
      </c>
      <c r="E1044" s="111" t="s">
        <v>109</v>
      </c>
      <c r="F1044" s="112">
        <v>3</v>
      </c>
      <c r="G1044" s="113">
        <v>13200000000</v>
      </c>
      <c r="H1044" s="113">
        <v>6600000000</v>
      </c>
      <c r="I1044" s="112">
        <v>9</v>
      </c>
      <c r="J1044" s="110">
        <v>6600000000</v>
      </c>
      <c r="K1044" s="112"/>
      <c r="L1044" s="110"/>
      <c r="M1044" s="110"/>
      <c r="N1044" s="110">
        <v>0</v>
      </c>
      <c r="O1044" s="112" t="s">
        <v>109</v>
      </c>
      <c r="P1044" s="110" t="s">
        <v>109</v>
      </c>
      <c r="Q1044" s="114"/>
      <c r="R1044" s="114">
        <v>38471148762.550003</v>
      </c>
      <c r="S1044" s="115" t="s">
        <v>107</v>
      </c>
    </row>
    <row r="1045" spans="3:19" s="106" customFormat="1" x14ac:dyDescent="0.25">
      <c r="C1045" s="120">
        <v>1.1000000000000001</v>
      </c>
      <c r="D1045" s="121" t="s">
        <v>56</v>
      </c>
      <c r="E1045" s="122">
        <v>1</v>
      </c>
      <c r="F1045" s="123">
        <v>0</v>
      </c>
      <c r="G1045" s="124" t="s">
        <v>54</v>
      </c>
      <c r="H1045" s="124" t="s">
        <v>109</v>
      </c>
      <c r="I1045" s="123" t="s">
        <v>109</v>
      </c>
      <c r="J1045" s="125" t="s">
        <v>109</v>
      </c>
      <c r="K1045" s="126">
        <v>39970826000</v>
      </c>
      <c r="L1045" s="127">
        <v>60</v>
      </c>
      <c r="M1045" s="127" t="s">
        <v>54</v>
      </c>
      <c r="N1045" s="127" t="s">
        <v>109</v>
      </c>
      <c r="O1045" s="127">
        <v>20</v>
      </c>
      <c r="P1045" s="127">
        <v>40</v>
      </c>
      <c r="Q1045" s="126">
        <v>9493842437.4500008</v>
      </c>
      <c r="R1045" s="128">
        <v>38471148762.550003</v>
      </c>
      <c r="S1045" s="129"/>
    </row>
    <row r="1046" spans="3:19" s="106" customFormat="1" x14ac:dyDescent="0.25">
      <c r="C1046" s="120" t="s">
        <v>109</v>
      </c>
      <c r="D1046" s="121">
        <v>0</v>
      </c>
      <c r="E1046" s="122">
        <v>0</v>
      </c>
      <c r="F1046" s="123">
        <v>0</v>
      </c>
      <c r="G1046" s="124" t="s">
        <v>109</v>
      </c>
      <c r="H1046" s="124" t="s">
        <v>109</v>
      </c>
      <c r="I1046" s="123" t="s">
        <v>109</v>
      </c>
      <c r="J1046" s="125" t="s">
        <v>109</v>
      </c>
      <c r="K1046" s="126" t="s">
        <v>109</v>
      </c>
      <c r="L1046" s="127" t="s">
        <v>109</v>
      </c>
      <c r="M1046" s="130" t="s">
        <v>54</v>
      </c>
      <c r="N1046" s="130" t="s">
        <v>109</v>
      </c>
      <c r="O1046" s="127" t="s">
        <v>109</v>
      </c>
      <c r="P1046" s="127" t="s">
        <v>109</v>
      </c>
      <c r="Q1046" s="126">
        <v>5.0000000000000001E-4</v>
      </c>
      <c r="R1046" s="128" t="s">
        <v>109</v>
      </c>
      <c r="S1046" s="129"/>
    </row>
    <row r="1047" spans="3:19" s="106" customFormat="1" x14ac:dyDescent="0.25">
      <c r="C1047" s="120" t="s">
        <v>109</v>
      </c>
      <c r="D1047" s="121">
        <v>0</v>
      </c>
      <c r="E1047" s="122">
        <v>0</v>
      </c>
      <c r="F1047" s="123">
        <v>0</v>
      </c>
      <c r="G1047" s="124" t="s">
        <v>109</v>
      </c>
      <c r="H1047" s="124" t="s">
        <v>109</v>
      </c>
      <c r="I1047" s="123" t="s">
        <v>109</v>
      </c>
      <c r="J1047" s="125" t="s">
        <v>109</v>
      </c>
      <c r="K1047" s="126" t="s">
        <v>109</v>
      </c>
      <c r="L1047" s="127" t="s">
        <v>109</v>
      </c>
      <c r="M1047" s="130">
        <v>0</v>
      </c>
      <c r="N1047" s="130" t="s">
        <v>109</v>
      </c>
      <c r="O1047" s="127" t="s">
        <v>109</v>
      </c>
      <c r="P1047" s="127" t="s">
        <v>109</v>
      </c>
      <c r="Q1047" s="126">
        <v>5.0000000000000001E-4</v>
      </c>
      <c r="R1047" s="128" t="s">
        <v>109</v>
      </c>
      <c r="S1047" s="129"/>
    </row>
    <row r="1048" spans="3:19" s="106" customFormat="1" x14ac:dyDescent="0.25">
      <c r="C1048" s="120">
        <v>0</v>
      </c>
      <c r="D1048" s="121" t="s">
        <v>109</v>
      </c>
      <c r="E1048" s="122" t="s">
        <v>109</v>
      </c>
      <c r="F1048" s="123">
        <v>0</v>
      </c>
      <c r="G1048" s="124" t="s">
        <v>109</v>
      </c>
      <c r="H1048" s="124" t="s">
        <v>109</v>
      </c>
      <c r="I1048" s="123" t="s">
        <v>109</v>
      </c>
      <c r="J1048" s="125" t="s">
        <v>109</v>
      </c>
      <c r="K1048" s="126" t="s">
        <v>109</v>
      </c>
      <c r="L1048" s="127" t="s">
        <v>109</v>
      </c>
      <c r="M1048" s="130">
        <v>0</v>
      </c>
      <c r="N1048" s="130" t="s">
        <v>109</v>
      </c>
      <c r="O1048" s="127" t="s">
        <v>109</v>
      </c>
      <c r="P1048" s="127" t="s">
        <v>109</v>
      </c>
      <c r="Q1048" s="126" t="s">
        <v>109</v>
      </c>
      <c r="R1048" s="128" t="s">
        <v>109</v>
      </c>
      <c r="S1048" s="129"/>
    </row>
    <row r="1049" spans="3:19" s="106" customFormat="1" x14ac:dyDescent="0.25">
      <c r="C1049" s="120" t="s">
        <v>109</v>
      </c>
      <c r="D1049" s="121">
        <v>0</v>
      </c>
      <c r="E1049" s="122">
        <v>0</v>
      </c>
      <c r="F1049" s="123">
        <v>0</v>
      </c>
      <c r="G1049" s="124" t="s">
        <v>109</v>
      </c>
      <c r="H1049" s="124" t="s">
        <v>109</v>
      </c>
      <c r="I1049" s="123" t="s">
        <v>109</v>
      </c>
      <c r="J1049" s="125" t="s">
        <v>109</v>
      </c>
      <c r="K1049" s="126" t="s">
        <v>109</v>
      </c>
      <c r="L1049" s="127" t="s">
        <v>109</v>
      </c>
      <c r="M1049" s="130">
        <v>0</v>
      </c>
      <c r="N1049" s="130" t="s">
        <v>109</v>
      </c>
      <c r="O1049" s="127" t="s">
        <v>109</v>
      </c>
      <c r="P1049" s="127" t="s">
        <v>109</v>
      </c>
      <c r="Q1049" s="126">
        <v>5.0000000000000001E-4</v>
      </c>
      <c r="R1049" s="128" t="s">
        <v>109</v>
      </c>
      <c r="S1049" s="129"/>
    </row>
    <row r="1050" spans="3:19" s="106" customFormat="1" x14ac:dyDescent="0.25">
      <c r="C1050" s="120" t="s">
        <v>109</v>
      </c>
      <c r="D1050" s="121">
        <v>0</v>
      </c>
      <c r="E1050" s="122">
        <v>0</v>
      </c>
      <c r="F1050" s="123">
        <v>0</v>
      </c>
      <c r="G1050" s="124" t="s">
        <v>109</v>
      </c>
      <c r="H1050" s="124" t="s">
        <v>109</v>
      </c>
      <c r="I1050" s="123" t="s">
        <v>109</v>
      </c>
      <c r="J1050" s="125" t="s">
        <v>109</v>
      </c>
      <c r="K1050" s="126" t="s">
        <v>109</v>
      </c>
      <c r="L1050" s="127" t="s">
        <v>109</v>
      </c>
      <c r="M1050" s="130">
        <v>0</v>
      </c>
      <c r="N1050" s="130" t="s">
        <v>109</v>
      </c>
      <c r="O1050" s="127" t="s">
        <v>109</v>
      </c>
      <c r="P1050" s="127" t="s">
        <v>109</v>
      </c>
      <c r="Q1050" s="126">
        <v>5.0000000000000001E-4</v>
      </c>
      <c r="R1050" s="128" t="s">
        <v>109</v>
      </c>
      <c r="S1050" s="129"/>
    </row>
    <row r="1051" spans="3:19" s="106" customFormat="1" x14ac:dyDescent="0.25">
      <c r="C1051" s="120" t="s">
        <v>109</v>
      </c>
      <c r="D1051" s="121">
        <v>0</v>
      </c>
      <c r="E1051" s="122">
        <v>0</v>
      </c>
      <c r="F1051" s="123">
        <v>0</v>
      </c>
      <c r="G1051" s="124" t="s">
        <v>109</v>
      </c>
      <c r="H1051" s="124" t="s">
        <v>109</v>
      </c>
      <c r="I1051" s="123" t="s">
        <v>109</v>
      </c>
      <c r="J1051" s="125" t="s">
        <v>109</v>
      </c>
      <c r="K1051" s="126" t="s">
        <v>109</v>
      </c>
      <c r="L1051" s="127" t="s">
        <v>109</v>
      </c>
      <c r="M1051" s="130">
        <v>0</v>
      </c>
      <c r="N1051" s="130" t="s">
        <v>109</v>
      </c>
      <c r="O1051" s="127" t="s">
        <v>109</v>
      </c>
      <c r="P1051" s="127" t="s">
        <v>109</v>
      </c>
      <c r="Q1051" s="126">
        <v>5.0000000000000001E-4</v>
      </c>
      <c r="R1051" s="128" t="s">
        <v>109</v>
      </c>
      <c r="S1051" s="129"/>
    </row>
    <row r="1052" spans="3:19" s="106" customFormat="1" x14ac:dyDescent="0.25">
      <c r="C1052" s="120" t="s">
        <v>109</v>
      </c>
      <c r="D1052" s="121">
        <v>0</v>
      </c>
      <c r="E1052" s="122">
        <v>0</v>
      </c>
      <c r="F1052" s="123">
        <v>0</v>
      </c>
      <c r="G1052" s="124" t="s">
        <v>109</v>
      </c>
      <c r="H1052" s="124" t="s">
        <v>109</v>
      </c>
      <c r="I1052" s="123" t="s">
        <v>109</v>
      </c>
      <c r="J1052" s="125" t="s">
        <v>109</v>
      </c>
      <c r="K1052" s="126" t="s">
        <v>109</v>
      </c>
      <c r="L1052" s="127" t="s">
        <v>109</v>
      </c>
      <c r="M1052" s="130">
        <v>0</v>
      </c>
      <c r="N1052" s="130" t="s">
        <v>109</v>
      </c>
      <c r="O1052" s="127" t="s">
        <v>109</v>
      </c>
      <c r="P1052" s="127" t="s">
        <v>109</v>
      </c>
      <c r="Q1052" s="126">
        <v>5.0000000000000001E-4</v>
      </c>
      <c r="R1052" s="128" t="s">
        <v>109</v>
      </c>
      <c r="S1052" s="129"/>
    </row>
    <row r="1053" spans="3:19" s="106" customFormat="1" x14ac:dyDescent="0.25">
      <c r="C1053" s="120" t="s">
        <v>109</v>
      </c>
      <c r="D1053" s="121">
        <v>0</v>
      </c>
      <c r="E1053" s="122">
        <v>0</v>
      </c>
      <c r="F1053" s="123">
        <v>0</v>
      </c>
      <c r="G1053" s="124" t="s">
        <v>109</v>
      </c>
      <c r="H1053" s="124" t="s">
        <v>109</v>
      </c>
      <c r="I1053" s="123" t="s">
        <v>109</v>
      </c>
      <c r="J1053" s="125" t="s">
        <v>109</v>
      </c>
      <c r="K1053" s="126" t="s">
        <v>109</v>
      </c>
      <c r="L1053" s="127" t="s">
        <v>109</v>
      </c>
      <c r="M1053" s="130">
        <v>0</v>
      </c>
      <c r="N1053" s="130" t="s">
        <v>109</v>
      </c>
      <c r="O1053" s="127" t="s">
        <v>109</v>
      </c>
      <c r="P1053" s="127" t="s">
        <v>109</v>
      </c>
      <c r="Q1053" s="126">
        <v>5.0000000000000001E-4</v>
      </c>
      <c r="R1053" s="128" t="s">
        <v>109</v>
      </c>
      <c r="S1053" s="129"/>
    </row>
    <row r="1054" spans="3:19" s="106" customFormat="1" ht="15.75" thickBot="1" x14ac:dyDescent="0.3">
      <c r="C1054" s="131" t="s">
        <v>109</v>
      </c>
      <c r="D1054" s="132">
        <v>0</v>
      </c>
      <c r="E1054" s="133">
        <v>0</v>
      </c>
      <c r="F1054" s="134">
        <v>0</v>
      </c>
      <c r="G1054" s="135" t="s">
        <v>109</v>
      </c>
      <c r="H1054" s="135" t="s">
        <v>109</v>
      </c>
      <c r="I1054" s="134" t="s">
        <v>109</v>
      </c>
      <c r="J1054" s="136" t="s">
        <v>109</v>
      </c>
      <c r="K1054" s="137" t="s">
        <v>109</v>
      </c>
      <c r="L1054" s="138" t="s">
        <v>109</v>
      </c>
      <c r="M1054" s="139">
        <v>0</v>
      </c>
      <c r="N1054" s="139" t="s">
        <v>109</v>
      </c>
      <c r="O1054" s="138" t="s">
        <v>109</v>
      </c>
      <c r="P1054" s="138" t="s">
        <v>109</v>
      </c>
      <c r="Q1054" s="137">
        <v>5.0000000000000001E-4</v>
      </c>
      <c r="R1054" s="140" t="s">
        <v>109</v>
      </c>
      <c r="S1054" s="141"/>
    </row>
    <row r="1055" spans="3:19" s="106" customFormat="1" x14ac:dyDescent="0.25">
      <c r="C1055" s="109">
        <v>2</v>
      </c>
      <c r="D1055" s="110" t="s">
        <v>57</v>
      </c>
      <c r="E1055" s="111" t="s">
        <v>109</v>
      </c>
      <c r="F1055" s="112">
        <v>3</v>
      </c>
      <c r="G1055" s="113">
        <v>13200000000</v>
      </c>
      <c r="H1055" s="113">
        <v>6600000000</v>
      </c>
      <c r="I1055" s="112">
        <v>9</v>
      </c>
      <c r="J1055" s="110">
        <v>6600000000</v>
      </c>
      <c r="K1055" s="112"/>
      <c r="L1055" s="110"/>
      <c r="M1055" s="110"/>
      <c r="N1055" s="110">
        <v>0</v>
      </c>
      <c r="O1055" s="112" t="s">
        <v>109</v>
      </c>
      <c r="P1055" s="110" t="s">
        <v>109</v>
      </c>
      <c r="Q1055" s="114"/>
      <c r="R1055" s="114">
        <v>39982704132.240005</v>
      </c>
      <c r="S1055" s="115" t="s">
        <v>107</v>
      </c>
    </row>
    <row r="1056" spans="3:19" s="106" customFormat="1" x14ac:dyDescent="0.25">
      <c r="C1056" s="120">
        <v>2.1</v>
      </c>
      <c r="D1056" s="121" t="s">
        <v>57</v>
      </c>
      <c r="E1056" s="122">
        <v>1</v>
      </c>
      <c r="F1056" s="123">
        <v>0</v>
      </c>
      <c r="G1056" s="124" t="s">
        <v>54</v>
      </c>
      <c r="H1056" s="124" t="s">
        <v>109</v>
      </c>
      <c r="I1056" s="123" t="s">
        <v>109</v>
      </c>
      <c r="J1056" s="125" t="s">
        <v>109</v>
      </c>
      <c r="K1056" s="126">
        <v>34121788286</v>
      </c>
      <c r="L1056" s="127">
        <v>60</v>
      </c>
      <c r="M1056" s="127" t="s">
        <v>54</v>
      </c>
      <c r="N1056" s="127" t="s">
        <v>109</v>
      </c>
      <c r="O1056" s="127">
        <v>30</v>
      </c>
      <c r="P1056" s="127">
        <v>40</v>
      </c>
      <c r="Q1056" s="126">
        <v>4375620639.5600004</v>
      </c>
      <c r="R1056" s="128">
        <v>39982704132.240005</v>
      </c>
      <c r="S1056" s="129"/>
    </row>
    <row r="1057" spans="3:19" s="106" customFormat="1" x14ac:dyDescent="0.25">
      <c r="C1057" s="120" t="s">
        <v>109</v>
      </c>
      <c r="D1057" s="121">
        <v>0</v>
      </c>
      <c r="E1057" s="122">
        <v>0</v>
      </c>
      <c r="F1057" s="123">
        <v>0</v>
      </c>
      <c r="G1057" s="124" t="s">
        <v>109</v>
      </c>
      <c r="H1057" s="124" t="s">
        <v>109</v>
      </c>
      <c r="I1057" s="123" t="s">
        <v>109</v>
      </c>
      <c r="J1057" s="125" t="s">
        <v>109</v>
      </c>
      <c r="K1057" s="126" t="s">
        <v>109</v>
      </c>
      <c r="L1057" s="127" t="s">
        <v>109</v>
      </c>
      <c r="M1057" s="130" t="s">
        <v>54</v>
      </c>
      <c r="N1057" s="130" t="s">
        <v>109</v>
      </c>
      <c r="O1057" s="127" t="s">
        <v>109</v>
      </c>
      <c r="P1057" s="127" t="s">
        <v>109</v>
      </c>
      <c r="Q1057" s="126">
        <v>5.0000000000000001E-4</v>
      </c>
      <c r="R1057" s="128" t="s">
        <v>109</v>
      </c>
      <c r="S1057" s="129"/>
    </row>
    <row r="1058" spans="3:19" s="106" customFormat="1" x14ac:dyDescent="0.25">
      <c r="C1058" s="120" t="s">
        <v>109</v>
      </c>
      <c r="D1058" s="121">
        <v>0</v>
      </c>
      <c r="E1058" s="122">
        <v>0</v>
      </c>
      <c r="F1058" s="123">
        <v>0</v>
      </c>
      <c r="G1058" s="124" t="s">
        <v>109</v>
      </c>
      <c r="H1058" s="124" t="s">
        <v>109</v>
      </c>
      <c r="I1058" s="123" t="s">
        <v>109</v>
      </c>
      <c r="J1058" s="125" t="s">
        <v>109</v>
      </c>
      <c r="K1058" s="126" t="s">
        <v>109</v>
      </c>
      <c r="L1058" s="127" t="s">
        <v>109</v>
      </c>
      <c r="M1058" s="130">
        <v>0</v>
      </c>
      <c r="N1058" s="130" t="s">
        <v>109</v>
      </c>
      <c r="O1058" s="127" t="s">
        <v>109</v>
      </c>
      <c r="P1058" s="127" t="s">
        <v>109</v>
      </c>
      <c r="Q1058" s="126">
        <v>5.0000000000000001E-4</v>
      </c>
      <c r="R1058" s="128" t="s">
        <v>109</v>
      </c>
      <c r="S1058" s="129"/>
    </row>
    <row r="1059" spans="3:19" s="106" customFormat="1" x14ac:dyDescent="0.25">
      <c r="C1059" s="120">
        <v>0</v>
      </c>
      <c r="D1059" s="121" t="s">
        <v>109</v>
      </c>
      <c r="E1059" s="122" t="s">
        <v>109</v>
      </c>
      <c r="F1059" s="123">
        <v>0</v>
      </c>
      <c r="G1059" s="124" t="s">
        <v>109</v>
      </c>
      <c r="H1059" s="124" t="s">
        <v>109</v>
      </c>
      <c r="I1059" s="123" t="s">
        <v>109</v>
      </c>
      <c r="J1059" s="125" t="s">
        <v>109</v>
      </c>
      <c r="K1059" s="126" t="s">
        <v>109</v>
      </c>
      <c r="L1059" s="127" t="s">
        <v>109</v>
      </c>
      <c r="M1059" s="130">
        <v>0</v>
      </c>
      <c r="N1059" s="130" t="s">
        <v>109</v>
      </c>
      <c r="O1059" s="127" t="s">
        <v>109</v>
      </c>
      <c r="P1059" s="127" t="s">
        <v>109</v>
      </c>
      <c r="Q1059" s="126" t="s">
        <v>109</v>
      </c>
      <c r="R1059" s="128" t="s">
        <v>109</v>
      </c>
      <c r="S1059" s="129"/>
    </row>
    <row r="1060" spans="3:19" s="106" customFormat="1" x14ac:dyDescent="0.25">
      <c r="C1060" s="120" t="s">
        <v>109</v>
      </c>
      <c r="D1060" s="121">
        <v>0</v>
      </c>
      <c r="E1060" s="122">
        <v>0</v>
      </c>
      <c r="F1060" s="123">
        <v>0</v>
      </c>
      <c r="G1060" s="124" t="s">
        <v>109</v>
      </c>
      <c r="H1060" s="124" t="s">
        <v>109</v>
      </c>
      <c r="I1060" s="123" t="s">
        <v>109</v>
      </c>
      <c r="J1060" s="125" t="s">
        <v>109</v>
      </c>
      <c r="K1060" s="126" t="s">
        <v>109</v>
      </c>
      <c r="L1060" s="127" t="s">
        <v>109</v>
      </c>
      <c r="M1060" s="130">
        <v>0</v>
      </c>
      <c r="N1060" s="130" t="s">
        <v>109</v>
      </c>
      <c r="O1060" s="127" t="s">
        <v>109</v>
      </c>
      <c r="P1060" s="127" t="s">
        <v>109</v>
      </c>
      <c r="Q1060" s="126">
        <v>5.0000000000000001E-4</v>
      </c>
      <c r="R1060" s="128" t="s">
        <v>109</v>
      </c>
      <c r="S1060" s="129"/>
    </row>
    <row r="1061" spans="3:19" s="106" customFormat="1" x14ac:dyDescent="0.25">
      <c r="C1061" s="120" t="s">
        <v>109</v>
      </c>
      <c r="D1061" s="121">
        <v>0</v>
      </c>
      <c r="E1061" s="122">
        <v>0</v>
      </c>
      <c r="F1061" s="123">
        <v>0</v>
      </c>
      <c r="G1061" s="124" t="s">
        <v>109</v>
      </c>
      <c r="H1061" s="124" t="s">
        <v>109</v>
      </c>
      <c r="I1061" s="123" t="s">
        <v>109</v>
      </c>
      <c r="J1061" s="125" t="s">
        <v>109</v>
      </c>
      <c r="K1061" s="126" t="s">
        <v>109</v>
      </c>
      <c r="L1061" s="127" t="s">
        <v>109</v>
      </c>
      <c r="M1061" s="130">
        <v>0</v>
      </c>
      <c r="N1061" s="130" t="s">
        <v>109</v>
      </c>
      <c r="O1061" s="127" t="s">
        <v>109</v>
      </c>
      <c r="P1061" s="127" t="s">
        <v>109</v>
      </c>
      <c r="Q1061" s="126">
        <v>5.0000000000000001E-4</v>
      </c>
      <c r="R1061" s="128" t="s">
        <v>109</v>
      </c>
      <c r="S1061" s="129"/>
    </row>
    <row r="1062" spans="3:19" s="106" customFormat="1" x14ac:dyDescent="0.25">
      <c r="C1062" s="120" t="s">
        <v>109</v>
      </c>
      <c r="D1062" s="121">
        <v>0</v>
      </c>
      <c r="E1062" s="122">
        <v>0</v>
      </c>
      <c r="F1062" s="123">
        <v>0</v>
      </c>
      <c r="G1062" s="124" t="s">
        <v>109</v>
      </c>
      <c r="H1062" s="124" t="s">
        <v>109</v>
      </c>
      <c r="I1062" s="123" t="s">
        <v>109</v>
      </c>
      <c r="J1062" s="125" t="s">
        <v>109</v>
      </c>
      <c r="K1062" s="126" t="s">
        <v>109</v>
      </c>
      <c r="L1062" s="127" t="s">
        <v>109</v>
      </c>
      <c r="M1062" s="130">
        <v>0</v>
      </c>
      <c r="N1062" s="130" t="s">
        <v>109</v>
      </c>
      <c r="O1062" s="127" t="s">
        <v>109</v>
      </c>
      <c r="P1062" s="127" t="s">
        <v>109</v>
      </c>
      <c r="Q1062" s="126">
        <v>5.0000000000000001E-4</v>
      </c>
      <c r="R1062" s="128" t="s">
        <v>109</v>
      </c>
      <c r="S1062" s="129"/>
    </row>
    <row r="1063" spans="3:19" s="106" customFormat="1" x14ac:dyDescent="0.25">
      <c r="C1063" s="120" t="s">
        <v>109</v>
      </c>
      <c r="D1063" s="121">
        <v>0</v>
      </c>
      <c r="E1063" s="122">
        <v>0</v>
      </c>
      <c r="F1063" s="123">
        <v>0</v>
      </c>
      <c r="G1063" s="124" t="s">
        <v>109</v>
      </c>
      <c r="H1063" s="124" t="s">
        <v>109</v>
      </c>
      <c r="I1063" s="123" t="s">
        <v>109</v>
      </c>
      <c r="J1063" s="125" t="s">
        <v>109</v>
      </c>
      <c r="K1063" s="126" t="s">
        <v>109</v>
      </c>
      <c r="L1063" s="127" t="s">
        <v>109</v>
      </c>
      <c r="M1063" s="130">
        <v>0</v>
      </c>
      <c r="N1063" s="130" t="s">
        <v>109</v>
      </c>
      <c r="O1063" s="127" t="s">
        <v>109</v>
      </c>
      <c r="P1063" s="127" t="s">
        <v>109</v>
      </c>
      <c r="Q1063" s="126">
        <v>5.0000000000000001E-4</v>
      </c>
      <c r="R1063" s="128" t="s">
        <v>109</v>
      </c>
      <c r="S1063" s="129"/>
    </row>
    <row r="1064" spans="3:19" s="106" customFormat="1" x14ac:dyDescent="0.25">
      <c r="C1064" s="120" t="s">
        <v>109</v>
      </c>
      <c r="D1064" s="121">
        <v>0</v>
      </c>
      <c r="E1064" s="122">
        <v>0</v>
      </c>
      <c r="F1064" s="123">
        <v>0</v>
      </c>
      <c r="G1064" s="124" t="s">
        <v>109</v>
      </c>
      <c r="H1064" s="124" t="s">
        <v>109</v>
      </c>
      <c r="I1064" s="123" t="s">
        <v>109</v>
      </c>
      <c r="J1064" s="125" t="s">
        <v>109</v>
      </c>
      <c r="K1064" s="126" t="s">
        <v>109</v>
      </c>
      <c r="L1064" s="127" t="s">
        <v>109</v>
      </c>
      <c r="M1064" s="130">
        <v>0</v>
      </c>
      <c r="N1064" s="130" t="s">
        <v>109</v>
      </c>
      <c r="O1064" s="127" t="s">
        <v>109</v>
      </c>
      <c r="P1064" s="127" t="s">
        <v>109</v>
      </c>
      <c r="Q1064" s="126">
        <v>5.0000000000000001E-4</v>
      </c>
      <c r="R1064" s="128" t="s">
        <v>109</v>
      </c>
      <c r="S1064" s="129"/>
    </row>
    <row r="1065" spans="3:19" s="106" customFormat="1" ht="15.75" thickBot="1" x14ac:dyDescent="0.3">
      <c r="C1065" s="131" t="s">
        <v>109</v>
      </c>
      <c r="D1065" s="132">
        <v>0</v>
      </c>
      <c r="E1065" s="133">
        <v>0</v>
      </c>
      <c r="F1065" s="134">
        <v>0</v>
      </c>
      <c r="G1065" s="135" t="s">
        <v>109</v>
      </c>
      <c r="H1065" s="135" t="s">
        <v>109</v>
      </c>
      <c r="I1065" s="134" t="s">
        <v>109</v>
      </c>
      <c r="J1065" s="136" t="s">
        <v>109</v>
      </c>
      <c r="K1065" s="137" t="s">
        <v>109</v>
      </c>
      <c r="L1065" s="138" t="s">
        <v>109</v>
      </c>
      <c r="M1065" s="139">
        <v>0</v>
      </c>
      <c r="N1065" s="139" t="s">
        <v>109</v>
      </c>
      <c r="O1065" s="138" t="s">
        <v>109</v>
      </c>
      <c r="P1065" s="138" t="s">
        <v>109</v>
      </c>
      <c r="Q1065" s="137">
        <v>5.0000000000000001E-4</v>
      </c>
      <c r="R1065" s="140" t="s">
        <v>109</v>
      </c>
      <c r="S1065" s="141"/>
    </row>
    <row r="1066" spans="3:19" s="106" customFormat="1" ht="15.75" thickBot="1" x14ac:dyDescent="0.3">
      <c r="C1066" s="109">
        <v>3</v>
      </c>
      <c r="D1066" s="110" t="s">
        <v>58</v>
      </c>
      <c r="E1066" s="111" t="s">
        <v>109</v>
      </c>
      <c r="F1066" s="112">
        <v>1</v>
      </c>
      <c r="G1066" s="113">
        <v>151500000000</v>
      </c>
      <c r="H1066" s="113">
        <v>75750000000</v>
      </c>
      <c r="I1066" s="112">
        <v>18</v>
      </c>
      <c r="J1066" s="110">
        <v>50500000000</v>
      </c>
      <c r="K1066" s="112"/>
      <c r="L1066" s="110"/>
      <c r="M1066" s="110"/>
      <c r="N1066" s="110">
        <v>0</v>
      </c>
      <c r="O1066" s="112" t="s">
        <v>109</v>
      </c>
      <c r="P1066" s="110" t="s">
        <v>109</v>
      </c>
      <c r="Q1066" s="114"/>
      <c r="R1066" s="114">
        <v>537652283278.17004</v>
      </c>
      <c r="S1066" s="115" t="s">
        <v>107</v>
      </c>
    </row>
    <row r="1067" spans="3:19" s="106" customFormat="1" x14ac:dyDescent="0.25">
      <c r="C1067" s="120">
        <v>3.1</v>
      </c>
      <c r="D1067" s="121" t="s">
        <v>58</v>
      </c>
      <c r="E1067" s="122">
        <v>1</v>
      </c>
      <c r="F1067" s="123">
        <v>2</v>
      </c>
      <c r="G1067" s="113">
        <v>122685000000</v>
      </c>
      <c r="H1067" s="124">
        <v>61342500000</v>
      </c>
      <c r="I1067" s="123">
        <v>18</v>
      </c>
      <c r="J1067" s="125">
        <v>40895000000</v>
      </c>
      <c r="K1067" s="126">
        <v>384508467000</v>
      </c>
      <c r="L1067" s="127">
        <v>100</v>
      </c>
      <c r="M1067" s="127" t="s">
        <v>54</v>
      </c>
      <c r="N1067" s="127" t="s">
        <v>109</v>
      </c>
      <c r="O1067" s="127">
        <v>40</v>
      </c>
      <c r="P1067" s="127">
        <v>40</v>
      </c>
      <c r="Q1067" s="126">
        <v>154462957321.82999</v>
      </c>
      <c r="R1067" s="128">
        <v>537652283278.17004</v>
      </c>
      <c r="S1067" s="115" t="s">
        <v>107</v>
      </c>
    </row>
    <row r="1068" spans="3:19" s="106" customFormat="1" x14ac:dyDescent="0.25">
      <c r="C1068" s="120" t="s">
        <v>109</v>
      </c>
      <c r="D1068" s="121">
        <v>0</v>
      </c>
      <c r="E1068" s="122">
        <v>0</v>
      </c>
      <c r="F1068" s="123">
        <v>0</v>
      </c>
      <c r="G1068" s="124" t="s">
        <v>109</v>
      </c>
      <c r="H1068" s="124" t="s">
        <v>109</v>
      </c>
      <c r="I1068" s="123" t="s">
        <v>109</v>
      </c>
      <c r="J1068" s="125" t="s">
        <v>109</v>
      </c>
      <c r="K1068" s="126" t="s">
        <v>109</v>
      </c>
      <c r="L1068" s="127" t="s">
        <v>109</v>
      </c>
      <c r="M1068" s="130" t="s">
        <v>54</v>
      </c>
      <c r="N1068" s="130" t="s">
        <v>109</v>
      </c>
      <c r="O1068" s="127" t="s">
        <v>109</v>
      </c>
      <c r="P1068" s="127" t="s">
        <v>109</v>
      </c>
      <c r="Q1068" s="126">
        <v>5.0000000000000001E-4</v>
      </c>
      <c r="R1068" s="128" t="s">
        <v>109</v>
      </c>
      <c r="S1068" s="129"/>
    </row>
    <row r="1069" spans="3:19" s="106" customFormat="1" x14ac:dyDescent="0.25">
      <c r="C1069" s="120" t="s">
        <v>109</v>
      </c>
      <c r="D1069" s="121">
        <v>0</v>
      </c>
      <c r="E1069" s="122">
        <v>0</v>
      </c>
      <c r="F1069" s="123">
        <v>0</v>
      </c>
      <c r="G1069" s="124" t="s">
        <v>109</v>
      </c>
      <c r="H1069" s="124" t="s">
        <v>109</v>
      </c>
      <c r="I1069" s="123" t="s">
        <v>109</v>
      </c>
      <c r="J1069" s="125" t="s">
        <v>109</v>
      </c>
      <c r="K1069" s="126" t="s">
        <v>109</v>
      </c>
      <c r="L1069" s="127" t="s">
        <v>109</v>
      </c>
      <c r="M1069" s="130">
        <v>0</v>
      </c>
      <c r="N1069" s="130" t="s">
        <v>109</v>
      </c>
      <c r="O1069" s="127" t="s">
        <v>109</v>
      </c>
      <c r="P1069" s="127" t="s">
        <v>109</v>
      </c>
      <c r="Q1069" s="126">
        <v>5.0000000000000001E-4</v>
      </c>
      <c r="R1069" s="128" t="s">
        <v>109</v>
      </c>
      <c r="S1069" s="129"/>
    </row>
    <row r="1070" spans="3:19" s="106" customFormat="1" x14ac:dyDescent="0.25">
      <c r="C1070" s="120">
        <v>0</v>
      </c>
      <c r="D1070" s="121" t="s">
        <v>109</v>
      </c>
      <c r="E1070" s="122" t="s">
        <v>109</v>
      </c>
      <c r="F1070" s="123">
        <v>0</v>
      </c>
      <c r="G1070" s="124" t="s">
        <v>109</v>
      </c>
      <c r="H1070" s="124" t="s">
        <v>109</v>
      </c>
      <c r="I1070" s="123" t="s">
        <v>109</v>
      </c>
      <c r="J1070" s="125" t="s">
        <v>109</v>
      </c>
      <c r="K1070" s="126" t="s">
        <v>109</v>
      </c>
      <c r="L1070" s="127" t="s">
        <v>109</v>
      </c>
      <c r="M1070" s="130">
        <v>0</v>
      </c>
      <c r="N1070" s="130" t="s">
        <v>109</v>
      </c>
      <c r="O1070" s="127" t="s">
        <v>109</v>
      </c>
      <c r="P1070" s="127" t="s">
        <v>109</v>
      </c>
      <c r="Q1070" s="126" t="s">
        <v>109</v>
      </c>
      <c r="R1070" s="128" t="s">
        <v>109</v>
      </c>
      <c r="S1070" s="129"/>
    </row>
    <row r="1071" spans="3:19" s="106" customFormat="1" x14ac:dyDescent="0.25">
      <c r="C1071" s="120" t="s">
        <v>109</v>
      </c>
      <c r="D1071" s="121">
        <v>0</v>
      </c>
      <c r="E1071" s="122">
        <v>0</v>
      </c>
      <c r="F1071" s="123">
        <v>0</v>
      </c>
      <c r="G1071" s="124" t="s">
        <v>109</v>
      </c>
      <c r="H1071" s="124" t="s">
        <v>109</v>
      </c>
      <c r="I1071" s="123" t="s">
        <v>109</v>
      </c>
      <c r="J1071" s="125" t="s">
        <v>109</v>
      </c>
      <c r="K1071" s="126" t="s">
        <v>109</v>
      </c>
      <c r="L1071" s="127" t="s">
        <v>109</v>
      </c>
      <c r="M1071" s="130">
        <v>0</v>
      </c>
      <c r="N1071" s="130" t="s">
        <v>109</v>
      </c>
      <c r="O1071" s="127" t="s">
        <v>109</v>
      </c>
      <c r="P1071" s="127" t="s">
        <v>109</v>
      </c>
      <c r="Q1071" s="126">
        <v>5.0000000000000001E-4</v>
      </c>
      <c r="R1071" s="128" t="s">
        <v>109</v>
      </c>
      <c r="S1071" s="129"/>
    </row>
    <row r="1072" spans="3:19" s="106" customFormat="1" x14ac:dyDescent="0.25">
      <c r="C1072" s="120" t="s">
        <v>109</v>
      </c>
      <c r="D1072" s="121">
        <v>0</v>
      </c>
      <c r="E1072" s="122">
        <v>0</v>
      </c>
      <c r="F1072" s="123">
        <v>0</v>
      </c>
      <c r="G1072" s="124" t="s">
        <v>109</v>
      </c>
      <c r="H1072" s="124" t="s">
        <v>109</v>
      </c>
      <c r="I1072" s="123" t="s">
        <v>109</v>
      </c>
      <c r="J1072" s="125" t="s">
        <v>109</v>
      </c>
      <c r="K1072" s="126" t="s">
        <v>109</v>
      </c>
      <c r="L1072" s="127" t="s">
        <v>109</v>
      </c>
      <c r="M1072" s="130">
        <v>0</v>
      </c>
      <c r="N1072" s="130" t="s">
        <v>109</v>
      </c>
      <c r="O1072" s="127" t="s">
        <v>109</v>
      </c>
      <c r="P1072" s="127" t="s">
        <v>109</v>
      </c>
      <c r="Q1072" s="126">
        <v>5.0000000000000001E-4</v>
      </c>
      <c r="R1072" s="128" t="s">
        <v>109</v>
      </c>
      <c r="S1072" s="129"/>
    </row>
    <row r="1073" spans="3:19" s="106" customFormat="1" x14ac:dyDescent="0.25">
      <c r="C1073" s="120" t="s">
        <v>109</v>
      </c>
      <c r="D1073" s="121">
        <v>0</v>
      </c>
      <c r="E1073" s="122">
        <v>0</v>
      </c>
      <c r="F1073" s="123">
        <v>0</v>
      </c>
      <c r="G1073" s="124" t="s">
        <v>109</v>
      </c>
      <c r="H1073" s="124" t="s">
        <v>109</v>
      </c>
      <c r="I1073" s="123" t="s">
        <v>109</v>
      </c>
      <c r="J1073" s="125" t="s">
        <v>109</v>
      </c>
      <c r="K1073" s="126" t="s">
        <v>109</v>
      </c>
      <c r="L1073" s="127" t="s">
        <v>109</v>
      </c>
      <c r="M1073" s="130">
        <v>0</v>
      </c>
      <c r="N1073" s="130" t="s">
        <v>109</v>
      </c>
      <c r="O1073" s="127" t="s">
        <v>109</v>
      </c>
      <c r="P1073" s="127" t="s">
        <v>109</v>
      </c>
      <c r="Q1073" s="126">
        <v>5.0000000000000001E-4</v>
      </c>
      <c r="R1073" s="128" t="s">
        <v>109</v>
      </c>
      <c r="S1073" s="129"/>
    </row>
    <row r="1074" spans="3:19" s="106" customFormat="1" x14ac:dyDescent="0.25">
      <c r="C1074" s="120" t="s">
        <v>109</v>
      </c>
      <c r="D1074" s="121">
        <v>0</v>
      </c>
      <c r="E1074" s="122">
        <v>0</v>
      </c>
      <c r="F1074" s="123">
        <v>0</v>
      </c>
      <c r="G1074" s="124" t="s">
        <v>109</v>
      </c>
      <c r="H1074" s="124" t="s">
        <v>109</v>
      </c>
      <c r="I1074" s="123" t="s">
        <v>109</v>
      </c>
      <c r="J1074" s="125" t="s">
        <v>109</v>
      </c>
      <c r="K1074" s="126" t="s">
        <v>109</v>
      </c>
      <c r="L1074" s="127" t="s">
        <v>109</v>
      </c>
      <c r="M1074" s="130">
        <v>0</v>
      </c>
      <c r="N1074" s="130" t="s">
        <v>109</v>
      </c>
      <c r="O1074" s="127" t="s">
        <v>109</v>
      </c>
      <c r="P1074" s="127" t="s">
        <v>109</v>
      </c>
      <c r="Q1074" s="126">
        <v>5.0000000000000001E-4</v>
      </c>
      <c r="R1074" s="128" t="s">
        <v>109</v>
      </c>
      <c r="S1074" s="129"/>
    </row>
    <row r="1075" spans="3:19" s="106" customFormat="1" x14ac:dyDescent="0.25">
      <c r="C1075" s="120" t="s">
        <v>109</v>
      </c>
      <c r="D1075" s="121">
        <v>0</v>
      </c>
      <c r="E1075" s="122">
        <v>0</v>
      </c>
      <c r="F1075" s="123">
        <v>0</v>
      </c>
      <c r="G1075" s="124" t="s">
        <v>109</v>
      </c>
      <c r="H1075" s="124" t="s">
        <v>109</v>
      </c>
      <c r="I1075" s="123" t="s">
        <v>109</v>
      </c>
      <c r="J1075" s="125" t="s">
        <v>109</v>
      </c>
      <c r="K1075" s="126" t="s">
        <v>109</v>
      </c>
      <c r="L1075" s="127" t="s">
        <v>109</v>
      </c>
      <c r="M1075" s="130">
        <v>0</v>
      </c>
      <c r="N1075" s="130" t="s">
        <v>109</v>
      </c>
      <c r="O1075" s="127" t="s">
        <v>109</v>
      </c>
      <c r="P1075" s="127" t="s">
        <v>109</v>
      </c>
      <c r="Q1075" s="126">
        <v>5.0000000000000001E-4</v>
      </c>
      <c r="R1075" s="128" t="s">
        <v>109</v>
      </c>
      <c r="S1075" s="129"/>
    </row>
    <row r="1076" spans="3:19" s="106" customFormat="1" ht="15.75" thickBot="1" x14ac:dyDescent="0.3">
      <c r="C1076" s="131" t="s">
        <v>109</v>
      </c>
      <c r="D1076" s="132">
        <v>0</v>
      </c>
      <c r="E1076" s="133">
        <v>0</v>
      </c>
      <c r="F1076" s="134">
        <v>0</v>
      </c>
      <c r="G1076" s="135" t="s">
        <v>109</v>
      </c>
      <c r="H1076" s="135" t="s">
        <v>109</v>
      </c>
      <c r="I1076" s="134" t="s">
        <v>109</v>
      </c>
      <c r="J1076" s="136" t="s">
        <v>109</v>
      </c>
      <c r="K1076" s="137" t="s">
        <v>109</v>
      </c>
      <c r="L1076" s="138" t="s">
        <v>109</v>
      </c>
      <c r="M1076" s="139">
        <v>0</v>
      </c>
      <c r="N1076" s="139" t="s">
        <v>109</v>
      </c>
      <c r="O1076" s="138" t="s">
        <v>109</v>
      </c>
      <c r="P1076" s="138" t="s">
        <v>109</v>
      </c>
      <c r="Q1076" s="137">
        <v>5.0000000000000001E-4</v>
      </c>
      <c r="R1076" s="140" t="s">
        <v>109</v>
      </c>
      <c r="S1076" s="141"/>
    </row>
    <row r="1077" spans="3:19" s="106" customFormat="1" x14ac:dyDescent="0.25">
      <c r="C1077" s="109">
        <v>4</v>
      </c>
      <c r="D1077" s="110">
        <v>0</v>
      </c>
      <c r="E1077" s="111" t="s">
        <v>109</v>
      </c>
      <c r="F1077" s="112">
        <v>3</v>
      </c>
      <c r="G1077" s="113">
        <v>13200000000</v>
      </c>
      <c r="H1077" s="113">
        <v>6600000000</v>
      </c>
      <c r="I1077" s="112">
        <v>9</v>
      </c>
      <c r="J1077" s="110">
        <v>6600000000</v>
      </c>
      <c r="K1077" s="112"/>
      <c r="L1077" s="110"/>
      <c r="M1077" s="110"/>
      <c r="N1077" s="110">
        <v>0</v>
      </c>
      <c r="O1077" s="112" t="s">
        <v>109</v>
      </c>
      <c r="P1077" s="110" t="s">
        <v>109</v>
      </c>
      <c r="Q1077" s="114"/>
      <c r="R1077" s="114">
        <v>8920558463.5999508</v>
      </c>
      <c r="S1077" s="115" t="s">
        <v>107</v>
      </c>
    </row>
    <row r="1078" spans="3:19" s="106" customFormat="1" x14ac:dyDescent="0.25">
      <c r="C1078" s="120">
        <v>4.0999999999999996</v>
      </c>
      <c r="D1078" s="121" t="s">
        <v>59</v>
      </c>
      <c r="E1078" s="122">
        <v>1</v>
      </c>
      <c r="F1078" s="123">
        <v>0</v>
      </c>
      <c r="G1078" s="124" t="s">
        <v>54</v>
      </c>
      <c r="H1078" s="124" t="s">
        <v>109</v>
      </c>
      <c r="I1078" s="123" t="s">
        <v>109</v>
      </c>
      <c r="J1078" s="125" t="s">
        <v>109</v>
      </c>
      <c r="K1078" s="126">
        <v>6371827474</v>
      </c>
      <c r="L1078" s="127">
        <v>60</v>
      </c>
      <c r="M1078" s="127" t="s">
        <v>54</v>
      </c>
      <c r="N1078" s="127" t="s">
        <v>109</v>
      </c>
      <c r="O1078" s="127">
        <v>40</v>
      </c>
      <c r="P1078" s="127">
        <v>40</v>
      </c>
      <c r="Q1078" s="126">
        <v>5.0000000000000002E-5</v>
      </c>
      <c r="R1078" s="128">
        <v>8920558463.5999508</v>
      </c>
      <c r="S1078" s="129"/>
    </row>
    <row r="1079" spans="3:19" s="106" customFormat="1" x14ac:dyDescent="0.25">
      <c r="C1079" s="120" t="s">
        <v>109</v>
      </c>
      <c r="D1079" s="121">
        <v>0</v>
      </c>
      <c r="E1079" s="122">
        <v>0</v>
      </c>
      <c r="F1079" s="123">
        <v>0</v>
      </c>
      <c r="G1079" s="124" t="s">
        <v>109</v>
      </c>
      <c r="H1079" s="124" t="s">
        <v>109</v>
      </c>
      <c r="I1079" s="123" t="s">
        <v>109</v>
      </c>
      <c r="J1079" s="125" t="s">
        <v>109</v>
      </c>
      <c r="K1079" s="126" t="s">
        <v>109</v>
      </c>
      <c r="L1079" s="127" t="s">
        <v>109</v>
      </c>
      <c r="M1079" s="130" t="s">
        <v>54</v>
      </c>
      <c r="N1079" s="130" t="s">
        <v>109</v>
      </c>
      <c r="O1079" s="127" t="s">
        <v>109</v>
      </c>
      <c r="P1079" s="127" t="s">
        <v>109</v>
      </c>
      <c r="Q1079" s="126">
        <v>5.0000000000000001E-4</v>
      </c>
      <c r="R1079" s="128" t="s">
        <v>109</v>
      </c>
      <c r="S1079" s="129"/>
    </row>
    <row r="1080" spans="3:19" s="106" customFormat="1" x14ac:dyDescent="0.25">
      <c r="C1080" s="120" t="s">
        <v>109</v>
      </c>
      <c r="D1080" s="121">
        <v>0</v>
      </c>
      <c r="E1080" s="122">
        <v>0</v>
      </c>
      <c r="F1080" s="123">
        <v>0</v>
      </c>
      <c r="G1080" s="124" t="s">
        <v>109</v>
      </c>
      <c r="H1080" s="124" t="s">
        <v>109</v>
      </c>
      <c r="I1080" s="123" t="s">
        <v>109</v>
      </c>
      <c r="J1080" s="125" t="s">
        <v>109</v>
      </c>
      <c r="K1080" s="126" t="s">
        <v>109</v>
      </c>
      <c r="L1080" s="127" t="s">
        <v>109</v>
      </c>
      <c r="M1080" s="130">
        <v>0</v>
      </c>
      <c r="N1080" s="130" t="s">
        <v>109</v>
      </c>
      <c r="O1080" s="127" t="s">
        <v>109</v>
      </c>
      <c r="P1080" s="127" t="s">
        <v>109</v>
      </c>
      <c r="Q1080" s="126">
        <v>5.0000000000000001E-4</v>
      </c>
      <c r="R1080" s="128" t="s">
        <v>109</v>
      </c>
      <c r="S1080" s="129"/>
    </row>
    <row r="1081" spans="3:19" s="106" customFormat="1" x14ac:dyDescent="0.25">
      <c r="C1081" s="120">
        <v>0</v>
      </c>
      <c r="D1081" s="121" t="s">
        <v>109</v>
      </c>
      <c r="E1081" s="122" t="s">
        <v>109</v>
      </c>
      <c r="F1081" s="123">
        <v>0</v>
      </c>
      <c r="G1081" s="124" t="s">
        <v>109</v>
      </c>
      <c r="H1081" s="124" t="s">
        <v>109</v>
      </c>
      <c r="I1081" s="123" t="s">
        <v>109</v>
      </c>
      <c r="J1081" s="125" t="s">
        <v>109</v>
      </c>
      <c r="K1081" s="126" t="s">
        <v>109</v>
      </c>
      <c r="L1081" s="127" t="s">
        <v>109</v>
      </c>
      <c r="M1081" s="130">
        <v>0</v>
      </c>
      <c r="N1081" s="130" t="s">
        <v>109</v>
      </c>
      <c r="O1081" s="127" t="s">
        <v>109</v>
      </c>
      <c r="P1081" s="127" t="s">
        <v>109</v>
      </c>
      <c r="Q1081" s="126" t="s">
        <v>109</v>
      </c>
      <c r="R1081" s="128" t="s">
        <v>109</v>
      </c>
      <c r="S1081" s="129"/>
    </row>
    <row r="1082" spans="3:19" s="106" customFormat="1" x14ac:dyDescent="0.25">
      <c r="C1082" s="120">
        <v>0</v>
      </c>
      <c r="D1082" s="121" t="s">
        <v>109</v>
      </c>
      <c r="E1082" s="122" t="s">
        <v>109</v>
      </c>
      <c r="F1082" s="123">
        <v>0</v>
      </c>
      <c r="G1082" s="124" t="s">
        <v>109</v>
      </c>
      <c r="H1082" s="124" t="s">
        <v>109</v>
      </c>
      <c r="I1082" s="123" t="s">
        <v>109</v>
      </c>
      <c r="J1082" s="125" t="s">
        <v>109</v>
      </c>
      <c r="K1082" s="126" t="s">
        <v>109</v>
      </c>
      <c r="L1082" s="127" t="s">
        <v>109</v>
      </c>
      <c r="M1082" s="130">
        <v>0</v>
      </c>
      <c r="N1082" s="130" t="s">
        <v>109</v>
      </c>
      <c r="O1082" s="127" t="s">
        <v>109</v>
      </c>
      <c r="P1082" s="127" t="s">
        <v>109</v>
      </c>
      <c r="Q1082" s="126" t="s">
        <v>109</v>
      </c>
      <c r="R1082" s="128" t="s">
        <v>109</v>
      </c>
      <c r="S1082" s="129"/>
    </row>
    <row r="1083" spans="3:19" s="106" customFormat="1" x14ac:dyDescent="0.25">
      <c r="C1083" s="120">
        <v>0</v>
      </c>
      <c r="D1083" s="121" t="s">
        <v>109</v>
      </c>
      <c r="E1083" s="122" t="s">
        <v>109</v>
      </c>
      <c r="F1083" s="123">
        <v>0</v>
      </c>
      <c r="G1083" s="124" t="s">
        <v>109</v>
      </c>
      <c r="H1083" s="124" t="s">
        <v>109</v>
      </c>
      <c r="I1083" s="123" t="s">
        <v>109</v>
      </c>
      <c r="J1083" s="125" t="s">
        <v>109</v>
      </c>
      <c r="K1083" s="126" t="s">
        <v>109</v>
      </c>
      <c r="L1083" s="127" t="s">
        <v>109</v>
      </c>
      <c r="M1083" s="130">
        <v>0</v>
      </c>
      <c r="N1083" s="130" t="s">
        <v>109</v>
      </c>
      <c r="O1083" s="127" t="s">
        <v>109</v>
      </c>
      <c r="P1083" s="127" t="s">
        <v>109</v>
      </c>
      <c r="Q1083" s="126" t="s">
        <v>109</v>
      </c>
      <c r="R1083" s="128" t="s">
        <v>109</v>
      </c>
      <c r="S1083" s="129"/>
    </row>
    <row r="1084" spans="3:19" s="106" customFormat="1" x14ac:dyDescent="0.25">
      <c r="C1084" s="120">
        <v>0</v>
      </c>
      <c r="D1084" s="121" t="s">
        <v>109</v>
      </c>
      <c r="E1084" s="122" t="s">
        <v>109</v>
      </c>
      <c r="F1084" s="123">
        <v>0</v>
      </c>
      <c r="G1084" s="124" t="s">
        <v>109</v>
      </c>
      <c r="H1084" s="124" t="s">
        <v>109</v>
      </c>
      <c r="I1084" s="123" t="s">
        <v>109</v>
      </c>
      <c r="J1084" s="125" t="s">
        <v>109</v>
      </c>
      <c r="K1084" s="126" t="s">
        <v>109</v>
      </c>
      <c r="L1084" s="127" t="s">
        <v>109</v>
      </c>
      <c r="M1084" s="130">
        <v>0</v>
      </c>
      <c r="N1084" s="130" t="s">
        <v>109</v>
      </c>
      <c r="O1084" s="127" t="s">
        <v>109</v>
      </c>
      <c r="P1084" s="127" t="s">
        <v>109</v>
      </c>
      <c r="Q1084" s="126" t="s">
        <v>109</v>
      </c>
      <c r="R1084" s="128" t="s">
        <v>109</v>
      </c>
      <c r="S1084" s="129"/>
    </row>
    <row r="1085" spans="3:19" s="106" customFormat="1" x14ac:dyDescent="0.25">
      <c r="C1085" s="120" t="s">
        <v>109</v>
      </c>
      <c r="D1085" s="121">
        <v>0</v>
      </c>
      <c r="E1085" s="122">
        <v>0</v>
      </c>
      <c r="F1085" s="123">
        <v>0</v>
      </c>
      <c r="G1085" s="124" t="s">
        <v>109</v>
      </c>
      <c r="H1085" s="124" t="s">
        <v>109</v>
      </c>
      <c r="I1085" s="123" t="s">
        <v>109</v>
      </c>
      <c r="J1085" s="125" t="s">
        <v>109</v>
      </c>
      <c r="K1085" s="126" t="s">
        <v>109</v>
      </c>
      <c r="L1085" s="127" t="s">
        <v>109</v>
      </c>
      <c r="M1085" s="130">
        <v>0</v>
      </c>
      <c r="N1085" s="130" t="s">
        <v>109</v>
      </c>
      <c r="O1085" s="127" t="s">
        <v>109</v>
      </c>
      <c r="P1085" s="127" t="s">
        <v>109</v>
      </c>
      <c r="Q1085" s="126">
        <v>5.0000000000000001E-4</v>
      </c>
      <c r="R1085" s="128" t="s">
        <v>109</v>
      </c>
      <c r="S1085" s="129"/>
    </row>
    <row r="1086" spans="3:19" s="106" customFormat="1" x14ac:dyDescent="0.25">
      <c r="C1086" s="120" t="s">
        <v>109</v>
      </c>
      <c r="D1086" s="121">
        <v>0</v>
      </c>
      <c r="E1086" s="122">
        <v>0</v>
      </c>
      <c r="F1086" s="123">
        <v>0</v>
      </c>
      <c r="G1086" s="124" t="s">
        <v>109</v>
      </c>
      <c r="H1086" s="124" t="s">
        <v>109</v>
      </c>
      <c r="I1086" s="123" t="s">
        <v>109</v>
      </c>
      <c r="J1086" s="125" t="s">
        <v>109</v>
      </c>
      <c r="K1086" s="126" t="s">
        <v>109</v>
      </c>
      <c r="L1086" s="127" t="s">
        <v>109</v>
      </c>
      <c r="M1086" s="130">
        <v>0</v>
      </c>
      <c r="N1086" s="130" t="s">
        <v>109</v>
      </c>
      <c r="O1086" s="127" t="s">
        <v>109</v>
      </c>
      <c r="P1086" s="127" t="s">
        <v>109</v>
      </c>
      <c r="Q1086" s="126">
        <v>5.0000000000000001E-4</v>
      </c>
      <c r="R1086" s="128" t="s">
        <v>109</v>
      </c>
      <c r="S1086" s="129"/>
    </row>
    <row r="1087" spans="3:19" s="106" customFormat="1" ht="15.75" thickBot="1" x14ac:dyDescent="0.3">
      <c r="C1087" s="131" t="s">
        <v>109</v>
      </c>
      <c r="D1087" s="132">
        <v>0</v>
      </c>
      <c r="E1087" s="133">
        <v>0</v>
      </c>
      <c r="F1087" s="134">
        <v>0</v>
      </c>
      <c r="G1087" s="135" t="s">
        <v>109</v>
      </c>
      <c r="H1087" s="135" t="s">
        <v>109</v>
      </c>
      <c r="I1087" s="134" t="s">
        <v>109</v>
      </c>
      <c r="J1087" s="136" t="s">
        <v>109</v>
      </c>
      <c r="K1087" s="137" t="s">
        <v>109</v>
      </c>
      <c r="L1087" s="138" t="s">
        <v>109</v>
      </c>
      <c r="M1087" s="139">
        <v>0</v>
      </c>
      <c r="N1087" s="139" t="s">
        <v>109</v>
      </c>
      <c r="O1087" s="138" t="s">
        <v>109</v>
      </c>
      <c r="P1087" s="138" t="s">
        <v>109</v>
      </c>
      <c r="Q1087" s="137">
        <v>5.0000000000000001E-4</v>
      </c>
      <c r="R1087" s="140" t="s">
        <v>109</v>
      </c>
      <c r="S1087" s="141"/>
    </row>
    <row r="1088" spans="3:19" s="106" customFormat="1" x14ac:dyDescent="0.25">
      <c r="C1088" s="109">
        <v>5</v>
      </c>
      <c r="D1088" s="142" t="s">
        <v>60</v>
      </c>
      <c r="E1088" s="111" t="s">
        <v>109</v>
      </c>
      <c r="F1088" s="112">
        <v>3</v>
      </c>
      <c r="G1088" s="113">
        <v>13200000000</v>
      </c>
      <c r="H1088" s="113">
        <v>6600000000</v>
      </c>
      <c r="I1088" s="112">
        <v>9</v>
      </c>
      <c r="J1088" s="110">
        <v>6600000000</v>
      </c>
      <c r="K1088" s="112"/>
      <c r="L1088" s="110"/>
      <c r="M1088" s="110"/>
      <c r="N1088" s="110">
        <v>0</v>
      </c>
      <c r="O1088" s="112" t="s">
        <v>109</v>
      </c>
      <c r="P1088" s="110" t="s">
        <v>109</v>
      </c>
      <c r="Q1088" s="114"/>
      <c r="R1088" s="114">
        <v>67311547164.889999</v>
      </c>
      <c r="S1088" s="143" t="s">
        <v>100</v>
      </c>
    </row>
    <row r="1089" spans="3:19" s="106" customFormat="1" x14ac:dyDescent="0.25">
      <c r="C1089" s="120">
        <v>5.0999999999999996</v>
      </c>
      <c r="D1089" s="121" t="s">
        <v>61</v>
      </c>
      <c r="E1089" s="122">
        <v>0.4</v>
      </c>
      <c r="F1089" s="123">
        <v>0</v>
      </c>
      <c r="G1089" s="124" t="s">
        <v>54</v>
      </c>
      <c r="H1089" s="124" t="s">
        <v>109</v>
      </c>
      <c r="I1089" s="123" t="s">
        <v>109</v>
      </c>
      <c r="J1089" s="125" t="s">
        <v>109</v>
      </c>
      <c r="K1089" s="126">
        <v>3331657947</v>
      </c>
      <c r="L1089" s="127">
        <v>60</v>
      </c>
      <c r="M1089" s="127" t="s">
        <v>54</v>
      </c>
      <c r="N1089" s="127" t="s">
        <v>109</v>
      </c>
      <c r="O1089" s="127">
        <v>20</v>
      </c>
      <c r="P1089" s="127">
        <v>40</v>
      </c>
      <c r="Q1089" s="126">
        <v>3060888571.4200001</v>
      </c>
      <c r="R1089" s="128">
        <v>937100964.97999954</v>
      </c>
      <c r="S1089" s="129"/>
    </row>
    <row r="1090" spans="3:19" s="106" customFormat="1" ht="25.5" x14ac:dyDescent="0.25">
      <c r="C1090" s="120">
        <v>5.1999999999999993</v>
      </c>
      <c r="D1090" s="121" t="s">
        <v>62</v>
      </c>
      <c r="E1090" s="122">
        <v>0.2</v>
      </c>
      <c r="F1090" s="123">
        <v>0</v>
      </c>
      <c r="G1090" s="124" t="s">
        <v>109</v>
      </c>
      <c r="H1090" s="124" t="s">
        <v>109</v>
      </c>
      <c r="I1090" s="123" t="s">
        <v>109</v>
      </c>
      <c r="J1090" s="125" t="s">
        <v>109</v>
      </c>
      <c r="K1090" s="126">
        <v>27227175825</v>
      </c>
      <c r="L1090" s="127">
        <v>60</v>
      </c>
      <c r="M1090" s="130" t="s">
        <v>54</v>
      </c>
      <c r="N1090" s="130" t="s">
        <v>109</v>
      </c>
      <c r="O1090" s="127">
        <v>20</v>
      </c>
      <c r="P1090" s="127">
        <v>40</v>
      </c>
      <c r="Q1090" s="126">
        <v>5077816446.8900003</v>
      </c>
      <c r="R1090" s="128">
        <v>27594794543.110001</v>
      </c>
      <c r="S1090" s="129"/>
    </row>
    <row r="1091" spans="3:19" s="106" customFormat="1" x14ac:dyDescent="0.25">
      <c r="C1091" s="120">
        <v>5.2999999999999989</v>
      </c>
      <c r="D1091" s="121" t="s">
        <v>63</v>
      </c>
      <c r="E1091" s="122">
        <v>0.4</v>
      </c>
      <c r="F1091" s="123">
        <v>0</v>
      </c>
      <c r="G1091" s="124" t="s">
        <v>109</v>
      </c>
      <c r="H1091" s="124" t="s">
        <v>109</v>
      </c>
      <c r="I1091" s="123" t="s">
        <v>109</v>
      </c>
      <c r="J1091" s="125" t="s">
        <v>109</v>
      </c>
      <c r="K1091" s="126">
        <v>35292742892</v>
      </c>
      <c r="L1091" s="127">
        <v>60</v>
      </c>
      <c r="M1091" s="130">
        <v>0</v>
      </c>
      <c r="N1091" s="130" t="s">
        <v>109</v>
      </c>
      <c r="O1091" s="127">
        <v>20</v>
      </c>
      <c r="P1091" s="127">
        <v>40</v>
      </c>
      <c r="Q1091" s="126">
        <v>3571639813.5999999</v>
      </c>
      <c r="R1091" s="128">
        <v>38779651656.800003</v>
      </c>
      <c r="S1091" s="129"/>
    </row>
    <row r="1092" spans="3:19" s="106" customFormat="1" x14ac:dyDescent="0.25">
      <c r="C1092" s="120">
        <v>0</v>
      </c>
      <c r="D1092" s="121" t="s">
        <v>109</v>
      </c>
      <c r="E1092" s="122" t="s">
        <v>109</v>
      </c>
      <c r="F1092" s="123">
        <v>0</v>
      </c>
      <c r="G1092" s="124" t="s">
        <v>109</v>
      </c>
      <c r="H1092" s="124" t="s">
        <v>109</v>
      </c>
      <c r="I1092" s="123" t="s">
        <v>109</v>
      </c>
      <c r="J1092" s="125" t="s">
        <v>109</v>
      </c>
      <c r="K1092" s="126" t="s">
        <v>109</v>
      </c>
      <c r="L1092" s="127" t="s">
        <v>109</v>
      </c>
      <c r="M1092" s="130">
        <v>0</v>
      </c>
      <c r="N1092" s="130" t="s">
        <v>109</v>
      </c>
      <c r="O1092" s="127" t="s">
        <v>109</v>
      </c>
      <c r="P1092" s="127" t="s">
        <v>109</v>
      </c>
      <c r="Q1092" s="126" t="s">
        <v>109</v>
      </c>
      <c r="R1092" s="128" t="s">
        <v>109</v>
      </c>
      <c r="S1092" s="129"/>
    </row>
    <row r="1093" spans="3:19" s="106" customFormat="1" x14ac:dyDescent="0.25">
      <c r="C1093" s="120" t="s">
        <v>109</v>
      </c>
      <c r="D1093" s="121">
        <v>0</v>
      </c>
      <c r="E1093" s="122">
        <v>0</v>
      </c>
      <c r="F1093" s="123">
        <v>0</v>
      </c>
      <c r="G1093" s="124" t="s">
        <v>109</v>
      </c>
      <c r="H1093" s="124" t="s">
        <v>109</v>
      </c>
      <c r="I1093" s="123" t="s">
        <v>109</v>
      </c>
      <c r="J1093" s="125" t="s">
        <v>109</v>
      </c>
      <c r="K1093" s="126" t="s">
        <v>109</v>
      </c>
      <c r="L1093" s="127" t="s">
        <v>109</v>
      </c>
      <c r="M1093" s="130">
        <v>0</v>
      </c>
      <c r="N1093" s="130" t="s">
        <v>109</v>
      </c>
      <c r="O1093" s="127" t="s">
        <v>109</v>
      </c>
      <c r="P1093" s="127" t="s">
        <v>109</v>
      </c>
      <c r="Q1093" s="126">
        <v>5.0000000000000001E-4</v>
      </c>
      <c r="R1093" s="128" t="s">
        <v>109</v>
      </c>
      <c r="S1093" s="129"/>
    </row>
    <row r="1094" spans="3:19" s="106" customFormat="1" x14ac:dyDescent="0.25">
      <c r="C1094" s="120" t="s">
        <v>109</v>
      </c>
      <c r="D1094" s="121">
        <v>0</v>
      </c>
      <c r="E1094" s="122">
        <v>0</v>
      </c>
      <c r="F1094" s="123">
        <v>0</v>
      </c>
      <c r="G1094" s="124" t="s">
        <v>109</v>
      </c>
      <c r="H1094" s="124" t="s">
        <v>109</v>
      </c>
      <c r="I1094" s="123" t="s">
        <v>109</v>
      </c>
      <c r="J1094" s="125" t="s">
        <v>109</v>
      </c>
      <c r="K1094" s="126" t="s">
        <v>109</v>
      </c>
      <c r="L1094" s="127" t="s">
        <v>109</v>
      </c>
      <c r="M1094" s="130">
        <v>0</v>
      </c>
      <c r="N1094" s="130" t="s">
        <v>109</v>
      </c>
      <c r="O1094" s="127" t="s">
        <v>109</v>
      </c>
      <c r="P1094" s="127" t="s">
        <v>109</v>
      </c>
      <c r="Q1094" s="126">
        <v>5.0000000000000001E-4</v>
      </c>
      <c r="R1094" s="128" t="s">
        <v>109</v>
      </c>
      <c r="S1094" s="129"/>
    </row>
    <row r="1095" spans="3:19" s="106" customFormat="1" x14ac:dyDescent="0.25">
      <c r="C1095" s="120" t="s">
        <v>109</v>
      </c>
      <c r="D1095" s="121">
        <v>0</v>
      </c>
      <c r="E1095" s="122">
        <v>0</v>
      </c>
      <c r="F1095" s="123">
        <v>0</v>
      </c>
      <c r="G1095" s="124" t="s">
        <v>109</v>
      </c>
      <c r="H1095" s="124" t="s">
        <v>109</v>
      </c>
      <c r="I1095" s="123" t="s">
        <v>109</v>
      </c>
      <c r="J1095" s="125" t="s">
        <v>109</v>
      </c>
      <c r="K1095" s="126" t="s">
        <v>109</v>
      </c>
      <c r="L1095" s="127" t="s">
        <v>109</v>
      </c>
      <c r="M1095" s="130">
        <v>0</v>
      </c>
      <c r="N1095" s="130" t="s">
        <v>109</v>
      </c>
      <c r="O1095" s="127" t="s">
        <v>109</v>
      </c>
      <c r="P1095" s="127" t="s">
        <v>109</v>
      </c>
      <c r="Q1095" s="126">
        <v>5.0000000000000001E-4</v>
      </c>
      <c r="R1095" s="128" t="s">
        <v>109</v>
      </c>
      <c r="S1095" s="129"/>
    </row>
    <row r="1096" spans="3:19" s="106" customFormat="1" x14ac:dyDescent="0.25">
      <c r="C1096" s="120" t="s">
        <v>109</v>
      </c>
      <c r="D1096" s="121">
        <v>0</v>
      </c>
      <c r="E1096" s="122">
        <v>0</v>
      </c>
      <c r="F1096" s="123">
        <v>0</v>
      </c>
      <c r="G1096" s="124" t="s">
        <v>109</v>
      </c>
      <c r="H1096" s="124" t="s">
        <v>109</v>
      </c>
      <c r="I1096" s="123" t="s">
        <v>109</v>
      </c>
      <c r="J1096" s="125" t="s">
        <v>109</v>
      </c>
      <c r="K1096" s="126" t="s">
        <v>109</v>
      </c>
      <c r="L1096" s="127" t="s">
        <v>109</v>
      </c>
      <c r="M1096" s="130">
        <v>0</v>
      </c>
      <c r="N1096" s="130" t="s">
        <v>109</v>
      </c>
      <c r="O1096" s="127" t="s">
        <v>109</v>
      </c>
      <c r="P1096" s="127" t="s">
        <v>109</v>
      </c>
      <c r="Q1096" s="126">
        <v>5.0000000000000001E-4</v>
      </c>
      <c r="R1096" s="128" t="s">
        <v>109</v>
      </c>
      <c r="S1096" s="129"/>
    </row>
    <row r="1097" spans="3:19" s="106" customFormat="1" x14ac:dyDescent="0.25">
      <c r="C1097" s="120" t="s">
        <v>109</v>
      </c>
      <c r="D1097" s="121">
        <v>0</v>
      </c>
      <c r="E1097" s="122">
        <v>0</v>
      </c>
      <c r="F1097" s="123">
        <v>0</v>
      </c>
      <c r="G1097" s="124" t="s">
        <v>109</v>
      </c>
      <c r="H1097" s="124" t="s">
        <v>109</v>
      </c>
      <c r="I1097" s="123" t="s">
        <v>109</v>
      </c>
      <c r="J1097" s="125" t="s">
        <v>109</v>
      </c>
      <c r="K1097" s="126" t="s">
        <v>109</v>
      </c>
      <c r="L1097" s="127" t="s">
        <v>109</v>
      </c>
      <c r="M1097" s="130">
        <v>0</v>
      </c>
      <c r="N1097" s="130" t="s">
        <v>109</v>
      </c>
      <c r="O1097" s="127" t="s">
        <v>109</v>
      </c>
      <c r="P1097" s="127" t="s">
        <v>109</v>
      </c>
      <c r="Q1097" s="126">
        <v>5.0000000000000001E-4</v>
      </c>
      <c r="R1097" s="128" t="s">
        <v>109</v>
      </c>
      <c r="S1097" s="129"/>
    </row>
    <row r="1098" spans="3:19" s="106" customFormat="1" ht="15.75" thickBot="1" x14ac:dyDescent="0.3">
      <c r="C1098" s="131" t="s">
        <v>109</v>
      </c>
      <c r="D1098" s="132">
        <v>0</v>
      </c>
      <c r="E1098" s="133">
        <v>0</v>
      </c>
      <c r="F1098" s="134">
        <v>0</v>
      </c>
      <c r="G1098" s="135" t="s">
        <v>109</v>
      </c>
      <c r="H1098" s="135" t="s">
        <v>109</v>
      </c>
      <c r="I1098" s="134" t="s">
        <v>109</v>
      </c>
      <c r="J1098" s="136" t="s">
        <v>109</v>
      </c>
      <c r="K1098" s="137" t="s">
        <v>109</v>
      </c>
      <c r="L1098" s="138" t="s">
        <v>109</v>
      </c>
      <c r="M1098" s="139">
        <v>0</v>
      </c>
      <c r="N1098" s="139" t="s">
        <v>109</v>
      </c>
      <c r="O1098" s="138" t="s">
        <v>109</v>
      </c>
      <c r="P1098" s="138" t="s">
        <v>109</v>
      </c>
      <c r="Q1098" s="137">
        <v>5.0000000000000001E-4</v>
      </c>
      <c r="R1098" s="140" t="s">
        <v>109</v>
      </c>
      <c r="S1098" s="141"/>
    </row>
    <row r="1099" spans="3:19" s="106" customFormat="1" ht="15.75" thickBot="1" x14ac:dyDescent="0.3">
      <c r="C1099" s="109">
        <v>6</v>
      </c>
      <c r="D1099" s="142" t="s">
        <v>64</v>
      </c>
      <c r="E1099" s="111" t="s">
        <v>109</v>
      </c>
      <c r="F1099" s="112">
        <v>1</v>
      </c>
      <c r="G1099" s="113">
        <v>151500000000</v>
      </c>
      <c r="H1099" s="113">
        <v>75750000000</v>
      </c>
      <c r="I1099" s="112">
        <v>18</v>
      </c>
      <c r="J1099" s="110">
        <v>50500000000</v>
      </c>
      <c r="K1099" s="112"/>
      <c r="L1099" s="110"/>
      <c r="M1099" s="110"/>
      <c r="N1099" s="110">
        <v>0</v>
      </c>
      <c r="O1099" s="112" t="s">
        <v>109</v>
      </c>
      <c r="P1099" s="110" t="s">
        <v>109</v>
      </c>
      <c r="Q1099" s="114"/>
      <c r="R1099" s="114">
        <v>1504512992543.8838</v>
      </c>
      <c r="S1099" s="115" t="s">
        <v>107</v>
      </c>
    </row>
    <row r="1100" spans="3:19" s="106" customFormat="1" ht="25.5" x14ac:dyDescent="0.25">
      <c r="C1100" s="120">
        <v>6.1</v>
      </c>
      <c r="D1100" s="121" t="s">
        <v>65</v>
      </c>
      <c r="E1100" s="122">
        <v>0.75</v>
      </c>
      <c r="F1100" s="123">
        <v>2</v>
      </c>
      <c r="G1100" s="113">
        <v>122685000000</v>
      </c>
      <c r="H1100" s="124">
        <v>61342500000</v>
      </c>
      <c r="I1100" s="123">
        <v>18</v>
      </c>
      <c r="J1100" s="125">
        <v>40895000000</v>
      </c>
      <c r="K1100" s="126">
        <v>170907238000</v>
      </c>
      <c r="L1100" s="127">
        <v>80</v>
      </c>
      <c r="M1100" s="127" t="s">
        <v>54</v>
      </c>
      <c r="N1100" s="127" t="s">
        <v>109</v>
      </c>
      <c r="O1100" s="127">
        <v>30</v>
      </c>
      <c r="P1100" s="127">
        <v>25</v>
      </c>
      <c r="Q1100" s="126">
        <v>29911139514.849998</v>
      </c>
      <c r="R1100" s="128">
        <v>200813631785.14999</v>
      </c>
      <c r="S1100" s="115" t="s">
        <v>107</v>
      </c>
    </row>
    <row r="1101" spans="3:19" s="106" customFormat="1" x14ac:dyDescent="0.25">
      <c r="C1101" s="120">
        <v>6.1999999999999993</v>
      </c>
      <c r="D1101" s="121" t="s">
        <v>66</v>
      </c>
      <c r="E1101" s="122">
        <v>0.25</v>
      </c>
      <c r="F1101" s="123">
        <v>0</v>
      </c>
      <c r="G1101" s="124" t="s">
        <v>109</v>
      </c>
      <c r="H1101" s="124" t="s">
        <v>109</v>
      </c>
      <c r="I1101" s="123" t="s">
        <v>109</v>
      </c>
      <c r="J1101" s="125" t="s">
        <v>109</v>
      </c>
      <c r="K1101" s="126">
        <v>829110768384.72998</v>
      </c>
      <c r="L1101" s="127">
        <v>120</v>
      </c>
      <c r="M1101" s="130" t="s">
        <v>54</v>
      </c>
      <c r="N1101" s="130" t="s">
        <v>109</v>
      </c>
      <c r="O1101" s="127">
        <v>20</v>
      </c>
      <c r="P1101" s="127">
        <v>40</v>
      </c>
      <c r="Q1101" s="126">
        <v>188700022333.78</v>
      </c>
      <c r="R1101" s="128">
        <v>1303699360758.7339</v>
      </c>
      <c r="S1101" s="129"/>
    </row>
    <row r="1102" spans="3:19" s="106" customFormat="1" x14ac:dyDescent="0.25">
      <c r="C1102" s="120" t="s">
        <v>109</v>
      </c>
      <c r="D1102" s="121">
        <v>0</v>
      </c>
      <c r="E1102" s="122">
        <v>0</v>
      </c>
      <c r="F1102" s="123">
        <v>0</v>
      </c>
      <c r="G1102" s="124" t="s">
        <v>109</v>
      </c>
      <c r="H1102" s="124" t="s">
        <v>109</v>
      </c>
      <c r="I1102" s="123" t="s">
        <v>109</v>
      </c>
      <c r="J1102" s="125" t="s">
        <v>109</v>
      </c>
      <c r="K1102" s="126" t="s">
        <v>109</v>
      </c>
      <c r="L1102" s="127" t="s">
        <v>109</v>
      </c>
      <c r="M1102" s="130">
        <v>0</v>
      </c>
      <c r="N1102" s="130" t="s">
        <v>109</v>
      </c>
      <c r="O1102" s="127" t="s">
        <v>109</v>
      </c>
      <c r="P1102" s="127" t="s">
        <v>109</v>
      </c>
      <c r="Q1102" s="126">
        <v>5.0000000000000001E-4</v>
      </c>
      <c r="R1102" s="128" t="s">
        <v>109</v>
      </c>
      <c r="S1102" s="129"/>
    </row>
    <row r="1103" spans="3:19" s="106" customFormat="1" x14ac:dyDescent="0.25">
      <c r="C1103" s="120">
        <v>0</v>
      </c>
      <c r="D1103" s="121" t="s">
        <v>109</v>
      </c>
      <c r="E1103" s="122" t="s">
        <v>109</v>
      </c>
      <c r="F1103" s="123">
        <v>0</v>
      </c>
      <c r="G1103" s="124" t="s">
        <v>109</v>
      </c>
      <c r="H1103" s="124" t="s">
        <v>109</v>
      </c>
      <c r="I1103" s="123" t="s">
        <v>109</v>
      </c>
      <c r="J1103" s="125" t="s">
        <v>109</v>
      </c>
      <c r="K1103" s="126" t="s">
        <v>109</v>
      </c>
      <c r="L1103" s="127" t="s">
        <v>109</v>
      </c>
      <c r="M1103" s="130">
        <v>0</v>
      </c>
      <c r="N1103" s="130" t="s">
        <v>109</v>
      </c>
      <c r="O1103" s="127" t="s">
        <v>109</v>
      </c>
      <c r="P1103" s="127" t="s">
        <v>109</v>
      </c>
      <c r="Q1103" s="126" t="s">
        <v>109</v>
      </c>
      <c r="R1103" s="128" t="s">
        <v>109</v>
      </c>
      <c r="S1103" s="129"/>
    </row>
    <row r="1104" spans="3:19" s="106" customFormat="1" x14ac:dyDescent="0.25">
      <c r="C1104" s="120" t="s">
        <v>109</v>
      </c>
      <c r="D1104" s="121">
        <v>0</v>
      </c>
      <c r="E1104" s="122">
        <v>0</v>
      </c>
      <c r="F1104" s="123">
        <v>0</v>
      </c>
      <c r="G1104" s="124" t="s">
        <v>109</v>
      </c>
      <c r="H1104" s="124" t="s">
        <v>109</v>
      </c>
      <c r="I1104" s="123" t="s">
        <v>109</v>
      </c>
      <c r="J1104" s="125" t="s">
        <v>109</v>
      </c>
      <c r="K1104" s="126" t="s">
        <v>109</v>
      </c>
      <c r="L1104" s="127" t="s">
        <v>109</v>
      </c>
      <c r="M1104" s="130">
        <v>0</v>
      </c>
      <c r="N1104" s="130" t="s">
        <v>109</v>
      </c>
      <c r="O1104" s="127" t="s">
        <v>109</v>
      </c>
      <c r="P1104" s="127" t="s">
        <v>109</v>
      </c>
      <c r="Q1104" s="126">
        <v>5.0000000000000001E-4</v>
      </c>
      <c r="R1104" s="128" t="s">
        <v>109</v>
      </c>
      <c r="S1104" s="129"/>
    </row>
    <row r="1105" spans="3:19" s="106" customFormat="1" x14ac:dyDescent="0.25">
      <c r="C1105" s="120" t="s">
        <v>109</v>
      </c>
      <c r="D1105" s="121">
        <v>0</v>
      </c>
      <c r="E1105" s="122">
        <v>0</v>
      </c>
      <c r="F1105" s="123">
        <v>0</v>
      </c>
      <c r="G1105" s="124" t="s">
        <v>109</v>
      </c>
      <c r="H1105" s="124" t="s">
        <v>109</v>
      </c>
      <c r="I1105" s="123" t="s">
        <v>109</v>
      </c>
      <c r="J1105" s="125" t="s">
        <v>109</v>
      </c>
      <c r="K1105" s="126" t="s">
        <v>109</v>
      </c>
      <c r="L1105" s="127" t="s">
        <v>109</v>
      </c>
      <c r="M1105" s="130">
        <v>0</v>
      </c>
      <c r="N1105" s="130" t="s">
        <v>109</v>
      </c>
      <c r="O1105" s="127" t="s">
        <v>109</v>
      </c>
      <c r="P1105" s="127" t="s">
        <v>109</v>
      </c>
      <c r="Q1105" s="126">
        <v>5.0000000000000001E-4</v>
      </c>
      <c r="R1105" s="128" t="s">
        <v>109</v>
      </c>
      <c r="S1105" s="129"/>
    </row>
    <row r="1106" spans="3:19" s="106" customFormat="1" x14ac:dyDescent="0.25">
      <c r="C1106" s="120" t="s">
        <v>109</v>
      </c>
      <c r="D1106" s="121">
        <v>0</v>
      </c>
      <c r="E1106" s="122">
        <v>0</v>
      </c>
      <c r="F1106" s="123">
        <v>0</v>
      </c>
      <c r="G1106" s="124" t="s">
        <v>109</v>
      </c>
      <c r="H1106" s="124" t="s">
        <v>109</v>
      </c>
      <c r="I1106" s="123" t="s">
        <v>109</v>
      </c>
      <c r="J1106" s="125" t="s">
        <v>109</v>
      </c>
      <c r="K1106" s="126" t="s">
        <v>109</v>
      </c>
      <c r="L1106" s="127" t="s">
        <v>109</v>
      </c>
      <c r="M1106" s="130">
        <v>0</v>
      </c>
      <c r="N1106" s="130" t="s">
        <v>109</v>
      </c>
      <c r="O1106" s="127" t="s">
        <v>109</v>
      </c>
      <c r="P1106" s="127" t="s">
        <v>109</v>
      </c>
      <c r="Q1106" s="126">
        <v>5.0000000000000001E-4</v>
      </c>
      <c r="R1106" s="128" t="s">
        <v>109</v>
      </c>
      <c r="S1106" s="129"/>
    </row>
    <row r="1107" spans="3:19" s="106" customFormat="1" x14ac:dyDescent="0.25">
      <c r="C1107" s="120" t="s">
        <v>109</v>
      </c>
      <c r="D1107" s="121">
        <v>0</v>
      </c>
      <c r="E1107" s="122">
        <v>0</v>
      </c>
      <c r="F1107" s="123">
        <v>0</v>
      </c>
      <c r="G1107" s="124" t="s">
        <v>109</v>
      </c>
      <c r="H1107" s="124" t="s">
        <v>109</v>
      </c>
      <c r="I1107" s="123" t="s">
        <v>109</v>
      </c>
      <c r="J1107" s="125" t="s">
        <v>109</v>
      </c>
      <c r="K1107" s="126" t="s">
        <v>109</v>
      </c>
      <c r="L1107" s="127" t="s">
        <v>109</v>
      </c>
      <c r="M1107" s="130">
        <v>0</v>
      </c>
      <c r="N1107" s="130" t="s">
        <v>109</v>
      </c>
      <c r="O1107" s="127" t="s">
        <v>109</v>
      </c>
      <c r="P1107" s="127" t="s">
        <v>109</v>
      </c>
      <c r="Q1107" s="126">
        <v>5.0000000000000001E-4</v>
      </c>
      <c r="R1107" s="128" t="s">
        <v>109</v>
      </c>
      <c r="S1107" s="129"/>
    </row>
    <row r="1108" spans="3:19" s="106" customFormat="1" x14ac:dyDescent="0.25">
      <c r="C1108" s="120" t="s">
        <v>109</v>
      </c>
      <c r="D1108" s="121">
        <v>0</v>
      </c>
      <c r="E1108" s="122">
        <v>0</v>
      </c>
      <c r="F1108" s="123">
        <v>0</v>
      </c>
      <c r="G1108" s="124" t="s">
        <v>109</v>
      </c>
      <c r="H1108" s="124" t="s">
        <v>109</v>
      </c>
      <c r="I1108" s="123" t="s">
        <v>109</v>
      </c>
      <c r="J1108" s="125" t="s">
        <v>109</v>
      </c>
      <c r="K1108" s="126" t="s">
        <v>109</v>
      </c>
      <c r="L1108" s="127" t="s">
        <v>109</v>
      </c>
      <c r="M1108" s="130">
        <v>0</v>
      </c>
      <c r="N1108" s="130" t="s">
        <v>109</v>
      </c>
      <c r="O1108" s="127" t="s">
        <v>109</v>
      </c>
      <c r="P1108" s="127" t="s">
        <v>109</v>
      </c>
      <c r="Q1108" s="126">
        <v>5.0000000000000001E-4</v>
      </c>
      <c r="R1108" s="128" t="s">
        <v>109</v>
      </c>
      <c r="S1108" s="129"/>
    </row>
    <row r="1109" spans="3:19" s="106" customFormat="1" ht="15.75" thickBot="1" x14ac:dyDescent="0.3">
      <c r="C1109" s="131" t="s">
        <v>109</v>
      </c>
      <c r="D1109" s="132">
        <v>0</v>
      </c>
      <c r="E1109" s="133">
        <v>0</v>
      </c>
      <c r="F1109" s="134">
        <v>0</v>
      </c>
      <c r="G1109" s="135" t="s">
        <v>109</v>
      </c>
      <c r="H1109" s="135" t="s">
        <v>109</v>
      </c>
      <c r="I1109" s="134" t="s">
        <v>109</v>
      </c>
      <c r="J1109" s="136" t="s">
        <v>109</v>
      </c>
      <c r="K1109" s="137" t="s">
        <v>109</v>
      </c>
      <c r="L1109" s="138" t="s">
        <v>109</v>
      </c>
      <c r="M1109" s="139">
        <v>0</v>
      </c>
      <c r="N1109" s="139" t="s">
        <v>109</v>
      </c>
      <c r="O1109" s="138" t="s">
        <v>109</v>
      </c>
      <c r="P1109" s="138" t="s">
        <v>109</v>
      </c>
      <c r="Q1109" s="137">
        <v>5.0000000000000001E-4</v>
      </c>
      <c r="R1109" s="140" t="s">
        <v>109</v>
      </c>
      <c r="S1109" s="141"/>
    </row>
    <row r="1110" spans="3:19" s="106" customFormat="1" ht="15.75" thickBot="1" x14ac:dyDescent="0.3">
      <c r="C1110" s="109">
        <v>7</v>
      </c>
      <c r="D1110" s="142" t="s">
        <v>67</v>
      </c>
      <c r="E1110" s="111" t="s">
        <v>109</v>
      </c>
      <c r="F1110" s="112">
        <v>1</v>
      </c>
      <c r="G1110" s="113">
        <v>151500000000</v>
      </c>
      <c r="H1110" s="113">
        <v>75750000000</v>
      </c>
      <c r="I1110" s="112">
        <v>18</v>
      </c>
      <c r="J1110" s="110">
        <v>50500000000</v>
      </c>
      <c r="K1110" s="112"/>
      <c r="L1110" s="110"/>
      <c r="M1110" s="110"/>
      <c r="N1110" s="110">
        <v>0</v>
      </c>
      <c r="O1110" s="112" t="s">
        <v>109</v>
      </c>
      <c r="P1110" s="110" t="s">
        <v>109</v>
      </c>
      <c r="Q1110" s="114"/>
      <c r="R1110" s="114">
        <v>1482585457277.22</v>
      </c>
      <c r="S1110" s="115" t="s">
        <v>107</v>
      </c>
    </row>
    <row r="1111" spans="3:19" s="106" customFormat="1" x14ac:dyDescent="0.25">
      <c r="C1111" s="120">
        <v>7.1</v>
      </c>
      <c r="D1111" s="121" t="s">
        <v>67</v>
      </c>
      <c r="E1111" s="122">
        <v>1</v>
      </c>
      <c r="F1111" s="123">
        <v>2</v>
      </c>
      <c r="G1111" s="113">
        <v>122685000000</v>
      </c>
      <c r="H1111" s="124">
        <v>61342500000</v>
      </c>
      <c r="I1111" s="123">
        <v>18</v>
      </c>
      <c r="J1111" s="125">
        <v>40895000000</v>
      </c>
      <c r="K1111" s="126">
        <v>905368707000</v>
      </c>
      <c r="L1111" s="127">
        <v>120</v>
      </c>
      <c r="M1111" s="127" t="s">
        <v>54</v>
      </c>
      <c r="N1111" s="127" t="s">
        <v>109</v>
      </c>
      <c r="O1111" s="127">
        <v>40</v>
      </c>
      <c r="P1111" s="127">
        <v>40</v>
      </c>
      <c r="Q1111" s="126">
        <v>328151956722.78003</v>
      </c>
      <c r="R1111" s="128">
        <v>1482585457277.22</v>
      </c>
      <c r="S1111" s="115" t="s">
        <v>107</v>
      </c>
    </row>
    <row r="1112" spans="3:19" s="106" customFormat="1" x14ac:dyDescent="0.25">
      <c r="C1112" s="120" t="s">
        <v>109</v>
      </c>
      <c r="D1112" s="121">
        <v>0</v>
      </c>
      <c r="E1112" s="122">
        <v>0</v>
      </c>
      <c r="F1112" s="123">
        <v>0</v>
      </c>
      <c r="G1112" s="124" t="s">
        <v>109</v>
      </c>
      <c r="H1112" s="124" t="s">
        <v>109</v>
      </c>
      <c r="I1112" s="123" t="s">
        <v>109</v>
      </c>
      <c r="J1112" s="125" t="s">
        <v>109</v>
      </c>
      <c r="K1112" s="126" t="s">
        <v>109</v>
      </c>
      <c r="L1112" s="127" t="s">
        <v>109</v>
      </c>
      <c r="M1112" s="130" t="s">
        <v>54</v>
      </c>
      <c r="N1112" s="130" t="s">
        <v>109</v>
      </c>
      <c r="O1112" s="127" t="s">
        <v>109</v>
      </c>
      <c r="P1112" s="127" t="s">
        <v>109</v>
      </c>
      <c r="Q1112" s="126">
        <v>5.0000000000000001E-4</v>
      </c>
      <c r="R1112" s="128" t="s">
        <v>109</v>
      </c>
      <c r="S1112" s="129"/>
    </row>
    <row r="1113" spans="3:19" s="106" customFormat="1" x14ac:dyDescent="0.25">
      <c r="C1113" s="120" t="s">
        <v>109</v>
      </c>
      <c r="D1113" s="121">
        <v>0</v>
      </c>
      <c r="E1113" s="122">
        <v>0</v>
      </c>
      <c r="F1113" s="123">
        <v>0</v>
      </c>
      <c r="G1113" s="124" t="s">
        <v>109</v>
      </c>
      <c r="H1113" s="124" t="s">
        <v>109</v>
      </c>
      <c r="I1113" s="123" t="s">
        <v>109</v>
      </c>
      <c r="J1113" s="125" t="s">
        <v>109</v>
      </c>
      <c r="K1113" s="126" t="s">
        <v>109</v>
      </c>
      <c r="L1113" s="127" t="s">
        <v>109</v>
      </c>
      <c r="M1113" s="130">
        <v>0</v>
      </c>
      <c r="N1113" s="130" t="s">
        <v>109</v>
      </c>
      <c r="O1113" s="127" t="s">
        <v>109</v>
      </c>
      <c r="P1113" s="127" t="s">
        <v>109</v>
      </c>
      <c r="Q1113" s="126">
        <v>5.0000000000000001E-4</v>
      </c>
      <c r="R1113" s="128" t="s">
        <v>109</v>
      </c>
      <c r="S1113" s="129"/>
    </row>
    <row r="1114" spans="3:19" s="106" customFormat="1" x14ac:dyDescent="0.25">
      <c r="C1114" s="120">
        <v>0</v>
      </c>
      <c r="D1114" s="121" t="s">
        <v>109</v>
      </c>
      <c r="E1114" s="122" t="s">
        <v>109</v>
      </c>
      <c r="F1114" s="123">
        <v>0</v>
      </c>
      <c r="G1114" s="124" t="s">
        <v>109</v>
      </c>
      <c r="H1114" s="124" t="s">
        <v>109</v>
      </c>
      <c r="I1114" s="123" t="s">
        <v>109</v>
      </c>
      <c r="J1114" s="125" t="s">
        <v>109</v>
      </c>
      <c r="K1114" s="126" t="s">
        <v>109</v>
      </c>
      <c r="L1114" s="127" t="s">
        <v>109</v>
      </c>
      <c r="M1114" s="130">
        <v>0</v>
      </c>
      <c r="N1114" s="130" t="s">
        <v>109</v>
      </c>
      <c r="O1114" s="127" t="s">
        <v>109</v>
      </c>
      <c r="P1114" s="127" t="s">
        <v>109</v>
      </c>
      <c r="Q1114" s="126" t="s">
        <v>109</v>
      </c>
      <c r="R1114" s="128" t="s">
        <v>109</v>
      </c>
      <c r="S1114" s="129"/>
    </row>
    <row r="1115" spans="3:19" s="106" customFormat="1" x14ac:dyDescent="0.25">
      <c r="C1115" s="120" t="s">
        <v>109</v>
      </c>
      <c r="D1115" s="121">
        <v>0</v>
      </c>
      <c r="E1115" s="122">
        <v>0</v>
      </c>
      <c r="F1115" s="123">
        <v>0</v>
      </c>
      <c r="G1115" s="124" t="s">
        <v>109</v>
      </c>
      <c r="H1115" s="124" t="s">
        <v>109</v>
      </c>
      <c r="I1115" s="123" t="s">
        <v>109</v>
      </c>
      <c r="J1115" s="125" t="s">
        <v>109</v>
      </c>
      <c r="K1115" s="126" t="s">
        <v>109</v>
      </c>
      <c r="L1115" s="127" t="s">
        <v>109</v>
      </c>
      <c r="M1115" s="130">
        <v>0</v>
      </c>
      <c r="N1115" s="130" t="s">
        <v>109</v>
      </c>
      <c r="O1115" s="127" t="s">
        <v>109</v>
      </c>
      <c r="P1115" s="127" t="s">
        <v>109</v>
      </c>
      <c r="Q1115" s="126">
        <v>5.0000000000000001E-4</v>
      </c>
      <c r="R1115" s="128" t="s">
        <v>109</v>
      </c>
      <c r="S1115" s="129"/>
    </row>
    <row r="1116" spans="3:19" s="106" customFormat="1" x14ac:dyDescent="0.25">
      <c r="C1116" s="120" t="s">
        <v>109</v>
      </c>
      <c r="D1116" s="121">
        <v>0</v>
      </c>
      <c r="E1116" s="122">
        <v>0</v>
      </c>
      <c r="F1116" s="123">
        <v>0</v>
      </c>
      <c r="G1116" s="124" t="s">
        <v>109</v>
      </c>
      <c r="H1116" s="124" t="s">
        <v>109</v>
      </c>
      <c r="I1116" s="123" t="s">
        <v>109</v>
      </c>
      <c r="J1116" s="125" t="s">
        <v>109</v>
      </c>
      <c r="K1116" s="126" t="s">
        <v>109</v>
      </c>
      <c r="L1116" s="127" t="s">
        <v>109</v>
      </c>
      <c r="M1116" s="130">
        <v>0</v>
      </c>
      <c r="N1116" s="130" t="s">
        <v>109</v>
      </c>
      <c r="O1116" s="127" t="s">
        <v>109</v>
      </c>
      <c r="P1116" s="127" t="s">
        <v>109</v>
      </c>
      <c r="Q1116" s="126">
        <v>5.0000000000000001E-4</v>
      </c>
      <c r="R1116" s="128" t="s">
        <v>109</v>
      </c>
      <c r="S1116" s="129"/>
    </row>
    <row r="1117" spans="3:19" s="106" customFormat="1" x14ac:dyDescent="0.25">
      <c r="C1117" s="120" t="s">
        <v>109</v>
      </c>
      <c r="D1117" s="121">
        <v>0</v>
      </c>
      <c r="E1117" s="122">
        <v>0</v>
      </c>
      <c r="F1117" s="123">
        <v>0</v>
      </c>
      <c r="G1117" s="124" t="s">
        <v>109</v>
      </c>
      <c r="H1117" s="124" t="s">
        <v>109</v>
      </c>
      <c r="I1117" s="123" t="s">
        <v>109</v>
      </c>
      <c r="J1117" s="125" t="s">
        <v>109</v>
      </c>
      <c r="K1117" s="126" t="s">
        <v>109</v>
      </c>
      <c r="L1117" s="127" t="s">
        <v>109</v>
      </c>
      <c r="M1117" s="130">
        <v>0</v>
      </c>
      <c r="N1117" s="130" t="s">
        <v>109</v>
      </c>
      <c r="O1117" s="127" t="s">
        <v>109</v>
      </c>
      <c r="P1117" s="127" t="s">
        <v>109</v>
      </c>
      <c r="Q1117" s="126">
        <v>5.0000000000000001E-4</v>
      </c>
      <c r="R1117" s="128" t="s">
        <v>109</v>
      </c>
      <c r="S1117" s="129"/>
    </row>
    <row r="1118" spans="3:19" s="106" customFormat="1" x14ac:dyDescent="0.25">
      <c r="C1118" s="120" t="s">
        <v>109</v>
      </c>
      <c r="D1118" s="121">
        <v>0</v>
      </c>
      <c r="E1118" s="122">
        <v>0</v>
      </c>
      <c r="F1118" s="123">
        <v>0</v>
      </c>
      <c r="G1118" s="124" t="s">
        <v>109</v>
      </c>
      <c r="H1118" s="124" t="s">
        <v>109</v>
      </c>
      <c r="I1118" s="123" t="s">
        <v>109</v>
      </c>
      <c r="J1118" s="125" t="s">
        <v>109</v>
      </c>
      <c r="K1118" s="126" t="s">
        <v>109</v>
      </c>
      <c r="L1118" s="127" t="s">
        <v>109</v>
      </c>
      <c r="M1118" s="130">
        <v>0</v>
      </c>
      <c r="N1118" s="130" t="s">
        <v>109</v>
      </c>
      <c r="O1118" s="127" t="s">
        <v>109</v>
      </c>
      <c r="P1118" s="127" t="s">
        <v>109</v>
      </c>
      <c r="Q1118" s="126">
        <v>5.0000000000000001E-4</v>
      </c>
      <c r="R1118" s="128" t="s">
        <v>109</v>
      </c>
      <c r="S1118" s="129"/>
    </row>
    <row r="1119" spans="3:19" s="106" customFormat="1" x14ac:dyDescent="0.25">
      <c r="C1119" s="120" t="s">
        <v>109</v>
      </c>
      <c r="D1119" s="121">
        <v>0</v>
      </c>
      <c r="E1119" s="122">
        <v>0</v>
      </c>
      <c r="F1119" s="123">
        <v>0</v>
      </c>
      <c r="G1119" s="124" t="s">
        <v>109</v>
      </c>
      <c r="H1119" s="124" t="s">
        <v>109</v>
      </c>
      <c r="I1119" s="123" t="s">
        <v>109</v>
      </c>
      <c r="J1119" s="125" t="s">
        <v>109</v>
      </c>
      <c r="K1119" s="126" t="s">
        <v>109</v>
      </c>
      <c r="L1119" s="127" t="s">
        <v>109</v>
      </c>
      <c r="M1119" s="130">
        <v>0</v>
      </c>
      <c r="N1119" s="130" t="s">
        <v>109</v>
      </c>
      <c r="O1119" s="127" t="s">
        <v>109</v>
      </c>
      <c r="P1119" s="127" t="s">
        <v>109</v>
      </c>
      <c r="Q1119" s="126">
        <v>5.0000000000000001E-4</v>
      </c>
      <c r="R1119" s="128" t="s">
        <v>109</v>
      </c>
      <c r="S1119" s="129"/>
    </row>
    <row r="1120" spans="3:19" s="106" customFormat="1" ht="15.75" thickBot="1" x14ac:dyDescent="0.3">
      <c r="C1120" s="131" t="s">
        <v>109</v>
      </c>
      <c r="D1120" s="132">
        <v>0</v>
      </c>
      <c r="E1120" s="133">
        <v>0</v>
      </c>
      <c r="F1120" s="134">
        <v>0</v>
      </c>
      <c r="G1120" s="135" t="s">
        <v>109</v>
      </c>
      <c r="H1120" s="135" t="s">
        <v>109</v>
      </c>
      <c r="I1120" s="134" t="s">
        <v>109</v>
      </c>
      <c r="J1120" s="136" t="s">
        <v>109</v>
      </c>
      <c r="K1120" s="137" t="s">
        <v>109</v>
      </c>
      <c r="L1120" s="138" t="s">
        <v>109</v>
      </c>
      <c r="M1120" s="139">
        <v>0</v>
      </c>
      <c r="N1120" s="139" t="s">
        <v>109</v>
      </c>
      <c r="O1120" s="138" t="s">
        <v>109</v>
      </c>
      <c r="P1120" s="138" t="s">
        <v>109</v>
      </c>
      <c r="Q1120" s="137">
        <v>5.0000000000000001E-4</v>
      </c>
      <c r="R1120" s="140" t="s">
        <v>109</v>
      </c>
      <c r="S1120" s="141"/>
    </row>
    <row r="1121" spans="3:19" s="106" customFormat="1" ht="15.75" thickBot="1" x14ac:dyDescent="0.3">
      <c r="C1121" s="109">
        <v>8</v>
      </c>
      <c r="D1121" s="142" t="s">
        <v>68</v>
      </c>
      <c r="E1121" s="111" t="s">
        <v>109</v>
      </c>
      <c r="F1121" s="112">
        <v>2</v>
      </c>
      <c r="G1121" s="113">
        <v>122685000000</v>
      </c>
      <c r="H1121" s="113">
        <v>61342500000</v>
      </c>
      <c r="I1121" s="112">
        <v>18</v>
      </c>
      <c r="J1121" s="110">
        <v>40895000000</v>
      </c>
      <c r="K1121" s="112"/>
      <c r="L1121" s="110"/>
      <c r="M1121" s="110"/>
      <c r="N1121" s="110">
        <v>0</v>
      </c>
      <c r="O1121" s="112" t="s">
        <v>109</v>
      </c>
      <c r="P1121" s="110" t="s">
        <v>109</v>
      </c>
      <c r="Q1121" s="114"/>
      <c r="R1121" s="114">
        <v>933749091817.95996</v>
      </c>
      <c r="S1121" s="115" t="s">
        <v>107</v>
      </c>
    </row>
    <row r="1122" spans="3:19" s="106" customFormat="1" ht="26.25" thickBot="1" x14ac:dyDescent="0.3">
      <c r="C1122" s="120">
        <v>8.1</v>
      </c>
      <c r="D1122" s="121" t="s">
        <v>69</v>
      </c>
      <c r="E1122" s="122">
        <v>0.5</v>
      </c>
      <c r="F1122" s="123">
        <v>0</v>
      </c>
      <c r="G1122" s="124" t="s">
        <v>54</v>
      </c>
      <c r="H1122" s="124" t="s">
        <v>109</v>
      </c>
      <c r="I1122" s="123" t="s">
        <v>109</v>
      </c>
      <c r="J1122" s="125" t="s">
        <v>109</v>
      </c>
      <c r="K1122" s="126">
        <v>269658150000</v>
      </c>
      <c r="L1122" s="127">
        <v>120</v>
      </c>
      <c r="M1122" s="127" t="s">
        <v>54</v>
      </c>
      <c r="N1122" s="127" t="s">
        <v>109</v>
      </c>
      <c r="O1122" s="127">
        <v>40</v>
      </c>
      <c r="P1122" s="127">
        <v>40</v>
      </c>
      <c r="Q1122" s="126">
        <v>286917217647.85999</v>
      </c>
      <c r="R1122" s="128">
        <v>252399082352.14001</v>
      </c>
      <c r="S1122" s="115"/>
    </row>
    <row r="1123" spans="3:19" s="106" customFormat="1" x14ac:dyDescent="0.25">
      <c r="C1123" s="120">
        <v>8.1999999999999993</v>
      </c>
      <c r="D1123" s="121" t="s">
        <v>70</v>
      </c>
      <c r="E1123" s="122">
        <v>0.5</v>
      </c>
      <c r="F1123" s="123">
        <v>0</v>
      </c>
      <c r="G1123" s="124" t="s">
        <v>109</v>
      </c>
      <c r="H1123" s="124" t="s">
        <v>109</v>
      </c>
      <c r="I1123" s="123" t="s">
        <v>109</v>
      </c>
      <c r="J1123" s="125" t="s">
        <v>109</v>
      </c>
      <c r="K1123" s="126">
        <v>536510085987</v>
      </c>
      <c r="L1123" s="127">
        <v>100</v>
      </c>
      <c r="M1123" s="130" t="s">
        <v>54</v>
      </c>
      <c r="N1123" s="130" t="s">
        <v>109</v>
      </c>
      <c r="O1123" s="127">
        <v>40</v>
      </c>
      <c r="P1123" s="127">
        <v>40</v>
      </c>
      <c r="Q1123" s="126">
        <v>284368145310.78003</v>
      </c>
      <c r="R1123" s="128">
        <v>681350009465.81995</v>
      </c>
      <c r="S1123" s="115"/>
    </row>
    <row r="1124" spans="3:19" s="106" customFormat="1" x14ac:dyDescent="0.25">
      <c r="C1124" s="120" t="s">
        <v>109</v>
      </c>
      <c r="D1124" s="121">
        <v>0</v>
      </c>
      <c r="E1124" s="122">
        <v>0</v>
      </c>
      <c r="F1124" s="123">
        <v>0</v>
      </c>
      <c r="G1124" s="124" t="s">
        <v>109</v>
      </c>
      <c r="H1124" s="124" t="s">
        <v>109</v>
      </c>
      <c r="I1124" s="123" t="s">
        <v>109</v>
      </c>
      <c r="J1124" s="125" t="s">
        <v>109</v>
      </c>
      <c r="K1124" s="126" t="s">
        <v>109</v>
      </c>
      <c r="L1124" s="127" t="s">
        <v>109</v>
      </c>
      <c r="M1124" s="130">
        <v>0</v>
      </c>
      <c r="N1124" s="130" t="s">
        <v>109</v>
      </c>
      <c r="O1124" s="127" t="s">
        <v>109</v>
      </c>
      <c r="P1124" s="127" t="s">
        <v>109</v>
      </c>
      <c r="Q1124" s="126">
        <v>5.0000000000000001E-4</v>
      </c>
      <c r="R1124" s="128" t="s">
        <v>109</v>
      </c>
      <c r="S1124" s="129"/>
    </row>
    <row r="1125" spans="3:19" s="106" customFormat="1" x14ac:dyDescent="0.25">
      <c r="C1125" s="120">
        <v>0</v>
      </c>
      <c r="D1125" s="121" t="s">
        <v>109</v>
      </c>
      <c r="E1125" s="122" t="s">
        <v>109</v>
      </c>
      <c r="F1125" s="123">
        <v>0</v>
      </c>
      <c r="G1125" s="124" t="s">
        <v>109</v>
      </c>
      <c r="H1125" s="124" t="s">
        <v>109</v>
      </c>
      <c r="I1125" s="123" t="s">
        <v>109</v>
      </c>
      <c r="J1125" s="125" t="s">
        <v>109</v>
      </c>
      <c r="K1125" s="126" t="s">
        <v>109</v>
      </c>
      <c r="L1125" s="127" t="s">
        <v>109</v>
      </c>
      <c r="M1125" s="130">
        <v>0</v>
      </c>
      <c r="N1125" s="130" t="s">
        <v>109</v>
      </c>
      <c r="O1125" s="127" t="s">
        <v>109</v>
      </c>
      <c r="P1125" s="127" t="s">
        <v>109</v>
      </c>
      <c r="Q1125" s="126" t="s">
        <v>109</v>
      </c>
      <c r="R1125" s="128" t="s">
        <v>109</v>
      </c>
      <c r="S1125" s="129"/>
    </row>
    <row r="1126" spans="3:19" s="106" customFormat="1" x14ac:dyDescent="0.25">
      <c r="C1126" s="120" t="s">
        <v>109</v>
      </c>
      <c r="D1126" s="121">
        <v>0</v>
      </c>
      <c r="E1126" s="122">
        <v>0</v>
      </c>
      <c r="F1126" s="123">
        <v>0</v>
      </c>
      <c r="G1126" s="124" t="s">
        <v>109</v>
      </c>
      <c r="H1126" s="124" t="s">
        <v>109</v>
      </c>
      <c r="I1126" s="123" t="s">
        <v>109</v>
      </c>
      <c r="J1126" s="125" t="s">
        <v>109</v>
      </c>
      <c r="K1126" s="126" t="s">
        <v>109</v>
      </c>
      <c r="L1126" s="127" t="s">
        <v>109</v>
      </c>
      <c r="M1126" s="130">
        <v>0</v>
      </c>
      <c r="N1126" s="130" t="s">
        <v>109</v>
      </c>
      <c r="O1126" s="127" t="s">
        <v>109</v>
      </c>
      <c r="P1126" s="127" t="s">
        <v>109</v>
      </c>
      <c r="Q1126" s="126">
        <v>5.0000000000000001E-4</v>
      </c>
      <c r="R1126" s="128" t="s">
        <v>109</v>
      </c>
      <c r="S1126" s="129"/>
    </row>
    <row r="1127" spans="3:19" s="106" customFormat="1" x14ac:dyDescent="0.25">
      <c r="C1127" s="120" t="s">
        <v>109</v>
      </c>
      <c r="D1127" s="121">
        <v>0</v>
      </c>
      <c r="E1127" s="122">
        <v>0</v>
      </c>
      <c r="F1127" s="123">
        <v>0</v>
      </c>
      <c r="G1127" s="124" t="s">
        <v>109</v>
      </c>
      <c r="H1127" s="124" t="s">
        <v>109</v>
      </c>
      <c r="I1127" s="123" t="s">
        <v>109</v>
      </c>
      <c r="J1127" s="125" t="s">
        <v>109</v>
      </c>
      <c r="K1127" s="126" t="s">
        <v>109</v>
      </c>
      <c r="L1127" s="127" t="s">
        <v>109</v>
      </c>
      <c r="M1127" s="130">
        <v>0</v>
      </c>
      <c r="N1127" s="130" t="s">
        <v>109</v>
      </c>
      <c r="O1127" s="127" t="s">
        <v>109</v>
      </c>
      <c r="P1127" s="127" t="s">
        <v>109</v>
      </c>
      <c r="Q1127" s="126">
        <v>5.0000000000000001E-4</v>
      </c>
      <c r="R1127" s="128" t="s">
        <v>109</v>
      </c>
      <c r="S1127" s="129"/>
    </row>
    <row r="1128" spans="3:19" s="106" customFormat="1" x14ac:dyDescent="0.25">
      <c r="C1128" s="120" t="s">
        <v>109</v>
      </c>
      <c r="D1128" s="121">
        <v>0</v>
      </c>
      <c r="E1128" s="122">
        <v>0</v>
      </c>
      <c r="F1128" s="123">
        <v>0</v>
      </c>
      <c r="G1128" s="124" t="s">
        <v>109</v>
      </c>
      <c r="H1128" s="124" t="s">
        <v>109</v>
      </c>
      <c r="I1128" s="123" t="s">
        <v>109</v>
      </c>
      <c r="J1128" s="125" t="s">
        <v>109</v>
      </c>
      <c r="K1128" s="126" t="s">
        <v>109</v>
      </c>
      <c r="L1128" s="127" t="s">
        <v>109</v>
      </c>
      <c r="M1128" s="130">
        <v>0</v>
      </c>
      <c r="N1128" s="130" t="s">
        <v>109</v>
      </c>
      <c r="O1128" s="127" t="s">
        <v>109</v>
      </c>
      <c r="P1128" s="127" t="s">
        <v>109</v>
      </c>
      <c r="Q1128" s="126">
        <v>5.0000000000000001E-4</v>
      </c>
      <c r="R1128" s="128" t="s">
        <v>109</v>
      </c>
      <c r="S1128" s="129"/>
    </row>
    <row r="1129" spans="3:19" s="106" customFormat="1" x14ac:dyDescent="0.25">
      <c r="C1129" s="120" t="s">
        <v>109</v>
      </c>
      <c r="D1129" s="121">
        <v>0</v>
      </c>
      <c r="E1129" s="122">
        <v>0</v>
      </c>
      <c r="F1129" s="123">
        <v>0</v>
      </c>
      <c r="G1129" s="124" t="s">
        <v>109</v>
      </c>
      <c r="H1129" s="124" t="s">
        <v>109</v>
      </c>
      <c r="I1129" s="123" t="s">
        <v>109</v>
      </c>
      <c r="J1129" s="125" t="s">
        <v>109</v>
      </c>
      <c r="K1129" s="126" t="s">
        <v>109</v>
      </c>
      <c r="L1129" s="127" t="s">
        <v>109</v>
      </c>
      <c r="M1129" s="130">
        <v>0</v>
      </c>
      <c r="N1129" s="130" t="s">
        <v>109</v>
      </c>
      <c r="O1129" s="127" t="s">
        <v>109</v>
      </c>
      <c r="P1129" s="127" t="s">
        <v>109</v>
      </c>
      <c r="Q1129" s="126">
        <v>5.0000000000000001E-4</v>
      </c>
      <c r="R1129" s="128" t="s">
        <v>109</v>
      </c>
      <c r="S1129" s="129"/>
    </row>
    <row r="1130" spans="3:19" s="106" customFormat="1" x14ac:dyDescent="0.25">
      <c r="C1130" s="120" t="s">
        <v>109</v>
      </c>
      <c r="D1130" s="121">
        <v>0</v>
      </c>
      <c r="E1130" s="122">
        <v>0</v>
      </c>
      <c r="F1130" s="123">
        <v>0</v>
      </c>
      <c r="G1130" s="124" t="s">
        <v>109</v>
      </c>
      <c r="H1130" s="124" t="s">
        <v>109</v>
      </c>
      <c r="I1130" s="123" t="s">
        <v>109</v>
      </c>
      <c r="J1130" s="125" t="s">
        <v>109</v>
      </c>
      <c r="K1130" s="126" t="s">
        <v>109</v>
      </c>
      <c r="L1130" s="127" t="s">
        <v>109</v>
      </c>
      <c r="M1130" s="130">
        <v>0</v>
      </c>
      <c r="N1130" s="130" t="s">
        <v>109</v>
      </c>
      <c r="O1130" s="127" t="s">
        <v>109</v>
      </c>
      <c r="P1130" s="127" t="s">
        <v>109</v>
      </c>
      <c r="Q1130" s="126">
        <v>5.0000000000000001E-4</v>
      </c>
      <c r="R1130" s="128" t="s">
        <v>109</v>
      </c>
      <c r="S1130" s="129"/>
    </row>
    <row r="1131" spans="3:19" s="106" customFormat="1" ht="15.75" thickBot="1" x14ac:dyDescent="0.3">
      <c r="C1131" s="131" t="s">
        <v>109</v>
      </c>
      <c r="D1131" s="132">
        <v>0</v>
      </c>
      <c r="E1131" s="133">
        <v>0</v>
      </c>
      <c r="F1131" s="134">
        <v>0</v>
      </c>
      <c r="G1131" s="135" t="s">
        <v>109</v>
      </c>
      <c r="H1131" s="135" t="s">
        <v>109</v>
      </c>
      <c r="I1131" s="134" t="s">
        <v>109</v>
      </c>
      <c r="J1131" s="136" t="s">
        <v>109</v>
      </c>
      <c r="K1131" s="137" t="s">
        <v>109</v>
      </c>
      <c r="L1131" s="138" t="s">
        <v>109</v>
      </c>
      <c r="M1131" s="139">
        <v>0</v>
      </c>
      <c r="N1131" s="139" t="s">
        <v>109</v>
      </c>
      <c r="O1131" s="138" t="s">
        <v>109</v>
      </c>
      <c r="P1131" s="138" t="s">
        <v>109</v>
      </c>
      <c r="Q1131" s="137">
        <v>5.0000000000000001E-4</v>
      </c>
      <c r="R1131" s="140" t="s">
        <v>109</v>
      </c>
      <c r="S1131" s="141"/>
    </row>
    <row r="1132" spans="3:19" s="106" customFormat="1" x14ac:dyDescent="0.25">
      <c r="C1132" s="109">
        <v>9</v>
      </c>
      <c r="D1132" s="142" t="s">
        <v>71</v>
      </c>
      <c r="E1132" s="111" t="s">
        <v>109</v>
      </c>
      <c r="F1132" s="112">
        <v>2</v>
      </c>
      <c r="G1132" s="113">
        <v>122685000000</v>
      </c>
      <c r="H1132" s="113">
        <v>61342500000</v>
      </c>
      <c r="I1132" s="112">
        <v>18</v>
      </c>
      <c r="J1132" s="110">
        <v>40895000000</v>
      </c>
      <c r="K1132" s="112"/>
      <c r="L1132" s="110"/>
      <c r="M1132" s="110"/>
      <c r="N1132" s="110">
        <v>0</v>
      </c>
      <c r="O1132" s="112" t="s">
        <v>109</v>
      </c>
      <c r="P1132" s="110" t="s">
        <v>109</v>
      </c>
      <c r="Q1132" s="114"/>
      <c r="R1132" s="114">
        <v>519787405692.08997</v>
      </c>
      <c r="S1132" s="143" t="s">
        <v>100</v>
      </c>
    </row>
    <row r="1133" spans="3:19" s="106" customFormat="1" x14ac:dyDescent="0.25">
      <c r="C1133" s="120">
        <v>9.1</v>
      </c>
      <c r="D1133" s="121" t="s">
        <v>72</v>
      </c>
      <c r="E1133" s="122">
        <v>0.5</v>
      </c>
      <c r="F1133" s="123">
        <v>0</v>
      </c>
      <c r="G1133" s="124" t="s">
        <v>54</v>
      </c>
      <c r="H1133" s="124" t="s">
        <v>109</v>
      </c>
      <c r="I1133" s="123" t="s">
        <v>109</v>
      </c>
      <c r="J1133" s="125" t="s">
        <v>109</v>
      </c>
      <c r="K1133" s="126">
        <v>130113528490</v>
      </c>
      <c r="L1133" s="127">
        <v>0</v>
      </c>
      <c r="M1133" s="127" t="s">
        <v>54</v>
      </c>
      <c r="N1133" s="127" t="s">
        <v>109</v>
      </c>
      <c r="O1133" s="127">
        <v>40</v>
      </c>
      <c r="P1133" s="127">
        <v>40</v>
      </c>
      <c r="Q1133" s="126">
        <v>4554783242.4700003</v>
      </c>
      <c r="R1133" s="128">
        <v>99536039549.529999</v>
      </c>
      <c r="S1133" s="129"/>
    </row>
    <row r="1134" spans="3:19" s="106" customFormat="1" x14ac:dyDescent="0.25">
      <c r="C1134" s="120">
        <v>9.1999999999999993</v>
      </c>
      <c r="D1134" s="121" t="s">
        <v>73</v>
      </c>
      <c r="E1134" s="122">
        <v>0.5</v>
      </c>
      <c r="F1134" s="123">
        <v>0</v>
      </c>
      <c r="G1134" s="124" t="s">
        <v>109</v>
      </c>
      <c r="H1134" s="124" t="s">
        <v>109</v>
      </c>
      <c r="I1134" s="123" t="s">
        <v>109</v>
      </c>
      <c r="J1134" s="125" t="s">
        <v>109</v>
      </c>
      <c r="K1134" s="126">
        <v>329391745783</v>
      </c>
      <c r="L1134" s="127">
        <v>120</v>
      </c>
      <c r="M1134" s="130" t="s">
        <v>54</v>
      </c>
      <c r="N1134" s="130" t="s">
        <v>109</v>
      </c>
      <c r="O1134" s="127">
        <v>40</v>
      </c>
      <c r="P1134" s="127">
        <v>35</v>
      </c>
      <c r="Q1134" s="126">
        <v>222062538134.29001</v>
      </c>
      <c r="R1134" s="128">
        <v>420251366142.55994</v>
      </c>
      <c r="S1134" s="129"/>
    </row>
    <row r="1135" spans="3:19" s="106" customFormat="1" x14ac:dyDescent="0.25">
      <c r="C1135" s="120" t="s">
        <v>109</v>
      </c>
      <c r="D1135" s="121">
        <v>0</v>
      </c>
      <c r="E1135" s="122">
        <v>0</v>
      </c>
      <c r="F1135" s="123">
        <v>0</v>
      </c>
      <c r="G1135" s="124" t="s">
        <v>109</v>
      </c>
      <c r="H1135" s="124" t="s">
        <v>109</v>
      </c>
      <c r="I1135" s="123" t="s">
        <v>109</v>
      </c>
      <c r="J1135" s="125" t="s">
        <v>109</v>
      </c>
      <c r="K1135" s="126" t="s">
        <v>109</v>
      </c>
      <c r="L1135" s="127" t="s">
        <v>109</v>
      </c>
      <c r="M1135" s="130">
        <v>0</v>
      </c>
      <c r="N1135" s="130" t="s">
        <v>109</v>
      </c>
      <c r="O1135" s="127" t="s">
        <v>109</v>
      </c>
      <c r="P1135" s="127" t="s">
        <v>109</v>
      </c>
      <c r="Q1135" s="126">
        <v>5.0000000000000001E-4</v>
      </c>
      <c r="R1135" s="128" t="s">
        <v>109</v>
      </c>
      <c r="S1135" s="129"/>
    </row>
    <row r="1136" spans="3:19" s="106" customFormat="1" x14ac:dyDescent="0.25">
      <c r="C1136" s="120">
        <v>0</v>
      </c>
      <c r="D1136" s="121" t="s">
        <v>109</v>
      </c>
      <c r="E1136" s="122" t="s">
        <v>109</v>
      </c>
      <c r="F1136" s="123">
        <v>0</v>
      </c>
      <c r="G1136" s="124" t="s">
        <v>109</v>
      </c>
      <c r="H1136" s="124" t="s">
        <v>109</v>
      </c>
      <c r="I1136" s="123" t="s">
        <v>109</v>
      </c>
      <c r="J1136" s="125" t="s">
        <v>109</v>
      </c>
      <c r="K1136" s="126" t="s">
        <v>109</v>
      </c>
      <c r="L1136" s="127" t="s">
        <v>109</v>
      </c>
      <c r="M1136" s="130">
        <v>0</v>
      </c>
      <c r="N1136" s="130" t="s">
        <v>109</v>
      </c>
      <c r="O1136" s="127" t="s">
        <v>109</v>
      </c>
      <c r="P1136" s="127" t="s">
        <v>109</v>
      </c>
      <c r="Q1136" s="126" t="s">
        <v>109</v>
      </c>
      <c r="R1136" s="128" t="s">
        <v>109</v>
      </c>
      <c r="S1136" s="129"/>
    </row>
    <row r="1137" spans="3:19" s="106" customFormat="1" x14ac:dyDescent="0.25">
      <c r="C1137" s="120" t="s">
        <v>109</v>
      </c>
      <c r="D1137" s="121">
        <v>0</v>
      </c>
      <c r="E1137" s="122">
        <v>0</v>
      </c>
      <c r="F1137" s="123">
        <v>0</v>
      </c>
      <c r="G1137" s="124" t="s">
        <v>109</v>
      </c>
      <c r="H1137" s="124" t="s">
        <v>109</v>
      </c>
      <c r="I1137" s="123" t="s">
        <v>109</v>
      </c>
      <c r="J1137" s="125" t="s">
        <v>109</v>
      </c>
      <c r="K1137" s="126" t="s">
        <v>109</v>
      </c>
      <c r="L1137" s="127" t="s">
        <v>109</v>
      </c>
      <c r="M1137" s="130">
        <v>0</v>
      </c>
      <c r="N1137" s="130" t="s">
        <v>109</v>
      </c>
      <c r="O1137" s="127" t="s">
        <v>109</v>
      </c>
      <c r="P1137" s="127" t="s">
        <v>109</v>
      </c>
      <c r="Q1137" s="126">
        <v>5.0000000000000001E-4</v>
      </c>
      <c r="R1137" s="128" t="s">
        <v>109</v>
      </c>
      <c r="S1137" s="129"/>
    </row>
    <row r="1138" spans="3:19" s="106" customFormat="1" x14ac:dyDescent="0.25">
      <c r="C1138" s="120" t="s">
        <v>109</v>
      </c>
      <c r="D1138" s="121">
        <v>0</v>
      </c>
      <c r="E1138" s="122">
        <v>0</v>
      </c>
      <c r="F1138" s="123">
        <v>0</v>
      </c>
      <c r="G1138" s="124" t="s">
        <v>109</v>
      </c>
      <c r="H1138" s="124" t="s">
        <v>109</v>
      </c>
      <c r="I1138" s="123" t="s">
        <v>109</v>
      </c>
      <c r="J1138" s="125" t="s">
        <v>109</v>
      </c>
      <c r="K1138" s="126" t="s">
        <v>109</v>
      </c>
      <c r="L1138" s="127" t="s">
        <v>109</v>
      </c>
      <c r="M1138" s="130">
        <v>0</v>
      </c>
      <c r="N1138" s="130" t="s">
        <v>109</v>
      </c>
      <c r="O1138" s="127" t="s">
        <v>109</v>
      </c>
      <c r="P1138" s="127" t="s">
        <v>109</v>
      </c>
      <c r="Q1138" s="126">
        <v>5.0000000000000001E-4</v>
      </c>
      <c r="R1138" s="128" t="s">
        <v>109</v>
      </c>
      <c r="S1138" s="129"/>
    </row>
    <row r="1139" spans="3:19" s="106" customFormat="1" x14ac:dyDescent="0.25">
      <c r="C1139" s="120" t="s">
        <v>109</v>
      </c>
      <c r="D1139" s="121">
        <v>0</v>
      </c>
      <c r="E1139" s="122">
        <v>0</v>
      </c>
      <c r="F1139" s="123">
        <v>0</v>
      </c>
      <c r="G1139" s="124" t="s">
        <v>109</v>
      </c>
      <c r="H1139" s="124" t="s">
        <v>109</v>
      </c>
      <c r="I1139" s="123" t="s">
        <v>109</v>
      </c>
      <c r="J1139" s="125" t="s">
        <v>109</v>
      </c>
      <c r="K1139" s="126" t="s">
        <v>109</v>
      </c>
      <c r="L1139" s="127" t="s">
        <v>109</v>
      </c>
      <c r="M1139" s="130">
        <v>0</v>
      </c>
      <c r="N1139" s="130" t="s">
        <v>109</v>
      </c>
      <c r="O1139" s="127" t="s">
        <v>109</v>
      </c>
      <c r="P1139" s="127" t="s">
        <v>109</v>
      </c>
      <c r="Q1139" s="126">
        <v>5.0000000000000001E-4</v>
      </c>
      <c r="R1139" s="128" t="s">
        <v>109</v>
      </c>
      <c r="S1139" s="129"/>
    </row>
    <row r="1140" spans="3:19" s="106" customFormat="1" x14ac:dyDescent="0.25">
      <c r="C1140" s="120" t="s">
        <v>109</v>
      </c>
      <c r="D1140" s="121">
        <v>0</v>
      </c>
      <c r="E1140" s="122">
        <v>0</v>
      </c>
      <c r="F1140" s="123">
        <v>0</v>
      </c>
      <c r="G1140" s="124" t="s">
        <v>109</v>
      </c>
      <c r="H1140" s="124" t="s">
        <v>109</v>
      </c>
      <c r="I1140" s="123" t="s">
        <v>109</v>
      </c>
      <c r="J1140" s="125" t="s">
        <v>109</v>
      </c>
      <c r="K1140" s="126" t="s">
        <v>109</v>
      </c>
      <c r="L1140" s="127" t="s">
        <v>109</v>
      </c>
      <c r="M1140" s="130">
        <v>0</v>
      </c>
      <c r="N1140" s="130" t="s">
        <v>109</v>
      </c>
      <c r="O1140" s="127" t="s">
        <v>109</v>
      </c>
      <c r="P1140" s="127" t="s">
        <v>109</v>
      </c>
      <c r="Q1140" s="126">
        <v>5.0000000000000001E-4</v>
      </c>
      <c r="R1140" s="128" t="s">
        <v>109</v>
      </c>
      <c r="S1140" s="129"/>
    </row>
    <row r="1141" spans="3:19" s="106" customFormat="1" x14ac:dyDescent="0.25">
      <c r="C1141" s="120" t="s">
        <v>109</v>
      </c>
      <c r="D1141" s="121">
        <v>0</v>
      </c>
      <c r="E1141" s="122">
        <v>0</v>
      </c>
      <c r="F1141" s="123">
        <v>0</v>
      </c>
      <c r="G1141" s="124" t="s">
        <v>109</v>
      </c>
      <c r="H1141" s="124" t="s">
        <v>109</v>
      </c>
      <c r="I1141" s="123" t="s">
        <v>109</v>
      </c>
      <c r="J1141" s="125" t="s">
        <v>109</v>
      </c>
      <c r="K1141" s="126" t="s">
        <v>109</v>
      </c>
      <c r="L1141" s="127" t="s">
        <v>109</v>
      </c>
      <c r="M1141" s="130">
        <v>0</v>
      </c>
      <c r="N1141" s="130" t="s">
        <v>109</v>
      </c>
      <c r="O1141" s="127" t="s">
        <v>109</v>
      </c>
      <c r="P1141" s="127" t="s">
        <v>109</v>
      </c>
      <c r="Q1141" s="126">
        <v>5.0000000000000001E-4</v>
      </c>
      <c r="R1141" s="128" t="s">
        <v>109</v>
      </c>
      <c r="S1141" s="129"/>
    </row>
    <row r="1142" spans="3:19" s="106" customFormat="1" ht="15.75" thickBot="1" x14ac:dyDescent="0.3">
      <c r="C1142" s="131" t="s">
        <v>109</v>
      </c>
      <c r="D1142" s="132">
        <v>0</v>
      </c>
      <c r="E1142" s="133">
        <v>0</v>
      </c>
      <c r="F1142" s="134">
        <v>0</v>
      </c>
      <c r="G1142" s="135" t="s">
        <v>109</v>
      </c>
      <c r="H1142" s="135" t="s">
        <v>109</v>
      </c>
      <c r="I1142" s="134" t="s">
        <v>109</v>
      </c>
      <c r="J1142" s="136" t="s">
        <v>109</v>
      </c>
      <c r="K1142" s="137" t="s">
        <v>109</v>
      </c>
      <c r="L1142" s="138" t="s">
        <v>109</v>
      </c>
      <c r="M1142" s="139">
        <v>0</v>
      </c>
      <c r="N1142" s="139" t="s">
        <v>109</v>
      </c>
      <c r="O1142" s="138" t="s">
        <v>109</v>
      </c>
      <c r="P1142" s="138" t="s">
        <v>109</v>
      </c>
      <c r="Q1142" s="137">
        <v>5.0000000000000001E-4</v>
      </c>
      <c r="R1142" s="140" t="s">
        <v>109</v>
      </c>
      <c r="S1142" s="141"/>
    </row>
    <row r="1143" spans="3:19" s="106" customFormat="1" x14ac:dyDescent="0.25">
      <c r="C1143" s="109">
        <v>10</v>
      </c>
      <c r="D1143" s="142" t="s">
        <v>74</v>
      </c>
      <c r="E1143" s="111" t="s">
        <v>109</v>
      </c>
      <c r="F1143" s="112">
        <v>1</v>
      </c>
      <c r="G1143" s="113">
        <v>151500000000</v>
      </c>
      <c r="H1143" s="113">
        <v>75750000000</v>
      </c>
      <c r="I1143" s="112">
        <v>18</v>
      </c>
      <c r="J1143" s="110">
        <v>50500000000</v>
      </c>
      <c r="K1143" s="112"/>
      <c r="L1143" s="110"/>
      <c r="M1143" s="110"/>
      <c r="N1143" s="110">
        <v>0</v>
      </c>
      <c r="O1143" s="112" t="s">
        <v>109</v>
      </c>
      <c r="P1143" s="110" t="s">
        <v>109</v>
      </c>
      <c r="Q1143" s="114"/>
      <c r="R1143" s="114">
        <v>334096452340.32996</v>
      </c>
      <c r="S1143" s="115" t="s">
        <v>107</v>
      </c>
    </row>
    <row r="1144" spans="3:19" s="106" customFormat="1" x14ac:dyDescent="0.25">
      <c r="C1144" s="120">
        <v>10.1</v>
      </c>
      <c r="D1144" s="121" t="s">
        <v>75</v>
      </c>
      <c r="E1144" s="122">
        <v>0.5</v>
      </c>
      <c r="F1144" s="123">
        <v>2</v>
      </c>
      <c r="G1144" s="124" t="s">
        <v>54</v>
      </c>
      <c r="H1144" s="124">
        <v>61342500000</v>
      </c>
      <c r="I1144" s="123">
        <v>18</v>
      </c>
      <c r="J1144" s="125" t="e">
        <v>#VALUE!</v>
      </c>
      <c r="K1144" s="126">
        <v>145143272000</v>
      </c>
      <c r="L1144" s="127">
        <v>100</v>
      </c>
      <c r="M1144" s="127" t="s">
        <v>54</v>
      </c>
      <c r="N1144" s="127" t="s">
        <v>109</v>
      </c>
      <c r="O1144" s="127">
        <v>40</v>
      </c>
      <c r="P1144" s="127">
        <v>40</v>
      </c>
      <c r="Q1144" s="126">
        <v>42406499414.120003</v>
      </c>
      <c r="R1144" s="128">
        <v>218851390185.88</v>
      </c>
      <c r="S1144" s="129"/>
    </row>
    <row r="1145" spans="3:19" s="106" customFormat="1" ht="25.5" x14ac:dyDescent="0.25">
      <c r="C1145" s="120">
        <v>10.199999999999999</v>
      </c>
      <c r="D1145" s="121" t="s">
        <v>76</v>
      </c>
      <c r="E1145" s="122">
        <v>0.25</v>
      </c>
      <c r="F1145" s="123">
        <v>0</v>
      </c>
      <c r="G1145" s="124" t="s">
        <v>109</v>
      </c>
      <c r="H1145" s="124" t="s">
        <v>109</v>
      </c>
      <c r="I1145" s="123" t="s">
        <v>109</v>
      </c>
      <c r="J1145" s="125" t="s">
        <v>109</v>
      </c>
      <c r="K1145" s="126">
        <v>67330401000</v>
      </c>
      <c r="L1145" s="127">
        <v>120</v>
      </c>
      <c r="M1145" s="130" t="s">
        <v>54</v>
      </c>
      <c r="N1145" s="130" t="s">
        <v>109</v>
      </c>
      <c r="O1145" s="127">
        <v>40</v>
      </c>
      <c r="P1145" s="127">
        <v>40</v>
      </c>
      <c r="Q1145" s="126">
        <v>13871036489.66</v>
      </c>
      <c r="R1145" s="128">
        <v>120789765510.34</v>
      </c>
      <c r="S1145" s="129"/>
    </row>
    <row r="1146" spans="3:19" s="106" customFormat="1" x14ac:dyDescent="0.25">
      <c r="C1146" s="120">
        <v>10.299999999999999</v>
      </c>
      <c r="D1146" s="121" t="s">
        <v>77</v>
      </c>
      <c r="E1146" s="122">
        <v>0.01</v>
      </c>
      <c r="F1146" s="123">
        <v>0</v>
      </c>
      <c r="G1146" s="124" t="s">
        <v>109</v>
      </c>
      <c r="H1146" s="124" t="s">
        <v>109</v>
      </c>
      <c r="I1146" s="123" t="s">
        <v>109</v>
      </c>
      <c r="J1146" s="125" t="s">
        <v>109</v>
      </c>
      <c r="K1146" s="126">
        <v>380778000</v>
      </c>
      <c r="L1146" s="127">
        <v>120</v>
      </c>
      <c r="M1146" s="130">
        <v>0</v>
      </c>
      <c r="N1146" s="130" t="s">
        <v>109</v>
      </c>
      <c r="O1146" s="127">
        <v>20</v>
      </c>
      <c r="P1146" s="127">
        <v>40</v>
      </c>
      <c r="Q1146" s="126">
        <v>207752116.77000001</v>
      </c>
      <c r="R1146" s="128">
        <v>477648283.23000002</v>
      </c>
      <c r="S1146" s="129"/>
    </row>
    <row r="1147" spans="3:19" s="106" customFormat="1" ht="25.5" x14ac:dyDescent="0.25">
      <c r="C1147" s="120">
        <v>10.4</v>
      </c>
      <c r="D1147" s="121" t="s">
        <v>78</v>
      </c>
      <c r="E1147" s="122">
        <v>0.24</v>
      </c>
      <c r="F1147" s="123">
        <v>0</v>
      </c>
      <c r="G1147" s="124" t="s">
        <v>109</v>
      </c>
      <c r="H1147" s="124" t="s">
        <v>109</v>
      </c>
      <c r="I1147" s="123" t="s">
        <v>109</v>
      </c>
      <c r="J1147" s="125" t="s">
        <v>109</v>
      </c>
      <c r="K1147" s="126">
        <v>1603667000</v>
      </c>
      <c r="L1147" s="127">
        <v>60</v>
      </c>
      <c r="M1147" s="130">
        <v>0</v>
      </c>
      <c r="N1147" s="130" t="s">
        <v>109</v>
      </c>
      <c r="O1147" s="127">
        <v>20</v>
      </c>
      <c r="P1147" s="127">
        <v>40</v>
      </c>
      <c r="Q1147" s="126">
        <v>7946752039.1199999</v>
      </c>
      <c r="R1147" s="128">
        <v>-6022351639.1199999</v>
      </c>
      <c r="S1147" s="129"/>
    </row>
    <row r="1148" spans="3:19" s="106" customFormat="1" x14ac:dyDescent="0.25">
      <c r="C1148" s="120" t="s">
        <v>109</v>
      </c>
      <c r="D1148" s="121">
        <v>0</v>
      </c>
      <c r="E1148" s="122">
        <v>0</v>
      </c>
      <c r="F1148" s="123">
        <v>0</v>
      </c>
      <c r="G1148" s="124" t="s">
        <v>109</v>
      </c>
      <c r="H1148" s="124" t="s">
        <v>109</v>
      </c>
      <c r="I1148" s="123" t="s">
        <v>109</v>
      </c>
      <c r="J1148" s="125" t="s">
        <v>109</v>
      </c>
      <c r="K1148" s="126" t="s">
        <v>109</v>
      </c>
      <c r="L1148" s="127" t="s">
        <v>109</v>
      </c>
      <c r="M1148" s="130">
        <v>0</v>
      </c>
      <c r="N1148" s="130" t="s">
        <v>109</v>
      </c>
      <c r="O1148" s="127" t="s">
        <v>109</v>
      </c>
      <c r="P1148" s="127" t="s">
        <v>109</v>
      </c>
      <c r="Q1148" s="126">
        <v>5.0000000000000001E-4</v>
      </c>
      <c r="R1148" s="128" t="s">
        <v>109</v>
      </c>
      <c r="S1148" s="129"/>
    </row>
    <row r="1149" spans="3:19" s="106" customFormat="1" x14ac:dyDescent="0.25">
      <c r="C1149" s="120" t="s">
        <v>109</v>
      </c>
      <c r="D1149" s="121">
        <v>0</v>
      </c>
      <c r="E1149" s="122">
        <v>0</v>
      </c>
      <c r="F1149" s="123">
        <v>0</v>
      </c>
      <c r="G1149" s="124" t="s">
        <v>109</v>
      </c>
      <c r="H1149" s="124" t="s">
        <v>109</v>
      </c>
      <c r="I1149" s="123" t="s">
        <v>109</v>
      </c>
      <c r="J1149" s="125" t="s">
        <v>109</v>
      </c>
      <c r="K1149" s="126" t="s">
        <v>109</v>
      </c>
      <c r="L1149" s="127" t="s">
        <v>109</v>
      </c>
      <c r="M1149" s="130">
        <v>0</v>
      </c>
      <c r="N1149" s="130" t="s">
        <v>109</v>
      </c>
      <c r="O1149" s="127" t="s">
        <v>109</v>
      </c>
      <c r="P1149" s="127" t="s">
        <v>109</v>
      </c>
      <c r="Q1149" s="126">
        <v>5.0000000000000001E-4</v>
      </c>
      <c r="R1149" s="128" t="s">
        <v>109</v>
      </c>
      <c r="S1149" s="129"/>
    </row>
    <row r="1150" spans="3:19" s="106" customFormat="1" x14ac:dyDescent="0.25">
      <c r="C1150" s="120" t="s">
        <v>109</v>
      </c>
      <c r="D1150" s="121">
        <v>0</v>
      </c>
      <c r="E1150" s="122">
        <v>0</v>
      </c>
      <c r="F1150" s="123">
        <v>0</v>
      </c>
      <c r="G1150" s="124" t="s">
        <v>109</v>
      </c>
      <c r="H1150" s="124" t="s">
        <v>109</v>
      </c>
      <c r="I1150" s="123" t="s">
        <v>109</v>
      </c>
      <c r="J1150" s="125" t="s">
        <v>109</v>
      </c>
      <c r="K1150" s="126" t="s">
        <v>109</v>
      </c>
      <c r="L1150" s="127" t="s">
        <v>109</v>
      </c>
      <c r="M1150" s="130">
        <v>0</v>
      </c>
      <c r="N1150" s="130" t="s">
        <v>109</v>
      </c>
      <c r="O1150" s="127" t="s">
        <v>109</v>
      </c>
      <c r="P1150" s="127" t="s">
        <v>109</v>
      </c>
      <c r="Q1150" s="126">
        <v>5.0000000000000001E-4</v>
      </c>
      <c r="R1150" s="128" t="s">
        <v>109</v>
      </c>
      <c r="S1150" s="129"/>
    </row>
    <row r="1151" spans="3:19" s="106" customFormat="1" x14ac:dyDescent="0.25">
      <c r="C1151" s="120" t="s">
        <v>109</v>
      </c>
      <c r="D1151" s="121">
        <v>0</v>
      </c>
      <c r="E1151" s="122">
        <v>0</v>
      </c>
      <c r="F1151" s="123">
        <v>0</v>
      </c>
      <c r="G1151" s="124" t="s">
        <v>109</v>
      </c>
      <c r="H1151" s="124" t="s">
        <v>109</v>
      </c>
      <c r="I1151" s="123" t="s">
        <v>109</v>
      </c>
      <c r="J1151" s="125" t="s">
        <v>109</v>
      </c>
      <c r="K1151" s="126" t="s">
        <v>109</v>
      </c>
      <c r="L1151" s="127" t="s">
        <v>109</v>
      </c>
      <c r="M1151" s="130">
        <v>0</v>
      </c>
      <c r="N1151" s="130" t="s">
        <v>109</v>
      </c>
      <c r="O1151" s="127" t="s">
        <v>109</v>
      </c>
      <c r="P1151" s="127" t="s">
        <v>109</v>
      </c>
      <c r="Q1151" s="126">
        <v>5.0000000000000001E-4</v>
      </c>
      <c r="R1151" s="128" t="s">
        <v>109</v>
      </c>
      <c r="S1151" s="129"/>
    </row>
    <row r="1152" spans="3:19" s="106" customFormat="1" x14ac:dyDescent="0.25">
      <c r="C1152" s="120" t="s">
        <v>109</v>
      </c>
      <c r="D1152" s="121">
        <v>0</v>
      </c>
      <c r="E1152" s="122">
        <v>0</v>
      </c>
      <c r="F1152" s="123">
        <v>0</v>
      </c>
      <c r="G1152" s="124" t="s">
        <v>109</v>
      </c>
      <c r="H1152" s="124" t="s">
        <v>109</v>
      </c>
      <c r="I1152" s="123" t="s">
        <v>109</v>
      </c>
      <c r="J1152" s="125" t="s">
        <v>109</v>
      </c>
      <c r="K1152" s="126" t="s">
        <v>109</v>
      </c>
      <c r="L1152" s="127" t="s">
        <v>109</v>
      </c>
      <c r="M1152" s="130">
        <v>0</v>
      </c>
      <c r="N1152" s="130" t="s">
        <v>109</v>
      </c>
      <c r="O1152" s="127" t="s">
        <v>109</v>
      </c>
      <c r="P1152" s="127" t="s">
        <v>109</v>
      </c>
      <c r="Q1152" s="126">
        <v>5.0000000000000001E-4</v>
      </c>
      <c r="R1152" s="128" t="s">
        <v>109</v>
      </c>
      <c r="S1152" s="129"/>
    </row>
    <row r="1153" spans="3:24" ht="15.75" thickBot="1" x14ac:dyDescent="0.3">
      <c r="C1153" s="131" t="s">
        <v>109</v>
      </c>
      <c r="D1153" s="132">
        <v>0</v>
      </c>
      <c r="E1153" s="133">
        <v>0</v>
      </c>
      <c r="F1153" s="134">
        <v>0</v>
      </c>
      <c r="G1153" s="135" t="s">
        <v>109</v>
      </c>
      <c r="H1153" s="135" t="s">
        <v>109</v>
      </c>
      <c r="I1153" s="134" t="s">
        <v>109</v>
      </c>
      <c r="J1153" s="136" t="s">
        <v>109</v>
      </c>
      <c r="K1153" s="137" t="s">
        <v>109</v>
      </c>
      <c r="L1153" s="138" t="s">
        <v>109</v>
      </c>
      <c r="M1153" s="139">
        <v>0</v>
      </c>
      <c r="N1153" s="139" t="s">
        <v>109</v>
      </c>
      <c r="O1153" s="138" t="s">
        <v>109</v>
      </c>
      <c r="P1153" s="138" t="s">
        <v>109</v>
      </c>
      <c r="Q1153" s="137">
        <v>5.0000000000000001E-4</v>
      </c>
      <c r="R1153" s="140" t="s">
        <v>109</v>
      </c>
      <c r="S1153" s="141"/>
      <c r="U1153" s="106"/>
      <c r="V1153" s="106"/>
    </row>
    <row r="1157" spans="3:24" s="90" customFormat="1" ht="14.25" thickBot="1" x14ac:dyDescent="0.25">
      <c r="C1157" s="93"/>
      <c r="D1157" s="94"/>
      <c r="E1157" s="95"/>
      <c r="F1157" s="95"/>
      <c r="G1157" s="96"/>
      <c r="H1157" s="96"/>
      <c r="I1157" s="96"/>
      <c r="J1157" s="97"/>
      <c r="L1157" s="98"/>
      <c r="M1157" s="98"/>
      <c r="N1157" s="98"/>
      <c r="O1157" s="98"/>
      <c r="P1157" s="98"/>
      <c r="Q1157" s="98"/>
      <c r="R1157" s="98"/>
      <c r="S1157" s="99"/>
      <c r="U1157" s="91"/>
      <c r="V1157" s="92"/>
    </row>
    <row r="1158" spans="3:24" ht="54" customHeight="1" x14ac:dyDescent="0.25">
      <c r="C1158" s="200" t="s">
        <v>16</v>
      </c>
      <c r="D1158" s="203" t="s">
        <v>17</v>
      </c>
      <c r="E1158" s="100" t="s">
        <v>81</v>
      </c>
      <c r="F1158" s="206" t="s">
        <v>26</v>
      </c>
      <c r="G1158" s="100" t="s">
        <v>82</v>
      </c>
      <c r="H1158" s="100" t="s">
        <v>83</v>
      </c>
      <c r="I1158" s="209" t="s">
        <v>84</v>
      </c>
      <c r="J1158" s="101" t="s">
        <v>85</v>
      </c>
      <c r="K1158" s="100" t="s">
        <v>86</v>
      </c>
      <c r="L1158" s="100" t="s">
        <v>87</v>
      </c>
      <c r="M1158" s="166" t="s">
        <v>28</v>
      </c>
      <c r="N1158" s="156" t="s">
        <v>29</v>
      </c>
      <c r="O1158" s="100" t="s">
        <v>88</v>
      </c>
      <c r="P1158" s="102" t="s">
        <v>89</v>
      </c>
      <c r="Q1158" s="103" t="s">
        <v>90</v>
      </c>
      <c r="R1158" s="104" t="s">
        <v>91</v>
      </c>
      <c r="S1158" s="105" t="s">
        <v>92</v>
      </c>
    </row>
    <row r="1159" spans="3:24" x14ac:dyDescent="0.25">
      <c r="C1159" s="201"/>
      <c r="D1159" s="204"/>
      <c r="E1159" s="198" t="s">
        <v>93</v>
      </c>
      <c r="F1159" s="207"/>
      <c r="G1159" s="198" t="s">
        <v>94</v>
      </c>
      <c r="H1159" s="198" t="s">
        <v>94</v>
      </c>
      <c r="I1159" s="210"/>
      <c r="J1159" s="194" t="s">
        <v>95</v>
      </c>
      <c r="K1159" s="192" t="s">
        <v>96</v>
      </c>
      <c r="L1159" s="192" t="s">
        <v>97</v>
      </c>
      <c r="M1159" s="167"/>
      <c r="N1159" s="157"/>
      <c r="O1159" s="192" t="s">
        <v>97</v>
      </c>
      <c r="P1159" s="192" t="s">
        <v>97</v>
      </c>
      <c r="Q1159" s="192" t="s">
        <v>96</v>
      </c>
      <c r="R1159" s="194" t="s">
        <v>98</v>
      </c>
      <c r="S1159" s="196" t="s">
        <v>99</v>
      </c>
    </row>
    <row r="1160" spans="3:24" ht="51" customHeight="1" thickBot="1" x14ac:dyDescent="0.3">
      <c r="C1160" s="202"/>
      <c r="D1160" s="205"/>
      <c r="E1160" s="199"/>
      <c r="F1160" s="208"/>
      <c r="G1160" s="199"/>
      <c r="H1160" s="199"/>
      <c r="I1160" s="211"/>
      <c r="J1160" s="195"/>
      <c r="K1160" s="193"/>
      <c r="L1160" s="193"/>
      <c r="M1160" s="168"/>
      <c r="N1160" s="158"/>
      <c r="O1160" s="193"/>
      <c r="P1160" s="193"/>
      <c r="Q1160" s="193"/>
      <c r="R1160" s="195"/>
      <c r="S1160" s="197"/>
    </row>
    <row r="1161" spans="3:24" x14ac:dyDescent="0.25">
      <c r="C1161" s="109">
        <v>11</v>
      </c>
      <c r="D1161" s="110" t="s">
        <v>106</v>
      </c>
      <c r="E1161" s="111">
        <v>1</v>
      </c>
      <c r="F1161" s="112">
        <v>3</v>
      </c>
      <c r="G1161" s="113">
        <v>13200000000</v>
      </c>
      <c r="H1161" s="113">
        <v>6600000000</v>
      </c>
      <c r="I1161" s="112">
        <v>9</v>
      </c>
      <c r="J1161" s="110">
        <v>6600000000</v>
      </c>
      <c r="K1161" s="112"/>
      <c r="L1161" s="110"/>
      <c r="M1161" s="110"/>
      <c r="N1161" s="110">
        <v>0</v>
      </c>
      <c r="O1161" s="112" t="s">
        <v>109</v>
      </c>
      <c r="P1161" s="110" t="s">
        <v>109</v>
      </c>
      <c r="Q1161" s="114"/>
      <c r="R1161" s="114">
        <v>113773651382.81999</v>
      </c>
      <c r="S1161" s="148" t="s">
        <v>107</v>
      </c>
      <c r="U1161" s="116"/>
      <c r="V1161" s="117"/>
      <c r="W1161" s="118"/>
      <c r="X1161" s="119"/>
    </row>
    <row r="1162" spans="3:24" x14ac:dyDescent="0.25">
      <c r="C1162" s="120">
        <v>11.1</v>
      </c>
      <c r="D1162" s="121" t="s">
        <v>108</v>
      </c>
      <c r="E1162" s="122">
        <v>0.5</v>
      </c>
      <c r="F1162" s="123"/>
      <c r="G1162" s="124" t="s">
        <v>109</v>
      </c>
      <c r="H1162" s="124" t="s">
        <v>109</v>
      </c>
      <c r="I1162" s="149"/>
      <c r="J1162" s="125" t="s">
        <v>109</v>
      </c>
      <c r="K1162" s="126">
        <v>67330401000</v>
      </c>
      <c r="L1162" s="127">
        <v>120</v>
      </c>
      <c r="M1162" s="127">
        <v>0</v>
      </c>
      <c r="N1162" s="127" t="s">
        <v>109</v>
      </c>
      <c r="O1162" s="127">
        <v>40</v>
      </c>
      <c r="P1162" s="127">
        <v>40</v>
      </c>
      <c r="Q1162" s="126">
        <v>13880980461.290001</v>
      </c>
      <c r="R1162" s="128">
        <v>120779821538.70999</v>
      </c>
      <c r="S1162" s="150" t="s">
        <v>109</v>
      </c>
    </row>
    <row r="1163" spans="3:24" x14ac:dyDescent="0.25">
      <c r="C1163" s="120">
        <v>11.2</v>
      </c>
      <c r="D1163" s="121" t="s">
        <v>111</v>
      </c>
      <c r="E1163" s="122">
        <v>0.01</v>
      </c>
      <c r="F1163" s="123">
        <v>0</v>
      </c>
      <c r="G1163" s="124" t="s">
        <v>109</v>
      </c>
      <c r="H1163" s="124" t="s">
        <v>109</v>
      </c>
      <c r="I1163" s="123" t="s">
        <v>109</v>
      </c>
      <c r="J1163" s="125" t="s">
        <v>109</v>
      </c>
      <c r="K1163" s="126">
        <v>380778000</v>
      </c>
      <c r="L1163" s="127">
        <v>120</v>
      </c>
      <c r="M1163" s="130">
        <v>0</v>
      </c>
      <c r="N1163" s="130" t="s">
        <v>109</v>
      </c>
      <c r="O1163" s="127">
        <v>20</v>
      </c>
      <c r="P1163" s="127">
        <v>40</v>
      </c>
      <c r="Q1163" s="126">
        <v>201752116.77000001</v>
      </c>
      <c r="R1163" s="128">
        <v>483648283.23000002</v>
      </c>
      <c r="S1163" s="129"/>
    </row>
    <row r="1164" spans="3:24" ht="25.5" x14ac:dyDescent="0.25">
      <c r="C1164" s="120">
        <v>11.299999999999999</v>
      </c>
      <c r="D1164" s="121" t="s">
        <v>78</v>
      </c>
      <c r="E1164" s="122">
        <v>0.49</v>
      </c>
      <c r="F1164" s="123">
        <v>0</v>
      </c>
      <c r="G1164" s="124" t="s">
        <v>109</v>
      </c>
      <c r="H1164" s="124" t="s">
        <v>109</v>
      </c>
      <c r="I1164" s="123" t="s">
        <v>109</v>
      </c>
      <c r="J1164" s="125" t="s">
        <v>109</v>
      </c>
      <c r="K1164" s="126">
        <v>380778000</v>
      </c>
      <c r="L1164" s="127">
        <v>60</v>
      </c>
      <c r="M1164" s="130">
        <v>0</v>
      </c>
      <c r="N1164" s="130" t="s">
        <v>109</v>
      </c>
      <c r="O1164" s="127">
        <v>20</v>
      </c>
      <c r="P1164" s="127">
        <v>40</v>
      </c>
      <c r="Q1164" s="126">
        <v>7946752039.1199999</v>
      </c>
      <c r="R1164" s="128">
        <v>-7489818439.1199999</v>
      </c>
      <c r="S1164" s="129"/>
    </row>
    <row r="1165" spans="3:24" x14ac:dyDescent="0.25">
      <c r="C1165" s="120" t="s">
        <v>109</v>
      </c>
      <c r="D1165" s="121">
        <v>0</v>
      </c>
      <c r="E1165" s="122">
        <v>0</v>
      </c>
      <c r="F1165" s="123">
        <v>0</v>
      </c>
      <c r="G1165" s="124" t="s">
        <v>109</v>
      </c>
      <c r="H1165" s="124" t="s">
        <v>109</v>
      </c>
      <c r="I1165" s="123" t="s">
        <v>109</v>
      </c>
      <c r="J1165" s="125" t="s">
        <v>109</v>
      </c>
      <c r="K1165" s="126" t="s">
        <v>109</v>
      </c>
      <c r="L1165" s="127" t="s">
        <v>109</v>
      </c>
      <c r="M1165" s="130">
        <v>0</v>
      </c>
      <c r="N1165" s="130" t="s">
        <v>109</v>
      </c>
      <c r="O1165" s="127" t="s">
        <v>109</v>
      </c>
      <c r="P1165" s="127" t="s">
        <v>109</v>
      </c>
      <c r="Q1165" s="126" t="s">
        <v>109</v>
      </c>
      <c r="R1165" s="128" t="s">
        <v>109</v>
      </c>
      <c r="S1165" s="129"/>
    </row>
    <row r="1166" spans="3:24" x14ac:dyDescent="0.25">
      <c r="C1166" s="120" t="s">
        <v>109</v>
      </c>
      <c r="D1166" s="121">
        <v>0</v>
      </c>
      <c r="E1166" s="122">
        <v>0</v>
      </c>
      <c r="F1166" s="123">
        <v>0</v>
      </c>
      <c r="G1166" s="124" t="s">
        <v>109</v>
      </c>
      <c r="H1166" s="124" t="s">
        <v>109</v>
      </c>
      <c r="I1166" s="123" t="s">
        <v>109</v>
      </c>
      <c r="J1166" s="125" t="s">
        <v>109</v>
      </c>
      <c r="K1166" s="126" t="s">
        <v>109</v>
      </c>
      <c r="L1166" s="127" t="s">
        <v>109</v>
      </c>
      <c r="M1166" s="130">
        <v>0</v>
      </c>
      <c r="N1166" s="130" t="s">
        <v>109</v>
      </c>
      <c r="O1166" s="127" t="s">
        <v>109</v>
      </c>
      <c r="P1166" s="127" t="s">
        <v>109</v>
      </c>
      <c r="Q1166" s="126" t="s">
        <v>109</v>
      </c>
      <c r="R1166" s="128" t="s">
        <v>109</v>
      </c>
      <c r="S1166" s="129"/>
    </row>
    <row r="1167" spans="3:24" x14ac:dyDescent="0.25">
      <c r="C1167" s="120" t="s">
        <v>109</v>
      </c>
      <c r="D1167" s="121">
        <v>0</v>
      </c>
      <c r="E1167" s="122">
        <v>0</v>
      </c>
      <c r="F1167" s="123">
        <v>0</v>
      </c>
      <c r="G1167" s="124" t="s">
        <v>109</v>
      </c>
      <c r="H1167" s="124" t="s">
        <v>109</v>
      </c>
      <c r="I1167" s="123" t="s">
        <v>109</v>
      </c>
      <c r="J1167" s="125" t="s">
        <v>109</v>
      </c>
      <c r="K1167" s="126" t="s">
        <v>109</v>
      </c>
      <c r="L1167" s="127" t="s">
        <v>109</v>
      </c>
      <c r="M1167" s="130">
        <v>0</v>
      </c>
      <c r="N1167" s="130" t="s">
        <v>109</v>
      </c>
      <c r="O1167" s="127" t="s">
        <v>109</v>
      </c>
      <c r="P1167" s="127" t="s">
        <v>109</v>
      </c>
      <c r="Q1167" s="126" t="s">
        <v>109</v>
      </c>
      <c r="R1167" s="128" t="s">
        <v>109</v>
      </c>
      <c r="S1167" s="129"/>
    </row>
    <row r="1168" spans="3:24" x14ac:dyDescent="0.25">
      <c r="C1168" s="120" t="s">
        <v>109</v>
      </c>
      <c r="D1168" s="121">
        <v>0</v>
      </c>
      <c r="E1168" s="122">
        <v>0</v>
      </c>
      <c r="F1168" s="123">
        <v>0</v>
      </c>
      <c r="G1168" s="124" t="s">
        <v>109</v>
      </c>
      <c r="H1168" s="124" t="s">
        <v>109</v>
      </c>
      <c r="I1168" s="123" t="s">
        <v>109</v>
      </c>
      <c r="J1168" s="125" t="s">
        <v>109</v>
      </c>
      <c r="K1168" s="126" t="s">
        <v>109</v>
      </c>
      <c r="L1168" s="127" t="s">
        <v>109</v>
      </c>
      <c r="M1168" s="130">
        <v>0</v>
      </c>
      <c r="N1168" s="130" t="s">
        <v>109</v>
      </c>
      <c r="O1168" s="127" t="s">
        <v>109</v>
      </c>
      <c r="P1168" s="127" t="s">
        <v>109</v>
      </c>
      <c r="Q1168" s="126" t="s">
        <v>109</v>
      </c>
      <c r="R1168" s="128" t="s">
        <v>109</v>
      </c>
      <c r="S1168" s="129"/>
    </row>
    <row r="1169" spans="3:19" x14ac:dyDescent="0.25">
      <c r="C1169" s="120" t="s">
        <v>109</v>
      </c>
      <c r="D1169" s="121">
        <v>0</v>
      </c>
      <c r="E1169" s="122">
        <v>0</v>
      </c>
      <c r="F1169" s="123">
        <v>0</v>
      </c>
      <c r="G1169" s="124" t="s">
        <v>109</v>
      </c>
      <c r="H1169" s="124" t="s">
        <v>109</v>
      </c>
      <c r="I1169" s="123" t="s">
        <v>109</v>
      </c>
      <c r="J1169" s="125" t="s">
        <v>109</v>
      </c>
      <c r="K1169" s="126" t="s">
        <v>109</v>
      </c>
      <c r="L1169" s="127" t="s">
        <v>109</v>
      </c>
      <c r="M1169" s="130">
        <v>0</v>
      </c>
      <c r="N1169" s="130" t="s">
        <v>109</v>
      </c>
      <c r="O1169" s="127" t="s">
        <v>109</v>
      </c>
      <c r="P1169" s="127" t="s">
        <v>109</v>
      </c>
      <c r="Q1169" s="126" t="s">
        <v>109</v>
      </c>
      <c r="R1169" s="128" t="s">
        <v>109</v>
      </c>
      <c r="S1169" s="129"/>
    </row>
    <row r="1170" spans="3:19" x14ac:dyDescent="0.25">
      <c r="C1170" s="120" t="s">
        <v>109</v>
      </c>
      <c r="D1170" s="121">
        <v>0</v>
      </c>
      <c r="E1170" s="122">
        <v>0</v>
      </c>
      <c r="F1170" s="123">
        <v>0</v>
      </c>
      <c r="G1170" s="124" t="s">
        <v>109</v>
      </c>
      <c r="H1170" s="124" t="s">
        <v>109</v>
      </c>
      <c r="I1170" s="123" t="s">
        <v>109</v>
      </c>
      <c r="J1170" s="125" t="s">
        <v>109</v>
      </c>
      <c r="K1170" s="126" t="s">
        <v>109</v>
      </c>
      <c r="L1170" s="127" t="s">
        <v>109</v>
      </c>
      <c r="M1170" s="130">
        <v>0</v>
      </c>
      <c r="N1170" s="130" t="s">
        <v>109</v>
      </c>
      <c r="O1170" s="127" t="s">
        <v>109</v>
      </c>
      <c r="P1170" s="127" t="s">
        <v>109</v>
      </c>
      <c r="Q1170" s="126" t="s">
        <v>109</v>
      </c>
      <c r="R1170" s="128" t="s">
        <v>109</v>
      </c>
      <c r="S1170" s="129"/>
    </row>
    <row r="1171" spans="3:19" ht="15.75" thickBot="1" x14ac:dyDescent="0.3">
      <c r="C1171" s="131" t="s">
        <v>109</v>
      </c>
      <c r="D1171" s="132">
        <v>0</v>
      </c>
      <c r="E1171" s="133">
        <v>0</v>
      </c>
      <c r="F1171" s="134">
        <v>0</v>
      </c>
      <c r="G1171" s="135" t="s">
        <v>109</v>
      </c>
      <c r="H1171" s="135" t="s">
        <v>109</v>
      </c>
      <c r="I1171" s="134" t="s">
        <v>109</v>
      </c>
      <c r="J1171" s="136" t="s">
        <v>109</v>
      </c>
      <c r="K1171" s="137" t="s">
        <v>109</v>
      </c>
      <c r="L1171" s="138" t="s">
        <v>109</v>
      </c>
      <c r="M1171" s="139">
        <v>0</v>
      </c>
      <c r="N1171" s="139" t="s">
        <v>109</v>
      </c>
      <c r="O1171" s="138" t="s">
        <v>109</v>
      </c>
      <c r="P1171" s="138" t="s">
        <v>109</v>
      </c>
      <c r="Q1171" s="137" t="s">
        <v>109</v>
      </c>
      <c r="R1171" s="140" t="s">
        <v>109</v>
      </c>
      <c r="S1171" s="141"/>
    </row>
    <row r="1172" spans="3:19" x14ac:dyDescent="0.25">
      <c r="C1172" s="109">
        <v>12</v>
      </c>
      <c r="D1172" s="110" t="s">
        <v>113</v>
      </c>
      <c r="E1172" s="111">
        <v>1</v>
      </c>
      <c r="F1172" s="112">
        <v>3</v>
      </c>
      <c r="G1172" s="113">
        <v>13200000000</v>
      </c>
      <c r="H1172" s="113">
        <v>6600000000</v>
      </c>
      <c r="I1172" s="112">
        <v>9</v>
      </c>
      <c r="J1172" s="110">
        <v>6600000000</v>
      </c>
      <c r="K1172" s="112"/>
      <c r="L1172" s="110"/>
      <c r="M1172" s="110"/>
      <c r="N1172" s="110">
        <v>0</v>
      </c>
      <c r="O1172" s="112" t="s">
        <v>109</v>
      </c>
      <c r="P1172" s="110" t="s">
        <v>109</v>
      </c>
      <c r="Q1172" s="114"/>
      <c r="R1172" s="114">
        <v>104469125654.83</v>
      </c>
      <c r="S1172" s="148" t="s">
        <v>107</v>
      </c>
    </row>
    <row r="1173" spans="3:19" ht="25.5" x14ac:dyDescent="0.25">
      <c r="C1173" s="120">
        <v>12.1</v>
      </c>
      <c r="D1173" s="121" t="s">
        <v>114</v>
      </c>
      <c r="E1173" s="122">
        <v>0.9</v>
      </c>
      <c r="F1173" s="123"/>
      <c r="G1173" s="124" t="s">
        <v>109</v>
      </c>
      <c r="H1173" s="124" t="s">
        <v>109</v>
      </c>
      <c r="I1173" s="149"/>
      <c r="J1173" s="125" t="s">
        <v>109</v>
      </c>
      <c r="K1173" s="126">
        <v>25661354975</v>
      </c>
      <c r="L1173" s="127">
        <v>60</v>
      </c>
      <c r="M1173" s="127">
        <v>0</v>
      </c>
      <c r="N1173" s="127" t="s">
        <v>109</v>
      </c>
      <c r="O1173" s="127">
        <v>20</v>
      </c>
      <c r="P1173" s="127">
        <v>40</v>
      </c>
      <c r="Q1173" s="126">
        <v>15908897255.08</v>
      </c>
      <c r="R1173" s="128">
        <v>14884728714.92</v>
      </c>
      <c r="S1173" s="150" t="s">
        <v>109</v>
      </c>
    </row>
    <row r="1174" spans="3:19" x14ac:dyDescent="0.25">
      <c r="C1174" s="120">
        <v>12.2</v>
      </c>
      <c r="D1174" s="121" t="s">
        <v>115</v>
      </c>
      <c r="E1174" s="122">
        <v>0.1</v>
      </c>
      <c r="F1174" s="123">
        <v>0</v>
      </c>
      <c r="G1174" s="124" t="s">
        <v>109</v>
      </c>
      <c r="H1174" s="124" t="s">
        <v>109</v>
      </c>
      <c r="I1174" s="123" t="s">
        <v>109</v>
      </c>
      <c r="J1174" s="125" t="s">
        <v>109</v>
      </c>
      <c r="K1174" s="126">
        <v>58359458000</v>
      </c>
      <c r="L1174" s="127">
        <v>120</v>
      </c>
      <c r="M1174" s="130">
        <v>0</v>
      </c>
      <c r="N1174" s="130" t="s">
        <v>109</v>
      </c>
      <c r="O1174" s="127">
        <v>20</v>
      </c>
      <c r="P1174" s="127">
        <v>40</v>
      </c>
      <c r="Q1174" s="126">
        <v>15462627460.09</v>
      </c>
      <c r="R1174" s="128">
        <v>89584396939.910004</v>
      </c>
      <c r="S1174" s="129"/>
    </row>
    <row r="1175" spans="3:19" x14ac:dyDescent="0.25">
      <c r="C1175" s="120" t="s">
        <v>109</v>
      </c>
      <c r="D1175" s="121">
        <v>0</v>
      </c>
      <c r="E1175" s="122">
        <v>0</v>
      </c>
      <c r="F1175" s="123">
        <v>0</v>
      </c>
      <c r="G1175" s="124" t="s">
        <v>109</v>
      </c>
      <c r="H1175" s="124" t="s">
        <v>109</v>
      </c>
      <c r="I1175" s="123" t="s">
        <v>109</v>
      </c>
      <c r="J1175" s="125" t="s">
        <v>109</v>
      </c>
      <c r="K1175" s="126" t="s">
        <v>109</v>
      </c>
      <c r="L1175" s="127" t="s">
        <v>109</v>
      </c>
      <c r="M1175" s="130">
        <v>0</v>
      </c>
      <c r="N1175" s="130" t="s">
        <v>109</v>
      </c>
      <c r="O1175" s="127" t="s">
        <v>109</v>
      </c>
      <c r="P1175" s="127" t="s">
        <v>109</v>
      </c>
      <c r="Q1175" s="126" t="s">
        <v>109</v>
      </c>
      <c r="R1175" s="128" t="s">
        <v>109</v>
      </c>
      <c r="S1175" s="129"/>
    </row>
    <row r="1176" spans="3:19" x14ac:dyDescent="0.25">
      <c r="C1176" s="120" t="s">
        <v>109</v>
      </c>
      <c r="D1176" s="121">
        <v>0</v>
      </c>
      <c r="E1176" s="122">
        <v>0</v>
      </c>
      <c r="F1176" s="123">
        <v>0</v>
      </c>
      <c r="G1176" s="124" t="s">
        <v>109</v>
      </c>
      <c r="H1176" s="124" t="s">
        <v>109</v>
      </c>
      <c r="I1176" s="123" t="s">
        <v>109</v>
      </c>
      <c r="J1176" s="125" t="s">
        <v>109</v>
      </c>
      <c r="K1176" s="126" t="s">
        <v>109</v>
      </c>
      <c r="L1176" s="127" t="s">
        <v>109</v>
      </c>
      <c r="M1176" s="130">
        <v>0</v>
      </c>
      <c r="N1176" s="130" t="s">
        <v>109</v>
      </c>
      <c r="O1176" s="127" t="s">
        <v>109</v>
      </c>
      <c r="P1176" s="127" t="s">
        <v>109</v>
      </c>
      <c r="Q1176" s="126" t="s">
        <v>109</v>
      </c>
      <c r="R1176" s="128" t="s">
        <v>109</v>
      </c>
      <c r="S1176" s="129"/>
    </row>
    <row r="1177" spans="3:19" x14ac:dyDescent="0.25">
      <c r="C1177" s="120" t="s">
        <v>109</v>
      </c>
      <c r="D1177" s="121">
        <v>0</v>
      </c>
      <c r="E1177" s="122">
        <v>0</v>
      </c>
      <c r="F1177" s="123">
        <v>0</v>
      </c>
      <c r="G1177" s="124" t="s">
        <v>109</v>
      </c>
      <c r="H1177" s="124" t="s">
        <v>109</v>
      </c>
      <c r="I1177" s="123" t="s">
        <v>109</v>
      </c>
      <c r="J1177" s="125" t="s">
        <v>109</v>
      </c>
      <c r="K1177" s="126" t="s">
        <v>109</v>
      </c>
      <c r="L1177" s="127" t="s">
        <v>109</v>
      </c>
      <c r="M1177" s="130">
        <v>0</v>
      </c>
      <c r="N1177" s="130" t="s">
        <v>109</v>
      </c>
      <c r="O1177" s="127" t="s">
        <v>109</v>
      </c>
      <c r="P1177" s="127" t="s">
        <v>109</v>
      </c>
      <c r="Q1177" s="126" t="s">
        <v>109</v>
      </c>
      <c r="R1177" s="128" t="s">
        <v>109</v>
      </c>
      <c r="S1177" s="129"/>
    </row>
    <row r="1178" spans="3:19" x14ac:dyDescent="0.25">
      <c r="C1178" s="120" t="s">
        <v>109</v>
      </c>
      <c r="D1178" s="121">
        <v>0</v>
      </c>
      <c r="E1178" s="122">
        <v>0</v>
      </c>
      <c r="F1178" s="123">
        <v>0</v>
      </c>
      <c r="G1178" s="124" t="s">
        <v>109</v>
      </c>
      <c r="H1178" s="124" t="s">
        <v>109</v>
      </c>
      <c r="I1178" s="123" t="s">
        <v>109</v>
      </c>
      <c r="J1178" s="125" t="s">
        <v>109</v>
      </c>
      <c r="K1178" s="126" t="s">
        <v>109</v>
      </c>
      <c r="L1178" s="127" t="s">
        <v>109</v>
      </c>
      <c r="M1178" s="130">
        <v>0</v>
      </c>
      <c r="N1178" s="130" t="s">
        <v>109</v>
      </c>
      <c r="O1178" s="127" t="s">
        <v>109</v>
      </c>
      <c r="P1178" s="127" t="s">
        <v>109</v>
      </c>
      <c r="Q1178" s="126" t="s">
        <v>109</v>
      </c>
      <c r="R1178" s="128" t="s">
        <v>109</v>
      </c>
      <c r="S1178" s="129"/>
    </row>
    <row r="1179" spans="3:19" x14ac:dyDescent="0.25">
      <c r="C1179" s="120" t="s">
        <v>109</v>
      </c>
      <c r="D1179" s="121">
        <v>0</v>
      </c>
      <c r="E1179" s="122">
        <v>0</v>
      </c>
      <c r="F1179" s="123">
        <v>0</v>
      </c>
      <c r="G1179" s="124" t="s">
        <v>109</v>
      </c>
      <c r="H1179" s="124" t="s">
        <v>109</v>
      </c>
      <c r="I1179" s="123" t="s">
        <v>109</v>
      </c>
      <c r="J1179" s="125" t="s">
        <v>109</v>
      </c>
      <c r="K1179" s="126" t="s">
        <v>109</v>
      </c>
      <c r="L1179" s="127" t="s">
        <v>109</v>
      </c>
      <c r="M1179" s="130">
        <v>0</v>
      </c>
      <c r="N1179" s="130" t="s">
        <v>109</v>
      </c>
      <c r="O1179" s="127" t="s">
        <v>109</v>
      </c>
      <c r="P1179" s="127" t="s">
        <v>109</v>
      </c>
      <c r="Q1179" s="126" t="s">
        <v>109</v>
      </c>
      <c r="R1179" s="128" t="s">
        <v>109</v>
      </c>
      <c r="S1179" s="129"/>
    </row>
    <row r="1180" spans="3:19" x14ac:dyDescent="0.25">
      <c r="C1180" s="120" t="s">
        <v>109</v>
      </c>
      <c r="D1180" s="121">
        <v>0</v>
      </c>
      <c r="E1180" s="122">
        <v>0</v>
      </c>
      <c r="F1180" s="123">
        <v>0</v>
      </c>
      <c r="G1180" s="124" t="s">
        <v>109</v>
      </c>
      <c r="H1180" s="124" t="s">
        <v>109</v>
      </c>
      <c r="I1180" s="123" t="s">
        <v>109</v>
      </c>
      <c r="J1180" s="125" t="s">
        <v>109</v>
      </c>
      <c r="K1180" s="126" t="s">
        <v>109</v>
      </c>
      <c r="L1180" s="127" t="s">
        <v>109</v>
      </c>
      <c r="M1180" s="130">
        <v>0</v>
      </c>
      <c r="N1180" s="130" t="s">
        <v>109</v>
      </c>
      <c r="O1180" s="127" t="s">
        <v>109</v>
      </c>
      <c r="P1180" s="127" t="s">
        <v>109</v>
      </c>
      <c r="Q1180" s="126" t="s">
        <v>109</v>
      </c>
      <c r="R1180" s="128" t="s">
        <v>109</v>
      </c>
      <c r="S1180" s="129"/>
    </row>
    <row r="1181" spans="3:19" x14ac:dyDescent="0.25">
      <c r="C1181" s="120" t="s">
        <v>109</v>
      </c>
      <c r="D1181" s="121">
        <v>0</v>
      </c>
      <c r="E1181" s="122">
        <v>0</v>
      </c>
      <c r="F1181" s="123">
        <v>0</v>
      </c>
      <c r="G1181" s="124" t="s">
        <v>109</v>
      </c>
      <c r="H1181" s="124" t="s">
        <v>109</v>
      </c>
      <c r="I1181" s="123" t="s">
        <v>109</v>
      </c>
      <c r="J1181" s="125" t="s">
        <v>109</v>
      </c>
      <c r="K1181" s="126" t="s">
        <v>109</v>
      </c>
      <c r="L1181" s="127" t="s">
        <v>109</v>
      </c>
      <c r="M1181" s="130">
        <v>0</v>
      </c>
      <c r="N1181" s="130" t="s">
        <v>109</v>
      </c>
      <c r="O1181" s="127" t="s">
        <v>109</v>
      </c>
      <c r="P1181" s="127" t="s">
        <v>109</v>
      </c>
      <c r="Q1181" s="126" t="s">
        <v>109</v>
      </c>
      <c r="R1181" s="128" t="s">
        <v>109</v>
      </c>
      <c r="S1181" s="129"/>
    </row>
    <row r="1182" spans="3:19" ht="15.75" thickBot="1" x14ac:dyDescent="0.3">
      <c r="C1182" s="131" t="s">
        <v>109</v>
      </c>
      <c r="D1182" s="132">
        <v>0</v>
      </c>
      <c r="E1182" s="133">
        <v>0</v>
      </c>
      <c r="F1182" s="134">
        <v>0</v>
      </c>
      <c r="G1182" s="135" t="s">
        <v>109</v>
      </c>
      <c r="H1182" s="135" t="s">
        <v>109</v>
      </c>
      <c r="I1182" s="134" t="s">
        <v>109</v>
      </c>
      <c r="J1182" s="136" t="s">
        <v>109</v>
      </c>
      <c r="K1182" s="137" t="s">
        <v>109</v>
      </c>
      <c r="L1182" s="138" t="s">
        <v>109</v>
      </c>
      <c r="M1182" s="139">
        <v>0</v>
      </c>
      <c r="N1182" s="139" t="s">
        <v>109</v>
      </c>
      <c r="O1182" s="138" t="s">
        <v>109</v>
      </c>
      <c r="P1182" s="138" t="s">
        <v>109</v>
      </c>
      <c r="Q1182" s="137" t="s">
        <v>109</v>
      </c>
      <c r="R1182" s="140" t="s">
        <v>109</v>
      </c>
      <c r="S1182" s="141"/>
    </row>
    <row r="1183" spans="3:19" x14ac:dyDescent="0.25">
      <c r="C1183" s="109">
        <v>13</v>
      </c>
      <c r="D1183" s="110" t="s">
        <v>116</v>
      </c>
      <c r="E1183" s="111">
        <v>1</v>
      </c>
      <c r="F1183" s="112">
        <v>2</v>
      </c>
      <c r="G1183" s="113">
        <v>122685000000</v>
      </c>
      <c r="H1183" s="113">
        <v>61342500000</v>
      </c>
      <c r="I1183" s="112">
        <v>18</v>
      </c>
      <c r="J1183" s="110">
        <v>40895000000</v>
      </c>
      <c r="K1183" s="112"/>
      <c r="L1183" s="110"/>
      <c r="M1183" s="110"/>
      <c r="N1183" s="110">
        <v>0</v>
      </c>
      <c r="O1183" s="112" t="s">
        <v>109</v>
      </c>
      <c r="P1183" s="110" t="s">
        <v>109</v>
      </c>
      <c r="Q1183" s="114"/>
      <c r="R1183" s="114">
        <v>439101771312.95001</v>
      </c>
      <c r="S1183" s="148" t="s">
        <v>107</v>
      </c>
    </row>
    <row r="1184" spans="3:19" x14ac:dyDescent="0.25">
      <c r="C1184" s="120">
        <v>13.1</v>
      </c>
      <c r="D1184" s="121" t="s">
        <v>116</v>
      </c>
      <c r="E1184" s="122">
        <v>1</v>
      </c>
      <c r="F1184" s="123"/>
      <c r="G1184" s="124" t="s">
        <v>109</v>
      </c>
      <c r="H1184" s="124" t="s">
        <v>109</v>
      </c>
      <c r="I1184" s="149"/>
      <c r="J1184" s="125" t="s">
        <v>109</v>
      </c>
      <c r="K1184" s="126">
        <v>274436645000</v>
      </c>
      <c r="L1184" s="127">
        <v>120</v>
      </c>
      <c r="M1184" s="127">
        <v>0</v>
      </c>
      <c r="N1184" s="127" t="s">
        <v>109</v>
      </c>
      <c r="O1184" s="127">
        <v>40</v>
      </c>
      <c r="P1184" s="127">
        <v>40</v>
      </c>
      <c r="Q1184" s="126">
        <v>109771518687.05</v>
      </c>
      <c r="R1184" s="128">
        <v>439101771312.95001</v>
      </c>
      <c r="S1184" s="150" t="s">
        <v>109</v>
      </c>
    </row>
    <row r="1185" spans="3:19" x14ac:dyDescent="0.25">
      <c r="C1185" s="120" t="s">
        <v>109</v>
      </c>
      <c r="D1185" s="121">
        <v>0</v>
      </c>
      <c r="E1185" s="122">
        <v>0</v>
      </c>
      <c r="F1185" s="123">
        <v>0</v>
      </c>
      <c r="G1185" s="124" t="s">
        <v>109</v>
      </c>
      <c r="H1185" s="124" t="s">
        <v>109</v>
      </c>
      <c r="I1185" s="123" t="s">
        <v>109</v>
      </c>
      <c r="J1185" s="125" t="s">
        <v>109</v>
      </c>
      <c r="K1185" s="126" t="s">
        <v>109</v>
      </c>
      <c r="L1185" s="127" t="s">
        <v>109</v>
      </c>
      <c r="M1185" s="130">
        <v>0</v>
      </c>
      <c r="N1185" s="130" t="s">
        <v>109</v>
      </c>
      <c r="O1185" s="127" t="s">
        <v>109</v>
      </c>
      <c r="P1185" s="127" t="s">
        <v>109</v>
      </c>
      <c r="Q1185" s="126" t="s">
        <v>109</v>
      </c>
      <c r="R1185" s="128" t="s">
        <v>109</v>
      </c>
      <c r="S1185" s="129"/>
    </row>
    <row r="1186" spans="3:19" x14ac:dyDescent="0.25">
      <c r="C1186" s="120" t="s">
        <v>109</v>
      </c>
      <c r="D1186" s="121">
        <v>0</v>
      </c>
      <c r="E1186" s="122">
        <v>0</v>
      </c>
      <c r="F1186" s="123">
        <v>0</v>
      </c>
      <c r="G1186" s="124" t="s">
        <v>109</v>
      </c>
      <c r="H1186" s="124" t="s">
        <v>109</v>
      </c>
      <c r="I1186" s="123" t="s">
        <v>109</v>
      </c>
      <c r="J1186" s="125" t="s">
        <v>109</v>
      </c>
      <c r="K1186" s="126" t="s">
        <v>109</v>
      </c>
      <c r="L1186" s="127" t="s">
        <v>109</v>
      </c>
      <c r="M1186" s="130">
        <v>0</v>
      </c>
      <c r="N1186" s="130" t="s">
        <v>109</v>
      </c>
      <c r="O1186" s="127" t="s">
        <v>109</v>
      </c>
      <c r="P1186" s="127" t="s">
        <v>109</v>
      </c>
      <c r="Q1186" s="126" t="s">
        <v>109</v>
      </c>
      <c r="R1186" s="128" t="s">
        <v>109</v>
      </c>
      <c r="S1186" s="129"/>
    </row>
    <row r="1187" spans="3:19" x14ac:dyDescent="0.25">
      <c r="C1187" s="120" t="s">
        <v>109</v>
      </c>
      <c r="D1187" s="121">
        <v>0</v>
      </c>
      <c r="E1187" s="122">
        <v>0</v>
      </c>
      <c r="F1187" s="123">
        <v>0</v>
      </c>
      <c r="G1187" s="124" t="s">
        <v>109</v>
      </c>
      <c r="H1187" s="124" t="s">
        <v>109</v>
      </c>
      <c r="I1187" s="123" t="s">
        <v>109</v>
      </c>
      <c r="J1187" s="125" t="s">
        <v>109</v>
      </c>
      <c r="K1187" s="126" t="s">
        <v>109</v>
      </c>
      <c r="L1187" s="127" t="s">
        <v>109</v>
      </c>
      <c r="M1187" s="130">
        <v>0</v>
      </c>
      <c r="N1187" s="130" t="s">
        <v>109</v>
      </c>
      <c r="O1187" s="127" t="s">
        <v>109</v>
      </c>
      <c r="P1187" s="127" t="s">
        <v>109</v>
      </c>
      <c r="Q1187" s="126" t="s">
        <v>109</v>
      </c>
      <c r="R1187" s="128" t="s">
        <v>109</v>
      </c>
      <c r="S1187" s="129"/>
    </row>
    <row r="1188" spans="3:19" x14ac:dyDescent="0.25">
      <c r="C1188" s="120" t="s">
        <v>109</v>
      </c>
      <c r="D1188" s="121">
        <v>0</v>
      </c>
      <c r="E1188" s="122">
        <v>0</v>
      </c>
      <c r="F1188" s="123">
        <v>0</v>
      </c>
      <c r="G1188" s="124" t="s">
        <v>109</v>
      </c>
      <c r="H1188" s="124" t="s">
        <v>109</v>
      </c>
      <c r="I1188" s="123" t="s">
        <v>109</v>
      </c>
      <c r="J1188" s="125" t="s">
        <v>109</v>
      </c>
      <c r="K1188" s="126" t="s">
        <v>109</v>
      </c>
      <c r="L1188" s="127" t="s">
        <v>109</v>
      </c>
      <c r="M1188" s="130">
        <v>0</v>
      </c>
      <c r="N1188" s="130" t="s">
        <v>109</v>
      </c>
      <c r="O1188" s="127" t="s">
        <v>109</v>
      </c>
      <c r="P1188" s="127" t="s">
        <v>109</v>
      </c>
      <c r="Q1188" s="126" t="s">
        <v>109</v>
      </c>
      <c r="R1188" s="128" t="s">
        <v>109</v>
      </c>
      <c r="S1188" s="129"/>
    </row>
    <row r="1189" spans="3:19" x14ac:dyDescent="0.25">
      <c r="C1189" s="120" t="s">
        <v>109</v>
      </c>
      <c r="D1189" s="121">
        <v>0</v>
      </c>
      <c r="E1189" s="122">
        <v>0</v>
      </c>
      <c r="F1189" s="123">
        <v>0</v>
      </c>
      <c r="G1189" s="124" t="s">
        <v>109</v>
      </c>
      <c r="H1189" s="124" t="s">
        <v>109</v>
      </c>
      <c r="I1189" s="123" t="s">
        <v>109</v>
      </c>
      <c r="J1189" s="125" t="s">
        <v>109</v>
      </c>
      <c r="K1189" s="126" t="s">
        <v>109</v>
      </c>
      <c r="L1189" s="127" t="s">
        <v>109</v>
      </c>
      <c r="M1189" s="130">
        <v>0</v>
      </c>
      <c r="N1189" s="130" t="s">
        <v>109</v>
      </c>
      <c r="O1189" s="127" t="s">
        <v>109</v>
      </c>
      <c r="P1189" s="127" t="s">
        <v>109</v>
      </c>
      <c r="Q1189" s="126" t="s">
        <v>109</v>
      </c>
      <c r="R1189" s="128" t="s">
        <v>109</v>
      </c>
      <c r="S1189" s="129"/>
    </row>
    <row r="1190" spans="3:19" x14ac:dyDescent="0.25">
      <c r="C1190" s="120" t="s">
        <v>109</v>
      </c>
      <c r="D1190" s="121">
        <v>0</v>
      </c>
      <c r="E1190" s="122">
        <v>0</v>
      </c>
      <c r="F1190" s="123">
        <v>0</v>
      </c>
      <c r="G1190" s="124" t="s">
        <v>109</v>
      </c>
      <c r="H1190" s="124" t="s">
        <v>109</v>
      </c>
      <c r="I1190" s="123" t="s">
        <v>109</v>
      </c>
      <c r="J1190" s="125" t="s">
        <v>109</v>
      </c>
      <c r="K1190" s="126" t="s">
        <v>109</v>
      </c>
      <c r="L1190" s="127" t="s">
        <v>109</v>
      </c>
      <c r="M1190" s="130">
        <v>0</v>
      </c>
      <c r="N1190" s="130" t="s">
        <v>109</v>
      </c>
      <c r="O1190" s="127" t="s">
        <v>109</v>
      </c>
      <c r="P1190" s="127" t="s">
        <v>109</v>
      </c>
      <c r="Q1190" s="126" t="s">
        <v>109</v>
      </c>
      <c r="R1190" s="128" t="s">
        <v>109</v>
      </c>
      <c r="S1190" s="129"/>
    </row>
    <row r="1191" spans="3:19" x14ac:dyDescent="0.25">
      <c r="C1191" s="120" t="s">
        <v>109</v>
      </c>
      <c r="D1191" s="121">
        <v>0</v>
      </c>
      <c r="E1191" s="122">
        <v>0</v>
      </c>
      <c r="F1191" s="123">
        <v>0</v>
      </c>
      <c r="G1191" s="124" t="s">
        <v>109</v>
      </c>
      <c r="H1191" s="124" t="s">
        <v>109</v>
      </c>
      <c r="I1191" s="123" t="s">
        <v>109</v>
      </c>
      <c r="J1191" s="125" t="s">
        <v>109</v>
      </c>
      <c r="K1191" s="126" t="s">
        <v>109</v>
      </c>
      <c r="L1191" s="127" t="s">
        <v>109</v>
      </c>
      <c r="M1191" s="130">
        <v>0</v>
      </c>
      <c r="N1191" s="130" t="s">
        <v>109</v>
      </c>
      <c r="O1191" s="127" t="s">
        <v>109</v>
      </c>
      <c r="P1191" s="127" t="s">
        <v>109</v>
      </c>
      <c r="Q1191" s="126" t="s">
        <v>109</v>
      </c>
      <c r="R1191" s="128" t="s">
        <v>109</v>
      </c>
      <c r="S1191" s="129"/>
    </row>
    <row r="1192" spans="3:19" x14ac:dyDescent="0.25">
      <c r="C1192" s="120" t="s">
        <v>109</v>
      </c>
      <c r="D1192" s="121">
        <v>0</v>
      </c>
      <c r="E1192" s="122">
        <v>0</v>
      </c>
      <c r="F1192" s="123">
        <v>0</v>
      </c>
      <c r="G1192" s="124" t="s">
        <v>109</v>
      </c>
      <c r="H1192" s="124" t="s">
        <v>109</v>
      </c>
      <c r="I1192" s="123" t="s">
        <v>109</v>
      </c>
      <c r="J1192" s="125" t="s">
        <v>109</v>
      </c>
      <c r="K1192" s="126" t="s">
        <v>109</v>
      </c>
      <c r="L1192" s="127" t="s">
        <v>109</v>
      </c>
      <c r="M1192" s="130">
        <v>0</v>
      </c>
      <c r="N1192" s="130" t="s">
        <v>109</v>
      </c>
      <c r="O1192" s="127" t="s">
        <v>109</v>
      </c>
      <c r="P1192" s="127" t="s">
        <v>109</v>
      </c>
      <c r="Q1192" s="126" t="s">
        <v>109</v>
      </c>
      <c r="R1192" s="128" t="s">
        <v>109</v>
      </c>
      <c r="S1192" s="129"/>
    </row>
    <row r="1193" spans="3:19" ht="15.75" thickBot="1" x14ac:dyDescent="0.3">
      <c r="C1193" s="131" t="s">
        <v>109</v>
      </c>
      <c r="D1193" s="132">
        <v>0</v>
      </c>
      <c r="E1193" s="133">
        <v>0</v>
      </c>
      <c r="F1193" s="134">
        <v>0</v>
      </c>
      <c r="G1193" s="135" t="s">
        <v>109</v>
      </c>
      <c r="H1193" s="135" t="s">
        <v>109</v>
      </c>
      <c r="I1193" s="134" t="s">
        <v>109</v>
      </c>
      <c r="J1193" s="136" t="s">
        <v>109</v>
      </c>
      <c r="K1193" s="137" t="s">
        <v>109</v>
      </c>
      <c r="L1193" s="138" t="s">
        <v>109</v>
      </c>
      <c r="M1193" s="139">
        <v>0</v>
      </c>
      <c r="N1193" s="139" t="s">
        <v>109</v>
      </c>
      <c r="O1193" s="138" t="s">
        <v>109</v>
      </c>
      <c r="P1193" s="138" t="s">
        <v>109</v>
      </c>
      <c r="Q1193" s="137" t="s">
        <v>109</v>
      </c>
      <c r="R1193" s="140" t="s">
        <v>109</v>
      </c>
      <c r="S1193" s="141"/>
    </row>
    <row r="1194" spans="3:19" ht="25.5" x14ac:dyDescent="0.25">
      <c r="C1194" s="109">
        <v>14</v>
      </c>
      <c r="D1194" s="110" t="s">
        <v>117</v>
      </c>
      <c r="E1194" s="111">
        <v>1</v>
      </c>
      <c r="F1194" s="112">
        <v>2</v>
      </c>
      <c r="G1194" s="113">
        <v>122685000000</v>
      </c>
      <c r="H1194" s="113">
        <v>61342500000</v>
      </c>
      <c r="I1194" s="112">
        <v>18</v>
      </c>
      <c r="J1194" s="110">
        <v>40895000000</v>
      </c>
      <c r="K1194" s="112"/>
      <c r="L1194" s="110"/>
      <c r="M1194" s="110"/>
      <c r="N1194" s="110">
        <v>0</v>
      </c>
      <c r="O1194" s="112" t="s">
        <v>109</v>
      </c>
      <c r="P1194" s="110" t="s">
        <v>109</v>
      </c>
      <c r="Q1194" s="114"/>
      <c r="R1194" s="114">
        <v>0</v>
      </c>
      <c r="S1194" s="148" t="s">
        <v>100</v>
      </c>
    </row>
    <row r="1195" spans="3:19" x14ac:dyDescent="0.25">
      <c r="C1195" s="120">
        <v>14.1</v>
      </c>
      <c r="D1195" s="121" t="s">
        <v>118</v>
      </c>
      <c r="E1195" s="122">
        <v>0.7</v>
      </c>
      <c r="F1195" s="123"/>
      <c r="G1195" s="124" t="s">
        <v>109</v>
      </c>
      <c r="H1195" s="124" t="s">
        <v>109</v>
      </c>
      <c r="I1195" s="149"/>
      <c r="J1195" s="125" t="s">
        <v>109</v>
      </c>
      <c r="K1195" s="126"/>
      <c r="L1195" s="127"/>
      <c r="M1195" s="127"/>
      <c r="N1195" s="127"/>
      <c r="O1195" s="127"/>
      <c r="P1195" s="127"/>
      <c r="Q1195" s="126"/>
      <c r="R1195" s="128"/>
      <c r="S1195" s="150" t="s">
        <v>109</v>
      </c>
    </row>
    <row r="1196" spans="3:19" x14ac:dyDescent="0.25">
      <c r="C1196" s="120">
        <v>14.2</v>
      </c>
      <c r="D1196" s="121" t="s">
        <v>119</v>
      </c>
      <c r="E1196" s="122">
        <v>0.3</v>
      </c>
      <c r="F1196" s="123">
        <v>0</v>
      </c>
      <c r="G1196" s="124" t="s">
        <v>109</v>
      </c>
      <c r="H1196" s="124" t="s">
        <v>109</v>
      </c>
      <c r="I1196" s="123" t="s">
        <v>109</v>
      </c>
      <c r="J1196" s="125" t="s">
        <v>109</v>
      </c>
      <c r="K1196" s="126"/>
      <c r="L1196" s="127"/>
      <c r="M1196" s="130"/>
      <c r="N1196" s="130"/>
      <c r="O1196" s="127"/>
      <c r="P1196" s="127"/>
      <c r="Q1196" s="126"/>
      <c r="R1196" s="128"/>
      <c r="S1196" s="129"/>
    </row>
    <row r="1197" spans="3:19" x14ac:dyDescent="0.25">
      <c r="C1197" s="120" t="s">
        <v>109</v>
      </c>
      <c r="D1197" s="121">
        <v>0</v>
      </c>
      <c r="E1197" s="122">
        <v>0</v>
      </c>
      <c r="F1197" s="123">
        <v>0</v>
      </c>
      <c r="G1197" s="124" t="s">
        <v>109</v>
      </c>
      <c r="H1197" s="124" t="s">
        <v>109</v>
      </c>
      <c r="I1197" s="123" t="s">
        <v>109</v>
      </c>
      <c r="J1197" s="125" t="s">
        <v>109</v>
      </c>
      <c r="K1197" s="126" t="s">
        <v>109</v>
      </c>
      <c r="L1197" s="127" t="s">
        <v>109</v>
      </c>
      <c r="M1197" s="130">
        <v>0</v>
      </c>
      <c r="N1197" s="130" t="s">
        <v>109</v>
      </c>
      <c r="O1197" s="127" t="s">
        <v>109</v>
      </c>
      <c r="P1197" s="127" t="s">
        <v>109</v>
      </c>
      <c r="Q1197" s="126" t="s">
        <v>109</v>
      </c>
      <c r="R1197" s="128" t="s">
        <v>109</v>
      </c>
      <c r="S1197" s="129"/>
    </row>
    <row r="1198" spans="3:19" x14ac:dyDescent="0.25">
      <c r="C1198" s="120" t="s">
        <v>109</v>
      </c>
      <c r="D1198" s="121">
        <v>0</v>
      </c>
      <c r="E1198" s="122">
        <v>0</v>
      </c>
      <c r="F1198" s="123">
        <v>0</v>
      </c>
      <c r="G1198" s="124" t="s">
        <v>109</v>
      </c>
      <c r="H1198" s="124" t="s">
        <v>109</v>
      </c>
      <c r="I1198" s="123" t="s">
        <v>109</v>
      </c>
      <c r="J1198" s="125" t="s">
        <v>109</v>
      </c>
      <c r="K1198" s="126" t="s">
        <v>109</v>
      </c>
      <c r="L1198" s="127" t="s">
        <v>109</v>
      </c>
      <c r="M1198" s="130">
        <v>0</v>
      </c>
      <c r="N1198" s="130" t="s">
        <v>109</v>
      </c>
      <c r="O1198" s="127" t="s">
        <v>109</v>
      </c>
      <c r="P1198" s="127" t="s">
        <v>109</v>
      </c>
      <c r="Q1198" s="126" t="s">
        <v>109</v>
      </c>
      <c r="R1198" s="128" t="s">
        <v>109</v>
      </c>
      <c r="S1198" s="129"/>
    </row>
    <row r="1199" spans="3:19" x14ac:dyDescent="0.25">
      <c r="C1199" s="120" t="s">
        <v>109</v>
      </c>
      <c r="D1199" s="121">
        <v>0</v>
      </c>
      <c r="E1199" s="122">
        <v>0</v>
      </c>
      <c r="F1199" s="123">
        <v>0</v>
      </c>
      <c r="G1199" s="124" t="s">
        <v>109</v>
      </c>
      <c r="H1199" s="124" t="s">
        <v>109</v>
      </c>
      <c r="I1199" s="123" t="s">
        <v>109</v>
      </c>
      <c r="J1199" s="125" t="s">
        <v>109</v>
      </c>
      <c r="K1199" s="126" t="s">
        <v>109</v>
      </c>
      <c r="L1199" s="127" t="s">
        <v>109</v>
      </c>
      <c r="M1199" s="130">
        <v>0</v>
      </c>
      <c r="N1199" s="130" t="s">
        <v>109</v>
      </c>
      <c r="O1199" s="127" t="s">
        <v>109</v>
      </c>
      <c r="P1199" s="127" t="s">
        <v>109</v>
      </c>
      <c r="Q1199" s="126" t="s">
        <v>109</v>
      </c>
      <c r="R1199" s="128" t="s">
        <v>109</v>
      </c>
      <c r="S1199" s="129"/>
    </row>
    <row r="1200" spans="3:19" x14ac:dyDescent="0.25">
      <c r="C1200" s="120" t="s">
        <v>109</v>
      </c>
      <c r="D1200" s="121">
        <v>0</v>
      </c>
      <c r="E1200" s="122">
        <v>0</v>
      </c>
      <c r="F1200" s="123">
        <v>0</v>
      </c>
      <c r="G1200" s="124" t="s">
        <v>109</v>
      </c>
      <c r="H1200" s="124" t="s">
        <v>109</v>
      </c>
      <c r="I1200" s="123" t="s">
        <v>109</v>
      </c>
      <c r="J1200" s="125" t="s">
        <v>109</v>
      </c>
      <c r="K1200" s="126" t="s">
        <v>109</v>
      </c>
      <c r="L1200" s="127" t="s">
        <v>109</v>
      </c>
      <c r="M1200" s="130">
        <v>0</v>
      </c>
      <c r="N1200" s="130" t="s">
        <v>109</v>
      </c>
      <c r="O1200" s="127" t="s">
        <v>109</v>
      </c>
      <c r="P1200" s="127" t="s">
        <v>109</v>
      </c>
      <c r="Q1200" s="126" t="s">
        <v>109</v>
      </c>
      <c r="R1200" s="128" t="s">
        <v>109</v>
      </c>
      <c r="S1200" s="129"/>
    </row>
    <row r="1201" spans="3:19" x14ac:dyDescent="0.25">
      <c r="C1201" s="120" t="s">
        <v>109</v>
      </c>
      <c r="D1201" s="121">
        <v>0</v>
      </c>
      <c r="E1201" s="122">
        <v>0</v>
      </c>
      <c r="F1201" s="123">
        <v>0</v>
      </c>
      <c r="G1201" s="124" t="s">
        <v>109</v>
      </c>
      <c r="H1201" s="124" t="s">
        <v>109</v>
      </c>
      <c r="I1201" s="123" t="s">
        <v>109</v>
      </c>
      <c r="J1201" s="125" t="s">
        <v>109</v>
      </c>
      <c r="K1201" s="126" t="s">
        <v>109</v>
      </c>
      <c r="L1201" s="127" t="s">
        <v>109</v>
      </c>
      <c r="M1201" s="130">
        <v>0</v>
      </c>
      <c r="N1201" s="130" t="s">
        <v>109</v>
      </c>
      <c r="O1201" s="127" t="s">
        <v>109</v>
      </c>
      <c r="P1201" s="127" t="s">
        <v>109</v>
      </c>
      <c r="Q1201" s="126" t="s">
        <v>109</v>
      </c>
      <c r="R1201" s="128" t="s">
        <v>109</v>
      </c>
      <c r="S1201" s="129"/>
    </row>
    <row r="1202" spans="3:19" x14ac:dyDescent="0.25">
      <c r="C1202" s="120" t="s">
        <v>109</v>
      </c>
      <c r="D1202" s="121">
        <v>0</v>
      </c>
      <c r="E1202" s="122">
        <v>0</v>
      </c>
      <c r="F1202" s="123">
        <v>0</v>
      </c>
      <c r="G1202" s="124" t="s">
        <v>109</v>
      </c>
      <c r="H1202" s="124" t="s">
        <v>109</v>
      </c>
      <c r="I1202" s="123" t="s">
        <v>109</v>
      </c>
      <c r="J1202" s="125" t="s">
        <v>109</v>
      </c>
      <c r="K1202" s="126" t="s">
        <v>109</v>
      </c>
      <c r="L1202" s="127" t="s">
        <v>109</v>
      </c>
      <c r="M1202" s="130">
        <v>0</v>
      </c>
      <c r="N1202" s="130" t="s">
        <v>109</v>
      </c>
      <c r="O1202" s="127" t="s">
        <v>109</v>
      </c>
      <c r="P1202" s="127" t="s">
        <v>109</v>
      </c>
      <c r="Q1202" s="126" t="s">
        <v>109</v>
      </c>
      <c r="R1202" s="128" t="s">
        <v>109</v>
      </c>
      <c r="S1202" s="129"/>
    </row>
    <row r="1203" spans="3:19" x14ac:dyDescent="0.25">
      <c r="C1203" s="120" t="s">
        <v>109</v>
      </c>
      <c r="D1203" s="121">
        <v>0</v>
      </c>
      <c r="E1203" s="122">
        <v>0</v>
      </c>
      <c r="F1203" s="123">
        <v>0</v>
      </c>
      <c r="G1203" s="124" t="s">
        <v>109</v>
      </c>
      <c r="H1203" s="124" t="s">
        <v>109</v>
      </c>
      <c r="I1203" s="123" t="s">
        <v>109</v>
      </c>
      <c r="J1203" s="125" t="s">
        <v>109</v>
      </c>
      <c r="K1203" s="126" t="s">
        <v>109</v>
      </c>
      <c r="L1203" s="127" t="s">
        <v>109</v>
      </c>
      <c r="M1203" s="130">
        <v>0</v>
      </c>
      <c r="N1203" s="130" t="s">
        <v>109</v>
      </c>
      <c r="O1203" s="127" t="s">
        <v>109</v>
      </c>
      <c r="P1203" s="127" t="s">
        <v>109</v>
      </c>
      <c r="Q1203" s="126" t="s">
        <v>109</v>
      </c>
      <c r="R1203" s="128" t="s">
        <v>109</v>
      </c>
      <c r="S1203" s="129"/>
    </row>
    <row r="1204" spans="3:19" ht="15.75" thickBot="1" x14ac:dyDescent="0.3">
      <c r="C1204" s="131" t="s">
        <v>109</v>
      </c>
      <c r="D1204" s="132">
        <v>0</v>
      </c>
      <c r="E1204" s="133">
        <v>0</v>
      </c>
      <c r="F1204" s="134">
        <v>0</v>
      </c>
      <c r="G1204" s="135" t="s">
        <v>109</v>
      </c>
      <c r="H1204" s="135" t="s">
        <v>109</v>
      </c>
      <c r="I1204" s="134" t="s">
        <v>109</v>
      </c>
      <c r="J1204" s="136" t="s">
        <v>109</v>
      </c>
      <c r="K1204" s="137" t="s">
        <v>109</v>
      </c>
      <c r="L1204" s="138" t="s">
        <v>109</v>
      </c>
      <c r="M1204" s="139">
        <v>0</v>
      </c>
      <c r="N1204" s="139" t="s">
        <v>109</v>
      </c>
      <c r="O1204" s="138" t="s">
        <v>109</v>
      </c>
      <c r="P1204" s="138" t="s">
        <v>109</v>
      </c>
      <c r="Q1204" s="137" t="s">
        <v>109</v>
      </c>
      <c r="R1204" s="140" t="s">
        <v>109</v>
      </c>
      <c r="S1204" s="141"/>
    </row>
    <row r="1205" spans="3:19" x14ac:dyDescent="0.25">
      <c r="C1205" s="109">
        <v>15</v>
      </c>
      <c r="D1205" s="110" t="s">
        <v>120</v>
      </c>
      <c r="E1205" s="111">
        <v>1</v>
      </c>
      <c r="F1205" s="112">
        <v>3</v>
      </c>
      <c r="G1205" s="113">
        <v>13200000000</v>
      </c>
      <c r="H1205" s="113">
        <v>6600000000</v>
      </c>
      <c r="I1205" s="112">
        <v>9</v>
      </c>
      <c r="J1205" s="110">
        <v>6600000000</v>
      </c>
      <c r="K1205" s="112"/>
      <c r="L1205" s="110"/>
      <c r="M1205" s="110"/>
      <c r="N1205" s="110">
        <v>0</v>
      </c>
      <c r="O1205" s="112" t="s">
        <v>109</v>
      </c>
      <c r="P1205" s="110" t="s">
        <v>109</v>
      </c>
      <c r="Q1205" s="114"/>
      <c r="R1205" s="114">
        <v>6524888615.6989994</v>
      </c>
      <c r="S1205" s="148" t="s">
        <v>100</v>
      </c>
    </row>
    <row r="1206" spans="3:19" x14ac:dyDescent="0.25">
      <c r="C1206" s="120">
        <v>15.1</v>
      </c>
      <c r="D1206" s="121" t="s">
        <v>120</v>
      </c>
      <c r="E1206" s="122">
        <v>1</v>
      </c>
      <c r="F1206" s="123"/>
      <c r="G1206" s="124" t="s">
        <v>109</v>
      </c>
      <c r="H1206" s="124" t="s">
        <v>109</v>
      </c>
      <c r="I1206" s="149"/>
      <c r="J1206" s="125" t="s">
        <v>109</v>
      </c>
      <c r="K1206" s="126">
        <v>5019145089</v>
      </c>
      <c r="L1206" s="127">
        <v>60</v>
      </c>
      <c r="M1206" s="127">
        <v>0</v>
      </c>
      <c r="N1206" s="127" t="s">
        <v>109</v>
      </c>
      <c r="O1206" s="127">
        <v>30</v>
      </c>
      <c r="P1206" s="127">
        <v>40</v>
      </c>
      <c r="Q1206" s="126">
        <v>1E-3</v>
      </c>
      <c r="R1206" s="128">
        <v>6524888615.6989994</v>
      </c>
      <c r="S1206" s="150" t="s">
        <v>109</v>
      </c>
    </row>
    <row r="1207" spans="3:19" x14ac:dyDescent="0.25">
      <c r="C1207" s="120" t="s">
        <v>109</v>
      </c>
      <c r="D1207" s="121">
        <v>0</v>
      </c>
      <c r="E1207" s="122">
        <v>0</v>
      </c>
      <c r="F1207" s="123">
        <v>0</v>
      </c>
      <c r="G1207" s="124" t="s">
        <v>109</v>
      </c>
      <c r="H1207" s="124" t="s">
        <v>109</v>
      </c>
      <c r="I1207" s="123" t="s">
        <v>109</v>
      </c>
      <c r="J1207" s="125" t="s">
        <v>109</v>
      </c>
      <c r="K1207" s="126" t="s">
        <v>109</v>
      </c>
      <c r="L1207" s="127" t="s">
        <v>109</v>
      </c>
      <c r="M1207" s="130">
        <v>0</v>
      </c>
      <c r="N1207" s="130" t="s">
        <v>109</v>
      </c>
      <c r="O1207" s="127" t="s">
        <v>109</v>
      </c>
      <c r="P1207" s="127" t="s">
        <v>109</v>
      </c>
      <c r="Q1207" s="126" t="s">
        <v>109</v>
      </c>
      <c r="R1207" s="128" t="s">
        <v>109</v>
      </c>
      <c r="S1207" s="129"/>
    </row>
    <row r="1208" spans="3:19" x14ac:dyDescent="0.25">
      <c r="C1208" s="120" t="s">
        <v>109</v>
      </c>
      <c r="D1208" s="121">
        <v>0</v>
      </c>
      <c r="E1208" s="122">
        <v>0</v>
      </c>
      <c r="F1208" s="123">
        <v>0</v>
      </c>
      <c r="G1208" s="124" t="s">
        <v>109</v>
      </c>
      <c r="H1208" s="124" t="s">
        <v>109</v>
      </c>
      <c r="I1208" s="123" t="s">
        <v>109</v>
      </c>
      <c r="J1208" s="125" t="s">
        <v>109</v>
      </c>
      <c r="K1208" s="126" t="s">
        <v>109</v>
      </c>
      <c r="L1208" s="127" t="s">
        <v>109</v>
      </c>
      <c r="M1208" s="130">
        <v>0</v>
      </c>
      <c r="N1208" s="130" t="s">
        <v>109</v>
      </c>
      <c r="O1208" s="127" t="s">
        <v>109</v>
      </c>
      <c r="P1208" s="127" t="s">
        <v>109</v>
      </c>
      <c r="Q1208" s="126" t="s">
        <v>109</v>
      </c>
      <c r="R1208" s="128" t="s">
        <v>109</v>
      </c>
      <c r="S1208" s="129"/>
    </row>
    <row r="1209" spans="3:19" x14ac:dyDescent="0.25">
      <c r="C1209" s="120" t="s">
        <v>109</v>
      </c>
      <c r="D1209" s="121">
        <v>0</v>
      </c>
      <c r="E1209" s="122">
        <v>0</v>
      </c>
      <c r="F1209" s="123">
        <v>0</v>
      </c>
      <c r="G1209" s="124" t="s">
        <v>109</v>
      </c>
      <c r="H1209" s="124" t="s">
        <v>109</v>
      </c>
      <c r="I1209" s="123" t="s">
        <v>109</v>
      </c>
      <c r="J1209" s="125" t="s">
        <v>109</v>
      </c>
      <c r="K1209" s="126" t="s">
        <v>109</v>
      </c>
      <c r="L1209" s="127" t="s">
        <v>109</v>
      </c>
      <c r="M1209" s="130">
        <v>0</v>
      </c>
      <c r="N1209" s="130" t="s">
        <v>109</v>
      </c>
      <c r="O1209" s="127" t="s">
        <v>109</v>
      </c>
      <c r="P1209" s="127" t="s">
        <v>109</v>
      </c>
      <c r="Q1209" s="126" t="s">
        <v>109</v>
      </c>
      <c r="R1209" s="128" t="s">
        <v>109</v>
      </c>
      <c r="S1209" s="129"/>
    </row>
    <row r="1210" spans="3:19" x14ac:dyDescent="0.25">
      <c r="C1210" s="120" t="s">
        <v>109</v>
      </c>
      <c r="D1210" s="121">
        <v>0</v>
      </c>
      <c r="E1210" s="122">
        <v>0</v>
      </c>
      <c r="F1210" s="123">
        <v>0</v>
      </c>
      <c r="G1210" s="124" t="s">
        <v>109</v>
      </c>
      <c r="H1210" s="124" t="s">
        <v>109</v>
      </c>
      <c r="I1210" s="123" t="s">
        <v>109</v>
      </c>
      <c r="J1210" s="125" t="s">
        <v>109</v>
      </c>
      <c r="K1210" s="126" t="s">
        <v>109</v>
      </c>
      <c r="L1210" s="127" t="s">
        <v>109</v>
      </c>
      <c r="M1210" s="130">
        <v>0</v>
      </c>
      <c r="N1210" s="130" t="s">
        <v>109</v>
      </c>
      <c r="O1210" s="127" t="s">
        <v>109</v>
      </c>
      <c r="P1210" s="127" t="s">
        <v>109</v>
      </c>
      <c r="Q1210" s="126" t="s">
        <v>109</v>
      </c>
      <c r="R1210" s="128" t="s">
        <v>109</v>
      </c>
      <c r="S1210" s="129"/>
    </row>
    <row r="1211" spans="3:19" x14ac:dyDescent="0.25">
      <c r="C1211" s="120" t="s">
        <v>109</v>
      </c>
      <c r="D1211" s="121">
        <v>0</v>
      </c>
      <c r="E1211" s="122">
        <v>0</v>
      </c>
      <c r="F1211" s="123">
        <v>0</v>
      </c>
      <c r="G1211" s="124" t="s">
        <v>109</v>
      </c>
      <c r="H1211" s="124" t="s">
        <v>109</v>
      </c>
      <c r="I1211" s="123" t="s">
        <v>109</v>
      </c>
      <c r="J1211" s="125" t="s">
        <v>109</v>
      </c>
      <c r="K1211" s="126" t="s">
        <v>109</v>
      </c>
      <c r="L1211" s="127" t="s">
        <v>109</v>
      </c>
      <c r="M1211" s="130">
        <v>0</v>
      </c>
      <c r="N1211" s="130" t="s">
        <v>109</v>
      </c>
      <c r="O1211" s="127" t="s">
        <v>109</v>
      </c>
      <c r="P1211" s="127" t="s">
        <v>109</v>
      </c>
      <c r="Q1211" s="126" t="s">
        <v>109</v>
      </c>
      <c r="R1211" s="128" t="s">
        <v>109</v>
      </c>
      <c r="S1211" s="129"/>
    </row>
    <row r="1212" spans="3:19" x14ac:dyDescent="0.25">
      <c r="C1212" s="120" t="s">
        <v>109</v>
      </c>
      <c r="D1212" s="121">
        <v>0</v>
      </c>
      <c r="E1212" s="122">
        <v>0</v>
      </c>
      <c r="F1212" s="123">
        <v>0</v>
      </c>
      <c r="G1212" s="124" t="s">
        <v>109</v>
      </c>
      <c r="H1212" s="124" t="s">
        <v>109</v>
      </c>
      <c r="I1212" s="123" t="s">
        <v>109</v>
      </c>
      <c r="J1212" s="125" t="s">
        <v>109</v>
      </c>
      <c r="K1212" s="126" t="s">
        <v>109</v>
      </c>
      <c r="L1212" s="127" t="s">
        <v>109</v>
      </c>
      <c r="M1212" s="130">
        <v>0</v>
      </c>
      <c r="N1212" s="130" t="s">
        <v>109</v>
      </c>
      <c r="O1212" s="127" t="s">
        <v>109</v>
      </c>
      <c r="P1212" s="127" t="s">
        <v>109</v>
      </c>
      <c r="Q1212" s="126" t="s">
        <v>109</v>
      </c>
      <c r="R1212" s="128" t="s">
        <v>109</v>
      </c>
      <c r="S1212" s="129"/>
    </row>
    <row r="1213" spans="3:19" x14ac:dyDescent="0.25">
      <c r="C1213" s="120" t="s">
        <v>109</v>
      </c>
      <c r="D1213" s="121">
        <v>0</v>
      </c>
      <c r="E1213" s="122">
        <v>0</v>
      </c>
      <c r="F1213" s="123">
        <v>0</v>
      </c>
      <c r="G1213" s="124" t="s">
        <v>109</v>
      </c>
      <c r="H1213" s="124" t="s">
        <v>109</v>
      </c>
      <c r="I1213" s="123" t="s">
        <v>109</v>
      </c>
      <c r="J1213" s="125" t="s">
        <v>109</v>
      </c>
      <c r="K1213" s="126" t="s">
        <v>109</v>
      </c>
      <c r="L1213" s="127" t="s">
        <v>109</v>
      </c>
      <c r="M1213" s="130">
        <v>0</v>
      </c>
      <c r="N1213" s="130" t="s">
        <v>109</v>
      </c>
      <c r="O1213" s="127" t="s">
        <v>109</v>
      </c>
      <c r="P1213" s="127" t="s">
        <v>109</v>
      </c>
      <c r="Q1213" s="126" t="s">
        <v>109</v>
      </c>
      <c r="R1213" s="128" t="s">
        <v>109</v>
      </c>
      <c r="S1213" s="129"/>
    </row>
    <row r="1214" spans="3:19" x14ac:dyDescent="0.25">
      <c r="C1214" s="120" t="s">
        <v>109</v>
      </c>
      <c r="D1214" s="121">
        <v>0</v>
      </c>
      <c r="E1214" s="122">
        <v>0</v>
      </c>
      <c r="F1214" s="123">
        <v>0</v>
      </c>
      <c r="G1214" s="124" t="s">
        <v>109</v>
      </c>
      <c r="H1214" s="124" t="s">
        <v>109</v>
      </c>
      <c r="I1214" s="123" t="s">
        <v>109</v>
      </c>
      <c r="J1214" s="125" t="s">
        <v>109</v>
      </c>
      <c r="K1214" s="126" t="s">
        <v>109</v>
      </c>
      <c r="L1214" s="127" t="s">
        <v>109</v>
      </c>
      <c r="M1214" s="130">
        <v>0</v>
      </c>
      <c r="N1214" s="130" t="s">
        <v>109</v>
      </c>
      <c r="O1214" s="127" t="s">
        <v>109</v>
      </c>
      <c r="P1214" s="127" t="s">
        <v>109</v>
      </c>
      <c r="Q1214" s="126" t="s">
        <v>109</v>
      </c>
      <c r="R1214" s="128" t="s">
        <v>109</v>
      </c>
      <c r="S1214" s="129"/>
    </row>
    <row r="1215" spans="3:19" ht="15.75" thickBot="1" x14ac:dyDescent="0.3">
      <c r="C1215" s="131" t="s">
        <v>109</v>
      </c>
      <c r="D1215" s="132">
        <v>0</v>
      </c>
      <c r="E1215" s="133">
        <v>0</v>
      </c>
      <c r="F1215" s="134">
        <v>0</v>
      </c>
      <c r="G1215" s="135" t="s">
        <v>109</v>
      </c>
      <c r="H1215" s="135" t="s">
        <v>109</v>
      </c>
      <c r="I1215" s="134" t="s">
        <v>109</v>
      </c>
      <c r="J1215" s="136" t="s">
        <v>109</v>
      </c>
      <c r="K1215" s="137" t="s">
        <v>109</v>
      </c>
      <c r="L1215" s="138" t="s">
        <v>109</v>
      </c>
      <c r="M1215" s="139">
        <v>0</v>
      </c>
      <c r="N1215" s="139" t="s">
        <v>109</v>
      </c>
      <c r="O1215" s="138" t="s">
        <v>109</v>
      </c>
      <c r="P1215" s="138" t="s">
        <v>109</v>
      </c>
      <c r="Q1215" s="137" t="s">
        <v>109</v>
      </c>
      <c r="R1215" s="140" t="s">
        <v>109</v>
      </c>
      <c r="S1215" s="141"/>
    </row>
    <row r="1216" spans="3:19" x14ac:dyDescent="0.25">
      <c r="C1216" s="109">
        <v>16</v>
      </c>
      <c r="D1216" s="110" t="s">
        <v>121</v>
      </c>
      <c r="E1216" s="111">
        <v>1</v>
      </c>
      <c r="F1216" s="112">
        <v>2</v>
      </c>
      <c r="G1216" s="113">
        <v>122685000000</v>
      </c>
      <c r="H1216" s="113">
        <v>61342500000</v>
      </c>
      <c r="I1216" s="112">
        <v>18</v>
      </c>
      <c r="J1216" s="110">
        <v>40895000000</v>
      </c>
      <c r="K1216" s="112"/>
      <c r="L1216" s="110"/>
      <c r="M1216" s="110"/>
      <c r="N1216" s="110"/>
      <c r="O1216" s="112"/>
      <c r="P1216" s="110"/>
      <c r="Q1216" s="114"/>
      <c r="R1216" s="114"/>
      <c r="S1216" s="148" t="s">
        <v>100</v>
      </c>
    </row>
    <row r="1217" spans="3:19" ht="38.25" x14ac:dyDescent="0.25">
      <c r="C1217" s="120">
        <v>16.100000000000001</v>
      </c>
      <c r="D1217" s="121" t="s">
        <v>123</v>
      </c>
      <c r="E1217" s="122">
        <v>0.1</v>
      </c>
      <c r="F1217" s="123">
        <v>3</v>
      </c>
      <c r="G1217" s="124">
        <v>13200000000</v>
      </c>
      <c r="H1217" s="124">
        <v>6600000000</v>
      </c>
      <c r="I1217" s="149">
        <v>9</v>
      </c>
      <c r="J1217" s="125">
        <v>6600000000</v>
      </c>
      <c r="K1217" s="126"/>
      <c r="L1217" s="127"/>
      <c r="M1217" s="127"/>
      <c r="N1217" s="127"/>
      <c r="O1217" s="127"/>
      <c r="P1217" s="127"/>
      <c r="Q1217" s="126"/>
      <c r="R1217" s="128"/>
      <c r="S1217" s="150" t="s">
        <v>100</v>
      </c>
    </row>
    <row r="1218" spans="3:19" x14ac:dyDescent="0.25">
      <c r="C1218" s="120">
        <v>16.200000000000003</v>
      </c>
      <c r="D1218" s="121" t="s">
        <v>124</v>
      </c>
      <c r="E1218" s="122">
        <v>0.5</v>
      </c>
      <c r="F1218" s="123">
        <v>0</v>
      </c>
      <c r="G1218" s="124" t="s">
        <v>109</v>
      </c>
      <c r="H1218" s="124" t="s">
        <v>109</v>
      </c>
      <c r="I1218" s="123" t="s">
        <v>109</v>
      </c>
      <c r="J1218" s="125" t="s">
        <v>109</v>
      </c>
      <c r="K1218" s="126"/>
      <c r="L1218" s="127"/>
      <c r="M1218" s="130"/>
      <c r="N1218" s="130"/>
      <c r="O1218" s="127"/>
      <c r="P1218" s="127"/>
      <c r="Q1218" s="126"/>
      <c r="R1218" s="128"/>
      <c r="S1218" s="129"/>
    </row>
    <row r="1219" spans="3:19" x14ac:dyDescent="0.25">
      <c r="C1219" s="120">
        <v>16.300000000000004</v>
      </c>
      <c r="D1219" s="121" t="s">
        <v>125</v>
      </c>
      <c r="E1219" s="122">
        <v>0.03</v>
      </c>
      <c r="F1219" s="123">
        <v>0</v>
      </c>
      <c r="G1219" s="124" t="s">
        <v>109</v>
      </c>
      <c r="H1219" s="124" t="s">
        <v>109</v>
      </c>
      <c r="I1219" s="123" t="s">
        <v>109</v>
      </c>
      <c r="J1219" s="125" t="s">
        <v>109</v>
      </c>
      <c r="K1219" s="126"/>
      <c r="L1219" s="127"/>
      <c r="M1219" s="130"/>
      <c r="N1219" s="130"/>
      <c r="O1219" s="127"/>
      <c r="P1219" s="127"/>
      <c r="Q1219" s="126"/>
      <c r="R1219" s="128"/>
      <c r="S1219" s="129"/>
    </row>
    <row r="1220" spans="3:19" x14ac:dyDescent="0.25">
      <c r="C1220" s="120">
        <v>16.400000000000006</v>
      </c>
      <c r="D1220" s="121" t="s">
        <v>126</v>
      </c>
      <c r="E1220" s="122">
        <v>0.37</v>
      </c>
      <c r="F1220" s="123">
        <v>0</v>
      </c>
      <c r="G1220" s="124" t="s">
        <v>109</v>
      </c>
      <c r="H1220" s="124" t="s">
        <v>109</v>
      </c>
      <c r="I1220" s="123" t="s">
        <v>109</v>
      </c>
      <c r="J1220" s="125" t="s">
        <v>109</v>
      </c>
      <c r="K1220" s="126"/>
      <c r="L1220" s="127"/>
      <c r="M1220" s="130"/>
      <c r="N1220" s="130"/>
      <c r="O1220" s="127"/>
      <c r="P1220" s="127"/>
      <c r="Q1220" s="126"/>
      <c r="R1220" s="128"/>
      <c r="S1220" s="129"/>
    </row>
    <row r="1221" spans="3:19" x14ac:dyDescent="0.25">
      <c r="C1221" s="120" t="s">
        <v>109</v>
      </c>
      <c r="D1221" s="121">
        <v>0</v>
      </c>
      <c r="E1221" s="122">
        <v>0</v>
      </c>
      <c r="F1221" s="123">
        <v>0</v>
      </c>
      <c r="G1221" s="124" t="s">
        <v>109</v>
      </c>
      <c r="H1221" s="124" t="s">
        <v>109</v>
      </c>
      <c r="I1221" s="123" t="s">
        <v>109</v>
      </c>
      <c r="J1221" s="125" t="s">
        <v>109</v>
      </c>
      <c r="K1221" s="126" t="s">
        <v>109</v>
      </c>
      <c r="L1221" s="127" t="s">
        <v>109</v>
      </c>
      <c r="M1221" s="130">
        <v>0</v>
      </c>
      <c r="N1221" s="130" t="s">
        <v>109</v>
      </c>
      <c r="O1221" s="127" t="s">
        <v>109</v>
      </c>
      <c r="P1221" s="127" t="s">
        <v>109</v>
      </c>
      <c r="Q1221" s="126" t="s">
        <v>109</v>
      </c>
      <c r="R1221" s="128" t="s">
        <v>109</v>
      </c>
      <c r="S1221" s="129"/>
    </row>
    <row r="1222" spans="3:19" x14ac:dyDescent="0.25">
      <c r="C1222" s="120" t="s">
        <v>109</v>
      </c>
      <c r="D1222" s="121">
        <v>0</v>
      </c>
      <c r="E1222" s="122">
        <v>0</v>
      </c>
      <c r="F1222" s="123">
        <v>0</v>
      </c>
      <c r="G1222" s="124" t="s">
        <v>109</v>
      </c>
      <c r="H1222" s="124" t="s">
        <v>109</v>
      </c>
      <c r="I1222" s="123" t="s">
        <v>109</v>
      </c>
      <c r="J1222" s="125" t="s">
        <v>109</v>
      </c>
      <c r="K1222" s="126" t="s">
        <v>109</v>
      </c>
      <c r="L1222" s="127" t="s">
        <v>109</v>
      </c>
      <c r="M1222" s="130">
        <v>0</v>
      </c>
      <c r="N1222" s="130" t="s">
        <v>109</v>
      </c>
      <c r="O1222" s="127" t="s">
        <v>109</v>
      </c>
      <c r="P1222" s="127" t="s">
        <v>109</v>
      </c>
      <c r="Q1222" s="126" t="s">
        <v>109</v>
      </c>
      <c r="R1222" s="128" t="s">
        <v>109</v>
      </c>
      <c r="S1222" s="129"/>
    </row>
    <row r="1223" spans="3:19" x14ac:dyDescent="0.25">
      <c r="C1223" s="120" t="s">
        <v>109</v>
      </c>
      <c r="D1223" s="121">
        <v>0</v>
      </c>
      <c r="E1223" s="122">
        <v>0</v>
      </c>
      <c r="F1223" s="123">
        <v>0</v>
      </c>
      <c r="G1223" s="124" t="s">
        <v>109</v>
      </c>
      <c r="H1223" s="124" t="s">
        <v>109</v>
      </c>
      <c r="I1223" s="123" t="s">
        <v>109</v>
      </c>
      <c r="J1223" s="125" t="s">
        <v>109</v>
      </c>
      <c r="K1223" s="126" t="s">
        <v>109</v>
      </c>
      <c r="L1223" s="127" t="s">
        <v>109</v>
      </c>
      <c r="M1223" s="130">
        <v>0</v>
      </c>
      <c r="N1223" s="130" t="s">
        <v>109</v>
      </c>
      <c r="O1223" s="127" t="s">
        <v>109</v>
      </c>
      <c r="P1223" s="127" t="s">
        <v>109</v>
      </c>
      <c r="Q1223" s="126" t="s">
        <v>109</v>
      </c>
      <c r="R1223" s="128" t="s">
        <v>109</v>
      </c>
      <c r="S1223" s="129"/>
    </row>
    <row r="1224" spans="3:19" x14ac:dyDescent="0.25">
      <c r="C1224" s="120" t="s">
        <v>109</v>
      </c>
      <c r="D1224" s="121">
        <v>0</v>
      </c>
      <c r="E1224" s="122">
        <v>0</v>
      </c>
      <c r="F1224" s="123">
        <v>0</v>
      </c>
      <c r="G1224" s="124" t="s">
        <v>109</v>
      </c>
      <c r="H1224" s="124" t="s">
        <v>109</v>
      </c>
      <c r="I1224" s="123" t="s">
        <v>109</v>
      </c>
      <c r="J1224" s="125" t="s">
        <v>109</v>
      </c>
      <c r="K1224" s="126" t="s">
        <v>109</v>
      </c>
      <c r="L1224" s="127" t="s">
        <v>109</v>
      </c>
      <c r="M1224" s="130">
        <v>0</v>
      </c>
      <c r="N1224" s="130" t="s">
        <v>109</v>
      </c>
      <c r="O1224" s="127" t="s">
        <v>109</v>
      </c>
      <c r="P1224" s="127" t="s">
        <v>109</v>
      </c>
      <c r="Q1224" s="126" t="s">
        <v>109</v>
      </c>
      <c r="R1224" s="128" t="s">
        <v>109</v>
      </c>
      <c r="S1224" s="129"/>
    </row>
    <row r="1225" spans="3:19" x14ac:dyDescent="0.25">
      <c r="C1225" s="120" t="s">
        <v>109</v>
      </c>
      <c r="D1225" s="121">
        <v>0</v>
      </c>
      <c r="E1225" s="122">
        <v>0</v>
      </c>
      <c r="F1225" s="123">
        <v>0</v>
      </c>
      <c r="G1225" s="124" t="s">
        <v>109</v>
      </c>
      <c r="H1225" s="124" t="s">
        <v>109</v>
      </c>
      <c r="I1225" s="123" t="s">
        <v>109</v>
      </c>
      <c r="J1225" s="125" t="s">
        <v>109</v>
      </c>
      <c r="K1225" s="126" t="s">
        <v>109</v>
      </c>
      <c r="L1225" s="127" t="s">
        <v>109</v>
      </c>
      <c r="M1225" s="130">
        <v>0</v>
      </c>
      <c r="N1225" s="130" t="s">
        <v>109</v>
      </c>
      <c r="O1225" s="127" t="s">
        <v>109</v>
      </c>
      <c r="P1225" s="127" t="s">
        <v>109</v>
      </c>
      <c r="Q1225" s="126" t="s">
        <v>109</v>
      </c>
      <c r="R1225" s="128" t="s">
        <v>109</v>
      </c>
      <c r="S1225" s="129"/>
    </row>
    <row r="1226" spans="3:19" ht="15.75" thickBot="1" x14ac:dyDescent="0.3">
      <c r="C1226" s="131" t="s">
        <v>109</v>
      </c>
      <c r="D1226" s="132">
        <v>0</v>
      </c>
      <c r="E1226" s="133">
        <v>0</v>
      </c>
      <c r="F1226" s="134">
        <v>0</v>
      </c>
      <c r="G1226" s="135" t="s">
        <v>109</v>
      </c>
      <c r="H1226" s="135" t="s">
        <v>109</v>
      </c>
      <c r="I1226" s="134" t="s">
        <v>109</v>
      </c>
      <c r="J1226" s="136" t="s">
        <v>109</v>
      </c>
      <c r="K1226" s="137" t="s">
        <v>109</v>
      </c>
      <c r="L1226" s="138" t="s">
        <v>109</v>
      </c>
      <c r="M1226" s="139">
        <v>0</v>
      </c>
      <c r="N1226" s="139" t="s">
        <v>109</v>
      </c>
      <c r="O1226" s="138" t="s">
        <v>109</v>
      </c>
      <c r="P1226" s="138" t="s">
        <v>109</v>
      </c>
      <c r="Q1226" s="137" t="s">
        <v>109</v>
      </c>
      <c r="R1226" s="140" t="s">
        <v>109</v>
      </c>
      <c r="S1226" s="141"/>
    </row>
    <row r="1227" spans="3:19" x14ac:dyDescent="0.25">
      <c r="C1227" s="109">
        <v>17</v>
      </c>
      <c r="D1227" s="110" t="s">
        <v>127</v>
      </c>
      <c r="E1227" s="111">
        <v>1</v>
      </c>
      <c r="F1227" s="112">
        <v>1</v>
      </c>
      <c r="G1227" s="113">
        <v>151500000000</v>
      </c>
      <c r="H1227" s="113">
        <v>75750000000</v>
      </c>
      <c r="I1227" s="112">
        <v>18</v>
      </c>
      <c r="J1227" s="110">
        <v>50500000000</v>
      </c>
      <c r="K1227" s="112"/>
      <c r="L1227" s="110"/>
      <c r="M1227" s="110"/>
      <c r="N1227" s="110">
        <v>0</v>
      </c>
      <c r="O1227" s="112" t="s">
        <v>109</v>
      </c>
      <c r="P1227" s="110" t="s">
        <v>109</v>
      </c>
      <c r="Q1227" s="114"/>
      <c r="R1227" s="114">
        <v>1740689762713.8398</v>
      </c>
      <c r="S1227" s="148" t="s">
        <v>107</v>
      </c>
    </row>
    <row r="1228" spans="3:19" ht="25.5" x14ac:dyDescent="0.25">
      <c r="C1228" s="120">
        <v>17.100000000000001</v>
      </c>
      <c r="D1228" s="121" t="s">
        <v>128</v>
      </c>
      <c r="E1228" s="122">
        <v>0.5</v>
      </c>
      <c r="F1228" s="123">
        <v>2</v>
      </c>
      <c r="G1228" s="124">
        <v>122685000000</v>
      </c>
      <c r="H1228" s="124">
        <v>61342500000</v>
      </c>
      <c r="I1228" s="149">
        <v>18</v>
      </c>
      <c r="J1228" s="125">
        <v>40895000000</v>
      </c>
      <c r="K1228" s="126">
        <v>2059720797750</v>
      </c>
      <c r="L1228" s="127">
        <v>120</v>
      </c>
      <c r="M1228" s="127">
        <v>0</v>
      </c>
      <c r="N1228" s="127" t="s">
        <v>109</v>
      </c>
      <c r="O1228" s="127">
        <v>0</v>
      </c>
      <c r="P1228" s="127">
        <v>35</v>
      </c>
      <c r="Q1228" s="126">
        <v>1774251403478.0601</v>
      </c>
      <c r="R1228" s="128">
        <v>1418315833034.4399</v>
      </c>
      <c r="S1228" s="150" t="s">
        <v>107</v>
      </c>
    </row>
    <row r="1229" spans="3:19" x14ac:dyDescent="0.25">
      <c r="C1229" s="120">
        <v>17.200000000000003</v>
      </c>
      <c r="D1229" s="121" t="s">
        <v>129</v>
      </c>
      <c r="E1229" s="122">
        <v>0.5</v>
      </c>
      <c r="F1229" s="123">
        <v>0</v>
      </c>
      <c r="G1229" s="124" t="s">
        <v>109</v>
      </c>
      <c r="H1229" s="124" t="s">
        <v>109</v>
      </c>
      <c r="I1229" s="123" t="s">
        <v>109</v>
      </c>
      <c r="J1229" s="125" t="s">
        <v>109</v>
      </c>
      <c r="K1229" s="126">
        <v>303682676057</v>
      </c>
      <c r="L1229" s="127">
        <v>60</v>
      </c>
      <c r="M1229" s="130">
        <v>0</v>
      </c>
      <c r="N1229" s="130" t="s">
        <v>109</v>
      </c>
      <c r="O1229" s="127">
        <v>40</v>
      </c>
      <c r="P1229" s="127">
        <v>35</v>
      </c>
      <c r="Q1229" s="126">
        <v>87597682997.550003</v>
      </c>
      <c r="R1229" s="128">
        <v>322373929679.40002</v>
      </c>
      <c r="S1229" s="129"/>
    </row>
    <row r="1230" spans="3:19" x14ac:dyDescent="0.25">
      <c r="C1230" s="120" t="s">
        <v>109</v>
      </c>
      <c r="D1230" s="121">
        <v>0</v>
      </c>
      <c r="E1230" s="122">
        <v>0</v>
      </c>
      <c r="F1230" s="123">
        <v>0</v>
      </c>
      <c r="G1230" s="124" t="s">
        <v>109</v>
      </c>
      <c r="H1230" s="124" t="s">
        <v>109</v>
      </c>
      <c r="I1230" s="123" t="s">
        <v>109</v>
      </c>
      <c r="J1230" s="125" t="s">
        <v>109</v>
      </c>
      <c r="K1230" s="126" t="s">
        <v>109</v>
      </c>
      <c r="L1230" s="127" t="s">
        <v>109</v>
      </c>
      <c r="M1230" s="130">
        <v>0</v>
      </c>
      <c r="N1230" s="130" t="s">
        <v>109</v>
      </c>
      <c r="O1230" s="127" t="s">
        <v>109</v>
      </c>
      <c r="P1230" s="127" t="s">
        <v>109</v>
      </c>
      <c r="Q1230" s="126" t="s">
        <v>109</v>
      </c>
      <c r="R1230" s="128" t="s">
        <v>109</v>
      </c>
      <c r="S1230" s="129"/>
    </row>
    <row r="1231" spans="3:19" x14ac:dyDescent="0.25">
      <c r="C1231" s="120" t="s">
        <v>109</v>
      </c>
      <c r="D1231" s="121">
        <v>0</v>
      </c>
      <c r="E1231" s="122">
        <v>0</v>
      </c>
      <c r="F1231" s="123">
        <v>0</v>
      </c>
      <c r="G1231" s="124" t="s">
        <v>109</v>
      </c>
      <c r="H1231" s="124" t="s">
        <v>109</v>
      </c>
      <c r="I1231" s="123" t="s">
        <v>109</v>
      </c>
      <c r="J1231" s="125" t="s">
        <v>109</v>
      </c>
      <c r="K1231" s="126" t="s">
        <v>109</v>
      </c>
      <c r="L1231" s="127" t="s">
        <v>109</v>
      </c>
      <c r="M1231" s="130">
        <v>0</v>
      </c>
      <c r="N1231" s="130" t="s">
        <v>109</v>
      </c>
      <c r="O1231" s="127" t="s">
        <v>109</v>
      </c>
      <c r="P1231" s="127" t="s">
        <v>109</v>
      </c>
      <c r="Q1231" s="126" t="s">
        <v>109</v>
      </c>
      <c r="R1231" s="128" t="s">
        <v>109</v>
      </c>
      <c r="S1231" s="129"/>
    </row>
    <row r="1232" spans="3:19" x14ac:dyDescent="0.25">
      <c r="C1232" s="120" t="s">
        <v>109</v>
      </c>
      <c r="D1232" s="121">
        <v>0</v>
      </c>
      <c r="E1232" s="122">
        <v>0</v>
      </c>
      <c r="F1232" s="123">
        <v>0</v>
      </c>
      <c r="G1232" s="124" t="s">
        <v>109</v>
      </c>
      <c r="H1232" s="124" t="s">
        <v>109</v>
      </c>
      <c r="I1232" s="123" t="s">
        <v>109</v>
      </c>
      <c r="J1232" s="125" t="s">
        <v>109</v>
      </c>
      <c r="K1232" s="126" t="s">
        <v>109</v>
      </c>
      <c r="L1232" s="127" t="s">
        <v>109</v>
      </c>
      <c r="M1232" s="130">
        <v>0</v>
      </c>
      <c r="N1232" s="130" t="s">
        <v>109</v>
      </c>
      <c r="O1232" s="127" t="s">
        <v>109</v>
      </c>
      <c r="P1232" s="127" t="s">
        <v>109</v>
      </c>
      <c r="Q1232" s="126" t="s">
        <v>109</v>
      </c>
      <c r="R1232" s="128" t="s">
        <v>109</v>
      </c>
      <c r="S1232" s="129"/>
    </row>
    <row r="1233" spans="3:19" x14ac:dyDescent="0.25">
      <c r="C1233" s="120" t="s">
        <v>109</v>
      </c>
      <c r="D1233" s="121">
        <v>0</v>
      </c>
      <c r="E1233" s="122">
        <v>0</v>
      </c>
      <c r="F1233" s="123">
        <v>0</v>
      </c>
      <c r="G1233" s="124" t="s">
        <v>109</v>
      </c>
      <c r="H1233" s="124" t="s">
        <v>109</v>
      </c>
      <c r="I1233" s="123" t="s">
        <v>109</v>
      </c>
      <c r="J1233" s="125" t="s">
        <v>109</v>
      </c>
      <c r="K1233" s="126" t="s">
        <v>109</v>
      </c>
      <c r="L1233" s="127" t="s">
        <v>109</v>
      </c>
      <c r="M1233" s="130">
        <v>0</v>
      </c>
      <c r="N1233" s="130" t="s">
        <v>109</v>
      </c>
      <c r="O1233" s="127" t="s">
        <v>109</v>
      </c>
      <c r="P1233" s="127" t="s">
        <v>109</v>
      </c>
      <c r="Q1233" s="126" t="s">
        <v>109</v>
      </c>
      <c r="R1233" s="128" t="s">
        <v>109</v>
      </c>
      <c r="S1233" s="129"/>
    </row>
    <row r="1234" spans="3:19" x14ac:dyDescent="0.25">
      <c r="C1234" s="120" t="s">
        <v>109</v>
      </c>
      <c r="D1234" s="121">
        <v>0</v>
      </c>
      <c r="E1234" s="122">
        <v>0</v>
      </c>
      <c r="F1234" s="123">
        <v>0</v>
      </c>
      <c r="G1234" s="124" t="s">
        <v>109</v>
      </c>
      <c r="H1234" s="124" t="s">
        <v>109</v>
      </c>
      <c r="I1234" s="123" t="s">
        <v>109</v>
      </c>
      <c r="J1234" s="125" t="s">
        <v>109</v>
      </c>
      <c r="K1234" s="126" t="s">
        <v>109</v>
      </c>
      <c r="L1234" s="127" t="s">
        <v>109</v>
      </c>
      <c r="M1234" s="130">
        <v>0</v>
      </c>
      <c r="N1234" s="130" t="s">
        <v>109</v>
      </c>
      <c r="O1234" s="127" t="s">
        <v>109</v>
      </c>
      <c r="P1234" s="127" t="s">
        <v>109</v>
      </c>
      <c r="Q1234" s="126" t="s">
        <v>109</v>
      </c>
      <c r="R1234" s="128" t="s">
        <v>109</v>
      </c>
      <c r="S1234" s="129"/>
    </row>
    <row r="1235" spans="3:19" x14ac:dyDescent="0.25">
      <c r="C1235" s="120" t="s">
        <v>109</v>
      </c>
      <c r="D1235" s="121">
        <v>0</v>
      </c>
      <c r="E1235" s="122">
        <v>0</v>
      </c>
      <c r="F1235" s="123">
        <v>0</v>
      </c>
      <c r="G1235" s="124" t="s">
        <v>109</v>
      </c>
      <c r="H1235" s="124" t="s">
        <v>109</v>
      </c>
      <c r="I1235" s="123" t="s">
        <v>109</v>
      </c>
      <c r="J1235" s="125" t="s">
        <v>109</v>
      </c>
      <c r="K1235" s="126" t="s">
        <v>109</v>
      </c>
      <c r="L1235" s="127" t="s">
        <v>109</v>
      </c>
      <c r="M1235" s="130">
        <v>0</v>
      </c>
      <c r="N1235" s="130" t="s">
        <v>109</v>
      </c>
      <c r="O1235" s="127" t="s">
        <v>109</v>
      </c>
      <c r="P1235" s="127" t="s">
        <v>109</v>
      </c>
      <c r="Q1235" s="126" t="s">
        <v>109</v>
      </c>
      <c r="R1235" s="128" t="s">
        <v>109</v>
      </c>
      <c r="S1235" s="129"/>
    </row>
    <row r="1236" spans="3:19" x14ac:dyDescent="0.25">
      <c r="C1236" s="120" t="s">
        <v>109</v>
      </c>
      <c r="D1236" s="121">
        <v>0</v>
      </c>
      <c r="E1236" s="122">
        <v>0</v>
      </c>
      <c r="F1236" s="123">
        <v>0</v>
      </c>
      <c r="G1236" s="124" t="s">
        <v>109</v>
      </c>
      <c r="H1236" s="124" t="s">
        <v>109</v>
      </c>
      <c r="I1236" s="123" t="s">
        <v>109</v>
      </c>
      <c r="J1236" s="125" t="s">
        <v>109</v>
      </c>
      <c r="K1236" s="126" t="s">
        <v>109</v>
      </c>
      <c r="L1236" s="127" t="s">
        <v>109</v>
      </c>
      <c r="M1236" s="130">
        <v>0</v>
      </c>
      <c r="N1236" s="130" t="s">
        <v>109</v>
      </c>
      <c r="O1236" s="127" t="s">
        <v>109</v>
      </c>
      <c r="P1236" s="127" t="s">
        <v>109</v>
      </c>
      <c r="Q1236" s="126" t="s">
        <v>109</v>
      </c>
      <c r="R1236" s="128" t="s">
        <v>109</v>
      </c>
      <c r="S1236" s="129"/>
    </row>
    <row r="1237" spans="3:19" ht="15.75" thickBot="1" x14ac:dyDescent="0.3">
      <c r="C1237" s="131" t="s">
        <v>109</v>
      </c>
      <c r="D1237" s="132">
        <v>0</v>
      </c>
      <c r="E1237" s="133">
        <v>0</v>
      </c>
      <c r="F1237" s="134">
        <v>0</v>
      </c>
      <c r="G1237" s="135" t="s">
        <v>109</v>
      </c>
      <c r="H1237" s="135" t="s">
        <v>109</v>
      </c>
      <c r="I1237" s="134" t="s">
        <v>109</v>
      </c>
      <c r="J1237" s="136" t="s">
        <v>109</v>
      </c>
      <c r="K1237" s="137" t="s">
        <v>109</v>
      </c>
      <c r="L1237" s="138" t="s">
        <v>109</v>
      </c>
      <c r="M1237" s="139">
        <v>0</v>
      </c>
      <c r="N1237" s="139" t="s">
        <v>109</v>
      </c>
      <c r="O1237" s="138" t="s">
        <v>109</v>
      </c>
      <c r="P1237" s="138" t="s">
        <v>109</v>
      </c>
      <c r="Q1237" s="137" t="s">
        <v>109</v>
      </c>
      <c r="R1237" s="140" t="s">
        <v>109</v>
      </c>
      <c r="S1237" s="141"/>
    </row>
    <row r="1238" spans="3:19" x14ac:dyDescent="0.25">
      <c r="C1238" s="109">
        <v>18</v>
      </c>
      <c r="D1238" s="110" t="s">
        <v>130</v>
      </c>
      <c r="E1238" s="111">
        <v>1</v>
      </c>
      <c r="F1238" s="112">
        <v>1</v>
      </c>
      <c r="G1238" s="113">
        <v>151500000000</v>
      </c>
      <c r="H1238" s="113">
        <v>75750000000</v>
      </c>
      <c r="I1238" s="112">
        <v>18</v>
      </c>
      <c r="J1238" s="110">
        <v>50500000000</v>
      </c>
      <c r="K1238" s="112"/>
      <c r="L1238" s="110"/>
      <c r="M1238" s="110"/>
      <c r="N1238" s="110">
        <v>0</v>
      </c>
      <c r="O1238" s="112" t="s">
        <v>109</v>
      </c>
      <c r="P1238" s="110" t="s">
        <v>109</v>
      </c>
      <c r="Q1238" s="114"/>
      <c r="R1238" s="114">
        <v>166683340377</v>
      </c>
      <c r="S1238" s="148" t="s">
        <v>107</v>
      </c>
    </row>
    <row r="1239" spans="3:19" x14ac:dyDescent="0.25">
      <c r="C1239" s="120">
        <v>18.100000000000001</v>
      </c>
      <c r="D1239" s="121" t="s">
        <v>131</v>
      </c>
      <c r="E1239" s="122">
        <v>0.5</v>
      </c>
      <c r="F1239" s="123">
        <v>2</v>
      </c>
      <c r="G1239" s="124">
        <v>122685000000</v>
      </c>
      <c r="H1239" s="124">
        <v>61342500000</v>
      </c>
      <c r="I1239" s="149">
        <v>18</v>
      </c>
      <c r="J1239" s="125">
        <v>40895000000</v>
      </c>
      <c r="K1239" s="126">
        <v>91617540000</v>
      </c>
      <c r="L1239" s="127">
        <v>100</v>
      </c>
      <c r="M1239" s="127">
        <v>0</v>
      </c>
      <c r="N1239" s="127" t="s">
        <v>109</v>
      </c>
      <c r="O1239" s="127">
        <v>40</v>
      </c>
      <c r="P1239" s="127">
        <v>40</v>
      </c>
      <c r="Q1239" s="126">
        <v>84697835718.660004</v>
      </c>
      <c r="R1239" s="128">
        <v>80213736281.339996</v>
      </c>
      <c r="S1239" s="150" t="s">
        <v>107</v>
      </c>
    </row>
    <row r="1240" spans="3:19" ht="25.5" x14ac:dyDescent="0.25">
      <c r="C1240" s="120">
        <v>18.200000000000003</v>
      </c>
      <c r="D1240" s="121" t="s">
        <v>132</v>
      </c>
      <c r="E1240" s="122">
        <v>0.5</v>
      </c>
      <c r="F1240" s="123">
        <v>0</v>
      </c>
      <c r="G1240" s="124" t="s">
        <v>109</v>
      </c>
      <c r="H1240" s="124" t="s">
        <v>109</v>
      </c>
      <c r="I1240" s="123" t="s">
        <v>109</v>
      </c>
      <c r="J1240" s="125" t="s">
        <v>109</v>
      </c>
      <c r="K1240" s="126">
        <v>63096440121</v>
      </c>
      <c r="L1240" s="127">
        <v>60</v>
      </c>
      <c r="M1240" s="130">
        <v>0</v>
      </c>
      <c r="N1240" s="130" t="s">
        <v>109</v>
      </c>
      <c r="O1240" s="127">
        <v>40</v>
      </c>
      <c r="P1240" s="127">
        <v>40</v>
      </c>
      <c r="Q1240" s="126">
        <v>1865412073.74</v>
      </c>
      <c r="R1240" s="128">
        <v>86469604095.659988</v>
      </c>
      <c r="S1240" s="129"/>
    </row>
    <row r="1241" spans="3:19" x14ac:dyDescent="0.25">
      <c r="C1241" s="120" t="s">
        <v>109</v>
      </c>
      <c r="D1241" s="121">
        <v>0</v>
      </c>
      <c r="E1241" s="122">
        <v>0</v>
      </c>
      <c r="F1241" s="123">
        <v>0</v>
      </c>
      <c r="G1241" s="124" t="s">
        <v>109</v>
      </c>
      <c r="H1241" s="124" t="s">
        <v>109</v>
      </c>
      <c r="I1241" s="123" t="s">
        <v>109</v>
      </c>
      <c r="J1241" s="125" t="s">
        <v>109</v>
      </c>
      <c r="K1241" s="126" t="s">
        <v>109</v>
      </c>
      <c r="L1241" s="127" t="s">
        <v>109</v>
      </c>
      <c r="M1241" s="130">
        <v>0</v>
      </c>
      <c r="N1241" s="130" t="s">
        <v>109</v>
      </c>
      <c r="O1241" s="127" t="s">
        <v>109</v>
      </c>
      <c r="P1241" s="127" t="s">
        <v>109</v>
      </c>
      <c r="Q1241" s="126" t="s">
        <v>109</v>
      </c>
      <c r="R1241" s="128" t="s">
        <v>109</v>
      </c>
      <c r="S1241" s="129"/>
    </row>
    <row r="1242" spans="3:19" x14ac:dyDescent="0.25">
      <c r="C1242" s="120" t="s">
        <v>109</v>
      </c>
      <c r="D1242" s="121">
        <v>0</v>
      </c>
      <c r="E1242" s="122">
        <v>0</v>
      </c>
      <c r="F1242" s="123">
        <v>0</v>
      </c>
      <c r="G1242" s="124" t="s">
        <v>109</v>
      </c>
      <c r="H1242" s="124" t="s">
        <v>109</v>
      </c>
      <c r="I1242" s="123" t="s">
        <v>109</v>
      </c>
      <c r="J1242" s="125" t="s">
        <v>109</v>
      </c>
      <c r="K1242" s="126" t="s">
        <v>109</v>
      </c>
      <c r="L1242" s="127" t="s">
        <v>109</v>
      </c>
      <c r="M1242" s="130">
        <v>0</v>
      </c>
      <c r="N1242" s="130" t="s">
        <v>109</v>
      </c>
      <c r="O1242" s="127" t="s">
        <v>109</v>
      </c>
      <c r="P1242" s="127" t="s">
        <v>109</v>
      </c>
      <c r="Q1242" s="126" t="s">
        <v>109</v>
      </c>
      <c r="R1242" s="128" t="s">
        <v>109</v>
      </c>
      <c r="S1242" s="129"/>
    </row>
    <row r="1243" spans="3:19" x14ac:dyDescent="0.25">
      <c r="C1243" s="120" t="s">
        <v>109</v>
      </c>
      <c r="D1243" s="121">
        <v>0</v>
      </c>
      <c r="E1243" s="122">
        <v>0</v>
      </c>
      <c r="F1243" s="123">
        <v>0</v>
      </c>
      <c r="G1243" s="124" t="s">
        <v>109</v>
      </c>
      <c r="H1243" s="124" t="s">
        <v>109</v>
      </c>
      <c r="I1243" s="123" t="s">
        <v>109</v>
      </c>
      <c r="J1243" s="125" t="s">
        <v>109</v>
      </c>
      <c r="K1243" s="126" t="s">
        <v>109</v>
      </c>
      <c r="L1243" s="127" t="s">
        <v>109</v>
      </c>
      <c r="M1243" s="130">
        <v>0</v>
      </c>
      <c r="N1243" s="130" t="s">
        <v>109</v>
      </c>
      <c r="O1243" s="127" t="s">
        <v>109</v>
      </c>
      <c r="P1243" s="127" t="s">
        <v>109</v>
      </c>
      <c r="Q1243" s="126" t="s">
        <v>109</v>
      </c>
      <c r="R1243" s="128" t="s">
        <v>109</v>
      </c>
      <c r="S1243" s="129"/>
    </row>
    <row r="1244" spans="3:19" x14ac:dyDescent="0.25">
      <c r="C1244" s="120" t="s">
        <v>109</v>
      </c>
      <c r="D1244" s="121">
        <v>0</v>
      </c>
      <c r="E1244" s="122">
        <v>0</v>
      </c>
      <c r="F1244" s="123">
        <v>0</v>
      </c>
      <c r="G1244" s="124" t="s">
        <v>109</v>
      </c>
      <c r="H1244" s="124" t="s">
        <v>109</v>
      </c>
      <c r="I1244" s="123" t="s">
        <v>109</v>
      </c>
      <c r="J1244" s="125" t="s">
        <v>109</v>
      </c>
      <c r="K1244" s="126" t="s">
        <v>109</v>
      </c>
      <c r="L1244" s="127" t="s">
        <v>109</v>
      </c>
      <c r="M1244" s="130">
        <v>0</v>
      </c>
      <c r="N1244" s="130" t="s">
        <v>109</v>
      </c>
      <c r="O1244" s="127" t="s">
        <v>109</v>
      </c>
      <c r="P1244" s="127" t="s">
        <v>109</v>
      </c>
      <c r="Q1244" s="126" t="s">
        <v>109</v>
      </c>
      <c r="R1244" s="128" t="s">
        <v>109</v>
      </c>
      <c r="S1244" s="129"/>
    </row>
    <row r="1245" spans="3:19" x14ac:dyDescent="0.25">
      <c r="C1245" s="120" t="s">
        <v>109</v>
      </c>
      <c r="D1245" s="121">
        <v>0</v>
      </c>
      <c r="E1245" s="122">
        <v>0</v>
      </c>
      <c r="F1245" s="123">
        <v>0</v>
      </c>
      <c r="G1245" s="124" t="s">
        <v>109</v>
      </c>
      <c r="H1245" s="124" t="s">
        <v>109</v>
      </c>
      <c r="I1245" s="123" t="s">
        <v>109</v>
      </c>
      <c r="J1245" s="125" t="s">
        <v>109</v>
      </c>
      <c r="K1245" s="126" t="s">
        <v>109</v>
      </c>
      <c r="L1245" s="127" t="s">
        <v>109</v>
      </c>
      <c r="M1245" s="130">
        <v>0</v>
      </c>
      <c r="N1245" s="130" t="s">
        <v>109</v>
      </c>
      <c r="O1245" s="127" t="s">
        <v>109</v>
      </c>
      <c r="P1245" s="127" t="s">
        <v>109</v>
      </c>
      <c r="Q1245" s="126" t="s">
        <v>109</v>
      </c>
      <c r="R1245" s="128" t="s">
        <v>109</v>
      </c>
      <c r="S1245" s="129"/>
    </row>
    <row r="1246" spans="3:19" x14ac:dyDescent="0.25">
      <c r="C1246" s="120" t="s">
        <v>109</v>
      </c>
      <c r="D1246" s="121">
        <v>0</v>
      </c>
      <c r="E1246" s="122">
        <v>0</v>
      </c>
      <c r="F1246" s="123">
        <v>0</v>
      </c>
      <c r="G1246" s="124" t="s">
        <v>109</v>
      </c>
      <c r="H1246" s="124" t="s">
        <v>109</v>
      </c>
      <c r="I1246" s="123" t="s">
        <v>109</v>
      </c>
      <c r="J1246" s="125" t="s">
        <v>109</v>
      </c>
      <c r="K1246" s="126" t="s">
        <v>109</v>
      </c>
      <c r="L1246" s="127" t="s">
        <v>109</v>
      </c>
      <c r="M1246" s="130">
        <v>0</v>
      </c>
      <c r="N1246" s="130" t="s">
        <v>109</v>
      </c>
      <c r="O1246" s="127" t="s">
        <v>109</v>
      </c>
      <c r="P1246" s="127" t="s">
        <v>109</v>
      </c>
      <c r="Q1246" s="126" t="s">
        <v>109</v>
      </c>
      <c r="R1246" s="128" t="s">
        <v>109</v>
      </c>
      <c r="S1246" s="129"/>
    </row>
    <row r="1247" spans="3:19" x14ac:dyDescent="0.25">
      <c r="C1247" s="120" t="s">
        <v>109</v>
      </c>
      <c r="D1247" s="121">
        <v>0</v>
      </c>
      <c r="E1247" s="122">
        <v>0</v>
      </c>
      <c r="F1247" s="123">
        <v>0</v>
      </c>
      <c r="G1247" s="124" t="s">
        <v>109</v>
      </c>
      <c r="H1247" s="124" t="s">
        <v>109</v>
      </c>
      <c r="I1247" s="123" t="s">
        <v>109</v>
      </c>
      <c r="J1247" s="125" t="s">
        <v>109</v>
      </c>
      <c r="K1247" s="126" t="s">
        <v>109</v>
      </c>
      <c r="L1247" s="127" t="s">
        <v>109</v>
      </c>
      <c r="M1247" s="130">
        <v>0</v>
      </c>
      <c r="N1247" s="130" t="s">
        <v>109</v>
      </c>
      <c r="O1247" s="127" t="s">
        <v>109</v>
      </c>
      <c r="P1247" s="127" t="s">
        <v>109</v>
      </c>
      <c r="Q1247" s="126" t="s">
        <v>109</v>
      </c>
      <c r="R1247" s="128" t="s">
        <v>109</v>
      </c>
      <c r="S1247" s="129"/>
    </row>
    <row r="1248" spans="3:19" ht="15.75" thickBot="1" x14ac:dyDescent="0.3">
      <c r="C1248" s="131" t="s">
        <v>109</v>
      </c>
      <c r="D1248" s="132">
        <v>0</v>
      </c>
      <c r="E1248" s="133">
        <v>0</v>
      </c>
      <c r="F1248" s="134">
        <v>0</v>
      </c>
      <c r="G1248" s="135" t="s">
        <v>109</v>
      </c>
      <c r="H1248" s="135" t="s">
        <v>109</v>
      </c>
      <c r="I1248" s="134" t="s">
        <v>109</v>
      </c>
      <c r="J1248" s="136" t="s">
        <v>109</v>
      </c>
      <c r="K1248" s="137" t="s">
        <v>109</v>
      </c>
      <c r="L1248" s="138" t="s">
        <v>109</v>
      </c>
      <c r="M1248" s="139">
        <v>0</v>
      </c>
      <c r="N1248" s="139" t="s">
        <v>109</v>
      </c>
      <c r="O1248" s="138" t="s">
        <v>109</v>
      </c>
      <c r="P1248" s="138" t="s">
        <v>109</v>
      </c>
      <c r="Q1248" s="137" t="s">
        <v>109</v>
      </c>
      <c r="R1248" s="140" t="s">
        <v>109</v>
      </c>
      <c r="S1248" s="141"/>
    </row>
    <row r="1249" spans="3:19" x14ac:dyDescent="0.25">
      <c r="C1249" s="109">
        <v>19</v>
      </c>
      <c r="D1249" s="110" t="s">
        <v>133</v>
      </c>
      <c r="E1249" s="111">
        <v>1</v>
      </c>
      <c r="F1249" s="112">
        <v>1</v>
      </c>
      <c r="G1249" s="113">
        <v>151500000000</v>
      </c>
      <c r="H1249" s="113">
        <v>75750000000</v>
      </c>
      <c r="I1249" s="112">
        <v>18</v>
      </c>
      <c r="J1249" s="110">
        <v>50500000000</v>
      </c>
      <c r="K1249" s="112"/>
      <c r="L1249" s="110"/>
      <c r="M1249" s="110"/>
      <c r="N1249" s="110">
        <v>0</v>
      </c>
      <c r="O1249" s="112" t="s">
        <v>109</v>
      </c>
      <c r="P1249" s="110" t="s">
        <v>109</v>
      </c>
      <c r="Q1249" s="114"/>
      <c r="R1249" s="114">
        <v>239910889773.29001</v>
      </c>
      <c r="S1249" s="148" t="s">
        <v>107</v>
      </c>
    </row>
    <row r="1250" spans="3:19" x14ac:dyDescent="0.25">
      <c r="C1250" s="120">
        <v>19.100000000000001</v>
      </c>
      <c r="D1250" s="121" t="s">
        <v>134</v>
      </c>
      <c r="E1250" s="122">
        <v>0.04</v>
      </c>
      <c r="F1250" s="123">
        <v>2</v>
      </c>
      <c r="G1250" s="124">
        <v>122685000000</v>
      </c>
      <c r="H1250" s="124">
        <v>61342500000</v>
      </c>
      <c r="I1250" s="149">
        <v>18</v>
      </c>
      <c r="J1250" s="125">
        <v>40895000000</v>
      </c>
      <c r="K1250" s="126">
        <v>6271211140</v>
      </c>
      <c r="L1250" s="127">
        <v>120</v>
      </c>
      <c r="M1250" s="127">
        <v>0</v>
      </c>
      <c r="N1250" s="127" t="s">
        <v>109</v>
      </c>
      <c r="O1250" s="127">
        <v>0</v>
      </c>
      <c r="P1250" s="127">
        <v>40</v>
      </c>
      <c r="Q1250" s="126">
        <v>9638516955.25</v>
      </c>
      <c r="R1250" s="128">
        <v>395420868.75</v>
      </c>
      <c r="S1250" s="150" t="s">
        <v>107</v>
      </c>
    </row>
    <row r="1251" spans="3:19" x14ac:dyDescent="0.25">
      <c r="C1251" s="120">
        <v>19.200000000000003</v>
      </c>
      <c r="D1251" s="121" t="s">
        <v>135</v>
      </c>
      <c r="E1251" s="122">
        <v>0.96</v>
      </c>
      <c r="F1251" s="123">
        <v>0</v>
      </c>
      <c r="G1251" s="124" t="s">
        <v>109</v>
      </c>
      <c r="H1251" s="124" t="s">
        <v>109</v>
      </c>
      <c r="I1251" s="123" t="s">
        <v>109</v>
      </c>
      <c r="J1251" s="125" t="s">
        <v>109</v>
      </c>
      <c r="K1251" s="126">
        <v>162251507915</v>
      </c>
      <c r="L1251" s="127">
        <v>80</v>
      </c>
      <c r="M1251" s="130">
        <v>0</v>
      </c>
      <c r="N1251" s="130" t="s">
        <v>109</v>
      </c>
      <c r="O1251" s="127">
        <v>40</v>
      </c>
      <c r="P1251" s="127">
        <v>40</v>
      </c>
      <c r="Q1251" s="126">
        <v>20086943759.459999</v>
      </c>
      <c r="R1251" s="128">
        <v>239515468904.54001</v>
      </c>
      <c r="S1251" s="129"/>
    </row>
    <row r="1252" spans="3:19" x14ac:dyDescent="0.25">
      <c r="C1252" s="120" t="s">
        <v>109</v>
      </c>
      <c r="D1252" s="121">
        <v>0</v>
      </c>
      <c r="E1252" s="122">
        <v>0</v>
      </c>
      <c r="F1252" s="123">
        <v>0</v>
      </c>
      <c r="G1252" s="124" t="s">
        <v>109</v>
      </c>
      <c r="H1252" s="124" t="s">
        <v>109</v>
      </c>
      <c r="I1252" s="123" t="s">
        <v>109</v>
      </c>
      <c r="J1252" s="125" t="s">
        <v>109</v>
      </c>
      <c r="K1252" s="126" t="s">
        <v>109</v>
      </c>
      <c r="L1252" s="127" t="s">
        <v>109</v>
      </c>
      <c r="M1252" s="130">
        <v>0</v>
      </c>
      <c r="N1252" s="130" t="s">
        <v>109</v>
      </c>
      <c r="O1252" s="127" t="s">
        <v>109</v>
      </c>
      <c r="P1252" s="127" t="s">
        <v>109</v>
      </c>
      <c r="Q1252" s="126" t="s">
        <v>109</v>
      </c>
      <c r="R1252" s="128" t="s">
        <v>109</v>
      </c>
      <c r="S1252" s="129"/>
    </row>
    <row r="1253" spans="3:19" x14ac:dyDescent="0.25">
      <c r="C1253" s="120" t="s">
        <v>109</v>
      </c>
      <c r="D1253" s="121">
        <v>0</v>
      </c>
      <c r="E1253" s="122">
        <v>0</v>
      </c>
      <c r="F1253" s="123">
        <v>0</v>
      </c>
      <c r="G1253" s="124" t="s">
        <v>109</v>
      </c>
      <c r="H1253" s="124" t="s">
        <v>109</v>
      </c>
      <c r="I1253" s="123" t="s">
        <v>109</v>
      </c>
      <c r="J1253" s="125" t="s">
        <v>109</v>
      </c>
      <c r="K1253" s="126" t="s">
        <v>109</v>
      </c>
      <c r="L1253" s="127" t="s">
        <v>109</v>
      </c>
      <c r="M1253" s="130">
        <v>0</v>
      </c>
      <c r="N1253" s="130" t="s">
        <v>109</v>
      </c>
      <c r="O1253" s="127" t="s">
        <v>109</v>
      </c>
      <c r="P1253" s="127" t="s">
        <v>109</v>
      </c>
      <c r="Q1253" s="126" t="s">
        <v>109</v>
      </c>
      <c r="R1253" s="128" t="s">
        <v>109</v>
      </c>
      <c r="S1253" s="129"/>
    </row>
    <row r="1254" spans="3:19" x14ac:dyDescent="0.25">
      <c r="C1254" s="120" t="s">
        <v>109</v>
      </c>
      <c r="D1254" s="121">
        <v>0</v>
      </c>
      <c r="E1254" s="122">
        <v>0</v>
      </c>
      <c r="F1254" s="123">
        <v>0</v>
      </c>
      <c r="G1254" s="124" t="s">
        <v>109</v>
      </c>
      <c r="H1254" s="124" t="s">
        <v>109</v>
      </c>
      <c r="I1254" s="123" t="s">
        <v>109</v>
      </c>
      <c r="J1254" s="125" t="s">
        <v>109</v>
      </c>
      <c r="K1254" s="126" t="s">
        <v>109</v>
      </c>
      <c r="L1254" s="127" t="s">
        <v>109</v>
      </c>
      <c r="M1254" s="130">
        <v>0</v>
      </c>
      <c r="N1254" s="130" t="s">
        <v>109</v>
      </c>
      <c r="O1254" s="127" t="s">
        <v>109</v>
      </c>
      <c r="P1254" s="127" t="s">
        <v>109</v>
      </c>
      <c r="Q1254" s="126" t="s">
        <v>109</v>
      </c>
      <c r="R1254" s="128" t="s">
        <v>109</v>
      </c>
      <c r="S1254" s="129"/>
    </row>
    <row r="1255" spans="3:19" x14ac:dyDescent="0.25">
      <c r="C1255" s="120" t="s">
        <v>109</v>
      </c>
      <c r="D1255" s="121">
        <v>0</v>
      </c>
      <c r="E1255" s="122">
        <v>0</v>
      </c>
      <c r="F1255" s="123">
        <v>0</v>
      </c>
      <c r="G1255" s="124" t="s">
        <v>109</v>
      </c>
      <c r="H1255" s="124" t="s">
        <v>109</v>
      </c>
      <c r="I1255" s="123" t="s">
        <v>109</v>
      </c>
      <c r="J1255" s="125" t="s">
        <v>109</v>
      </c>
      <c r="K1255" s="126" t="s">
        <v>109</v>
      </c>
      <c r="L1255" s="127" t="s">
        <v>109</v>
      </c>
      <c r="M1255" s="130">
        <v>0</v>
      </c>
      <c r="N1255" s="130" t="s">
        <v>109</v>
      </c>
      <c r="O1255" s="127" t="s">
        <v>109</v>
      </c>
      <c r="P1255" s="127" t="s">
        <v>109</v>
      </c>
      <c r="Q1255" s="126" t="s">
        <v>109</v>
      </c>
      <c r="R1255" s="128" t="s">
        <v>109</v>
      </c>
      <c r="S1255" s="129"/>
    </row>
    <row r="1256" spans="3:19" x14ac:dyDescent="0.25">
      <c r="C1256" s="120" t="s">
        <v>109</v>
      </c>
      <c r="D1256" s="121">
        <v>0</v>
      </c>
      <c r="E1256" s="122">
        <v>0</v>
      </c>
      <c r="F1256" s="123">
        <v>0</v>
      </c>
      <c r="G1256" s="124" t="s">
        <v>109</v>
      </c>
      <c r="H1256" s="124" t="s">
        <v>109</v>
      </c>
      <c r="I1256" s="123" t="s">
        <v>109</v>
      </c>
      <c r="J1256" s="125" t="s">
        <v>109</v>
      </c>
      <c r="K1256" s="126" t="s">
        <v>109</v>
      </c>
      <c r="L1256" s="127" t="s">
        <v>109</v>
      </c>
      <c r="M1256" s="130">
        <v>0</v>
      </c>
      <c r="N1256" s="130" t="s">
        <v>109</v>
      </c>
      <c r="O1256" s="127" t="s">
        <v>109</v>
      </c>
      <c r="P1256" s="127" t="s">
        <v>109</v>
      </c>
      <c r="Q1256" s="126" t="s">
        <v>109</v>
      </c>
      <c r="R1256" s="128" t="s">
        <v>109</v>
      </c>
      <c r="S1256" s="129"/>
    </row>
    <row r="1257" spans="3:19" x14ac:dyDescent="0.25">
      <c r="C1257" s="120" t="s">
        <v>109</v>
      </c>
      <c r="D1257" s="121">
        <v>0</v>
      </c>
      <c r="E1257" s="122">
        <v>0</v>
      </c>
      <c r="F1257" s="123">
        <v>0</v>
      </c>
      <c r="G1257" s="124" t="s">
        <v>109</v>
      </c>
      <c r="H1257" s="124" t="s">
        <v>109</v>
      </c>
      <c r="I1257" s="123" t="s">
        <v>109</v>
      </c>
      <c r="J1257" s="125" t="s">
        <v>109</v>
      </c>
      <c r="K1257" s="126" t="s">
        <v>109</v>
      </c>
      <c r="L1257" s="127" t="s">
        <v>109</v>
      </c>
      <c r="M1257" s="130">
        <v>0</v>
      </c>
      <c r="N1257" s="130" t="s">
        <v>109</v>
      </c>
      <c r="O1257" s="127" t="s">
        <v>109</v>
      </c>
      <c r="P1257" s="127" t="s">
        <v>109</v>
      </c>
      <c r="Q1257" s="126" t="s">
        <v>109</v>
      </c>
      <c r="R1257" s="128" t="s">
        <v>109</v>
      </c>
      <c r="S1257" s="129"/>
    </row>
    <row r="1258" spans="3:19" x14ac:dyDescent="0.25">
      <c r="C1258" s="120" t="s">
        <v>109</v>
      </c>
      <c r="D1258" s="121">
        <v>0</v>
      </c>
      <c r="E1258" s="122">
        <v>0</v>
      </c>
      <c r="F1258" s="123">
        <v>0</v>
      </c>
      <c r="G1258" s="124" t="s">
        <v>109</v>
      </c>
      <c r="H1258" s="124" t="s">
        <v>109</v>
      </c>
      <c r="I1258" s="123" t="s">
        <v>109</v>
      </c>
      <c r="J1258" s="125" t="s">
        <v>109</v>
      </c>
      <c r="K1258" s="126" t="s">
        <v>109</v>
      </c>
      <c r="L1258" s="127" t="s">
        <v>109</v>
      </c>
      <c r="M1258" s="130">
        <v>0</v>
      </c>
      <c r="N1258" s="130" t="s">
        <v>109</v>
      </c>
      <c r="O1258" s="127" t="s">
        <v>109</v>
      </c>
      <c r="P1258" s="127" t="s">
        <v>109</v>
      </c>
      <c r="Q1258" s="126" t="s">
        <v>109</v>
      </c>
      <c r="R1258" s="128" t="s">
        <v>109</v>
      </c>
      <c r="S1258" s="129"/>
    </row>
    <row r="1259" spans="3:19" ht="15.75" thickBot="1" x14ac:dyDescent="0.3">
      <c r="C1259" s="131" t="s">
        <v>109</v>
      </c>
      <c r="D1259" s="132">
        <v>0</v>
      </c>
      <c r="E1259" s="133">
        <v>0</v>
      </c>
      <c r="F1259" s="134">
        <v>0</v>
      </c>
      <c r="G1259" s="135" t="s">
        <v>109</v>
      </c>
      <c r="H1259" s="135" t="s">
        <v>109</v>
      </c>
      <c r="I1259" s="134" t="s">
        <v>109</v>
      </c>
      <c r="J1259" s="136" t="s">
        <v>109</v>
      </c>
      <c r="K1259" s="137" t="s">
        <v>109</v>
      </c>
      <c r="L1259" s="138" t="s">
        <v>109</v>
      </c>
      <c r="M1259" s="139">
        <v>0</v>
      </c>
      <c r="N1259" s="139" t="s">
        <v>109</v>
      </c>
      <c r="O1259" s="138" t="s">
        <v>109</v>
      </c>
      <c r="P1259" s="138" t="s">
        <v>109</v>
      </c>
      <c r="Q1259" s="137" t="s">
        <v>109</v>
      </c>
      <c r="R1259" s="140" t="s">
        <v>109</v>
      </c>
      <c r="S1259" s="141"/>
    </row>
  </sheetData>
  <mergeCells count="38">
    <mergeCell ref="L8:L9"/>
    <mergeCell ref="C2:S2"/>
    <mergeCell ref="C3:S3"/>
    <mergeCell ref="C4:S4"/>
    <mergeCell ref="C5:S5"/>
    <mergeCell ref="C7:C9"/>
    <mergeCell ref="D7:D9"/>
    <mergeCell ref="F7:F9"/>
    <mergeCell ref="I7:I9"/>
    <mergeCell ref="M7:M9"/>
    <mergeCell ref="N7:N9"/>
    <mergeCell ref="E8:E9"/>
    <mergeCell ref="G8:G9"/>
    <mergeCell ref="H8:H9"/>
    <mergeCell ref="J8:J9"/>
    <mergeCell ref="K8:K9"/>
    <mergeCell ref="C1158:C1160"/>
    <mergeCell ref="D1158:D1160"/>
    <mergeCell ref="F1158:F1160"/>
    <mergeCell ref="I1158:I1160"/>
    <mergeCell ref="M1158:M1160"/>
    <mergeCell ref="O8:O9"/>
    <mergeCell ref="P8:P9"/>
    <mergeCell ref="Q8:Q9"/>
    <mergeCell ref="R8:R9"/>
    <mergeCell ref="S8:S9"/>
    <mergeCell ref="N1158:N1160"/>
    <mergeCell ref="E1159:E1160"/>
    <mergeCell ref="G1159:G1160"/>
    <mergeCell ref="H1159:H1160"/>
    <mergeCell ref="J1159:J1160"/>
    <mergeCell ref="K1159:K1160"/>
    <mergeCell ref="L1159:L1160"/>
    <mergeCell ref="O1159:O1160"/>
    <mergeCell ref="P1159:P1160"/>
    <mergeCell ref="Q1159:Q1160"/>
    <mergeCell ref="R1159:R1160"/>
    <mergeCell ref="S1159:S1160"/>
  </mergeCells>
  <conditionalFormatting sqref="S6 E6:J6">
    <cfRule type="expression" dxfId="1809" priority="1824" stopIfTrue="1">
      <formula>IF($B6-INT($B6)&gt;0,TRUE,FALSE)</formula>
    </cfRule>
  </conditionalFormatting>
  <conditionalFormatting sqref="D6 L6:R6 D10:D20">
    <cfRule type="cellIs" dxfId="1808" priority="1825" stopIfTrue="1" operator="equal">
      <formula>"NO ADMISIBLE"</formula>
    </cfRule>
  </conditionalFormatting>
  <conditionalFormatting sqref="M12:N20 E12:E20">
    <cfRule type="expression" dxfId="1807" priority="1823" stopIfTrue="1">
      <formula>IF($B5-INT($B5)&gt;0,TRUE,FALSE)</formula>
    </cfRule>
  </conditionalFormatting>
  <conditionalFormatting sqref="S10:S20">
    <cfRule type="cellIs" dxfId="1806" priority="1821" stopIfTrue="1" operator="equal">
      <formula>"NO ADMISIBLE"</formula>
    </cfRule>
    <cfRule type="cellIs" dxfId="1805" priority="1822" stopIfTrue="1" operator="equal">
      <formula>"ADMISIBLE"</formula>
    </cfRule>
  </conditionalFormatting>
  <conditionalFormatting sqref="S10:S20">
    <cfRule type="cellIs" dxfId="1804" priority="1820" stopIfTrue="1" operator="equal">
      <formula>"PENDIENTE"</formula>
    </cfRule>
  </conditionalFormatting>
  <conditionalFormatting sqref="E11 L11:P11 R11">
    <cfRule type="expression" dxfId="1803" priority="1819" stopIfTrue="1">
      <formula>IF($B2-INT($B2)&gt;0,TRUE,FALSE)</formula>
    </cfRule>
  </conditionalFormatting>
  <conditionalFormatting sqref="E10:R10 J11:J20 F11:F20">
    <cfRule type="expression" dxfId="1802" priority="1826" stopIfTrue="1">
      <formula>IF(#REF!-INT(#REF!)&gt;0,TRUE,FALSE)</formula>
    </cfRule>
  </conditionalFormatting>
  <conditionalFormatting sqref="G11:G20">
    <cfRule type="expression" dxfId="1801" priority="1818" stopIfTrue="1">
      <formula>IF(#REF!-INT(#REF!)&gt;0,TRUE,FALSE)</formula>
    </cfRule>
  </conditionalFormatting>
  <conditionalFormatting sqref="H11:H20">
    <cfRule type="expression" dxfId="1800" priority="1817" stopIfTrue="1">
      <formula>IF(#REF!-INT(#REF!)&gt;0,TRUE,FALSE)</formula>
    </cfRule>
  </conditionalFormatting>
  <conditionalFormatting sqref="I11:I20">
    <cfRule type="expression" dxfId="1799" priority="1816" stopIfTrue="1">
      <formula>IF(#REF!-INT(#REF!)&gt;0,TRUE,FALSE)</formula>
    </cfRule>
  </conditionalFormatting>
  <conditionalFormatting sqref="K11:K20">
    <cfRule type="expression" dxfId="1798" priority="1815" stopIfTrue="1">
      <formula>IF($B2-INT($B2)&gt;0,TRUE,FALSE)</formula>
    </cfRule>
  </conditionalFormatting>
  <conditionalFormatting sqref="L12:L20">
    <cfRule type="expression" dxfId="1797" priority="1814" stopIfTrue="1">
      <formula>IF($B3-INT($B3)&gt;0,TRUE,FALSE)</formula>
    </cfRule>
  </conditionalFormatting>
  <conditionalFormatting sqref="O12:O20">
    <cfRule type="expression" dxfId="1796" priority="1813" stopIfTrue="1">
      <formula>IF($B3-INT($B3)&gt;0,TRUE,FALSE)</formula>
    </cfRule>
  </conditionalFormatting>
  <conditionalFormatting sqref="P12:P20">
    <cfRule type="expression" dxfId="1795" priority="1812" stopIfTrue="1">
      <formula>IF($B3-INT($B3)&gt;0,TRUE,FALSE)</formula>
    </cfRule>
  </conditionalFormatting>
  <conditionalFormatting sqref="R12:R20">
    <cfRule type="expression" dxfId="1794" priority="1811" stopIfTrue="1">
      <formula>IF($B3-INT($B3)&gt;0,TRUE,FALSE)</formula>
    </cfRule>
  </conditionalFormatting>
  <conditionalFormatting sqref="Q11:Q20">
    <cfRule type="expression" dxfId="1793" priority="1810" stopIfTrue="1">
      <formula>IF($B2-INT($B2)&gt;0,TRUE,FALSE)</formula>
    </cfRule>
  </conditionalFormatting>
  <conditionalFormatting sqref="D21:D31">
    <cfRule type="cellIs" dxfId="1792" priority="1808" stopIfTrue="1" operator="equal">
      <formula>"NO ADMISIBLE"</formula>
    </cfRule>
  </conditionalFormatting>
  <conditionalFormatting sqref="M23:N31 E23:E31">
    <cfRule type="expression" dxfId="1791" priority="1807" stopIfTrue="1">
      <formula>IF($B16-INT($B16)&gt;0,TRUE,FALSE)</formula>
    </cfRule>
  </conditionalFormatting>
  <conditionalFormatting sqref="S21:S31">
    <cfRule type="cellIs" dxfId="1790" priority="1805" stopIfTrue="1" operator="equal">
      <formula>"NO ADMISIBLE"</formula>
    </cfRule>
    <cfRule type="cellIs" dxfId="1789" priority="1806" stopIfTrue="1" operator="equal">
      <formula>"ADMISIBLE"</formula>
    </cfRule>
  </conditionalFormatting>
  <conditionalFormatting sqref="S21:S31">
    <cfRule type="cellIs" dxfId="1788" priority="1804" stopIfTrue="1" operator="equal">
      <formula>"PENDIENTE"</formula>
    </cfRule>
  </conditionalFormatting>
  <conditionalFormatting sqref="E22 L22:P22 R22">
    <cfRule type="expression" dxfId="1787" priority="1803" stopIfTrue="1">
      <formula>IF($B13-INT($B13)&gt;0,TRUE,FALSE)</formula>
    </cfRule>
  </conditionalFormatting>
  <conditionalFormatting sqref="E21:R21 J22:J31 F22:F31">
    <cfRule type="expression" dxfId="1786" priority="1809" stopIfTrue="1">
      <formula>IF(#REF!-INT(#REF!)&gt;0,TRUE,FALSE)</formula>
    </cfRule>
  </conditionalFormatting>
  <conditionalFormatting sqref="G22:G31">
    <cfRule type="expression" dxfId="1785" priority="1802" stopIfTrue="1">
      <formula>IF(#REF!-INT(#REF!)&gt;0,TRUE,FALSE)</formula>
    </cfRule>
  </conditionalFormatting>
  <conditionalFormatting sqref="H22:H31">
    <cfRule type="expression" dxfId="1784" priority="1801" stopIfTrue="1">
      <formula>IF(#REF!-INT(#REF!)&gt;0,TRUE,FALSE)</formula>
    </cfRule>
  </conditionalFormatting>
  <conditionalFormatting sqref="I22:I31">
    <cfRule type="expression" dxfId="1783" priority="1800" stopIfTrue="1">
      <formula>IF(#REF!-INT(#REF!)&gt;0,TRUE,FALSE)</formula>
    </cfRule>
  </conditionalFormatting>
  <conditionalFormatting sqref="K22:K31">
    <cfRule type="expression" dxfId="1782" priority="1799" stopIfTrue="1">
      <formula>IF($B13-INT($B13)&gt;0,TRUE,FALSE)</formula>
    </cfRule>
  </conditionalFormatting>
  <conditionalFormatting sqref="L23:L31">
    <cfRule type="expression" dxfId="1781" priority="1798" stopIfTrue="1">
      <formula>IF($B14-INT($B14)&gt;0,TRUE,FALSE)</formula>
    </cfRule>
  </conditionalFormatting>
  <conditionalFormatting sqref="O23:O31">
    <cfRule type="expression" dxfId="1780" priority="1797" stopIfTrue="1">
      <formula>IF($B14-INT($B14)&gt;0,TRUE,FALSE)</formula>
    </cfRule>
  </conditionalFormatting>
  <conditionalFormatting sqref="P23:P31">
    <cfRule type="expression" dxfId="1779" priority="1796" stopIfTrue="1">
      <formula>IF($B14-INT($B14)&gt;0,TRUE,FALSE)</formula>
    </cfRule>
  </conditionalFormatting>
  <conditionalFormatting sqref="R23:R31">
    <cfRule type="expression" dxfId="1778" priority="1795" stopIfTrue="1">
      <formula>IF($B14-INT($B14)&gt;0,TRUE,FALSE)</formula>
    </cfRule>
  </conditionalFormatting>
  <conditionalFormatting sqref="Q22:Q31">
    <cfRule type="expression" dxfId="1777" priority="1794" stopIfTrue="1">
      <formula>IF($B13-INT($B13)&gt;0,TRUE,FALSE)</formula>
    </cfRule>
  </conditionalFormatting>
  <conditionalFormatting sqref="D32:D42">
    <cfRule type="cellIs" dxfId="1776" priority="1792" stopIfTrue="1" operator="equal">
      <formula>"NO ADMISIBLE"</formula>
    </cfRule>
  </conditionalFormatting>
  <conditionalFormatting sqref="M34:N42 E34:E42">
    <cfRule type="expression" dxfId="1775" priority="1791" stopIfTrue="1">
      <formula>IF($B27-INT($B27)&gt;0,TRUE,FALSE)</formula>
    </cfRule>
  </conditionalFormatting>
  <conditionalFormatting sqref="S32:S42">
    <cfRule type="cellIs" dxfId="1774" priority="1789" stopIfTrue="1" operator="equal">
      <formula>"NO ADMISIBLE"</formula>
    </cfRule>
    <cfRule type="cellIs" dxfId="1773" priority="1790" stopIfTrue="1" operator="equal">
      <formula>"ADMISIBLE"</formula>
    </cfRule>
  </conditionalFormatting>
  <conditionalFormatting sqref="S32:S42">
    <cfRule type="cellIs" dxfId="1772" priority="1788" stopIfTrue="1" operator="equal">
      <formula>"PENDIENTE"</formula>
    </cfRule>
  </conditionalFormatting>
  <conditionalFormatting sqref="E33 L33:P33 R33">
    <cfRule type="expression" dxfId="1771" priority="1787" stopIfTrue="1">
      <formula>IF($B24-INT($B24)&gt;0,TRUE,FALSE)</formula>
    </cfRule>
  </conditionalFormatting>
  <conditionalFormatting sqref="E32:R32 J33:J42 F33:F42">
    <cfRule type="expression" dxfId="1770" priority="1793" stopIfTrue="1">
      <formula>IF(#REF!-INT(#REF!)&gt;0,TRUE,FALSE)</formula>
    </cfRule>
  </conditionalFormatting>
  <conditionalFormatting sqref="G33:G42">
    <cfRule type="expression" dxfId="1769" priority="1786" stopIfTrue="1">
      <formula>IF(#REF!-INT(#REF!)&gt;0,TRUE,FALSE)</formula>
    </cfRule>
  </conditionalFormatting>
  <conditionalFormatting sqref="H33:H42">
    <cfRule type="expression" dxfId="1768" priority="1785" stopIfTrue="1">
      <formula>IF(#REF!-INT(#REF!)&gt;0,TRUE,FALSE)</formula>
    </cfRule>
  </conditionalFormatting>
  <conditionalFormatting sqref="I33:I42">
    <cfRule type="expression" dxfId="1767" priority="1784" stopIfTrue="1">
      <formula>IF(#REF!-INT(#REF!)&gt;0,TRUE,FALSE)</formula>
    </cfRule>
  </conditionalFormatting>
  <conditionalFormatting sqref="K33:K42">
    <cfRule type="expression" dxfId="1766" priority="1783" stopIfTrue="1">
      <formula>IF($B24-INT($B24)&gt;0,TRUE,FALSE)</formula>
    </cfRule>
  </conditionalFormatting>
  <conditionalFormatting sqref="L34:L42">
    <cfRule type="expression" dxfId="1765" priority="1782" stopIfTrue="1">
      <formula>IF($B25-INT($B25)&gt;0,TRUE,FALSE)</formula>
    </cfRule>
  </conditionalFormatting>
  <conditionalFormatting sqref="O34:O42">
    <cfRule type="expression" dxfId="1764" priority="1781" stopIfTrue="1">
      <formula>IF($B25-INT($B25)&gt;0,TRUE,FALSE)</formula>
    </cfRule>
  </conditionalFormatting>
  <conditionalFormatting sqref="P34:P42">
    <cfRule type="expression" dxfId="1763" priority="1780" stopIfTrue="1">
      <formula>IF($B25-INT($B25)&gt;0,TRUE,FALSE)</formula>
    </cfRule>
  </conditionalFormatting>
  <conditionalFormatting sqref="R34:R42">
    <cfRule type="expression" dxfId="1762" priority="1779" stopIfTrue="1">
      <formula>IF($B25-INT($B25)&gt;0,TRUE,FALSE)</formula>
    </cfRule>
  </conditionalFormatting>
  <conditionalFormatting sqref="Q33:Q42">
    <cfRule type="expression" dxfId="1761" priority="1778" stopIfTrue="1">
      <formula>IF($B24-INT($B24)&gt;0,TRUE,FALSE)</formula>
    </cfRule>
  </conditionalFormatting>
  <conditionalFormatting sqref="D43:D53">
    <cfRule type="cellIs" dxfId="1760" priority="1776" stopIfTrue="1" operator="equal">
      <formula>"NO ADMISIBLE"</formula>
    </cfRule>
  </conditionalFormatting>
  <conditionalFormatting sqref="M45:N53 E45:E53">
    <cfRule type="expression" dxfId="1759" priority="1775" stopIfTrue="1">
      <formula>IF($B38-INT($B38)&gt;0,TRUE,FALSE)</formula>
    </cfRule>
  </conditionalFormatting>
  <conditionalFormatting sqref="S43:S53">
    <cfRule type="cellIs" dxfId="1758" priority="1773" stopIfTrue="1" operator="equal">
      <formula>"NO ADMISIBLE"</formula>
    </cfRule>
    <cfRule type="cellIs" dxfId="1757" priority="1774" stopIfTrue="1" operator="equal">
      <formula>"ADMISIBLE"</formula>
    </cfRule>
  </conditionalFormatting>
  <conditionalFormatting sqref="S43:S53">
    <cfRule type="cellIs" dxfId="1756" priority="1772" stopIfTrue="1" operator="equal">
      <formula>"PENDIENTE"</formula>
    </cfRule>
  </conditionalFormatting>
  <conditionalFormatting sqref="E44 L44:P44 R44">
    <cfRule type="expression" dxfId="1755" priority="1771" stopIfTrue="1">
      <formula>IF($B35-INT($B35)&gt;0,TRUE,FALSE)</formula>
    </cfRule>
  </conditionalFormatting>
  <conditionalFormatting sqref="E43:R43 J44:J53 F44:F53">
    <cfRule type="expression" dxfId="1754" priority="1777" stopIfTrue="1">
      <formula>IF(#REF!-INT(#REF!)&gt;0,TRUE,FALSE)</formula>
    </cfRule>
  </conditionalFormatting>
  <conditionalFormatting sqref="G44:G53">
    <cfRule type="expression" dxfId="1753" priority="1770" stopIfTrue="1">
      <formula>IF(#REF!-INT(#REF!)&gt;0,TRUE,FALSE)</formula>
    </cfRule>
  </conditionalFormatting>
  <conditionalFormatting sqref="H44:H53">
    <cfRule type="expression" dxfId="1752" priority="1769" stopIfTrue="1">
      <formula>IF(#REF!-INT(#REF!)&gt;0,TRUE,FALSE)</formula>
    </cfRule>
  </conditionalFormatting>
  <conditionalFormatting sqref="I44:I53">
    <cfRule type="expression" dxfId="1751" priority="1768" stopIfTrue="1">
      <formula>IF(#REF!-INT(#REF!)&gt;0,TRUE,FALSE)</formula>
    </cfRule>
  </conditionalFormatting>
  <conditionalFormatting sqref="K44:K53">
    <cfRule type="expression" dxfId="1750" priority="1767" stopIfTrue="1">
      <formula>IF($B35-INT($B35)&gt;0,TRUE,FALSE)</formula>
    </cfRule>
  </conditionalFormatting>
  <conditionalFormatting sqref="L45:L53">
    <cfRule type="expression" dxfId="1749" priority="1766" stopIfTrue="1">
      <formula>IF($B36-INT($B36)&gt;0,TRUE,FALSE)</formula>
    </cfRule>
  </conditionalFormatting>
  <conditionalFormatting sqref="O45:O53">
    <cfRule type="expression" dxfId="1748" priority="1765" stopIfTrue="1">
      <formula>IF($B36-INT($B36)&gt;0,TRUE,FALSE)</formula>
    </cfRule>
  </conditionalFormatting>
  <conditionalFormatting sqref="P45:P53">
    <cfRule type="expression" dxfId="1747" priority="1764" stopIfTrue="1">
      <formula>IF($B36-INT($B36)&gt;0,TRUE,FALSE)</formula>
    </cfRule>
  </conditionalFormatting>
  <conditionalFormatting sqref="R45:R53">
    <cfRule type="expression" dxfId="1746" priority="1763" stopIfTrue="1">
      <formula>IF($B36-INT($B36)&gt;0,TRUE,FALSE)</formula>
    </cfRule>
  </conditionalFormatting>
  <conditionalFormatting sqref="Q44:Q53">
    <cfRule type="expression" dxfId="1745" priority="1762" stopIfTrue="1">
      <formula>IF($B35-INT($B35)&gt;0,TRUE,FALSE)</formula>
    </cfRule>
  </conditionalFormatting>
  <conditionalFormatting sqref="D54:D64">
    <cfRule type="cellIs" dxfId="1744" priority="1760" stopIfTrue="1" operator="equal">
      <formula>"NO ADMISIBLE"</formula>
    </cfRule>
  </conditionalFormatting>
  <conditionalFormatting sqref="M56:N64 E56:E64">
    <cfRule type="expression" dxfId="1743" priority="1759" stopIfTrue="1">
      <formula>IF($B49-INT($B49)&gt;0,TRUE,FALSE)</formula>
    </cfRule>
  </conditionalFormatting>
  <conditionalFormatting sqref="S54:S64">
    <cfRule type="cellIs" dxfId="1742" priority="1757" stopIfTrue="1" operator="equal">
      <formula>"NO ADMISIBLE"</formula>
    </cfRule>
    <cfRule type="cellIs" dxfId="1741" priority="1758" stopIfTrue="1" operator="equal">
      <formula>"ADMISIBLE"</formula>
    </cfRule>
  </conditionalFormatting>
  <conditionalFormatting sqref="S54:S64">
    <cfRule type="cellIs" dxfId="1740" priority="1756" stopIfTrue="1" operator="equal">
      <formula>"PENDIENTE"</formula>
    </cfRule>
  </conditionalFormatting>
  <conditionalFormatting sqref="E55 L55:P55 R55">
    <cfRule type="expression" dxfId="1739" priority="1755" stopIfTrue="1">
      <formula>IF($B46-INT($B46)&gt;0,TRUE,FALSE)</formula>
    </cfRule>
  </conditionalFormatting>
  <conditionalFormatting sqref="E54:R54 J55:J64 F55:F64">
    <cfRule type="expression" dxfId="1738" priority="1761" stopIfTrue="1">
      <formula>IF(#REF!-INT(#REF!)&gt;0,TRUE,FALSE)</formula>
    </cfRule>
  </conditionalFormatting>
  <conditionalFormatting sqref="G55:G64">
    <cfRule type="expression" dxfId="1737" priority="1754" stopIfTrue="1">
      <formula>IF(#REF!-INT(#REF!)&gt;0,TRUE,FALSE)</formula>
    </cfRule>
  </conditionalFormatting>
  <conditionalFormatting sqref="H55:H64">
    <cfRule type="expression" dxfId="1736" priority="1753" stopIfTrue="1">
      <formula>IF(#REF!-INT(#REF!)&gt;0,TRUE,FALSE)</formula>
    </cfRule>
  </conditionalFormatting>
  <conditionalFormatting sqref="I55:I64">
    <cfRule type="expression" dxfId="1735" priority="1752" stopIfTrue="1">
      <formula>IF(#REF!-INT(#REF!)&gt;0,TRUE,FALSE)</formula>
    </cfRule>
  </conditionalFormatting>
  <conditionalFormatting sqref="K55:K64">
    <cfRule type="expression" dxfId="1734" priority="1751" stopIfTrue="1">
      <formula>IF($B46-INT($B46)&gt;0,TRUE,FALSE)</formula>
    </cfRule>
  </conditionalFormatting>
  <conditionalFormatting sqref="L56:L64">
    <cfRule type="expression" dxfId="1733" priority="1750" stopIfTrue="1">
      <formula>IF($B47-INT($B47)&gt;0,TRUE,FALSE)</formula>
    </cfRule>
  </conditionalFormatting>
  <conditionalFormatting sqref="O56:O64">
    <cfRule type="expression" dxfId="1732" priority="1749" stopIfTrue="1">
      <formula>IF($B47-INT($B47)&gt;0,TRUE,FALSE)</formula>
    </cfRule>
  </conditionalFormatting>
  <conditionalFormatting sqref="P56:P64">
    <cfRule type="expression" dxfId="1731" priority="1748" stopIfTrue="1">
      <formula>IF($B47-INT($B47)&gt;0,TRUE,FALSE)</formula>
    </cfRule>
  </conditionalFormatting>
  <conditionalFormatting sqref="R56:R64">
    <cfRule type="expression" dxfId="1730" priority="1747" stopIfTrue="1">
      <formula>IF($B47-INT($B47)&gt;0,TRUE,FALSE)</formula>
    </cfRule>
  </conditionalFormatting>
  <conditionalFormatting sqref="Q55:Q64">
    <cfRule type="expression" dxfId="1729" priority="1746" stopIfTrue="1">
      <formula>IF($B46-INT($B46)&gt;0,TRUE,FALSE)</formula>
    </cfRule>
  </conditionalFormatting>
  <conditionalFormatting sqref="D65:D75">
    <cfRule type="cellIs" dxfId="1728" priority="1744" stopIfTrue="1" operator="equal">
      <formula>"NO ADMISIBLE"</formula>
    </cfRule>
  </conditionalFormatting>
  <conditionalFormatting sqref="M67:N75 E67:E75">
    <cfRule type="expression" dxfId="1727" priority="1743" stopIfTrue="1">
      <formula>IF($B60-INT($B60)&gt;0,TRUE,FALSE)</formula>
    </cfRule>
  </conditionalFormatting>
  <conditionalFormatting sqref="S65:S75">
    <cfRule type="cellIs" dxfId="1726" priority="1741" stopIfTrue="1" operator="equal">
      <formula>"NO ADMISIBLE"</formula>
    </cfRule>
    <cfRule type="cellIs" dxfId="1725" priority="1742" stopIfTrue="1" operator="equal">
      <formula>"ADMISIBLE"</formula>
    </cfRule>
  </conditionalFormatting>
  <conditionalFormatting sqref="S65:S75">
    <cfRule type="cellIs" dxfId="1724" priority="1740" stopIfTrue="1" operator="equal">
      <formula>"PENDIENTE"</formula>
    </cfRule>
  </conditionalFormatting>
  <conditionalFormatting sqref="E66 L66:P66 R66">
    <cfRule type="expression" dxfId="1723" priority="1739" stopIfTrue="1">
      <formula>IF($B57-INT($B57)&gt;0,TRUE,FALSE)</formula>
    </cfRule>
  </conditionalFormatting>
  <conditionalFormatting sqref="E65:R65 J66:J75 F66:F75">
    <cfRule type="expression" dxfId="1722" priority="1745" stopIfTrue="1">
      <formula>IF(#REF!-INT(#REF!)&gt;0,TRUE,FALSE)</formula>
    </cfRule>
  </conditionalFormatting>
  <conditionalFormatting sqref="G66:G75">
    <cfRule type="expression" dxfId="1721" priority="1738" stopIfTrue="1">
      <formula>IF(#REF!-INT(#REF!)&gt;0,TRUE,FALSE)</formula>
    </cfRule>
  </conditionalFormatting>
  <conditionalFormatting sqref="H66:H75">
    <cfRule type="expression" dxfId="1720" priority="1737" stopIfTrue="1">
      <formula>IF(#REF!-INT(#REF!)&gt;0,TRUE,FALSE)</formula>
    </cfRule>
  </conditionalFormatting>
  <conditionalFormatting sqref="I66:I75">
    <cfRule type="expression" dxfId="1719" priority="1736" stopIfTrue="1">
      <formula>IF(#REF!-INT(#REF!)&gt;0,TRUE,FALSE)</formula>
    </cfRule>
  </conditionalFormatting>
  <conditionalFormatting sqref="K66:K75">
    <cfRule type="expression" dxfId="1718" priority="1735" stopIfTrue="1">
      <formula>IF($B57-INT($B57)&gt;0,TRUE,FALSE)</formula>
    </cfRule>
  </conditionalFormatting>
  <conditionalFormatting sqref="L67:L75">
    <cfRule type="expression" dxfId="1717" priority="1734" stopIfTrue="1">
      <formula>IF($B58-INT($B58)&gt;0,TRUE,FALSE)</formula>
    </cfRule>
  </conditionalFormatting>
  <conditionalFormatting sqref="O67:O75">
    <cfRule type="expression" dxfId="1716" priority="1733" stopIfTrue="1">
      <formula>IF($B58-INT($B58)&gt;0,TRUE,FALSE)</formula>
    </cfRule>
  </conditionalFormatting>
  <conditionalFormatting sqref="P67:P75">
    <cfRule type="expression" dxfId="1715" priority="1732" stopIfTrue="1">
      <formula>IF($B58-INT($B58)&gt;0,TRUE,FALSE)</formula>
    </cfRule>
  </conditionalFormatting>
  <conditionalFormatting sqref="R67:R75">
    <cfRule type="expression" dxfId="1714" priority="1731" stopIfTrue="1">
      <formula>IF($B58-INT($B58)&gt;0,TRUE,FALSE)</formula>
    </cfRule>
  </conditionalFormatting>
  <conditionalFormatting sqref="Q66:Q75">
    <cfRule type="expression" dxfId="1713" priority="1730" stopIfTrue="1">
      <formula>IF($B57-INT($B57)&gt;0,TRUE,FALSE)</formula>
    </cfRule>
  </conditionalFormatting>
  <conditionalFormatting sqref="D76:D86">
    <cfRule type="cellIs" dxfId="1712" priority="1728" stopIfTrue="1" operator="equal">
      <formula>"NO ADMISIBLE"</formula>
    </cfRule>
  </conditionalFormatting>
  <conditionalFormatting sqref="M78:N86 E78:E86">
    <cfRule type="expression" dxfId="1711" priority="1727" stopIfTrue="1">
      <formula>IF($B71-INT($B71)&gt;0,TRUE,FALSE)</formula>
    </cfRule>
  </conditionalFormatting>
  <conditionalFormatting sqref="S76:S86">
    <cfRule type="cellIs" dxfId="1710" priority="1725" stopIfTrue="1" operator="equal">
      <formula>"NO ADMISIBLE"</formula>
    </cfRule>
    <cfRule type="cellIs" dxfId="1709" priority="1726" stopIfTrue="1" operator="equal">
      <formula>"ADMISIBLE"</formula>
    </cfRule>
  </conditionalFormatting>
  <conditionalFormatting sqref="S76:S86">
    <cfRule type="cellIs" dxfId="1708" priority="1724" stopIfTrue="1" operator="equal">
      <formula>"PENDIENTE"</formula>
    </cfRule>
  </conditionalFormatting>
  <conditionalFormatting sqref="E77 L77:P77 R77">
    <cfRule type="expression" dxfId="1707" priority="1723" stopIfTrue="1">
      <formula>IF($B68-INT($B68)&gt;0,TRUE,FALSE)</formula>
    </cfRule>
  </conditionalFormatting>
  <conditionalFormatting sqref="E76:R76 J77:J86 F77:F86">
    <cfRule type="expression" dxfId="1706" priority="1729" stopIfTrue="1">
      <formula>IF(#REF!-INT(#REF!)&gt;0,TRUE,FALSE)</formula>
    </cfRule>
  </conditionalFormatting>
  <conditionalFormatting sqref="G77:G86">
    <cfRule type="expression" dxfId="1705" priority="1722" stopIfTrue="1">
      <formula>IF(#REF!-INT(#REF!)&gt;0,TRUE,FALSE)</formula>
    </cfRule>
  </conditionalFormatting>
  <conditionalFormatting sqref="H77:H86">
    <cfRule type="expression" dxfId="1704" priority="1721" stopIfTrue="1">
      <formula>IF(#REF!-INT(#REF!)&gt;0,TRUE,FALSE)</formula>
    </cfRule>
  </conditionalFormatting>
  <conditionalFormatting sqref="I77:I86">
    <cfRule type="expression" dxfId="1703" priority="1720" stopIfTrue="1">
      <formula>IF(#REF!-INT(#REF!)&gt;0,TRUE,FALSE)</formula>
    </cfRule>
  </conditionalFormatting>
  <conditionalFormatting sqref="K77:K86">
    <cfRule type="expression" dxfId="1702" priority="1719" stopIfTrue="1">
      <formula>IF($B68-INT($B68)&gt;0,TRUE,FALSE)</formula>
    </cfRule>
  </conditionalFormatting>
  <conditionalFormatting sqref="L78:L86">
    <cfRule type="expression" dxfId="1701" priority="1718" stopIfTrue="1">
      <formula>IF($B69-INT($B69)&gt;0,TRUE,FALSE)</formula>
    </cfRule>
  </conditionalFormatting>
  <conditionalFormatting sqref="O78:O86">
    <cfRule type="expression" dxfId="1700" priority="1717" stopIfTrue="1">
      <formula>IF($B69-INT($B69)&gt;0,TRUE,FALSE)</formula>
    </cfRule>
  </conditionalFormatting>
  <conditionalFormatting sqref="P78:P86">
    <cfRule type="expression" dxfId="1699" priority="1716" stopIfTrue="1">
      <formula>IF($B69-INT($B69)&gt;0,TRUE,FALSE)</formula>
    </cfRule>
  </conditionalFormatting>
  <conditionalFormatting sqref="R78:R86">
    <cfRule type="expression" dxfId="1698" priority="1715" stopIfTrue="1">
      <formula>IF($B69-INT($B69)&gt;0,TRUE,FALSE)</formula>
    </cfRule>
  </conditionalFormatting>
  <conditionalFormatting sqref="Q77:Q86">
    <cfRule type="expression" dxfId="1697" priority="1714" stopIfTrue="1">
      <formula>IF($B68-INT($B68)&gt;0,TRUE,FALSE)</formula>
    </cfRule>
  </conditionalFormatting>
  <conditionalFormatting sqref="D87:D97">
    <cfRule type="cellIs" dxfId="1696" priority="1712" stopIfTrue="1" operator="equal">
      <formula>"NO ADMISIBLE"</formula>
    </cfRule>
  </conditionalFormatting>
  <conditionalFormatting sqref="M89:N97 E89:E97">
    <cfRule type="expression" dxfId="1695" priority="1711" stopIfTrue="1">
      <formula>IF($B82-INT($B82)&gt;0,TRUE,FALSE)</formula>
    </cfRule>
  </conditionalFormatting>
  <conditionalFormatting sqref="S87:S97">
    <cfRule type="cellIs" dxfId="1694" priority="1709" stopIfTrue="1" operator="equal">
      <formula>"NO ADMISIBLE"</formula>
    </cfRule>
    <cfRule type="cellIs" dxfId="1693" priority="1710" stopIfTrue="1" operator="equal">
      <formula>"ADMISIBLE"</formula>
    </cfRule>
  </conditionalFormatting>
  <conditionalFormatting sqref="S87:S97">
    <cfRule type="cellIs" dxfId="1692" priority="1708" stopIfTrue="1" operator="equal">
      <formula>"PENDIENTE"</formula>
    </cfRule>
  </conditionalFormatting>
  <conditionalFormatting sqref="E88 L88:P88 R88">
    <cfRule type="expression" dxfId="1691" priority="1707" stopIfTrue="1">
      <formula>IF($B79-INT($B79)&gt;0,TRUE,FALSE)</formula>
    </cfRule>
  </conditionalFormatting>
  <conditionalFormatting sqref="E87:R87 J88:J97 F88:F97">
    <cfRule type="expression" dxfId="1690" priority="1713" stopIfTrue="1">
      <formula>IF(#REF!-INT(#REF!)&gt;0,TRUE,FALSE)</formula>
    </cfRule>
  </conditionalFormatting>
  <conditionalFormatting sqref="G88:G97">
    <cfRule type="expression" dxfId="1689" priority="1706" stopIfTrue="1">
      <formula>IF(#REF!-INT(#REF!)&gt;0,TRUE,FALSE)</formula>
    </cfRule>
  </conditionalFormatting>
  <conditionalFormatting sqref="H88:H97">
    <cfRule type="expression" dxfId="1688" priority="1705" stopIfTrue="1">
      <formula>IF(#REF!-INT(#REF!)&gt;0,TRUE,FALSE)</formula>
    </cfRule>
  </conditionalFormatting>
  <conditionalFormatting sqref="I88:I97">
    <cfRule type="expression" dxfId="1687" priority="1704" stopIfTrue="1">
      <formula>IF(#REF!-INT(#REF!)&gt;0,TRUE,FALSE)</formula>
    </cfRule>
  </conditionalFormatting>
  <conditionalFormatting sqref="K88:K97">
    <cfRule type="expression" dxfId="1686" priority="1703" stopIfTrue="1">
      <formula>IF($B79-INT($B79)&gt;0,TRUE,FALSE)</formula>
    </cfRule>
  </conditionalFormatting>
  <conditionalFormatting sqref="L89:L97">
    <cfRule type="expression" dxfId="1685" priority="1702" stopIfTrue="1">
      <formula>IF($B80-INT($B80)&gt;0,TRUE,FALSE)</formula>
    </cfRule>
  </conditionalFormatting>
  <conditionalFormatting sqref="O89:O97">
    <cfRule type="expression" dxfId="1684" priority="1701" stopIfTrue="1">
      <formula>IF($B80-INT($B80)&gt;0,TRUE,FALSE)</formula>
    </cfRule>
  </conditionalFormatting>
  <conditionalFormatting sqref="P89:P97">
    <cfRule type="expression" dxfId="1683" priority="1700" stopIfTrue="1">
      <formula>IF($B80-INT($B80)&gt;0,TRUE,FALSE)</formula>
    </cfRule>
  </conditionalFormatting>
  <conditionalFormatting sqref="R89:R97">
    <cfRule type="expression" dxfId="1682" priority="1699" stopIfTrue="1">
      <formula>IF($B80-INT($B80)&gt;0,TRUE,FALSE)</formula>
    </cfRule>
  </conditionalFormatting>
  <conditionalFormatting sqref="Q88:Q97">
    <cfRule type="expression" dxfId="1681" priority="1698" stopIfTrue="1">
      <formula>IF($B79-INT($B79)&gt;0,TRUE,FALSE)</formula>
    </cfRule>
  </conditionalFormatting>
  <conditionalFormatting sqref="D98:D108">
    <cfRule type="cellIs" dxfId="1680" priority="1696" stopIfTrue="1" operator="equal">
      <formula>"NO ADMISIBLE"</formula>
    </cfRule>
  </conditionalFormatting>
  <conditionalFormatting sqref="M100:N108 E100:E108">
    <cfRule type="expression" dxfId="1679" priority="1695" stopIfTrue="1">
      <formula>IF($B93-INT($B93)&gt;0,TRUE,FALSE)</formula>
    </cfRule>
  </conditionalFormatting>
  <conditionalFormatting sqref="S98:S108">
    <cfRule type="cellIs" dxfId="1678" priority="1693" stopIfTrue="1" operator="equal">
      <formula>"NO ADMISIBLE"</formula>
    </cfRule>
    <cfRule type="cellIs" dxfId="1677" priority="1694" stopIfTrue="1" operator="equal">
      <formula>"ADMISIBLE"</formula>
    </cfRule>
  </conditionalFormatting>
  <conditionalFormatting sqref="S98:S108">
    <cfRule type="cellIs" dxfId="1676" priority="1692" stopIfTrue="1" operator="equal">
      <formula>"PENDIENTE"</formula>
    </cfRule>
  </conditionalFormatting>
  <conditionalFormatting sqref="E99 L99:P99 R99">
    <cfRule type="expression" dxfId="1675" priority="1691" stopIfTrue="1">
      <formula>IF($B90-INT($B90)&gt;0,TRUE,FALSE)</formula>
    </cfRule>
  </conditionalFormatting>
  <conditionalFormatting sqref="E98:R98 J99:J108 F99:F108">
    <cfRule type="expression" dxfId="1674" priority="1697" stopIfTrue="1">
      <formula>IF(#REF!-INT(#REF!)&gt;0,TRUE,FALSE)</formula>
    </cfRule>
  </conditionalFormatting>
  <conditionalFormatting sqref="G99:G108">
    <cfRule type="expression" dxfId="1673" priority="1690" stopIfTrue="1">
      <formula>IF(#REF!-INT(#REF!)&gt;0,TRUE,FALSE)</formula>
    </cfRule>
  </conditionalFormatting>
  <conditionalFormatting sqref="H99:H108">
    <cfRule type="expression" dxfId="1672" priority="1689" stopIfTrue="1">
      <formula>IF(#REF!-INT(#REF!)&gt;0,TRUE,FALSE)</formula>
    </cfRule>
  </conditionalFormatting>
  <conditionalFormatting sqref="I99:I108">
    <cfRule type="expression" dxfId="1671" priority="1688" stopIfTrue="1">
      <formula>IF(#REF!-INT(#REF!)&gt;0,TRUE,FALSE)</formula>
    </cfRule>
  </conditionalFormatting>
  <conditionalFormatting sqref="K99:K108">
    <cfRule type="expression" dxfId="1670" priority="1687" stopIfTrue="1">
      <formula>IF($B90-INT($B90)&gt;0,TRUE,FALSE)</formula>
    </cfRule>
  </conditionalFormatting>
  <conditionalFormatting sqref="L100:L108">
    <cfRule type="expression" dxfId="1669" priority="1686" stopIfTrue="1">
      <formula>IF($B91-INT($B91)&gt;0,TRUE,FALSE)</formula>
    </cfRule>
  </conditionalFormatting>
  <conditionalFormatting sqref="O100:O108">
    <cfRule type="expression" dxfId="1668" priority="1685" stopIfTrue="1">
      <formula>IF($B91-INT($B91)&gt;0,TRUE,FALSE)</formula>
    </cfRule>
  </conditionalFormatting>
  <conditionalFormatting sqref="P100:P108">
    <cfRule type="expression" dxfId="1667" priority="1684" stopIfTrue="1">
      <formula>IF($B91-INT($B91)&gt;0,TRUE,FALSE)</formula>
    </cfRule>
  </conditionalFormatting>
  <conditionalFormatting sqref="R100:R108">
    <cfRule type="expression" dxfId="1666" priority="1683" stopIfTrue="1">
      <formula>IF($B91-INT($B91)&gt;0,TRUE,FALSE)</formula>
    </cfRule>
  </conditionalFormatting>
  <conditionalFormatting sqref="Q99:Q108">
    <cfRule type="expression" dxfId="1665" priority="1682" stopIfTrue="1">
      <formula>IF($B90-INT($B90)&gt;0,TRUE,FALSE)</formula>
    </cfRule>
  </conditionalFormatting>
  <conditionalFormatting sqref="D109:D119">
    <cfRule type="cellIs" dxfId="1664" priority="1680" stopIfTrue="1" operator="equal">
      <formula>"NO ADMISIBLE"</formula>
    </cfRule>
  </conditionalFormatting>
  <conditionalFormatting sqref="M111:N119 E111:E119">
    <cfRule type="expression" dxfId="1663" priority="1679" stopIfTrue="1">
      <formula>IF($B104-INT($B104)&gt;0,TRUE,FALSE)</formula>
    </cfRule>
  </conditionalFormatting>
  <conditionalFormatting sqref="S109:S119">
    <cfRule type="cellIs" dxfId="1662" priority="1677" stopIfTrue="1" operator="equal">
      <formula>"NO ADMISIBLE"</formula>
    </cfRule>
    <cfRule type="cellIs" dxfId="1661" priority="1678" stopIfTrue="1" operator="equal">
      <formula>"ADMISIBLE"</formula>
    </cfRule>
  </conditionalFormatting>
  <conditionalFormatting sqref="S109:S119">
    <cfRule type="cellIs" dxfId="1660" priority="1676" stopIfTrue="1" operator="equal">
      <formula>"PENDIENTE"</formula>
    </cfRule>
  </conditionalFormatting>
  <conditionalFormatting sqref="E110 L110:P110 R110">
    <cfRule type="expression" dxfId="1659" priority="1675" stopIfTrue="1">
      <formula>IF($B101-INT($B101)&gt;0,TRUE,FALSE)</formula>
    </cfRule>
  </conditionalFormatting>
  <conditionalFormatting sqref="E109:R109 J110:J119 F110:F119">
    <cfRule type="expression" dxfId="1658" priority="1681" stopIfTrue="1">
      <formula>IF(#REF!-INT(#REF!)&gt;0,TRUE,FALSE)</formula>
    </cfRule>
  </conditionalFormatting>
  <conditionalFormatting sqref="G110:G119">
    <cfRule type="expression" dxfId="1657" priority="1674" stopIfTrue="1">
      <formula>IF(#REF!-INT(#REF!)&gt;0,TRUE,FALSE)</formula>
    </cfRule>
  </conditionalFormatting>
  <conditionalFormatting sqref="H110:H119">
    <cfRule type="expression" dxfId="1656" priority="1673" stopIfTrue="1">
      <formula>IF(#REF!-INT(#REF!)&gt;0,TRUE,FALSE)</formula>
    </cfRule>
  </conditionalFormatting>
  <conditionalFormatting sqref="I110:I119">
    <cfRule type="expression" dxfId="1655" priority="1672" stopIfTrue="1">
      <formula>IF(#REF!-INT(#REF!)&gt;0,TRUE,FALSE)</formula>
    </cfRule>
  </conditionalFormatting>
  <conditionalFormatting sqref="K110:K119">
    <cfRule type="expression" dxfId="1654" priority="1671" stopIfTrue="1">
      <formula>IF($B101-INT($B101)&gt;0,TRUE,FALSE)</formula>
    </cfRule>
  </conditionalFormatting>
  <conditionalFormatting sqref="L111:L119">
    <cfRule type="expression" dxfId="1653" priority="1670" stopIfTrue="1">
      <formula>IF($B102-INT($B102)&gt;0,TRUE,FALSE)</formula>
    </cfRule>
  </conditionalFormatting>
  <conditionalFormatting sqref="O111:O119">
    <cfRule type="expression" dxfId="1652" priority="1669" stopIfTrue="1">
      <formula>IF($B102-INT($B102)&gt;0,TRUE,FALSE)</formula>
    </cfRule>
  </conditionalFormatting>
  <conditionalFormatting sqref="P111:P119">
    <cfRule type="expression" dxfId="1651" priority="1668" stopIfTrue="1">
      <formula>IF($B102-INT($B102)&gt;0,TRUE,FALSE)</formula>
    </cfRule>
  </conditionalFormatting>
  <conditionalFormatting sqref="R111:R119">
    <cfRule type="expression" dxfId="1650" priority="1667" stopIfTrue="1">
      <formula>IF($B102-INT($B102)&gt;0,TRUE,FALSE)</formula>
    </cfRule>
  </conditionalFormatting>
  <conditionalFormatting sqref="Q110:Q119">
    <cfRule type="expression" dxfId="1649" priority="1666" stopIfTrue="1">
      <formula>IF($B101-INT($B101)&gt;0,TRUE,FALSE)</formula>
    </cfRule>
  </conditionalFormatting>
  <conditionalFormatting sqref="D120:D130">
    <cfRule type="cellIs" dxfId="1648" priority="1664" stopIfTrue="1" operator="equal">
      <formula>"NO ADMISIBLE"</formula>
    </cfRule>
  </conditionalFormatting>
  <conditionalFormatting sqref="M122:N130 E122:E130">
    <cfRule type="expression" dxfId="1647" priority="1663" stopIfTrue="1">
      <formula>IF($B115-INT($B115)&gt;0,TRUE,FALSE)</formula>
    </cfRule>
  </conditionalFormatting>
  <conditionalFormatting sqref="S120:S130">
    <cfRule type="cellIs" dxfId="1646" priority="1661" stopIfTrue="1" operator="equal">
      <formula>"NO ADMISIBLE"</formula>
    </cfRule>
    <cfRule type="cellIs" dxfId="1645" priority="1662" stopIfTrue="1" operator="equal">
      <formula>"ADMISIBLE"</formula>
    </cfRule>
  </conditionalFormatting>
  <conditionalFormatting sqref="S120:S130">
    <cfRule type="cellIs" dxfId="1644" priority="1660" stopIfTrue="1" operator="equal">
      <formula>"PENDIENTE"</formula>
    </cfRule>
  </conditionalFormatting>
  <conditionalFormatting sqref="E121 L121:P121 R121">
    <cfRule type="expression" dxfId="1643" priority="1659" stopIfTrue="1">
      <formula>IF($B112-INT($B112)&gt;0,TRUE,FALSE)</formula>
    </cfRule>
  </conditionalFormatting>
  <conditionalFormatting sqref="E120:R120 J121:J130 F121:F130">
    <cfRule type="expression" dxfId="1642" priority="1665" stopIfTrue="1">
      <formula>IF(#REF!-INT(#REF!)&gt;0,TRUE,FALSE)</formula>
    </cfRule>
  </conditionalFormatting>
  <conditionalFormatting sqref="G121:G130">
    <cfRule type="expression" dxfId="1641" priority="1658" stopIfTrue="1">
      <formula>IF(#REF!-INT(#REF!)&gt;0,TRUE,FALSE)</formula>
    </cfRule>
  </conditionalFormatting>
  <conditionalFormatting sqref="H121:H130">
    <cfRule type="expression" dxfId="1640" priority="1657" stopIfTrue="1">
      <formula>IF(#REF!-INT(#REF!)&gt;0,TRUE,FALSE)</formula>
    </cfRule>
  </conditionalFormatting>
  <conditionalFormatting sqref="I121:I130">
    <cfRule type="expression" dxfId="1639" priority="1656" stopIfTrue="1">
      <formula>IF(#REF!-INT(#REF!)&gt;0,TRUE,FALSE)</formula>
    </cfRule>
  </conditionalFormatting>
  <conditionalFormatting sqref="K121:K130">
    <cfRule type="expression" dxfId="1638" priority="1655" stopIfTrue="1">
      <formula>IF($B112-INT($B112)&gt;0,TRUE,FALSE)</formula>
    </cfRule>
  </conditionalFormatting>
  <conditionalFormatting sqref="L122:L130">
    <cfRule type="expression" dxfId="1637" priority="1654" stopIfTrue="1">
      <formula>IF($B113-INT($B113)&gt;0,TRUE,FALSE)</formula>
    </cfRule>
  </conditionalFormatting>
  <conditionalFormatting sqref="O122:O130">
    <cfRule type="expression" dxfId="1636" priority="1653" stopIfTrue="1">
      <formula>IF($B113-INT($B113)&gt;0,TRUE,FALSE)</formula>
    </cfRule>
  </conditionalFormatting>
  <conditionalFormatting sqref="P122:P130">
    <cfRule type="expression" dxfId="1635" priority="1652" stopIfTrue="1">
      <formula>IF($B113-INT($B113)&gt;0,TRUE,FALSE)</formula>
    </cfRule>
  </conditionalFormatting>
  <conditionalFormatting sqref="R122:R130">
    <cfRule type="expression" dxfId="1634" priority="1651" stopIfTrue="1">
      <formula>IF($B113-INT($B113)&gt;0,TRUE,FALSE)</formula>
    </cfRule>
  </conditionalFormatting>
  <conditionalFormatting sqref="Q121:Q130">
    <cfRule type="expression" dxfId="1633" priority="1650" stopIfTrue="1">
      <formula>IF($B112-INT($B112)&gt;0,TRUE,FALSE)</formula>
    </cfRule>
  </conditionalFormatting>
  <conditionalFormatting sqref="D131:D141">
    <cfRule type="cellIs" dxfId="1632" priority="1648" stopIfTrue="1" operator="equal">
      <formula>"NO ADMISIBLE"</formula>
    </cfRule>
  </conditionalFormatting>
  <conditionalFormatting sqref="M133:N141 E133:E141">
    <cfRule type="expression" dxfId="1631" priority="1647" stopIfTrue="1">
      <formula>IF($B126-INT($B126)&gt;0,TRUE,FALSE)</formula>
    </cfRule>
  </conditionalFormatting>
  <conditionalFormatting sqref="S131:S141">
    <cfRule type="cellIs" dxfId="1630" priority="1645" stopIfTrue="1" operator="equal">
      <formula>"NO ADMISIBLE"</formula>
    </cfRule>
    <cfRule type="cellIs" dxfId="1629" priority="1646" stopIfTrue="1" operator="equal">
      <formula>"ADMISIBLE"</formula>
    </cfRule>
  </conditionalFormatting>
  <conditionalFormatting sqref="S131:S141">
    <cfRule type="cellIs" dxfId="1628" priority="1644" stopIfTrue="1" operator="equal">
      <formula>"PENDIENTE"</formula>
    </cfRule>
  </conditionalFormatting>
  <conditionalFormatting sqref="E132 L132:P132 R132">
    <cfRule type="expression" dxfId="1627" priority="1643" stopIfTrue="1">
      <formula>IF($B123-INT($B123)&gt;0,TRUE,FALSE)</formula>
    </cfRule>
  </conditionalFormatting>
  <conditionalFormatting sqref="E131:R131 J132:J141 F132:F141">
    <cfRule type="expression" dxfId="1626" priority="1649" stopIfTrue="1">
      <formula>IF(#REF!-INT(#REF!)&gt;0,TRUE,FALSE)</formula>
    </cfRule>
  </conditionalFormatting>
  <conditionalFormatting sqref="G132:G141">
    <cfRule type="expression" dxfId="1625" priority="1642" stopIfTrue="1">
      <formula>IF(#REF!-INT(#REF!)&gt;0,TRUE,FALSE)</formula>
    </cfRule>
  </conditionalFormatting>
  <conditionalFormatting sqref="H132:H141">
    <cfRule type="expression" dxfId="1624" priority="1641" stopIfTrue="1">
      <formula>IF(#REF!-INT(#REF!)&gt;0,TRUE,FALSE)</formula>
    </cfRule>
  </conditionalFormatting>
  <conditionalFormatting sqref="I132:I141">
    <cfRule type="expression" dxfId="1623" priority="1640" stopIfTrue="1">
      <formula>IF(#REF!-INT(#REF!)&gt;0,TRUE,FALSE)</formula>
    </cfRule>
  </conditionalFormatting>
  <conditionalFormatting sqref="K132:K141">
    <cfRule type="expression" dxfId="1622" priority="1639" stopIfTrue="1">
      <formula>IF($B123-INT($B123)&gt;0,TRUE,FALSE)</formula>
    </cfRule>
  </conditionalFormatting>
  <conditionalFormatting sqref="L133:L141">
    <cfRule type="expression" dxfId="1621" priority="1638" stopIfTrue="1">
      <formula>IF($B124-INT($B124)&gt;0,TRUE,FALSE)</formula>
    </cfRule>
  </conditionalFormatting>
  <conditionalFormatting sqref="O133:O141">
    <cfRule type="expression" dxfId="1620" priority="1637" stopIfTrue="1">
      <formula>IF($B124-INT($B124)&gt;0,TRUE,FALSE)</formula>
    </cfRule>
  </conditionalFormatting>
  <conditionalFormatting sqref="P133:P141">
    <cfRule type="expression" dxfId="1619" priority="1636" stopIfTrue="1">
      <formula>IF($B124-INT($B124)&gt;0,TRUE,FALSE)</formula>
    </cfRule>
  </conditionalFormatting>
  <conditionalFormatting sqref="R133:R141">
    <cfRule type="expression" dxfId="1618" priority="1635" stopIfTrue="1">
      <formula>IF($B124-INT($B124)&gt;0,TRUE,FALSE)</formula>
    </cfRule>
  </conditionalFormatting>
  <conditionalFormatting sqref="Q132:Q141">
    <cfRule type="expression" dxfId="1617" priority="1634" stopIfTrue="1">
      <formula>IF($B123-INT($B123)&gt;0,TRUE,FALSE)</formula>
    </cfRule>
  </conditionalFormatting>
  <conditionalFormatting sqref="D142:D152">
    <cfRule type="cellIs" dxfId="1616" priority="1632" stopIfTrue="1" operator="equal">
      <formula>"NO ADMISIBLE"</formula>
    </cfRule>
  </conditionalFormatting>
  <conditionalFormatting sqref="M144:N152 E144:E152">
    <cfRule type="expression" dxfId="1615" priority="1631" stopIfTrue="1">
      <formula>IF($B137-INT($B137)&gt;0,TRUE,FALSE)</formula>
    </cfRule>
  </conditionalFormatting>
  <conditionalFormatting sqref="S142:S152">
    <cfRule type="cellIs" dxfId="1614" priority="1629" stopIfTrue="1" operator="equal">
      <formula>"NO ADMISIBLE"</formula>
    </cfRule>
    <cfRule type="cellIs" dxfId="1613" priority="1630" stopIfTrue="1" operator="equal">
      <formula>"ADMISIBLE"</formula>
    </cfRule>
  </conditionalFormatting>
  <conditionalFormatting sqref="S142:S152">
    <cfRule type="cellIs" dxfId="1612" priority="1628" stopIfTrue="1" operator="equal">
      <formula>"PENDIENTE"</formula>
    </cfRule>
  </conditionalFormatting>
  <conditionalFormatting sqref="E143 L143:P143 R143">
    <cfRule type="expression" dxfId="1611" priority="1627" stopIfTrue="1">
      <formula>IF($B134-INT($B134)&gt;0,TRUE,FALSE)</formula>
    </cfRule>
  </conditionalFormatting>
  <conditionalFormatting sqref="E142:R142 J143:J152 F143:F152">
    <cfRule type="expression" dxfId="1610" priority="1633" stopIfTrue="1">
      <formula>IF(#REF!-INT(#REF!)&gt;0,TRUE,FALSE)</formula>
    </cfRule>
  </conditionalFormatting>
  <conditionalFormatting sqref="G143:G152">
    <cfRule type="expression" dxfId="1609" priority="1626" stopIfTrue="1">
      <formula>IF(#REF!-INT(#REF!)&gt;0,TRUE,FALSE)</formula>
    </cfRule>
  </conditionalFormatting>
  <conditionalFormatting sqref="H143:H152">
    <cfRule type="expression" dxfId="1608" priority="1625" stopIfTrue="1">
      <formula>IF(#REF!-INT(#REF!)&gt;0,TRUE,FALSE)</formula>
    </cfRule>
  </conditionalFormatting>
  <conditionalFormatting sqref="I143:I152">
    <cfRule type="expression" dxfId="1607" priority="1624" stopIfTrue="1">
      <formula>IF(#REF!-INT(#REF!)&gt;0,TRUE,FALSE)</formula>
    </cfRule>
  </conditionalFormatting>
  <conditionalFormatting sqref="K143:K152">
    <cfRule type="expression" dxfId="1606" priority="1623" stopIfTrue="1">
      <formula>IF($B134-INT($B134)&gt;0,TRUE,FALSE)</formula>
    </cfRule>
  </conditionalFormatting>
  <conditionalFormatting sqref="L144:L152">
    <cfRule type="expression" dxfId="1605" priority="1622" stopIfTrue="1">
      <formula>IF($B135-INT($B135)&gt;0,TRUE,FALSE)</formula>
    </cfRule>
  </conditionalFormatting>
  <conditionalFormatting sqref="O144:O152">
    <cfRule type="expression" dxfId="1604" priority="1621" stopIfTrue="1">
      <formula>IF($B135-INT($B135)&gt;0,TRUE,FALSE)</formula>
    </cfRule>
  </conditionalFormatting>
  <conditionalFormatting sqref="P144:P152">
    <cfRule type="expression" dxfId="1603" priority="1620" stopIfTrue="1">
      <formula>IF($B135-INT($B135)&gt;0,TRUE,FALSE)</formula>
    </cfRule>
  </conditionalFormatting>
  <conditionalFormatting sqref="R144:R152">
    <cfRule type="expression" dxfId="1602" priority="1619" stopIfTrue="1">
      <formula>IF($B135-INT($B135)&gt;0,TRUE,FALSE)</formula>
    </cfRule>
  </conditionalFormatting>
  <conditionalFormatting sqref="Q143:Q152">
    <cfRule type="expression" dxfId="1601" priority="1618" stopIfTrue="1">
      <formula>IF($B134-INT($B134)&gt;0,TRUE,FALSE)</formula>
    </cfRule>
  </conditionalFormatting>
  <conditionalFormatting sqref="D153:D163">
    <cfRule type="cellIs" dxfId="1600" priority="1616" stopIfTrue="1" operator="equal">
      <formula>"NO ADMISIBLE"</formula>
    </cfRule>
  </conditionalFormatting>
  <conditionalFormatting sqref="M155:N163 E155:E163">
    <cfRule type="expression" dxfId="1599" priority="1615" stopIfTrue="1">
      <formula>IF($B148-INT($B148)&gt;0,TRUE,FALSE)</formula>
    </cfRule>
  </conditionalFormatting>
  <conditionalFormatting sqref="S153:S163">
    <cfRule type="cellIs" dxfId="1598" priority="1613" stopIfTrue="1" operator="equal">
      <formula>"NO ADMISIBLE"</formula>
    </cfRule>
    <cfRule type="cellIs" dxfId="1597" priority="1614" stopIfTrue="1" operator="equal">
      <formula>"ADMISIBLE"</formula>
    </cfRule>
  </conditionalFormatting>
  <conditionalFormatting sqref="S153:S163">
    <cfRule type="cellIs" dxfId="1596" priority="1612" stopIfTrue="1" operator="equal">
      <formula>"PENDIENTE"</formula>
    </cfRule>
  </conditionalFormatting>
  <conditionalFormatting sqref="E154 L154:P154 R154">
    <cfRule type="expression" dxfId="1595" priority="1611" stopIfTrue="1">
      <formula>IF($B145-INT($B145)&gt;0,TRUE,FALSE)</formula>
    </cfRule>
  </conditionalFormatting>
  <conditionalFormatting sqref="E153:R153 J154:J163 F154:F163">
    <cfRule type="expression" dxfId="1594" priority="1617" stopIfTrue="1">
      <formula>IF(#REF!-INT(#REF!)&gt;0,TRUE,FALSE)</formula>
    </cfRule>
  </conditionalFormatting>
  <conditionalFormatting sqref="G154:G163">
    <cfRule type="expression" dxfId="1593" priority="1610" stopIfTrue="1">
      <formula>IF(#REF!-INT(#REF!)&gt;0,TRUE,FALSE)</formula>
    </cfRule>
  </conditionalFormatting>
  <conditionalFormatting sqref="H154:H163">
    <cfRule type="expression" dxfId="1592" priority="1609" stopIfTrue="1">
      <formula>IF(#REF!-INT(#REF!)&gt;0,TRUE,FALSE)</formula>
    </cfRule>
  </conditionalFormatting>
  <conditionalFormatting sqref="I154:I163">
    <cfRule type="expression" dxfId="1591" priority="1608" stopIfTrue="1">
      <formula>IF(#REF!-INT(#REF!)&gt;0,TRUE,FALSE)</formula>
    </cfRule>
  </conditionalFormatting>
  <conditionalFormatting sqref="K154:K163">
    <cfRule type="expression" dxfId="1590" priority="1607" stopIfTrue="1">
      <formula>IF($B145-INT($B145)&gt;0,TRUE,FALSE)</formula>
    </cfRule>
  </conditionalFormatting>
  <conditionalFormatting sqref="L155:L163">
    <cfRule type="expression" dxfId="1589" priority="1606" stopIfTrue="1">
      <formula>IF($B146-INT($B146)&gt;0,TRUE,FALSE)</formula>
    </cfRule>
  </conditionalFormatting>
  <conditionalFormatting sqref="O155:O163">
    <cfRule type="expression" dxfId="1588" priority="1605" stopIfTrue="1">
      <formula>IF($B146-INT($B146)&gt;0,TRUE,FALSE)</formula>
    </cfRule>
  </conditionalFormatting>
  <conditionalFormatting sqref="P155:P163">
    <cfRule type="expression" dxfId="1587" priority="1604" stopIfTrue="1">
      <formula>IF($B146-INT($B146)&gt;0,TRUE,FALSE)</formula>
    </cfRule>
  </conditionalFormatting>
  <conditionalFormatting sqref="R155:R163">
    <cfRule type="expression" dxfId="1586" priority="1603" stopIfTrue="1">
      <formula>IF($B146-INT($B146)&gt;0,TRUE,FALSE)</formula>
    </cfRule>
  </conditionalFormatting>
  <conditionalFormatting sqref="Q154:Q163">
    <cfRule type="expression" dxfId="1585" priority="1602" stopIfTrue="1">
      <formula>IF($B145-INT($B145)&gt;0,TRUE,FALSE)</formula>
    </cfRule>
  </conditionalFormatting>
  <conditionalFormatting sqref="D164:D174">
    <cfRule type="cellIs" dxfId="1584" priority="1600" stopIfTrue="1" operator="equal">
      <formula>"NO ADMISIBLE"</formula>
    </cfRule>
  </conditionalFormatting>
  <conditionalFormatting sqref="M166:N174 E166:E174">
    <cfRule type="expression" dxfId="1583" priority="1599" stopIfTrue="1">
      <formula>IF($B159-INT($B159)&gt;0,TRUE,FALSE)</formula>
    </cfRule>
  </conditionalFormatting>
  <conditionalFormatting sqref="S164:S174">
    <cfRule type="cellIs" dxfId="1582" priority="1597" stopIfTrue="1" operator="equal">
      <formula>"NO ADMISIBLE"</formula>
    </cfRule>
    <cfRule type="cellIs" dxfId="1581" priority="1598" stopIfTrue="1" operator="equal">
      <formula>"ADMISIBLE"</formula>
    </cfRule>
  </conditionalFormatting>
  <conditionalFormatting sqref="S164:S174">
    <cfRule type="cellIs" dxfId="1580" priority="1596" stopIfTrue="1" operator="equal">
      <formula>"PENDIENTE"</formula>
    </cfRule>
  </conditionalFormatting>
  <conditionalFormatting sqref="E165 L165:P165 R165">
    <cfRule type="expression" dxfId="1579" priority="1595" stopIfTrue="1">
      <formula>IF($B156-INT($B156)&gt;0,TRUE,FALSE)</formula>
    </cfRule>
  </conditionalFormatting>
  <conditionalFormatting sqref="E164:R164 J165:J174 F165:F174">
    <cfRule type="expression" dxfId="1578" priority="1601" stopIfTrue="1">
      <formula>IF(#REF!-INT(#REF!)&gt;0,TRUE,FALSE)</formula>
    </cfRule>
  </conditionalFormatting>
  <conditionalFormatting sqref="G165:G174">
    <cfRule type="expression" dxfId="1577" priority="1594" stopIfTrue="1">
      <formula>IF(#REF!-INT(#REF!)&gt;0,TRUE,FALSE)</formula>
    </cfRule>
  </conditionalFormatting>
  <conditionalFormatting sqref="H165:H174">
    <cfRule type="expression" dxfId="1576" priority="1593" stopIfTrue="1">
      <formula>IF(#REF!-INT(#REF!)&gt;0,TRUE,FALSE)</formula>
    </cfRule>
  </conditionalFormatting>
  <conditionalFormatting sqref="I165:I174">
    <cfRule type="expression" dxfId="1575" priority="1592" stopIfTrue="1">
      <formula>IF(#REF!-INT(#REF!)&gt;0,TRUE,FALSE)</formula>
    </cfRule>
  </conditionalFormatting>
  <conditionalFormatting sqref="K165:K174">
    <cfRule type="expression" dxfId="1574" priority="1591" stopIfTrue="1">
      <formula>IF($B156-INT($B156)&gt;0,TRUE,FALSE)</formula>
    </cfRule>
  </conditionalFormatting>
  <conditionalFormatting sqref="L166:L174">
    <cfRule type="expression" dxfId="1573" priority="1590" stopIfTrue="1">
      <formula>IF($B157-INT($B157)&gt;0,TRUE,FALSE)</formula>
    </cfRule>
  </conditionalFormatting>
  <conditionalFormatting sqref="O166:O174">
    <cfRule type="expression" dxfId="1572" priority="1589" stopIfTrue="1">
      <formula>IF($B157-INT($B157)&gt;0,TRUE,FALSE)</formula>
    </cfRule>
  </conditionalFormatting>
  <conditionalFormatting sqref="P166:P174">
    <cfRule type="expression" dxfId="1571" priority="1588" stopIfTrue="1">
      <formula>IF($B157-INT($B157)&gt;0,TRUE,FALSE)</formula>
    </cfRule>
  </conditionalFormatting>
  <conditionalFormatting sqref="R166:R174">
    <cfRule type="expression" dxfId="1570" priority="1587" stopIfTrue="1">
      <formula>IF($B157-INT($B157)&gt;0,TRUE,FALSE)</formula>
    </cfRule>
  </conditionalFormatting>
  <conditionalFormatting sqref="Q165:Q174">
    <cfRule type="expression" dxfId="1569" priority="1586" stopIfTrue="1">
      <formula>IF($B156-INT($B156)&gt;0,TRUE,FALSE)</formula>
    </cfRule>
  </conditionalFormatting>
  <conditionalFormatting sqref="D175:D185">
    <cfRule type="cellIs" dxfId="1568" priority="1584" stopIfTrue="1" operator="equal">
      <formula>"NO ADMISIBLE"</formula>
    </cfRule>
  </conditionalFormatting>
  <conditionalFormatting sqref="M177:N185 E177:E185">
    <cfRule type="expression" dxfId="1567" priority="1583" stopIfTrue="1">
      <formula>IF($B170-INT($B170)&gt;0,TRUE,FALSE)</formula>
    </cfRule>
  </conditionalFormatting>
  <conditionalFormatting sqref="S175:S185">
    <cfRule type="cellIs" dxfId="1566" priority="1581" stopIfTrue="1" operator="equal">
      <formula>"NO ADMISIBLE"</formula>
    </cfRule>
    <cfRule type="cellIs" dxfId="1565" priority="1582" stopIfTrue="1" operator="equal">
      <formula>"ADMISIBLE"</formula>
    </cfRule>
  </conditionalFormatting>
  <conditionalFormatting sqref="S175:S185">
    <cfRule type="cellIs" dxfId="1564" priority="1580" stopIfTrue="1" operator="equal">
      <formula>"PENDIENTE"</formula>
    </cfRule>
  </conditionalFormatting>
  <conditionalFormatting sqref="E176 L176:P176 R176">
    <cfRule type="expression" dxfId="1563" priority="1579" stopIfTrue="1">
      <formula>IF($B167-INT($B167)&gt;0,TRUE,FALSE)</formula>
    </cfRule>
  </conditionalFormatting>
  <conditionalFormatting sqref="E175:R175 J176:J185 F176:F185">
    <cfRule type="expression" dxfId="1562" priority="1585" stopIfTrue="1">
      <formula>IF(#REF!-INT(#REF!)&gt;0,TRUE,FALSE)</formula>
    </cfRule>
  </conditionalFormatting>
  <conditionalFormatting sqref="G176:G185">
    <cfRule type="expression" dxfId="1561" priority="1578" stopIfTrue="1">
      <formula>IF(#REF!-INT(#REF!)&gt;0,TRUE,FALSE)</formula>
    </cfRule>
  </conditionalFormatting>
  <conditionalFormatting sqref="H176:H185">
    <cfRule type="expression" dxfId="1560" priority="1577" stopIfTrue="1">
      <formula>IF(#REF!-INT(#REF!)&gt;0,TRUE,FALSE)</formula>
    </cfRule>
  </conditionalFormatting>
  <conditionalFormatting sqref="I176:I185">
    <cfRule type="expression" dxfId="1559" priority="1576" stopIfTrue="1">
      <formula>IF(#REF!-INT(#REF!)&gt;0,TRUE,FALSE)</formula>
    </cfRule>
  </conditionalFormatting>
  <conditionalFormatting sqref="K176:K185">
    <cfRule type="expression" dxfId="1558" priority="1575" stopIfTrue="1">
      <formula>IF($B167-INT($B167)&gt;0,TRUE,FALSE)</formula>
    </cfRule>
  </conditionalFormatting>
  <conditionalFormatting sqref="L177:L185">
    <cfRule type="expression" dxfId="1557" priority="1574" stopIfTrue="1">
      <formula>IF($B168-INT($B168)&gt;0,TRUE,FALSE)</formula>
    </cfRule>
  </conditionalFormatting>
  <conditionalFormatting sqref="O177:O185">
    <cfRule type="expression" dxfId="1556" priority="1573" stopIfTrue="1">
      <formula>IF($B168-INT($B168)&gt;0,TRUE,FALSE)</formula>
    </cfRule>
  </conditionalFormatting>
  <conditionalFormatting sqref="P177:P185">
    <cfRule type="expression" dxfId="1555" priority="1572" stopIfTrue="1">
      <formula>IF($B168-INT($B168)&gt;0,TRUE,FALSE)</formula>
    </cfRule>
  </conditionalFormatting>
  <conditionalFormatting sqref="R177:R185">
    <cfRule type="expression" dxfId="1554" priority="1571" stopIfTrue="1">
      <formula>IF($B168-INT($B168)&gt;0,TRUE,FALSE)</formula>
    </cfRule>
  </conditionalFormatting>
  <conditionalFormatting sqref="Q176:Q185">
    <cfRule type="expression" dxfId="1553" priority="1570" stopIfTrue="1">
      <formula>IF($B167-INT($B167)&gt;0,TRUE,FALSE)</formula>
    </cfRule>
  </conditionalFormatting>
  <conditionalFormatting sqref="D186:D196">
    <cfRule type="cellIs" dxfId="1552" priority="1568" stopIfTrue="1" operator="equal">
      <formula>"NO ADMISIBLE"</formula>
    </cfRule>
  </conditionalFormatting>
  <conditionalFormatting sqref="M188:N196 E188:E196">
    <cfRule type="expression" dxfId="1551" priority="1567" stopIfTrue="1">
      <formula>IF($B181-INT($B181)&gt;0,TRUE,FALSE)</formula>
    </cfRule>
  </conditionalFormatting>
  <conditionalFormatting sqref="S186:S196">
    <cfRule type="cellIs" dxfId="1550" priority="1565" stopIfTrue="1" operator="equal">
      <formula>"NO ADMISIBLE"</formula>
    </cfRule>
    <cfRule type="cellIs" dxfId="1549" priority="1566" stopIfTrue="1" operator="equal">
      <formula>"ADMISIBLE"</formula>
    </cfRule>
  </conditionalFormatting>
  <conditionalFormatting sqref="S186:S196">
    <cfRule type="cellIs" dxfId="1548" priority="1564" stopIfTrue="1" operator="equal">
      <formula>"PENDIENTE"</formula>
    </cfRule>
  </conditionalFormatting>
  <conditionalFormatting sqref="E187 L187:P187 R187">
    <cfRule type="expression" dxfId="1547" priority="1563" stopIfTrue="1">
      <formula>IF($B178-INT($B178)&gt;0,TRUE,FALSE)</formula>
    </cfRule>
  </conditionalFormatting>
  <conditionalFormatting sqref="E186:R186 J187:J196 F187:F196">
    <cfRule type="expression" dxfId="1546" priority="1569" stopIfTrue="1">
      <formula>IF(#REF!-INT(#REF!)&gt;0,TRUE,FALSE)</formula>
    </cfRule>
  </conditionalFormatting>
  <conditionalFormatting sqref="G187:G196">
    <cfRule type="expression" dxfId="1545" priority="1562" stopIfTrue="1">
      <formula>IF(#REF!-INT(#REF!)&gt;0,TRUE,FALSE)</formula>
    </cfRule>
  </conditionalFormatting>
  <conditionalFormatting sqref="H187:H196">
    <cfRule type="expression" dxfId="1544" priority="1561" stopIfTrue="1">
      <formula>IF(#REF!-INT(#REF!)&gt;0,TRUE,FALSE)</formula>
    </cfRule>
  </conditionalFormatting>
  <conditionalFormatting sqref="I187:I196">
    <cfRule type="expression" dxfId="1543" priority="1560" stopIfTrue="1">
      <formula>IF(#REF!-INT(#REF!)&gt;0,TRUE,FALSE)</formula>
    </cfRule>
  </conditionalFormatting>
  <conditionalFormatting sqref="K187:K196">
    <cfRule type="expression" dxfId="1542" priority="1559" stopIfTrue="1">
      <formula>IF($B178-INT($B178)&gt;0,TRUE,FALSE)</formula>
    </cfRule>
  </conditionalFormatting>
  <conditionalFormatting sqref="L188:L196">
    <cfRule type="expression" dxfId="1541" priority="1558" stopIfTrue="1">
      <formula>IF($B179-INT($B179)&gt;0,TRUE,FALSE)</formula>
    </cfRule>
  </conditionalFormatting>
  <conditionalFormatting sqref="O188:O196">
    <cfRule type="expression" dxfId="1540" priority="1557" stopIfTrue="1">
      <formula>IF($B179-INT($B179)&gt;0,TRUE,FALSE)</formula>
    </cfRule>
  </conditionalFormatting>
  <conditionalFormatting sqref="P188:P196">
    <cfRule type="expression" dxfId="1539" priority="1556" stopIfTrue="1">
      <formula>IF($B179-INT($B179)&gt;0,TRUE,FALSE)</formula>
    </cfRule>
  </conditionalFormatting>
  <conditionalFormatting sqref="R188:R196">
    <cfRule type="expression" dxfId="1538" priority="1555" stopIfTrue="1">
      <formula>IF($B179-INT($B179)&gt;0,TRUE,FALSE)</formula>
    </cfRule>
  </conditionalFormatting>
  <conditionalFormatting sqref="Q187:Q196">
    <cfRule type="expression" dxfId="1537" priority="1554" stopIfTrue="1">
      <formula>IF($B178-INT($B178)&gt;0,TRUE,FALSE)</formula>
    </cfRule>
  </conditionalFormatting>
  <conditionalFormatting sqref="D197:D207">
    <cfRule type="cellIs" dxfId="1536" priority="1552" stopIfTrue="1" operator="equal">
      <formula>"NO ADMISIBLE"</formula>
    </cfRule>
  </conditionalFormatting>
  <conditionalFormatting sqref="M199:N207 E199:E207">
    <cfRule type="expression" dxfId="1535" priority="1551" stopIfTrue="1">
      <formula>IF($B192-INT($B192)&gt;0,TRUE,FALSE)</formula>
    </cfRule>
  </conditionalFormatting>
  <conditionalFormatting sqref="S197:S207">
    <cfRule type="cellIs" dxfId="1534" priority="1549" stopIfTrue="1" operator="equal">
      <formula>"NO ADMISIBLE"</formula>
    </cfRule>
    <cfRule type="cellIs" dxfId="1533" priority="1550" stopIfTrue="1" operator="equal">
      <formula>"ADMISIBLE"</formula>
    </cfRule>
  </conditionalFormatting>
  <conditionalFormatting sqref="S197:S207">
    <cfRule type="cellIs" dxfId="1532" priority="1548" stopIfTrue="1" operator="equal">
      <formula>"PENDIENTE"</formula>
    </cfRule>
  </conditionalFormatting>
  <conditionalFormatting sqref="E198 L198:P198 R198">
    <cfRule type="expression" dxfId="1531" priority="1547" stopIfTrue="1">
      <formula>IF($B189-INT($B189)&gt;0,TRUE,FALSE)</formula>
    </cfRule>
  </conditionalFormatting>
  <conditionalFormatting sqref="E197:R197 J198:J207 F198:F207">
    <cfRule type="expression" dxfId="1530" priority="1553" stopIfTrue="1">
      <formula>IF(#REF!-INT(#REF!)&gt;0,TRUE,FALSE)</formula>
    </cfRule>
  </conditionalFormatting>
  <conditionalFormatting sqref="G198:G207">
    <cfRule type="expression" dxfId="1529" priority="1546" stopIfTrue="1">
      <formula>IF(#REF!-INT(#REF!)&gt;0,TRUE,FALSE)</formula>
    </cfRule>
  </conditionalFormatting>
  <conditionalFormatting sqref="H198:H207">
    <cfRule type="expression" dxfId="1528" priority="1545" stopIfTrue="1">
      <formula>IF(#REF!-INT(#REF!)&gt;0,TRUE,FALSE)</formula>
    </cfRule>
  </conditionalFormatting>
  <conditionalFormatting sqref="I198:I207">
    <cfRule type="expression" dxfId="1527" priority="1544" stopIfTrue="1">
      <formula>IF(#REF!-INT(#REF!)&gt;0,TRUE,FALSE)</formula>
    </cfRule>
  </conditionalFormatting>
  <conditionalFormatting sqref="K198:K207">
    <cfRule type="expression" dxfId="1526" priority="1543" stopIfTrue="1">
      <formula>IF($B189-INT($B189)&gt;0,TRUE,FALSE)</formula>
    </cfRule>
  </conditionalFormatting>
  <conditionalFormatting sqref="L199:L207">
    <cfRule type="expression" dxfId="1525" priority="1542" stopIfTrue="1">
      <formula>IF($B190-INT($B190)&gt;0,TRUE,FALSE)</formula>
    </cfRule>
  </conditionalFormatting>
  <conditionalFormatting sqref="O199:O207">
    <cfRule type="expression" dxfId="1524" priority="1541" stopIfTrue="1">
      <formula>IF($B190-INT($B190)&gt;0,TRUE,FALSE)</formula>
    </cfRule>
  </conditionalFormatting>
  <conditionalFormatting sqref="P199:P207">
    <cfRule type="expression" dxfId="1523" priority="1540" stopIfTrue="1">
      <formula>IF($B190-INT($B190)&gt;0,TRUE,FALSE)</formula>
    </cfRule>
  </conditionalFormatting>
  <conditionalFormatting sqref="R199:R207">
    <cfRule type="expression" dxfId="1522" priority="1539" stopIfTrue="1">
      <formula>IF($B190-INT($B190)&gt;0,TRUE,FALSE)</formula>
    </cfRule>
  </conditionalFormatting>
  <conditionalFormatting sqref="Q198:Q207">
    <cfRule type="expression" dxfId="1521" priority="1538" stopIfTrue="1">
      <formula>IF($B189-INT($B189)&gt;0,TRUE,FALSE)</formula>
    </cfRule>
  </conditionalFormatting>
  <conditionalFormatting sqref="D208:D218">
    <cfRule type="cellIs" dxfId="1520" priority="1536" stopIfTrue="1" operator="equal">
      <formula>"NO ADMISIBLE"</formula>
    </cfRule>
  </conditionalFormatting>
  <conditionalFormatting sqref="M210:N218 E210:E218">
    <cfRule type="expression" dxfId="1519" priority="1535" stopIfTrue="1">
      <formula>IF($B203-INT($B203)&gt;0,TRUE,FALSE)</formula>
    </cfRule>
  </conditionalFormatting>
  <conditionalFormatting sqref="S208:S218">
    <cfRule type="cellIs" dxfId="1518" priority="1533" stopIfTrue="1" operator="equal">
      <formula>"NO ADMISIBLE"</formula>
    </cfRule>
    <cfRule type="cellIs" dxfId="1517" priority="1534" stopIfTrue="1" operator="equal">
      <formula>"ADMISIBLE"</formula>
    </cfRule>
  </conditionalFormatting>
  <conditionalFormatting sqref="S208:S218">
    <cfRule type="cellIs" dxfId="1516" priority="1532" stopIfTrue="1" operator="equal">
      <formula>"PENDIENTE"</formula>
    </cfRule>
  </conditionalFormatting>
  <conditionalFormatting sqref="E209 L209:P209 R209">
    <cfRule type="expression" dxfId="1515" priority="1531" stopIfTrue="1">
      <formula>IF($B200-INT($B200)&gt;0,TRUE,FALSE)</formula>
    </cfRule>
  </conditionalFormatting>
  <conditionalFormatting sqref="E208:R208 J209:J218 F209:F218">
    <cfRule type="expression" dxfId="1514" priority="1537" stopIfTrue="1">
      <formula>IF(#REF!-INT(#REF!)&gt;0,TRUE,FALSE)</formula>
    </cfRule>
  </conditionalFormatting>
  <conditionalFormatting sqref="G209:G218">
    <cfRule type="expression" dxfId="1513" priority="1530" stopIfTrue="1">
      <formula>IF(#REF!-INT(#REF!)&gt;0,TRUE,FALSE)</formula>
    </cfRule>
  </conditionalFormatting>
  <conditionalFormatting sqref="H209:H218">
    <cfRule type="expression" dxfId="1512" priority="1529" stopIfTrue="1">
      <formula>IF(#REF!-INT(#REF!)&gt;0,TRUE,FALSE)</formula>
    </cfRule>
  </conditionalFormatting>
  <conditionalFormatting sqref="I209:I218">
    <cfRule type="expression" dxfId="1511" priority="1528" stopIfTrue="1">
      <formula>IF(#REF!-INT(#REF!)&gt;0,TRUE,FALSE)</formula>
    </cfRule>
  </conditionalFormatting>
  <conditionalFormatting sqref="K209:K218">
    <cfRule type="expression" dxfId="1510" priority="1527" stopIfTrue="1">
      <formula>IF($B200-INT($B200)&gt;0,TRUE,FALSE)</formula>
    </cfRule>
  </conditionalFormatting>
  <conditionalFormatting sqref="L210:L218">
    <cfRule type="expression" dxfId="1509" priority="1526" stopIfTrue="1">
      <formula>IF($B201-INT($B201)&gt;0,TRUE,FALSE)</formula>
    </cfRule>
  </conditionalFormatting>
  <conditionalFormatting sqref="O210:O218">
    <cfRule type="expression" dxfId="1508" priority="1525" stopIfTrue="1">
      <formula>IF($B201-INT($B201)&gt;0,TRUE,FALSE)</formula>
    </cfRule>
  </conditionalFormatting>
  <conditionalFormatting sqref="P210:P218">
    <cfRule type="expression" dxfId="1507" priority="1524" stopIfTrue="1">
      <formula>IF($B201-INT($B201)&gt;0,TRUE,FALSE)</formula>
    </cfRule>
  </conditionalFormatting>
  <conditionalFormatting sqref="R210:R218">
    <cfRule type="expression" dxfId="1506" priority="1523" stopIfTrue="1">
      <formula>IF($B201-INT($B201)&gt;0,TRUE,FALSE)</formula>
    </cfRule>
  </conditionalFormatting>
  <conditionalFormatting sqref="Q209:Q218">
    <cfRule type="expression" dxfId="1505" priority="1522" stopIfTrue="1">
      <formula>IF($B200-INT($B200)&gt;0,TRUE,FALSE)</formula>
    </cfRule>
  </conditionalFormatting>
  <conditionalFormatting sqref="D219:D229">
    <cfRule type="cellIs" dxfId="1504" priority="1520" stopIfTrue="1" operator="equal">
      <formula>"NO ADMISIBLE"</formula>
    </cfRule>
  </conditionalFormatting>
  <conditionalFormatting sqref="M221:N229 E221:E229">
    <cfRule type="expression" dxfId="1503" priority="1519" stopIfTrue="1">
      <formula>IF($B214-INT($B214)&gt;0,TRUE,FALSE)</formula>
    </cfRule>
  </conditionalFormatting>
  <conditionalFormatting sqref="S219:S229">
    <cfRule type="cellIs" dxfId="1502" priority="1517" stopIfTrue="1" operator="equal">
      <formula>"NO ADMISIBLE"</formula>
    </cfRule>
    <cfRule type="cellIs" dxfId="1501" priority="1518" stopIfTrue="1" operator="equal">
      <formula>"ADMISIBLE"</formula>
    </cfRule>
  </conditionalFormatting>
  <conditionalFormatting sqref="S219:S229">
    <cfRule type="cellIs" dxfId="1500" priority="1516" stopIfTrue="1" operator="equal">
      <formula>"PENDIENTE"</formula>
    </cfRule>
  </conditionalFormatting>
  <conditionalFormatting sqref="E220 L220:P220 R220">
    <cfRule type="expression" dxfId="1499" priority="1515" stopIfTrue="1">
      <formula>IF($B211-INT($B211)&gt;0,TRUE,FALSE)</formula>
    </cfRule>
  </conditionalFormatting>
  <conditionalFormatting sqref="E219:R219 J220:J229 F220:F229">
    <cfRule type="expression" dxfId="1498" priority="1521" stopIfTrue="1">
      <formula>IF(#REF!-INT(#REF!)&gt;0,TRUE,FALSE)</formula>
    </cfRule>
  </conditionalFormatting>
  <conditionalFormatting sqref="G220:G229">
    <cfRule type="expression" dxfId="1497" priority="1514" stopIfTrue="1">
      <formula>IF(#REF!-INT(#REF!)&gt;0,TRUE,FALSE)</formula>
    </cfRule>
  </conditionalFormatting>
  <conditionalFormatting sqref="H220:H229">
    <cfRule type="expression" dxfId="1496" priority="1513" stopIfTrue="1">
      <formula>IF(#REF!-INT(#REF!)&gt;0,TRUE,FALSE)</formula>
    </cfRule>
  </conditionalFormatting>
  <conditionalFormatting sqref="I220:I229">
    <cfRule type="expression" dxfId="1495" priority="1512" stopIfTrue="1">
      <formula>IF(#REF!-INT(#REF!)&gt;0,TRUE,FALSE)</formula>
    </cfRule>
  </conditionalFormatting>
  <conditionalFormatting sqref="K220:K229">
    <cfRule type="expression" dxfId="1494" priority="1511" stopIfTrue="1">
      <formula>IF($B211-INT($B211)&gt;0,TRUE,FALSE)</formula>
    </cfRule>
  </conditionalFormatting>
  <conditionalFormatting sqref="L221:L229">
    <cfRule type="expression" dxfId="1493" priority="1510" stopIfTrue="1">
      <formula>IF($B212-INT($B212)&gt;0,TRUE,FALSE)</formula>
    </cfRule>
  </conditionalFormatting>
  <conditionalFormatting sqref="O221:O229">
    <cfRule type="expression" dxfId="1492" priority="1509" stopIfTrue="1">
      <formula>IF($B212-INT($B212)&gt;0,TRUE,FALSE)</formula>
    </cfRule>
  </conditionalFormatting>
  <conditionalFormatting sqref="P221:P229">
    <cfRule type="expression" dxfId="1491" priority="1508" stopIfTrue="1">
      <formula>IF($B212-INT($B212)&gt;0,TRUE,FALSE)</formula>
    </cfRule>
  </conditionalFormatting>
  <conditionalFormatting sqref="R221:R229">
    <cfRule type="expression" dxfId="1490" priority="1507" stopIfTrue="1">
      <formula>IF($B212-INT($B212)&gt;0,TRUE,FALSE)</formula>
    </cfRule>
  </conditionalFormatting>
  <conditionalFormatting sqref="Q220:Q229">
    <cfRule type="expression" dxfId="1489" priority="1506" stopIfTrue="1">
      <formula>IF($B211-INT($B211)&gt;0,TRUE,FALSE)</formula>
    </cfRule>
  </conditionalFormatting>
  <conditionalFormatting sqref="D230:D240">
    <cfRule type="cellIs" dxfId="1488" priority="1504" stopIfTrue="1" operator="equal">
      <formula>"NO ADMISIBLE"</formula>
    </cfRule>
  </conditionalFormatting>
  <conditionalFormatting sqref="M232:N240 E232:E240">
    <cfRule type="expression" dxfId="1487" priority="1503" stopIfTrue="1">
      <formula>IF($B225-INT($B225)&gt;0,TRUE,FALSE)</formula>
    </cfRule>
  </conditionalFormatting>
  <conditionalFormatting sqref="S230:S240">
    <cfRule type="cellIs" dxfId="1486" priority="1501" stopIfTrue="1" operator="equal">
      <formula>"NO ADMISIBLE"</formula>
    </cfRule>
    <cfRule type="cellIs" dxfId="1485" priority="1502" stopIfTrue="1" operator="equal">
      <formula>"ADMISIBLE"</formula>
    </cfRule>
  </conditionalFormatting>
  <conditionalFormatting sqref="S230:S240">
    <cfRule type="cellIs" dxfId="1484" priority="1500" stopIfTrue="1" operator="equal">
      <formula>"PENDIENTE"</formula>
    </cfRule>
  </conditionalFormatting>
  <conditionalFormatting sqref="E231 L231:P231 R231">
    <cfRule type="expression" dxfId="1483" priority="1499" stopIfTrue="1">
      <formula>IF($B222-INT($B222)&gt;0,TRUE,FALSE)</formula>
    </cfRule>
  </conditionalFormatting>
  <conditionalFormatting sqref="E230:R230 J231:J240 F231:F240">
    <cfRule type="expression" dxfId="1482" priority="1505" stopIfTrue="1">
      <formula>IF(#REF!-INT(#REF!)&gt;0,TRUE,FALSE)</formula>
    </cfRule>
  </conditionalFormatting>
  <conditionalFormatting sqref="G231:G240">
    <cfRule type="expression" dxfId="1481" priority="1498" stopIfTrue="1">
      <formula>IF(#REF!-INT(#REF!)&gt;0,TRUE,FALSE)</formula>
    </cfRule>
  </conditionalFormatting>
  <conditionalFormatting sqref="H231:H240">
    <cfRule type="expression" dxfId="1480" priority="1497" stopIfTrue="1">
      <formula>IF(#REF!-INT(#REF!)&gt;0,TRUE,FALSE)</formula>
    </cfRule>
  </conditionalFormatting>
  <conditionalFormatting sqref="I231:I240">
    <cfRule type="expression" dxfId="1479" priority="1496" stopIfTrue="1">
      <formula>IF(#REF!-INT(#REF!)&gt;0,TRUE,FALSE)</formula>
    </cfRule>
  </conditionalFormatting>
  <conditionalFormatting sqref="K231:K240">
    <cfRule type="expression" dxfId="1478" priority="1495" stopIfTrue="1">
      <formula>IF($B222-INT($B222)&gt;0,TRUE,FALSE)</formula>
    </cfRule>
  </conditionalFormatting>
  <conditionalFormatting sqref="L232:L240">
    <cfRule type="expression" dxfId="1477" priority="1494" stopIfTrue="1">
      <formula>IF($B223-INT($B223)&gt;0,TRUE,FALSE)</formula>
    </cfRule>
  </conditionalFormatting>
  <conditionalFormatting sqref="O232:O240">
    <cfRule type="expression" dxfId="1476" priority="1493" stopIfTrue="1">
      <formula>IF($B223-INT($B223)&gt;0,TRUE,FALSE)</formula>
    </cfRule>
  </conditionalFormatting>
  <conditionalFormatting sqref="P232:P240">
    <cfRule type="expression" dxfId="1475" priority="1492" stopIfTrue="1">
      <formula>IF($B223-INT($B223)&gt;0,TRUE,FALSE)</formula>
    </cfRule>
  </conditionalFormatting>
  <conditionalFormatting sqref="R232:R240">
    <cfRule type="expression" dxfId="1474" priority="1491" stopIfTrue="1">
      <formula>IF($B223-INT($B223)&gt;0,TRUE,FALSE)</formula>
    </cfRule>
  </conditionalFormatting>
  <conditionalFormatting sqref="Q231:Q240">
    <cfRule type="expression" dxfId="1473" priority="1490" stopIfTrue="1">
      <formula>IF($B222-INT($B222)&gt;0,TRUE,FALSE)</formula>
    </cfRule>
  </conditionalFormatting>
  <conditionalFormatting sqref="D241:D251">
    <cfRule type="cellIs" dxfId="1472" priority="1488" stopIfTrue="1" operator="equal">
      <formula>"NO ADMISIBLE"</formula>
    </cfRule>
  </conditionalFormatting>
  <conditionalFormatting sqref="M243:N251 E243:E251">
    <cfRule type="expression" dxfId="1471" priority="1487" stopIfTrue="1">
      <formula>IF($B236-INT($B236)&gt;0,TRUE,FALSE)</formula>
    </cfRule>
  </conditionalFormatting>
  <conditionalFormatting sqref="S241:S251">
    <cfRule type="cellIs" dxfId="1470" priority="1485" stopIfTrue="1" operator="equal">
      <formula>"NO ADMISIBLE"</formula>
    </cfRule>
    <cfRule type="cellIs" dxfId="1469" priority="1486" stopIfTrue="1" operator="equal">
      <formula>"ADMISIBLE"</formula>
    </cfRule>
  </conditionalFormatting>
  <conditionalFormatting sqref="S241:S251">
    <cfRule type="cellIs" dxfId="1468" priority="1484" stopIfTrue="1" operator="equal">
      <formula>"PENDIENTE"</formula>
    </cfRule>
  </conditionalFormatting>
  <conditionalFormatting sqref="E242 L242:P242 R242">
    <cfRule type="expression" dxfId="1467" priority="1483" stopIfTrue="1">
      <formula>IF($B233-INT($B233)&gt;0,TRUE,FALSE)</formula>
    </cfRule>
  </conditionalFormatting>
  <conditionalFormatting sqref="E241:R241 J242:J251 F242:F251">
    <cfRule type="expression" dxfId="1466" priority="1489" stopIfTrue="1">
      <formula>IF(#REF!-INT(#REF!)&gt;0,TRUE,FALSE)</formula>
    </cfRule>
  </conditionalFormatting>
  <conditionalFormatting sqref="G242:G251">
    <cfRule type="expression" dxfId="1465" priority="1482" stopIfTrue="1">
      <formula>IF(#REF!-INT(#REF!)&gt;0,TRUE,FALSE)</formula>
    </cfRule>
  </conditionalFormatting>
  <conditionalFormatting sqref="H242:H251">
    <cfRule type="expression" dxfId="1464" priority="1481" stopIfTrue="1">
      <formula>IF(#REF!-INT(#REF!)&gt;0,TRUE,FALSE)</formula>
    </cfRule>
  </conditionalFormatting>
  <conditionalFormatting sqref="I242:I251">
    <cfRule type="expression" dxfId="1463" priority="1480" stopIfTrue="1">
      <formula>IF(#REF!-INT(#REF!)&gt;0,TRUE,FALSE)</formula>
    </cfRule>
  </conditionalFormatting>
  <conditionalFormatting sqref="K242:K251">
    <cfRule type="expression" dxfId="1462" priority="1479" stopIfTrue="1">
      <formula>IF($B233-INT($B233)&gt;0,TRUE,FALSE)</formula>
    </cfRule>
  </conditionalFormatting>
  <conditionalFormatting sqref="L243:L251">
    <cfRule type="expression" dxfId="1461" priority="1478" stopIfTrue="1">
      <formula>IF($B234-INT($B234)&gt;0,TRUE,FALSE)</formula>
    </cfRule>
  </conditionalFormatting>
  <conditionalFormatting sqref="O243:O251">
    <cfRule type="expression" dxfId="1460" priority="1477" stopIfTrue="1">
      <formula>IF($B234-INT($B234)&gt;0,TRUE,FALSE)</formula>
    </cfRule>
  </conditionalFormatting>
  <conditionalFormatting sqref="P243:P251">
    <cfRule type="expression" dxfId="1459" priority="1476" stopIfTrue="1">
      <formula>IF($B234-INT($B234)&gt;0,TRUE,FALSE)</formula>
    </cfRule>
  </conditionalFormatting>
  <conditionalFormatting sqref="R243:R251">
    <cfRule type="expression" dxfId="1458" priority="1475" stopIfTrue="1">
      <formula>IF($B234-INT($B234)&gt;0,TRUE,FALSE)</formula>
    </cfRule>
  </conditionalFormatting>
  <conditionalFormatting sqref="Q242:Q251">
    <cfRule type="expression" dxfId="1457" priority="1474" stopIfTrue="1">
      <formula>IF($B233-INT($B233)&gt;0,TRUE,FALSE)</formula>
    </cfRule>
  </conditionalFormatting>
  <conditionalFormatting sqref="D252:D262">
    <cfRule type="cellIs" dxfId="1456" priority="1472" stopIfTrue="1" operator="equal">
      <formula>"NO ADMISIBLE"</formula>
    </cfRule>
  </conditionalFormatting>
  <conditionalFormatting sqref="M254:N262 E254:E262">
    <cfRule type="expression" dxfId="1455" priority="1471" stopIfTrue="1">
      <formula>IF($B247-INT($B247)&gt;0,TRUE,FALSE)</formula>
    </cfRule>
  </conditionalFormatting>
  <conditionalFormatting sqref="S252:S262">
    <cfRule type="cellIs" dxfId="1454" priority="1469" stopIfTrue="1" operator="equal">
      <formula>"NO ADMISIBLE"</formula>
    </cfRule>
    <cfRule type="cellIs" dxfId="1453" priority="1470" stopIfTrue="1" operator="equal">
      <formula>"ADMISIBLE"</formula>
    </cfRule>
  </conditionalFormatting>
  <conditionalFormatting sqref="S252:S262">
    <cfRule type="cellIs" dxfId="1452" priority="1468" stopIfTrue="1" operator="equal">
      <formula>"PENDIENTE"</formula>
    </cfRule>
  </conditionalFormatting>
  <conditionalFormatting sqref="E253 L253:P253 R253">
    <cfRule type="expression" dxfId="1451" priority="1467" stopIfTrue="1">
      <formula>IF($B244-INT($B244)&gt;0,TRUE,FALSE)</formula>
    </cfRule>
  </conditionalFormatting>
  <conditionalFormatting sqref="E252:R252 J253:J262 F253:F262">
    <cfRule type="expression" dxfId="1450" priority="1473" stopIfTrue="1">
      <formula>IF(#REF!-INT(#REF!)&gt;0,TRUE,FALSE)</formula>
    </cfRule>
  </conditionalFormatting>
  <conditionalFormatting sqref="G253:G262">
    <cfRule type="expression" dxfId="1449" priority="1466" stopIfTrue="1">
      <formula>IF(#REF!-INT(#REF!)&gt;0,TRUE,FALSE)</formula>
    </cfRule>
  </conditionalFormatting>
  <conditionalFormatting sqref="H253:H262">
    <cfRule type="expression" dxfId="1448" priority="1465" stopIfTrue="1">
      <formula>IF(#REF!-INT(#REF!)&gt;0,TRUE,FALSE)</formula>
    </cfRule>
  </conditionalFormatting>
  <conditionalFormatting sqref="I253:I262">
    <cfRule type="expression" dxfId="1447" priority="1464" stopIfTrue="1">
      <formula>IF(#REF!-INT(#REF!)&gt;0,TRUE,FALSE)</formula>
    </cfRule>
  </conditionalFormatting>
  <conditionalFormatting sqref="K253:K262">
    <cfRule type="expression" dxfId="1446" priority="1463" stopIfTrue="1">
      <formula>IF($B244-INT($B244)&gt;0,TRUE,FALSE)</formula>
    </cfRule>
  </conditionalFormatting>
  <conditionalFormatting sqref="L254:L262">
    <cfRule type="expression" dxfId="1445" priority="1462" stopIfTrue="1">
      <formula>IF($B245-INT($B245)&gt;0,TRUE,FALSE)</formula>
    </cfRule>
  </conditionalFormatting>
  <conditionalFormatting sqref="O254:O262">
    <cfRule type="expression" dxfId="1444" priority="1461" stopIfTrue="1">
      <formula>IF($B245-INT($B245)&gt;0,TRUE,FALSE)</formula>
    </cfRule>
  </conditionalFormatting>
  <conditionalFormatting sqref="P254:P262">
    <cfRule type="expression" dxfId="1443" priority="1460" stopIfTrue="1">
      <formula>IF($B245-INT($B245)&gt;0,TRUE,FALSE)</formula>
    </cfRule>
  </conditionalFormatting>
  <conditionalFormatting sqref="R254:R262">
    <cfRule type="expression" dxfId="1442" priority="1459" stopIfTrue="1">
      <formula>IF($B245-INT($B245)&gt;0,TRUE,FALSE)</formula>
    </cfRule>
  </conditionalFormatting>
  <conditionalFormatting sqref="Q253:Q262">
    <cfRule type="expression" dxfId="1441" priority="1458" stopIfTrue="1">
      <formula>IF($B244-INT($B244)&gt;0,TRUE,FALSE)</formula>
    </cfRule>
  </conditionalFormatting>
  <conditionalFormatting sqref="D263:D273">
    <cfRule type="cellIs" dxfId="1440" priority="1456" stopIfTrue="1" operator="equal">
      <formula>"NO ADMISIBLE"</formula>
    </cfRule>
  </conditionalFormatting>
  <conditionalFormatting sqref="M265:N273 E265:E273">
    <cfRule type="expression" dxfId="1439" priority="1455" stopIfTrue="1">
      <formula>IF($B258-INT($B258)&gt;0,TRUE,FALSE)</formula>
    </cfRule>
  </conditionalFormatting>
  <conditionalFormatting sqref="S263:S273">
    <cfRule type="cellIs" dxfId="1438" priority="1453" stopIfTrue="1" operator="equal">
      <formula>"NO ADMISIBLE"</formula>
    </cfRule>
    <cfRule type="cellIs" dxfId="1437" priority="1454" stopIfTrue="1" operator="equal">
      <formula>"ADMISIBLE"</formula>
    </cfRule>
  </conditionalFormatting>
  <conditionalFormatting sqref="S263:S273">
    <cfRule type="cellIs" dxfId="1436" priority="1452" stopIfTrue="1" operator="equal">
      <formula>"PENDIENTE"</formula>
    </cfRule>
  </conditionalFormatting>
  <conditionalFormatting sqref="E264 L264:P264 R264">
    <cfRule type="expression" dxfId="1435" priority="1451" stopIfTrue="1">
      <formula>IF($B255-INT($B255)&gt;0,TRUE,FALSE)</formula>
    </cfRule>
  </conditionalFormatting>
  <conditionalFormatting sqref="E263:R263 J264:J273 F264:F273">
    <cfRule type="expression" dxfId="1434" priority="1457" stopIfTrue="1">
      <formula>IF(#REF!-INT(#REF!)&gt;0,TRUE,FALSE)</formula>
    </cfRule>
  </conditionalFormatting>
  <conditionalFormatting sqref="G264:G273">
    <cfRule type="expression" dxfId="1433" priority="1450" stopIfTrue="1">
      <formula>IF(#REF!-INT(#REF!)&gt;0,TRUE,FALSE)</formula>
    </cfRule>
  </conditionalFormatting>
  <conditionalFormatting sqref="H264:H273">
    <cfRule type="expression" dxfId="1432" priority="1449" stopIfTrue="1">
      <formula>IF(#REF!-INT(#REF!)&gt;0,TRUE,FALSE)</formula>
    </cfRule>
  </conditionalFormatting>
  <conditionalFormatting sqref="I264:I273">
    <cfRule type="expression" dxfId="1431" priority="1448" stopIfTrue="1">
      <formula>IF(#REF!-INT(#REF!)&gt;0,TRUE,FALSE)</formula>
    </cfRule>
  </conditionalFormatting>
  <conditionalFormatting sqref="K264:K273">
    <cfRule type="expression" dxfId="1430" priority="1447" stopIfTrue="1">
      <formula>IF($B255-INT($B255)&gt;0,TRUE,FALSE)</formula>
    </cfRule>
  </conditionalFormatting>
  <conditionalFormatting sqref="L265:L273">
    <cfRule type="expression" dxfId="1429" priority="1446" stopIfTrue="1">
      <formula>IF($B256-INT($B256)&gt;0,TRUE,FALSE)</formula>
    </cfRule>
  </conditionalFormatting>
  <conditionalFormatting sqref="O265:O273">
    <cfRule type="expression" dxfId="1428" priority="1445" stopIfTrue="1">
      <formula>IF($B256-INT($B256)&gt;0,TRUE,FALSE)</formula>
    </cfRule>
  </conditionalFormatting>
  <conditionalFormatting sqref="P265:P273">
    <cfRule type="expression" dxfId="1427" priority="1444" stopIfTrue="1">
      <formula>IF($B256-INT($B256)&gt;0,TRUE,FALSE)</formula>
    </cfRule>
  </conditionalFormatting>
  <conditionalFormatting sqref="R265:R273">
    <cfRule type="expression" dxfId="1426" priority="1443" stopIfTrue="1">
      <formula>IF($B256-INT($B256)&gt;0,TRUE,FALSE)</formula>
    </cfRule>
  </conditionalFormatting>
  <conditionalFormatting sqref="Q264:Q273">
    <cfRule type="expression" dxfId="1425" priority="1442" stopIfTrue="1">
      <formula>IF($B255-INT($B255)&gt;0,TRUE,FALSE)</formula>
    </cfRule>
  </conditionalFormatting>
  <conditionalFormatting sqref="D274:D284">
    <cfRule type="cellIs" dxfId="1424" priority="1440" stopIfTrue="1" operator="equal">
      <formula>"NO ADMISIBLE"</formula>
    </cfRule>
  </conditionalFormatting>
  <conditionalFormatting sqref="M276:N284 E276:E284">
    <cfRule type="expression" dxfId="1423" priority="1439" stopIfTrue="1">
      <formula>IF($B269-INT($B269)&gt;0,TRUE,FALSE)</formula>
    </cfRule>
  </conditionalFormatting>
  <conditionalFormatting sqref="S274:S284">
    <cfRule type="cellIs" dxfId="1422" priority="1437" stopIfTrue="1" operator="equal">
      <formula>"NO ADMISIBLE"</formula>
    </cfRule>
    <cfRule type="cellIs" dxfId="1421" priority="1438" stopIfTrue="1" operator="equal">
      <formula>"ADMISIBLE"</formula>
    </cfRule>
  </conditionalFormatting>
  <conditionalFormatting sqref="S274:S284">
    <cfRule type="cellIs" dxfId="1420" priority="1436" stopIfTrue="1" operator="equal">
      <formula>"PENDIENTE"</formula>
    </cfRule>
  </conditionalFormatting>
  <conditionalFormatting sqref="E275 L275:P275 R275">
    <cfRule type="expression" dxfId="1419" priority="1435" stopIfTrue="1">
      <formula>IF($B266-INT($B266)&gt;0,TRUE,FALSE)</formula>
    </cfRule>
  </conditionalFormatting>
  <conditionalFormatting sqref="E274:R274 J275:J284 F275:F284">
    <cfRule type="expression" dxfId="1418" priority="1441" stopIfTrue="1">
      <formula>IF(#REF!-INT(#REF!)&gt;0,TRUE,FALSE)</formula>
    </cfRule>
  </conditionalFormatting>
  <conditionalFormatting sqref="G275:G284">
    <cfRule type="expression" dxfId="1417" priority="1434" stopIfTrue="1">
      <formula>IF(#REF!-INT(#REF!)&gt;0,TRUE,FALSE)</formula>
    </cfRule>
  </conditionalFormatting>
  <conditionalFormatting sqref="H275:H284">
    <cfRule type="expression" dxfId="1416" priority="1433" stopIfTrue="1">
      <formula>IF(#REF!-INT(#REF!)&gt;0,TRUE,FALSE)</formula>
    </cfRule>
  </conditionalFormatting>
  <conditionalFormatting sqref="I275:I284">
    <cfRule type="expression" dxfId="1415" priority="1432" stopIfTrue="1">
      <formula>IF(#REF!-INT(#REF!)&gt;0,TRUE,FALSE)</formula>
    </cfRule>
  </conditionalFormatting>
  <conditionalFormatting sqref="K275:K284">
    <cfRule type="expression" dxfId="1414" priority="1431" stopIfTrue="1">
      <formula>IF($B266-INT($B266)&gt;0,TRUE,FALSE)</formula>
    </cfRule>
  </conditionalFormatting>
  <conditionalFormatting sqref="L276:L284">
    <cfRule type="expression" dxfId="1413" priority="1430" stopIfTrue="1">
      <formula>IF($B267-INT($B267)&gt;0,TRUE,FALSE)</formula>
    </cfRule>
  </conditionalFormatting>
  <conditionalFormatting sqref="O276:O284">
    <cfRule type="expression" dxfId="1412" priority="1429" stopIfTrue="1">
      <formula>IF($B267-INT($B267)&gt;0,TRUE,FALSE)</formula>
    </cfRule>
  </conditionalFormatting>
  <conditionalFormatting sqref="P276:P284">
    <cfRule type="expression" dxfId="1411" priority="1428" stopIfTrue="1">
      <formula>IF($B267-INT($B267)&gt;0,TRUE,FALSE)</formula>
    </cfRule>
  </conditionalFormatting>
  <conditionalFormatting sqref="R276:R284">
    <cfRule type="expression" dxfId="1410" priority="1427" stopIfTrue="1">
      <formula>IF($B267-INT($B267)&gt;0,TRUE,FALSE)</formula>
    </cfRule>
  </conditionalFormatting>
  <conditionalFormatting sqref="Q275:Q284">
    <cfRule type="expression" dxfId="1409" priority="1426" stopIfTrue="1">
      <formula>IF($B266-INT($B266)&gt;0,TRUE,FALSE)</formula>
    </cfRule>
  </conditionalFormatting>
  <conditionalFormatting sqref="D285:D295">
    <cfRule type="cellIs" dxfId="1408" priority="1424" stopIfTrue="1" operator="equal">
      <formula>"NO ADMISIBLE"</formula>
    </cfRule>
  </conditionalFormatting>
  <conditionalFormatting sqref="M287:N295 E287:E295">
    <cfRule type="expression" dxfId="1407" priority="1423" stopIfTrue="1">
      <formula>IF($B280-INT($B280)&gt;0,TRUE,FALSE)</formula>
    </cfRule>
  </conditionalFormatting>
  <conditionalFormatting sqref="S285:S295">
    <cfRule type="cellIs" dxfId="1406" priority="1421" stopIfTrue="1" operator="equal">
      <formula>"NO ADMISIBLE"</formula>
    </cfRule>
    <cfRule type="cellIs" dxfId="1405" priority="1422" stopIfTrue="1" operator="equal">
      <formula>"ADMISIBLE"</formula>
    </cfRule>
  </conditionalFormatting>
  <conditionalFormatting sqref="S285:S295">
    <cfRule type="cellIs" dxfId="1404" priority="1420" stopIfTrue="1" operator="equal">
      <formula>"PENDIENTE"</formula>
    </cfRule>
  </conditionalFormatting>
  <conditionalFormatting sqref="E286 L286:P286 R286">
    <cfRule type="expression" dxfId="1403" priority="1419" stopIfTrue="1">
      <formula>IF($B277-INT($B277)&gt;0,TRUE,FALSE)</formula>
    </cfRule>
  </conditionalFormatting>
  <conditionalFormatting sqref="E285:R285 J286:J295 F286:F295">
    <cfRule type="expression" dxfId="1402" priority="1425" stopIfTrue="1">
      <formula>IF(#REF!-INT(#REF!)&gt;0,TRUE,FALSE)</formula>
    </cfRule>
  </conditionalFormatting>
  <conditionalFormatting sqref="G286:G295">
    <cfRule type="expression" dxfId="1401" priority="1418" stopIfTrue="1">
      <formula>IF(#REF!-INT(#REF!)&gt;0,TRUE,FALSE)</formula>
    </cfRule>
  </conditionalFormatting>
  <conditionalFormatting sqref="H286:H295">
    <cfRule type="expression" dxfId="1400" priority="1417" stopIfTrue="1">
      <formula>IF(#REF!-INT(#REF!)&gt;0,TRUE,FALSE)</formula>
    </cfRule>
  </conditionalFormatting>
  <conditionalFormatting sqref="I286:I295">
    <cfRule type="expression" dxfId="1399" priority="1416" stopIfTrue="1">
      <formula>IF(#REF!-INT(#REF!)&gt;0,TRUE,FALSE)</formula>
    </cfRule>
  </conditionalFormatting>
  <conditionalFormatting sqref="K286:K295">
    <cfRule type="expression" dxfId="1398" priority="1415" stopIfTrue="1">
      <formula>IF($B277-INT($B277)&gt;0,TRUE,FALSE)</formula>
    </cfRule>
  </conditionalFormatting>
  <conditionalFormatting sqref="L287:L295">
    <cfRule type="expression" dxfId="1397" priority="1414" stopIfTrue="1">
      <formula>IF($B278-INT($B278)&gt;0,TRUE,FALSE)</formula>
    </cfRule>
  </conditionalFormatting>
  <conditionalFormatting sqref="O287:O295">
    <cfRule type="expression" dxfId="1396" priority="1413" stopIfTrue="1">
      <formula>IF($B278-INT($B278)&gt;0,TRUE,FALSE)</formula>
    </cfRule>
  </conditionalFormatting>
  <conditionalFormatting sqref="P287:P295">
    <cfRule type="expression" dxfId="1395" priority="1412" stopIfTrue="1">
      <formula>IF($B278-INT($B278)&gt;0,TRUE,FALSE)</formula>
    </cfRule>
  </conditionalFormatting>
  <conditionalFormatting sqref="R287:R295">
    <cfRule type="expression" dxfId="1394" priority="1411" stopIfTrue="1">
      <formula>IF($B278-INT($B278)&gt;0,TRUE,FALSE)</formula>
    </cfRule>
  </conditionalFormatting>
  <conditionalFormatting sqref="Q286:Q295">
    <cfRule type="expression" dxfId="1393" priority="1410" stopIfTrue="1">
      <formula>IF($B277-INT($B277)&gt;0,TRUE,FALSE)</formula>
    </cfRule>
  </conditionalFormatting>
  <conditionalFormatting sqref="D296:D306">
    <cfRule type="cellIs" dxfId="1392" priority="1408" stopIfTrue="1" operator="equal">
      <formula>"NO ADMISIBLE"</formula>
    </cfRule>
  </conditionalFormatting>
  <conditionalFormatting sqref="M298:N306 E298:E306">
    <cfRule type="expression" dxfId="1391" priority="1407" stopIfTrue="1">
      <formula>IF($B291-INT($B291)&gt;0,TRUE,FALSE)</formula>
    </cfRule>
  </conditionalFormatting>
  <conditionalFormatting sqref="S296:S306">
    <cfRule type="cellIs" dxfId="1390" priority="1405" stopIfTrue="1" operator="equal">
      <formula>"NO ADMISIBLE"</formula>
    </cfRule>
    <cfRule type="cellIs" dxfId="1389" priority="1406" stopIfTrue="1" operator="equal">
      <formula>"ADMISIBLE"</formula>
    </cfRule>
  </conditionalFormatting>
  <conditionalFormatting sqref="S296:S306">
    <cfRule type="cellIs" dxfId="1388" priority="1404" stopIfTrue="1" operator="equal">
      <formula>"PENDIENTE"</formula>
    </cfRule>
  </conditionalFormatting>
  <conditionalFormatting sqref="E297 L297:P297 R297">
    <cfRule type="expression" dxfId="1387" priority="1403" stopIfTrue="1">
      <formula>IF($B288-INT($B288)&gt;0,TRUE,FALSE)</formula>
    </cfRule>
  </conditionalFormatting>
  <conditionalFormatting sqref="E296:R296 J297:J306 F297:F306">
    <cfRule type="expression" dxfId="1386" priority="1409" stopIfTrue="1">
      <formula>IF(#REF!-INT(#REF!)&gt;0,TRUE,FALSE)</formula>
    </cfRule>
  </conditionalFormatting>
  <conditionalFormatting sqref="G297:G306">
    <cfRule type="expression" dxfId="1385" priority="1402" stopIfTrue="1">
      <formula>IF(#REF!-INT(#REF!)&gt;0,TRUE,FALSE)</formula>
    </cfRule>
  </conditionalFormatting>
  <conditionalFormatting sqref="H297:H306">
    <cfRule type="expression" dxfId="1384" priority="1401" stopIfTrue="1">
      <formula>IF(#REF!-INT(#REF!)&gt;0,TRUE,FALSE)</formula>
    </cfRule>
  </conditionalFormatting>
  <conditionalFormatting sqref="I297:I306">
    <cfRule type="expression" dxfId="1383" priority="1400" stopIfTrue="1">
      <formula>IF(#REF!-INT(#REF!)&gt;0,TRUE,FALSE)</formula>
    </cfRule>
  </conditionalFormatting>
  <conditionalFormatting sqref="K297:K306">
    <cfRule type="expression" dxfId="1382" priority="1399" stopIfTrue="1">
      <formula>IF($B288-INT($B288)&gt;0,TRUE,FALSE)</formula>
    </cfRule>
  </conditionalFormatting>
  <conditionalFormatting sqref="L298:L306">
    <cfRule type="expression" dxfId="1381" priority="1398" stopIfTrue="1">
      <formula>IF($B289-INT($B289)&gt;0,TRUE,FALSE)</formula>
    </cfRule>
  </conditionalFormatting>
  <conditionalFormatting sqref="O298:O306">
    <cfRule type="expression" dxfId="1380" priority="1397" stopIfTrue="1">
      <formula>IF($B289-INT($B289)&gt;0,TRUE,FALSE)</formula>
    </cfRule>
  </conditionalFormatting>
  <conditionalFormatting sqref="P298:P306">
    <cfRule type="expression" dxfId="1379" priority="1396" stopIfTrue="1">
      <formula>IF($B289-INT($B289)&gt;0,TRUE,FALSE)</formula>
    </cfRule>
  </conditionalFormatting>
  <conditionalFormatting sqref="R298:R306">
    <cfRule type="expression" dxfId="1378" priority="1395" stopIfTrue="1">
      <formula>IF($B289-INT($B289)&gt;0,TRUE,FALSE)</formula>
    </cfRule>
  </conditionalFormatting>
  <conditionalFormatting sqref="Q297:Q306">
    <cfRule type="expression" dxfId="1377" priority="1394" stopIfTrue="1">
      <formula>IF($B288-INT($B288)&gt;0,TRUE,FALSE)</formula>
    </cfRule>
  </conditionalFormatting>
  <conditionalFormatting sqref="D307:D317">
    <cfRule type="cellIs" dxfId="1376" priority="1392" stopIfTrue="1" operator="equal">
      <formula>"NO ADMISIBLE"</formula>
    </cfRule>
  </conditionalFormatting>
  <conditionalFormatting sqref="M309:N317 E309:E317">
    <cfRule type="expression" dxfId="1375" priority="1391" stopIfTrue="1">
      <formula>IF($B302-INT($B302)&gt;0,TRUE,FALSE)</formula>
    </cfRule>
  </conditionalFormatting>
  <conditionalFormatting sqref="S307:S317">
    <cfRule type="cellIs" dxfId="1374" priority="1389" stopIfTrue="1" operator="equal">
      <formula>"NO ADMISIBLE"</formula>
    </cfRule>
    <cfRule type="cellIs" dxfId="1373" priority="1390" stopIfTrue="1" operator="equal">
      <formula>"ADMISIBLE"</formula>
    </cfRule>
  </conditionalFormatting>
  <conditionalFormatting sqref="S307:S317">
    <cfRule type="cellIs" dxfId="1372" priority="1388" stopIfTrue="1" operator="equal">
      <formula>"PENDIENTE"</formula>
    </cfRule>
  </conditionalFormatting>
  <conditionalFormatting sqref="E308 L308:P308 R308">
    <cfRule type="expression" dxfId="1371" priority="1387" stopIfTrue="1">
      <formula>IF($B299-INT($B299)&gt;0,TRUE,FALSE)</formula>
    </cfRule>
  </conditionalFormatting>
  <conditionalFormatting sqref="E307:R307 J308:J317 F308:F317">
    <cfRule type="expression" dxfId="1370" priority="1393" stopIfTrue="1">
      <formula>IF(#REF!-INT(#REF!)&gt;0,TRUE,FALSE)</formula>
    </cfRule>
  </conditionalFormatting>
  <conditionalFormatting sqref="G308:G317">
    <cfRule type="expression" dxfId="1369" priority="1386" stopIfTrue="1">
      <formula>IF(#REF!-INT(#REF!)&gt;0,TRUE,FALSE)</formula>
    </cfRule>
  </conditionalFormatting>
  <conditionalFormatting sqref="H308:H317">
    <cfRule type="expression" dxfId="1368" priority="1385" stopIfTrue="1">
      <formula>IF(#REF!-INT(#REF!)&gt;0,TRUE,FALSE)</formula>
    </cfRule>
  </conditionalFormatting>
  <conditionalFormatting sqref="I308:I317">
    <cfRule type="expression" dxfId="1367" priority="1384" stopIfTrue="1">
      <formula>IF(#REF!-INT(#REF!)&gt;0,TRUE,FALSE)</formula>
    </cfRule>
  </conditionalFormatting>
  <conditionalFormatting sqref="K308:K317">
    <cfRule type="expression" dxfId="1366" priority="1383" stopIfTrue="1">
      <formula>IF($B299-INT($B299)&gt;0,TRUE,FALSE)</formula>
    </cfRule>
  </conditionalFormatting>
  <conditionalFormatting sqref="L309:L317">
    <cfRule type="expression" dxfId="1365" priority="1382" stopIfTrue="1">
      <formula>IF($B300-INT($B300)&gt;0,TRUE,FALSE)</formula>
    </cfRule>
  </conditionalFormatting>
  <conditionalFormatting sqref="O309:O317">
    <cfRule type="expression" dxfId="1364" priority="1381" stopIfTrue="1">
      <formula>IF($B300-INT($B300)&gt;0,TRUE,FALSE)</formula>
    </cfRule>
  </conditionalFormatting>
  <conditionalFormatting sqref="P309:P317">
    <cfRule type="expression" dxfId="1363" priority="1380" stopIfTrue="1">
      <formula>IF($B300-INT($B300)&gt;0,TRUE,FALSE)</formula>
    </cfRule>
  </conditionalFormatting>
  <conditionalFormatting sqref="R309:R317">
    <cfRule type="expression" dxfId="1362" priority="1379" stopIfTrue="1">
      <formula>IF($B300-INT($B300)&gt;0,TRUE,FALSE)</formula>
    </cfRule>
  </conditionalFormatting>
  <conditionalFormatting sqref="Q308:Q317">
    <cfRule type="expression" dxfId="1361" priority="1378" stopIfTrue="1">
      <formula>IF($B299-INT($B299)&gt;0,TRUE,FALSE)</formula>
    </cfRule>
  </conditionalFormatting>
  <conditionalFormatting sqref="D318:D328">
    <cfRule type="cellIs" dxfId="1360" priority="1376" stopIfTrue="1" operator="equal">
      <formula>"NO ADMISIBLE"</formula>
    </cfRule>
  </conditionalFormatting>
  <conditionalFormatting sqref="M320:N328 E320:E328">
    <cfRule type="expression" dxfId="1359" priority="1375" stopIfTrue="1">
      <formula>IF($B313-INT($B313)&gt;0,TRUE,FALSE)</formula>
    </cfRule>
  </conditionalFormatting>
  <conditionalFormatting sqref="S318:S328">
    <cfRule type="cellIs" dxfId="1358" priority="1373" stopIfTrue="1" operator="equal">
      <formula>"NO ADMISIBLE"</formula>
    </cfRule>
    <cfRule type="cellIs" dxfId="1357" priority="1374" stopIfTrue="1" operator="equal">
      <formula>"ADMISIBLE"</formula>
    </cfRule>
  </conditionalFormatting>
  <conditionalFormatting sqref="S318:S328">
    <cfRule type="cellIs" dxfId="1356" priority="1372" stopIfTrue="1" operator="equal">
      <formula>"PENDIENTE"</formula>
    </cfRule>
  </conditionalFormatting>
  <conditionalFormatting sqref="E319 L319:P319 R319">
    <cfRule type="expression" dxfId="1355" priority="1371" stopIfTrue="1">
      <formula>IF($B310-INT($B310)&gt;0,TRUE,FALSE)</formula>
    </cfRule>
  </conditionalFormatting>
  <conditionalFormatting sqref="E318:R318 J319:J328 F319:F328">
    <cfRule type="expression" dxfId="1354" priority="1377" stopIfTrue="1">
      <formula>IF(#REF!-INT(#REF!)&gt;0,TRUE,FALSE)</formula>
    </cfRule>
  </conditionalFormatting>
  <conditionalFormatting sqref="G319:G328">
    <cfRule type="expression" dxfId="1353" priority="1370" stopIfTrue="1">
      <formula>IF(#REF!-INT(#REF!)&gt;0,TRUE,FALSE)</formula>
    </cfRule>
  </conditionalFormatting>
  <conditionalFormatting sqref="H319:H328">
    <cfRule type="expression" dxfId="1352" priority="1369" stopIfTrue="1">
      <formula>IF(#REF!-INT(#REF!)&gt;0,TRUE,FALSE)</formula>
    </cfRule>
  </conditionalFormatting>
  <conditionalFormatting sqref="I319:I328">
    <cfRule type="expression" dxfId="1351" priority="1368" stopIfTrue="1">
      <formula>IF(#REF!-INT(#REF!)&gt;0,TRUE,FALSE)</formula>
    </cfRule>
  </conditionalFormatting>
  <conditionalFormatting sqref="K319:K328">
    <cfRule type="expression" dxfId="1350" priority="1367" stopIfTrue="1">
      <formula>IF($B310-INT($B310)&gt;0,TRUE,FALSE)</formula>
    </cfRule>
  </conditionalFormatting>
  <conditionalFormatting sqref="L320:L328">
    <cfRule type="expression" dxfId="1349" priority="1366" stopIfTrue="1">
      <formula>IF($B311-INT($B311)&gt;0,TRUE,FALSE)</formula>
    </cfRule>
  </conditionalFormatting>
  <conditionalFormatting sqref="O320:O328">
    <cfRule type="expression" dxfId="1348" priority="1365" stopIfTrue="1">
      <formula>IF($B311-INT($B311)&gt;0,TRUE,FALSE)</formula>
    </cfRule>
  </conditionalFormatting>
  <conditionalFormatting sqref="P320:P328">
    <cfRule type="expression" dxfId="1347" priority="1364" stopIfTrue="1">
      <formula>IF($B311-INT($B311)&gt;0,TRUE,FALSE)</formula>
    </cfRule>
  </conditionalFormatting>
  <conditionalFormatting sqref="R320:R328">
    <cfRule type="expression" dxfId="1346" priority="1363" stopIfTrue="1">
      <formula>IF($B311-INT($B311)&gt;0,TRUE,FALSE)</formula>
    </cfRule>
  </conditionalFormatting>
  <conditionalFormatting sqref="Q319:Q328">
    <cfRule type="expression" dxfId="1345" priority="1362" stopIfTrue="1">
      <formula>IF($B310-INT($B310)&gt;0,TRUE,FALSE)</formula>
    </cfRule>
  </conditionalFormatting>
  <conditionalFormatting sqref="D329:D339">
    <cfRule type="cellIs" dxfId="1344" priority="1360" stopIfTrue="1" operator="equal">
      <formula>"NO ADMISIBLE"</formula>
    </cfRule>
  </conditionalFormatting>
  <conditionalFormatting sqref="M331:N339 E331:E339">
    <cfRule type="expression" dxfId="1343" priority="1359" stopIfTrue="1">
      <formula>IF($B324-INT($B324)&gt;0,TRUE,FALSE)</formula>
    </cfRule>
  </conditionalFormatting>
  <conditionalFormatting sqref="S329:S339">
    <cfRule type="cellIs" dxfId="1342" priority="1357" stopIfTrue="1" operator="equal">
      <formula>"NO ADMISIBLE"</formula>
    </cfRule>
    <cfRule type="cellIs" dxfId="1341" priority="1358" stopIfTrue="1" operator="equal">
      <formula>"ADMISIBLE"</formula>
    </cfRule>
  </conditionalFormatting>
  <conditionalFormatting sqref="S329:S339">
    <cfRule type="cellIs" dxfId="1340" priority="1356" stopIfTrue="1" operator="equal">
      <formula>"PENDIENTE"</formula>
    </cfRule>
  </conditionalFormatting>
  <conditionalFormatting sqref="E330 L330:P330 R330">
    <cfRule type="expression" dxfId="1339" priority="1355" stopIfTrue="1">
      <formula>IF($B321-INT($B321)&gt;0,TRUE,FALSE)</formula>
    </cfRule>
  </conditionalFormatting>
  <conditionalFormatting sqref="E329:R329 J330:J339 F330:F339">
    <cfRule type="expression" dxfId="1338" priority="1361" stopIfTrue="1">
      <formula>IF(#REF!-INT(#REF!)&gt;0,TRUE,FALSE)</formula>
    </cfRule>
  </conditionalFormatting>
  <conditionalFormatting sqref="G330:G339">
    <cfRule type="expression" dxfId="1337" priority="1354" stopIfTrue="1">
      <formula>IF(#REF!-INT(#REF!)&gt;0,TRUE,FALSE)</formula>
    </cfRule>
  </conditionalFormatting>
  <conditionalFormatting sqref="H330:H339">
    <cfRule type="expression" dxfId="1336" priority="1353" stopIfTrue="1">
      <formula>IF(#REF!-INT(#REF!)&gt;0,TRUE,FALSE)</formula>
    </cfRule>
  </conditionalFormatting>
  <conditionalFormatting sqref="I330:I339">
    <cfRule type="expression" dxfId="1335" priority="1352" stopIfTrue="1">
      <formula>IF(#REF!-INT(#REF!)&gt;0,TRUE,FALSE)</formula>
    </cfRule>
  </conditionalFormatting>
  <conditionalFormatting sqref="K330:K339">
    <cfRule type="expression" dxfId="1334" priority="1351" stopIfTrue="1">
      <formula>IF($B321-INT($B321)&gt;0,TRUE,FALSE)</formula>
    </cfRule>
  </conditionalFormatting>
  <conditionalFormatting sqref="L331:L339">
    <cfRule type="expression" dxfId="1333" priority="1350" stopIfTrue="1">
      <formula>IF($B322-INT($B322)&gt;0,TRUE,FALSE)</formula>
    </cfRule>
  </conditionalFormatting>
  <conditionalFormatting sqref="O331:O339">
    <cfRule type="expression" dxfId="1332" priority="1349" stopIfTrue="1">
      <formula>IF($B322-INT($B322)&gt;0,TRUE,FALSE)</formula>
    </cfRule>
  </conditionalFormatting>
  <conditionalFormatting sqref="P331:P339">
    <cfRule type="expression" dxfId="1331" priority="1348" stopIfTrue="1">
      <formula>IF($B322-INT($B322)&gt;0,TRUE,FALSE)</formula>
    </cfRule>
  </conditionalFormatting>
  <conditionalFormatting sqref="R331:R339">
    <cfRule type="expression" dxfId="1330" priority="1347" stopIfTrue="1">
      <formula>IF($B322-INT($B322)&gt;0,TRUE,FALSE)</formula>
    </cfRule>
  </conditionalFormatting>
  <conditionalFormatting sqref="Q330:Q339">
    <cfRule type="expression" dxfId="1329" priority="1346" stopIfTrue="1">
      <formula>IF($B321-INT($B321)&gt;0,TRUE,FALSE)</formula>
    </cfRule>
  </conditionalFormatting>
  <conditionalFormatting sqref="D340:D350">
    <cfRule type="cellIs" dxfId="1328" priority="1344" stopIfTrue="1" operator="equal">
      <formula>"NO ADMISIBLE"</formula>
    </cfRule>
  </conditionalFormatting>
  <conditionalFormatting sqref="M342:N350 E342:E350">
    <cfRule type="expression" dxfId="1327" priority="1343" stopIfTrue="1">
      <formula>IF($B335-INT($B335)&gt;0,TRUE,FALSE)</formula>
    </cfRule>
  </conditionalFormatting>
  <conditionalFormatting sqref="S340:S350">
    <cfRule type="cellIs" dxfId="1326" priority="1341" stopIfTrue="1" operator="equal">
      <formula>"NO ADMISIBLE"</formula>
    </cfRule>
    <cfRule type="cellIs" dxfId="1325" priority="1342" stopIfTrue="1" operator="equal">
      <formula>"ADMISIBLE"</formula>
    </cfRule>
  </conditionalFormatting>
  <conditionalFormatting sqref="S340:S350">
    <cfRule type="cellIs" dxfId="1324" priority="1340" stopIfTrue="1" operator="equal">
      <formula>"PENDIENTE"</formula>
    </cfRule>
  </conditionalFormatting>
  <conditionalFormatting sqref="E341 L341:P341 R341">
    <cfRule type="expression" dxfId="1323" priority="1339" stopIfTrue="1">
      <formula>IF($B332-INT($B332)&gt;0,TRUE,FALSE)</formula>
    </cfRule>
  </conditionalFormatting>
  <conditionalFormatting sqref="E340:R340 J341:J350 F341:F350">
    <cfRule type="expression" dxfId="1322" priority="1345" stopIfTrue="1">
      <formula>IF(#REF!-INT(#REF!)&gt;0,TRUE,FALSE)</formula>
    </cfRule>
  </conditionalFormatting>
  <conditionalFormatting sqref="G341:G350">
    <cfRule type="expression" dxfId="1321" priority="1338" stopIfTrue="1">
      <formula>IF(#REF!-INT(#REF!)&gt;0,TRUE,FALSE)</formula>
    </cfRule>
  </conditionalFormatting>
  <conditionalFormatting sqref="H341:H350">
    <cfRule type="expression" dxfId="1320" priority="1337" stopIfTrue="1">
      <formula>IF(#REF!-INT(#REF!)&gt;0,TRUE,FALSE)</formula>
    </cfRule>
  </conditionalFormatting>
  <conditionalFormatting sqref="I341:I350">
    <cfRule type="expression" dxfId="1319" priority="1336" stopIfTrue="1">
      <formula>IF(#REF!-INT(#REF!)&gt;0,TRUE,FALSE)</formula>
    </cfRule>
  </conditionalFormatting>
  <conditionalFormatting sqref="K341:K350">
    <cfRule type="expression" dxfId="1318" priority="1335" stopIfTrue="1">
      <formula>IF($B332-INT($B332)&gt;0,TRUE,FALSE)</formula>
    </cfRule>
  </conditionalFormatting>
  <conditionalFormatting sqref="L342:L350">
    <cfRule type="expression" dxfId="1317" priority="1334" stopIfTrue="1">
      <formula>IF($B333-INT($B333)&gt;0,TRUE,FALSE)</formula>
    </cfRule>
  </conditionalFormatting>
  <conditionalFormatting sqref="O342:O350">
    <cfRule type="expression" dxfId="1316" priority="1333" stopIfTrue="1">
      <formula>IF($B333-INT($B333)&gt;0,TRUE,FALSE)</formula>
    </cfRule>
  </conditionalFormatting>
  <conditionalFormatting sqref="P342:P350">
    <cfRule type="expression" dxfId="1315" priority="1332" stopIfTrue="1">
      <formula>IF($B333-INT($B333)&gt;0,TRUE,FALSE)</formula>
    </cfRule>
  </conditionalFormatting>
  <conditionalFormatting sqref="R342:R350">
    <cfRule type="expression" dxfId="1314" priority="1331" stopIfTrue="1">
      <formula>IF($B333-INT($B333)&gt;0,TRUE,FALSE)</formula>
    </cfRule>
  </conditionalFormatting>
  <conditionalFormatting sqref="Q341:Q350">
    <cfRule type="expression" dxfId="1313" priority="1330" stopIfTrue="1">
      <formula>IF($B332-INT($B332)&gt;0,TRUE,FALSE)</formula>
    </cfRule>
  </conditionalFormatting>
  <conditionalFormatting sqref="D351:D361">
    <cfRule type="cellIs" dxfId="1312" priority="1328" stopIfTrue="1" operator="equal">
      <formula>"NO ADMISIBLE"</formula>
    </cfRule>
  </conditionalFormatting>
  <conditionalFormatting sqref="M353:N361 E353:E361">
    <cfRule type="expression" dxfId="1311" priority="1327" stopIfTrue="1">
      <formula>IF($B346-INT($B346)&gt;0,TRUE,FALSE)</formula>
    </cfRule>
  </conditionalFormatting>
  <conditionalFormatting sqref="S351:S361">
    <cfRule type="cellIs" dxfId="1310" priority="1325" stopIfTrue="1" operator="equal">
      <formula>"NO ADMISIBLE"</formula>
    </cfRule>
    <cfRule type="cellIs" dxfId="1309" priority="1326" stopIfTrue="1" operator="equal">
      <formula>"ADMISIBLE"</formula>
    </cfRule>
  </conditionalFormatting>
  <conditionalFormatting sqref="S351:S361">
    <cfRule type="cellIs" dxfId="1308" priority="1324" stopIfTrue="1" operator="equal">
      <formula>"PENDIENTE"</formula>
    </cfRule>
  </conditionalFormatting>
  <conditionalFormatting sqref="E352 L352:P352 R352">
    <cfRule type="expression" dxfId="1307" priority="1323" stopIfTrue="1">
      <formula>IF($B343-INT($B343)&gt;0,TRUE,FALSE)</formula>
    </cfRule>
  </conditionalFormatting>
  <conditionalFormatting sqref="E351:R351 J352:J361 F352:F361">
    <cfRule type="expression" dxfId="1306" priority="1329" stopIfTrue="1">
      <formula>IF(#REF!-INT(#REF!)&gt;0,TRUE,FALSE)</formula>
    </cfRule>
  </conditionalFormatting>
  <conditionalFormatting sqref="G352:G361">
    <cfRule type="expression" dxfId="1305" priority="1322" stopIfTrue="1">
      <formula>IF(#REF!-INT(#REF!)&gt;0,TRUE,FALSE)</formula>
    </cfRule>
  </conditionalFormatting>
  <conditionalFormatting sqref="H352:H361">
    <cfRule type="expression" dxfId="1304" priority="1321" stopIfTrue="1">
      <formula>IF(#REF!-INT(#REF!)&gt;0,TRUE,FALSE)</formula>
    </cfRule>
  </conditionalFormatting>
  <conditionalFormatting sqref="I352:I361">
    <cfRule type="expression" dxfId="1303" priority="1320" stopIfTrue="1">
      <formula>IF(#REF!-INT(#REF!)&gt;0,TRUE,FALSE)</formula>
    </cfRule>
  </conditionalFormatting>
  <conditionalFormatting sqref="K352:K361">
    <cfRule type="expression" dxfId="1302" priority="1319" stopIfTrue="1">
      <formula>IF($B343-INT($B343)&gt;0,TRUE,FALSE)</formula>
    </cfRule>
  </conditionalFormatting>
  <conditionalFormatting sqref="L353:L361">
    <cfRule type="expression" dxfId="1301" priority="1318" stopIfTrue="1">
      <formula>IF($B344-INT($B344)&gt;0,TRUE,FALSE)</formula>
    </cfRule>
  </conditionalFormatting>
  <conditionalFormatting sqref="O353:O361">
    <cfRule type="expression" dxfId="1300" priority="1317" stopIfTrue="1">
      <formula>IF($B344-INT($B344)&gt;0,TRUE,FALSE)</formula>
    </cfRule>
  </conditionalFormatting>
  <conditionalFormatting sqref="P353:P361">
    <cfRule type="expression" dxfId="1299" priority="1316" stopIfTrue="1">
      <formula>IF($B344-INT($B344)&gt;0,TRUE,FALSE)</formula>
    </cfRule>
  </conditionalFormatting>
  <conditionalFormatting sqref="R353:R361">
    <cfRule type="expression" dxfId="1298" priority="1315" stopIfTrue="1">
      <formula>IF($B344-INT($B344)&gt;0,TRUE,FALSE)</formula>
    </cfRule>
  </conditionalFormatting>
  <conditionalFormatting sqref="Q352:Q361">
    <cfRule type="expression" dxfId="1297" priority="1314" stopIfTrue="1">
      <formula>IF($B343-INT($B343)&gt;0,TRUE,FALSE)</formula>
    </cfRule>
  </conditionalFormatting>
  <conditionalFormatting sqref="D362:D372">
    <cfRule type="cellIs" dxfId="1296" priority="1312" stopIfTrue="1" operator="equal">
      <formula>"NO ADMISIBLE"</formula>
    </cfRule>
  </conditionalFormatting>
  <conditionalFormatting sqref="M364:N372 E364:E372">
    <cfRule type="expression" dxfId="1295" priority="1311" stopIfTrue="1">
      <formula>IF($B357-INT($B357)&gt;0,TRUE,FALSE)</formula>
    </cfRule>
  </conditionalFormatting>
  <conditionalFormatting sqref="S362:S372">
    <cfRule type="cellIs" dxfId="1294" priority="1309" stopIfTrue="1" operator="equal">
      <formula>"NO ADMISIBLE"</formula>
    </cfRule>
    <cfRule type="cellIs" dxfId="1293" priority="1310" stopIfTrue="1" operator="equal">
      <formula>"ADMISIBLE"</formula>
    </cfRule>
  </conditionalFormatting>
  <conditionalFormatting sqref="S362:S372">
    <cfRule type="cellIs" dxfId="1292" priority="1308" stopIfTrue="1" operator="equal">
      <formula>"PENDIENTE"</formula>
    </cfRule>
  </conditionalFormatting>
  <conditionalFormatting sqref="E363 L363:P363 R363">
    <cfRule type="expression" dxfId="1291" priority="1307" stopIfTrue="1">
      <formula>IF($B354-INT($B354)&gt;0,TRUE,FALSE)</formula>
    </cfRule>
  </conditionalFormatting>
  <conditionalFormatting sqref="E362:R362 J363:J372 F363:F372">
    <cfRule type="expression" dxfId="1290" priority="1313" stopIfTrue="1">
      <formula>IF(#REF!-INT(#REF!)&gt;0,TRUE,FALSE)</formula>
    </cfRule>
  </conditionalFormatting>
  <conditionalFormatting sqref="G363:G372">
    <cfRule type="expression" dxfId="1289" priority="1306" stopIfTrue="1">
      <formula>IF(#REF!-INT(#REF!)&gt;0,TRUE,FALSE)</formula>
    </cfRule>
  </conditionalFormatting>
  <conditionalFormatting sqref="H363:H372">
    <cfRule type="expression" dxfId="1288" priority="1305" stopIfTrue="1">
      <formula>IF(#REF!-INT(#REF!)&gt;0,TRUE,FALSE)</formula>
    </cfRule>
  </conditionalFormatting>
  <conditionalFormatting sqref="I363:I372">
    <cfRule type="expression" dxfId="1287" priority="1304" stopIfTrue="1">
      <formula>IF(#REF!-INT(#REF!)&gt;0,TRUE,FALSE)</formula>
    </cfRule>
  </conditionalFormatting>
  <conditionalFormatting sqref="K363:K372">
    <cfRule type="expression" dxfId="1286" priority="1303" stopIfTrue="1">
      <formula>IF($B354-INT($B354)&gt;0,TRUE,FALSE)</formula>
    </cfRule>
  </conditionalFormatting>
  <conditionalFormatting sqref="L364:L372">
    <cfRule type="expression" dxfId="1285" priority="1302" stopIfTrue="1">
      <formula>IF($B355-INT($B355)&gt;0,TRUE,FALSE)</formula>
    </cfRule>
  </conditionalFormatting>
  <conditionalFormatting sqref="O364:O372">
    <cfRule type="expression" dxfId="1284" priority="1301" stopIfTrue="1">
      <formula>IF($B355-INT($B355)&gt;0,TRUE,FALSE)</formula>
    </cfRule>
  </conditionalFormatting>
  <conditionalFormatting sqref="P364:P372">
    <cfRule type="expression" dxfId="1283" priority="1300" stopIfTrue="1">
      <formula>IF($B355-INT($B355)&gt;0,TRUE,FALSE)</formula>
    </cfRule>
  </conditionalFormatting>
  <conditionalFormatting sqref="R364:R372">
    <cfRule type="expression" dxfId="1282" priority="1299" stopIfTrue="1">
      <formula>IF($B355-INT($B355)&gt;0,TRUE,FALSE)</formula>
    </cfRule>
  </conditionalFormatting>
  <conditionalFormatting sqref="Q363:Q372">
    <cfRule type="expression" dxfId="1281" priority="1298" stopIfTrue="1">
      <formula>IF($B354-INT($B354)&gt;0,TRUE,FALSE)</formula>
    </cfRule>
  </conditionalFormatting>
  <conditionalFormatting sqref="D373:D383">
    <cfRule type="cellIs" dxfId="1280" priority="1296" stopIfTrue="1" operator="equal">
      <formula>"NO ADMISIBLE"</formula>
    </cfRule>
  </conditionalFormatting>
  <conditionalFormatting sqref="M375:N383 E375:E383">
    <cfRule type="expression" dxfId="1279" priority="1295" stopIfTrue="1">
      <formula>IF($B368-INT($B368)&gt;0,TRUE,FALSE)</formula>
    </cfRule>
  </conditionalFormatting>
  <conditionalFormatting sqref="S373:S383">
    <cfRule type="cellIs" dxfId="1278" priority="1293" stopIfTrue="1" operator="equal">
      <formula>"NO ADMISIBLE"</formula>
    </cfRule>
    <cfRule type="cellIs" dxfId="1277" priority="1294" stopIfTrue="1" operator="equal">
      <formula>"ADMISIBLE"</formula>
    </cfRule>
  </conditionalFormatting>
  <conditionalFormatting sqref="S373:S383">
    <cfRule type="cellIs" dxfId="1276" priority="1292" stopIfTrue="1" operator="equal">
      <formula>"PENDIENTE"</formula>
    </cfRule>
  </conditionalFormatting>
  <conditionalFormatting sqref="E374 L374:P374 R374">
    <cfRule type="expression" dxfId="1275" priority="1291" stopIfTrue="1">
      <formula>IF($B365-INT($B365)&gt;0,TRUE,FALSE)</formula>
    </cfRule>
  </conditionalFormatting>
  <conditionalFormatting sqref="E373:R373 J374:J383 F374:F383">
    <cfRule type="expression" dxfId="1274" priority="1297" stopIfTrue="1">
      <formula>IF(#REF!-INT(#REF!)&gt;0,TRUE,FALSE)</formula>
    </cfRule>
  </conditionalFormatting>
  <conditionalFormatting sqref="G374:G383">
    <cfRule type="expression" dxfId="1273" priority="1290" stopIfTrue="1">
      <formula>IF(#REF!-INT(#REF!)&gt;0,TRUE,FALSE)</formula>
    </cfRule>
  </conditionalFormatting>
  <conditionalFormatting sqref="H374:H383">
    <cfRule type="expression" dxfId="1272" priority="1289" stopIfTrue="1">
      <formula>IF(#REF!-INT(#REF!)&gt;0,TRUE,FALSE)</formula>
    </cfRule>
  </conditionalFormatting>
  <conditionalFormatting sqref="I374:I383">
    <cfRule type="expression" dxfId="1271" priority="1288" stopIfTrue="1">
      <formula>IF(#REF!-INT(#REF!)&gt;0,TRUE,FALSE)</formula>
    </cfRule>
  </conditionalFormatting>
  <conditionalFormatting sqref="K374:K383">
    <cfRule type="expression" dxfId="1270" priority="1287" stopIfTrue="1">
      <formula>IF($B365-INT($B365)&gt;0,TRUE,FALSE)</formula>
    </cfRule>
  </conditionalFormatting>
  <conditionalFormatting sqref="L375:L383">
    <cfRule type="expression" dxfId="1269" priority="1286" stopIfTrue="1">
      <formula>IF($B366-INT($B366)&gt;0,TRUE,FALSE)</formula>
    </cfRule>
  </conditionalFormatting>
  <conditionalFormatting sqref="O375:O383">
    <cfRule type="expression" dxfId="1268" priority="1285" stopIfTrue="1">
      <formula>IF($B366-INT($B366)&gt;0,TRUE,FALSE)</formula>
    </cfRule>
  </conditionalFormatting>
  <conditionalFormatting sqref="P375:P383">
    <cfRule type="expression" dxfId="1267" priority="1284" stopIfTrue="1">
      <formula>IF($B366-INT($B366)&gt;0,TRUE,FALSE)</formula>
    </cfRule>
  </conditionalFormatting>
  <conditionalFormatting sqref="R375:R383">
    <cfRule type="expression" dxfId="1266" priority="1283" stopIfTrue="1">
      <formula>IF($B366-INT($B366)&gt;0,TRUE,FALSE)</formula>
    </cfRule>
  </conditionalFormatting>
  <conditionalFormatting sqref="Q374:Q383">
    <cfRule type="expression" dxfId="1265" priority="1282" stopIfTrue="1">
      <formula>IF($B365-INT($B365)&gt;0,TRUE,FALSE)</formula>
    </cfRule>
  </conditionalFormatting>
  <conditionalFormatting sqref="D384:D394">
    <cfRule type="cellIs" dxfId="1264" priority="1280" stopIfTrue="1" operator="equal">
      <formula>"NO ADMISIBLE"</formula>
    </cfRule>
  </conditionalFormatting>
  <conditionalFormatting sqref="M386:N394 E386:E394">
    <cfRule type="expression" dxfId="1263" priority="1279" stopIfTrue="1">
      <formula>IF($B379-INT($B379)&gt;0,TRUE,FALSE)</formula>
    </cfRule>
  </conditionalFormatting>
  <conditionalFormatting sqref="S384:S394">
    <cfRule type="cellIs" dxfId="1262" priority="1277" stopIfTrue="1" operator="equal">
      <formula>"NO ADMISIBLE"</formula>
    </cfRule>
    <cfRule type="cellIs" dxfId="1261" priority="1278" stopIfTrue="1" operator="equal">
      <formula>"ADMISIBLE"</formula>
    </cfRule>
  </conditionalFormatting>
  <conditionalFormatting sqref="S384:S394">
    <cfRule type="cellIs" dxfId="1260" priority="1276" stopIfTrue="1" operator="equal">
      <formula>"PENDIENTE"</formula>
    </cfRule>
  </conditionalFormatting>
  <conditionalFormatting sqref="E385 L385:P385 R385">
    <cfRule type="expression" dxfId="1259" priority="1275" stopIfTrue="1">
      <formula>IF($B376-INT($B376)&gt;0,TRUE,FALSE)</formula>
    </cfRule>
  </conditionalFormatting>
  <conditionalFormatting sqref="E384:R384 J385:J394 F385:F394">
    <cfRule type="expression" dxfId="1258" priority="1281" stopIfTrue="1">
      <formula>IF(#REF!-INT(#REF!)&gt;0,TRUE,FALSE)</formula>
    </cfRule>
  </conditionalFormatting>
  <conditionalFormatting sqref="G385:G394">
    <cfRule type="expression" dxfId="1257" priority="1274" stopIfTrue="1">
      <formula>IF(#REF!-INT(#REF!)&gt;0,TRUE,FALSE)</formula>
    </cfRule>
  </conditionalFormatting>
  <conditionalFormatting sqref="H385:H394">
    <cfRule type="expression" dxfId="1256" priority="1273" stopIfTrue="1">
      <formula>IF(#REF!-INT(#REF!)&gt;0,TRUE,FALSE)</formula>
    </cfRule>
  </conditionalFormatting>
  <conditionalFormatting sqref="I385:I394">
    <cfRule type="expression" dxfId="1255" priority="1272" stopIfTrue="1">
      <formula>IF(#REF!-INT(#REF!)&gt;0,TRUE,FALSE)</formula>
    </cfRule>
  </conditionalFormatting>
  <conditionalFormatting sqref="K385:K394">
    <cfRule type="expression" dxfId="1254" priority="1271" stopIfTrue="1">
      <formula>IF($B376-INT($B376)&gt;0,TRUE,FALSE)</formula>
    </cfRule>
  </conditionalFormatting>
  <conditionalFormatting sqref="L386:L394">
    <cfRule type="expression" dxfId="1253" priority="1270" stopIfTrue="1">
      <formula>IF($B377-INT($B377)&gt;0,TRUE,FALSE)</formula>
    </cfRule>
  </conditionalFormatting>
  <conditionalFormatting sqref="O386:O394">
    <cfRule type="expression" dxfId="1252" priority="1269" stopIfTrue="1">
      <formula>IF($B377-INT($B377)&gt;0,TRUE,FALSE)</formula>
    </cfRule>
  </conditionalFormatting>
  <conditionalFormatting sqref="P386:P394">
    <cfRule type="expression" dxfId="1251" priority="1268" stopIfTrue="1">
      <formula>IF($B377-INT($B377)&gt;0,TRUE,FALSE)</formula>
    </cfRule>
  </conditionalFormatting>
  <conditionalFormatting sqref="R386:R394">
    <cfRule type="expression" dxfId="1250" priority="1267" stopIfTrue="1">
      <formula>IF($B377-INT($B377)&gt;0,TRUE,FALSE)</formula>
    </cfRule>
  </conditionalFormatting>
  <conditionalFormatting sqref="Q385:Q394">
    <cfRule type="expression" dxfId="1249" priority="1266" stopIfTrue="1">
      <formula>IF($B376-INT($B376)&gt;0,TRUE,FALSE)</formula>
    </cfRule>
  </conditionalFormatting>
  <conditionalFormatting sqref="D395:D405">
    <cfRule type="cellIs" dxfId="1248" priority="1264" stopIfTrue="1" operator="equal">
      <formula>"NO ADMISIBLE"</formula>
    </cfRule>
  </conditionalFormatting>
  <conditionalFormatting sqref="M397:N405 E397:E405">
    <cfRule type="expression" dxfId="1247" priority="1263" stopIfTrue="1">
      <formula>IF($B390-INT($B390)&gt;0,TRUE,FALSE)</formula>
    </cfRule>
  </conditionalFormatting>
  <conditionalFormatting sqref="S395:S405">
    <cfRule type="cellIs" dxfId="1246" priority="1261" stopIfTrue="1" operator="equal">
      <formula>"NO ADMISIBLE"</formula>
    </cfRule>
    <cfRule type="cellIs" dxfId="1245" priority="1262" stopIfTrue="1" operator="equal">
      <formula>"ADMISIBLE"</formula>
    </cfRule>
  </conditionalFormatting>
  <conditionalFormatting sqref="S395:S405">
    <cfRule type="cellIs" dxfId="1244" priority="1260" stopIfTrue="1" operator="equal">
      <formula>"PENDIENTE"</formula>
    </cfRule>
  </conditionalFormatting>
  <conditionalFormatting sqref="E396 L396:P396 R396">
    <cfRule type="expression" dxfId="1243" priority="1259" stopIfTrue="1">
      <formula>IF($B387-INT($B387)&gt;0,TRUE,FALSE)</formula>
    </cfRule>
  </conditionalFormatting>
  <conditionalFormatting sqref="E395:R395 J396:J405 F396:F405">
    <cfRule type="expression" dxfId="1242" priority="1265" stopIfTrue="1">
      <formula>IF(#REF!-INT(#REF!)&gt;0,TRUE,FALSE)</formula>
    </cfRule>
  </conditionalFormatting>
  <conditionalFormatting sqref="G396:G405">
    <cfRule type="expression" dxfId="1241" priority="1258" stopIfTrue="1">
      <formula>IF(#REF!-INT(#REF!)&gt;0,TRUE,FALSE)</formula>
    </cfRule>
  </conditionalFormatting>
  <conditionalFormatting sqref="H396:H405">
    <cfRule type="expression" dxfId="1240" priority="1257" stopIfTrue="1">
      <formula>IF(#REF!-INT(#REF!)&gt;0,TRUE,FALSE)</formula>
    </cfRule>
  </conditionalFormatting>
  <conditionalFormatting sqref="I396:I405">
    <cfRule type="expression" dxfId="1239" priority="1256" stopIfTrue="1">
      <formula>IF(#REF!-INT(#REF!)&gt;0,TRUE,FALSE)</formula>
    </cfRule>
  </conditionalFormatting>
  <conditionalFormatting sqref="K396:K405">
    <cfRule type="expression" dxfId="1238" priority="1255" stopIfTrue="1">
      <formula>IF($B387-INT($B387)&gt;0,TRUE,FALSE)</formula>
    </cfRule>
  </conditionalFormatting>
  <conditionalFormatting sqref="L397:L405">
    <cfRule type="expression" dxfId="1237" priority="1254" stopIfTrue="1">
      <formula>IF($B388-INT($B388)&gt;0,TRUE,FALSE)</formula>
    </cfRule>
  </conditionalFormatting>
  <conditionalFormatting sqref="O397:O405">
    <cfRule type="expression" dxfId="1236" priority="1253" stopIfTrue="1">
      <formula>IF($B388-INT($B388)&gt;0,TRUE,FALSE)</formula>
    </cfRule>
  </conditionalFormatting>
  <conditionalFormatting sqref="P397:P405">
    <cfRule type="expression" dxfId="1235" priority="1252" stopIfTrue="1">
      <formula>IF($B388-INT($B388)&gt;0,TRUE,FALSE)</formula>
    </cfRule>
  </conditionalFormatting>
  <conditionalFormatting sqref="R397:R405">
    <cfRule type="expression" dxfId="1234" priority="1251" stopIfTrue="1">
      <formula>IF($B388-INT($B388)&gt;0,TRUE,FALSE)</formula>
    </cfRule>
  </conditionalFormatting>
  <conditionalFormatting sqref="Q396:Q405">
    <cfRule type="expression" dxfId="1233" priority="1250" stopIfTrue="1">
      <formula>IF($B387-INT($B387)&gt;0,TRUE,FALSE)</formula>
    </cfRule>
  </conditionalFormatting>
  <conditionalFormatting sqref="D406:D416">
    <cfRule type="cellIs" dxfId="1232" priority="1248" stopIfTrue="1" operator="equal">
      <formula>"NO ADMISIBLE"</formula>
    </cfRule>
  </conditionalFormatting>
  <conditionalFormatting sqref="M408:N416 E408:E416">
    <cfRule type="expression" dxfId="1231" priority="1247" stopIfTrue="1">
      <formula>IF($B401-INT($B401)&gt;0,TRUE,FALSE)</formula>
    </cfRule>
  </conditionalFormatting>
  <conditionalFormatting sqref="S406:S416">
    <cfRule type="cellIs" dxfId="1230" priority="1245" stopIfTrue="1" operator="equal">
      <formula>"NO ADMISIBLE"</formula>
    </cfRule>
    <cfRule type="cellIs" dxfId="1229" priority="1246" stopIfTrue="1" operator="equal">
      <formula>"ADMISIBLE"</formula>
    </cfRule>
  </conditionalFormatting>
  <conditionalFormatting sqref="S406:S416">
    <cfRule type="cellIs" dxfId="1228" priority="1244" stopIfTrue="1" operator="equal">
      <formula>"PENDIENTE"</formula>
    </cfRule>
  </conditionalFormatting>
  <conditionalFormatting sqref="E407 L407:P407 R407">
    <cfRule type="expression" dxfId="1227" priority="1243" stopIfTrue="1">
      <formula>IF($B398-INT($B398)&gt;0,TRUE,FALSE)</formula>
    </cfRule>
  </conditionalFormatting>
  <conditionalFormatting sqref="E406:R406 J407:J416 F407:F416">
    <cfRule type="expression" dxfId="1226" priority="1249" stopIfTrue="1">
      <formula>IF(#REF!-INT(#REF!)&gt;0,TRUE,FALSE)</formula>
    </cfRule>
  </conditionalFormatting>
  <conditionalFormatting sqref="G407:G416">
    <cfRule type="expression" dxfId="1225" priority="1242" stopIfTrue="1">
      <formula>IF(#REF!-INT(#REF!)&gt;0,TRUE,FALSE)</formula>
    </cfRule>
  </conditionalFormatting>
  <conditionalFormatting sqref="H407:H416">
    <cfRule type="expression" dxfId="1224" priority="1241" stopIfTrue="1">
      <formula>IF(#REF!-INT(#REF!)&gt;0,TRUE,FALSE)</formula>
    </cfRule>
  </conditionalFormatting>
  <conditionalFormatting sqref="I407:I416">
    <cfRule type="expression" dxfId="1223" priority="1240" stopIfTrue="1">
      <formula>IF(#REF!-INT(#REF!)&gt;0,TRUE,FALSE)</formula>
    </cfRule>
  </conditionalFormatting>
  <conditionalFormatting sqref="K407:K416">
    <cfRule type="expression" dxfId="1222" priority="1239" stopIfTrue="1">
      <formula>IF($B398-INT($B398)&gt;0,TRUE,FALSE)</formula>
    </cfRule>
  </conditionalFormatting>
  <conditionalFormatting sqref="L408:L416">
    <cfRule type="expression" dxfId="1221" priority="1238" stopIfTrue="1">
      <formula>IF($B399-INT($B399)&gt;0,TRUE,FALSE)</formula>
    </cfRule>
  </conditionalFormatting>
  <conditionalFormatting sqref="O408:O416">
    <cfRule type="expression" dxfId="1220" priority="1237" stopIfTrue="1">
      <formula>IF($B399-INT($B399)&gt;0,TRUE,FALSE)</formula>
    </cfRule>
  </conditionalFormatting>
  <conditionalFormatting sqref="P408:P416">
    <cfRule type="expression" dxfId="1219" priority="1236" stopIfTrue="1">
      <formula>IF($B399-INT($B399)&gt;0,TRUE,FALSE)</formula>
    </cfRule>
  </conditionalFormatting>
  <conditionalFormatting sqref="R408:R416">
    <cfRule type="expression" dxfId="1218" priority="1235" stopIfTrue="1">
      <formula>IF($B399-INT($B399)&gt;0,TRUE,FALSE)</formula>
    </cfRule>
  </conditionalFormatting>
  <conditionalFormatting sqref="Q407:Q416">
    <cfRule type="expression" dxfId="1217" priority="1234" stopIfTrue="1">
      <formula>IF($B398-INT($B398)&gt;0,TRUE,FALSE)</formula>
    </cfRule>
  </conditionalFormatting>
  <conditionalFormatting sqref="D417:D427">
    <cfRule type="cellIs" dxfId="1216" priority="1232" stopIfTrue="1" operator="equal">
      <formula>"NO ADMISIBLE"</formula>
    </cfRule>
  </conditionalFormatting>
  <conditionalFormatting sqref="M419:N427 E419:E427">
    <cfRule type="expression" dxfId="1215" priority="1231" stopIfTrue="1">
      <formula>IF($B412-INT($B412)&gt;0,TRUE,FALSE)</formula>
    </cfRule>
  </conditionalFormatting>
  <conditionalFormatting sqref="S417:S427">
    <cfRule type="cellIs" dxfId="1214" priority="1229" stopIfTrue="1" operator="equal">
      <formula>"NO ADMISIBLE"</formula>
    </cfRule>
    <cfRule type="cellIs" dxfId="1213" priority="1230" stopIfTrue="1" operator="equal">
      <formula>"ADMISIBLE"</formula>
    </cfRule>
  </conditionalFormatting>
  <conditionalFormatting sqref="S417:S427">
    <cfRule type="cellIs" dxfId="1212" priority="1228" stopIfTrue="1" operator="equal">
      <formula>"PENDIENTE"</formula>
    </cfRule>
  </conditionalFormatting>
  <conditionalFormatting sqref="E418 L418:P418 R418">
    <cfRule type="expression" dxfId="1211" priority="1227" stopIfTrue="1">
      <formula>IF($B409-INT($B409)&gt;0,TRUE,FALSE)</formula>
    </cfRule>
  </conditionalFormatting>
  <conditionalFormatting sqref="E417:R417 J418:J427 F418:F427">
    <cfRule type="expression" dxfId="1210" priority="1233" stopIfTrue="1">
      <formula>IF(#REF!-INT(#REF!)&gt;0,TRUE,FALSE)</formula>
    </cfRule>
  </conditionalFormatting>
  <conditionalFormatting sqref="G418:G427">
    <cfRule type="expression" dxfId="1209" priority="1226" stopIfTrue="1">
      <formula>IF(#REF!-INT(#REF!)&gt;0,TRUE,FALSE)</formula>
    </cfRule>
  </conditionalFormatting>
  <conditionalFormatting sqref="H418:H427">
    <cfRule type="expression" dxfId="1208" priority="1225" stopIfTrue="1">
      <formula>IF(#REF!-INT(#REF!)&gt;0,TRUE,FALSE)</formula>
    </cfRule>
  </conditionalFormatting>
  <conditionalFormatting sqref="I418:I427">
    <cfRule type="expression" dxfId="1207" priority="1224" stopIfTrue="1">
      <formula>IF(#REF!-INT(#REF!)&gt;0,TRUE,FALSE)</formula>
    </cfRule>
  </conditionalFormatting>
  <conditionalFormatting sqref="K418:K427">
    <cfRule type="expression" dxfId="1206" priority="1223" stopIfTrue="1">
      <formula>IF($B409-INT($B409)&gt;0,TRUE,FALSE)</formula>
    </cfRule>
  </conditionalFormatting>
  <conditionalFormatting sqref="L419:L427">
    <cfRule type="expression" dxfId="1205" priority="1222" stopIfTrue="1">
      <formula>IF($B410-INT($B410)&gt;0,TRUE,FALSE)</formula>
    </cfRule>
  </conditionalFormatting>
  <conditionalFormatting sqref="O419:O427">
    <cfRule type="expression" dxfId="1204" priority="1221" stopIfTrue="1">
      <formula>IF($B410-INT($B410)&gt;0,TRUE,FALSE)</formula>
    </cfRule>
  </conditionalFormatting>
  <conditionalFormatting sqref="P419:P427">
    <cfRule type="expression" dxfId="1203" priority="1220" stopIfTrue="1">
      <formula>IF($B410-INT($B410)&gt;0,TRUE,FALSE)</formula>
    </cfRule>
  </conditionalFormatting>
  <conditionalFormatting sqref="R419:R427">
    <cfRule type="expression" dxfId="1202" priority="1219" stopIfTrue="1">
      <formula>IF($B410-INT($B410)&gt;0,TRUE,FALSE)</formula>
    </cfRule>
  </conditionalFormatting>
  <conditionalFormatting sqref="Q418:Q427">
    <cfRule type="expression" dxfId="1201" priority="1218" stopIfTrue="1">
      <formula>IF($B409-INT($B409)&gt;0,TRUE,FALSE)</formula>
    </cfRule>
  </conditionalFormatting>
  <conditionalFormatting sqref="D428:D438">
    <cfRule type="cellIs" dxfId="1200" priority="1216" stopIfTrue="1" operator="equal">
      <formula>"NO ADMISIBLE"</formula>
    </cfRule>
  </conditionalFormatting>
  <conditionalFormatting sqref="M430:N438 E430:E438">
    <cfRule type="expression" dxfId="1199" priority="1215" stopIfTrue="1">
      <formula>IF($B423-INT($B423)&gt;0,TRUE,FALSE)</formula>
    </cfRule>
  </conditionalFormatting>
  <conditionalFormatting sqref="S428:S438">
    <cfRule type="cellIs" dxfId="1198" priority="1213" stopIfTrue="1" operator="equal">
      <formula>"NO ADMISIBLE"</formula>
    </cfRule>
    <cfRule type="cellIs" dxfId="1197" priority="1214" stopIfTrue="1" operator="equal">
      <formula>"ADMISIBLE"</formula>
    </cfRule>
  </conditionalFormatting>
  <conditionalFormatting sqref="S428:S438">
    <cfRule type="cellIs" dxfId="1196" priority="1212" stopIfTrue="1" operator="equal">
      <formula>"PENDIENTE"</formula>
    </cfRule>
  </conditionalFormatting>
  <conditionalFormatting sqref="E429 L429:P429 R429">
    <cfRule type="expression" dxfId="1195" priority="1211" stopIfTrue="1">
      <formula>IF($B420-INT($B420)&gt;0,TRUE,FALSE)</formula>
    </cfRule>
  </conditionalFormatting>
  <conditionalFormatting sqref="E428:R428 J429:J438 F429:F438">
    <cfRule type="expression" dxfId="1194" priority="1217" stopIfTrue="1">
      <formula>IF(#REF!-INT(#REF!)&gt;0,TRUE,FALSE)</formula>
    </cfRule>
  </conditionalFormatting>
  <conditionalFormatting sqref="G429:G438">
    <cfRule type="expression" dxfId="1193" priority="1210" stopIfTrue="1">
      <formula>IF(#REF!-INT(#REF!)&gt;0,TRUE,FALSE)</formula>
    </cfRule>
  </conditionalFormatting>
  <conditionalFormatting sqref="H429:H438">
    <cfRule type="expression" dxfId="1192" priority="1209" stopIfTrue="1">
      <formula>IF(#REF!-INT(#REF!)&gt;0,TRUE,FALSE)</formula>
    </cfRule>
  </conditionalFormatting>
  <conditionalFormatting sqref="I429:I438">
    <cfRule type="expression" dxfId="1191" priority="1208" stopIfTrue="1">
      <formula>IF(#REF!-INT(#REF!)&gt;0,TRUE,FALSE)</formula>
    </cfRule>
  </conditionalFormatting>
  <conditionalFormatting sqref="K429:K438">
    <cfRule type="expression" dxfId="1190" priority="1207" stopIfTrue="1">
      <formula>IF($B420-INT($B420)&gt;0,TRUE,FALSE)</formula>
    </cfRule>
  </conditionalFormatting>
  <conditionalFormatting sqref="L430:L438">
    <cfRule type="expression" dxfId="1189" priority="1206" stopIfTrue="1">
      <formula>IF($B421-INT($B421)&gt;0,TRUE,FALSE)</formula>
    </cfRule>
  </conditionalFormatting>
  <conditionalFormatting sqref="O430:O438">
    <cfRule type="expression" dxfId="1188" priority="1205" stopIfTrue="1">
      <formula>IF($B421-INT($B421)&gt;0,TRUE,FALSE)</formula>
    </cfRule>
  </conditionalFormatting>
  <conditionalFormatting sqref="P430:P438">
    <cfRule type="expression" dxfId="1187" priority="1204" stopIfTrue="1">
      <formula>IF($B421-INT($B421)&gt;0,TRUE,FALSE)</formula>
    </cfRule>
  </conditionalFormatting>
  <conditionalFormatting sqref="R430:R438">
    <cfRule type="expression" dxfId="1186" priority="1203" stopIfTrue="1">
      <formula>IF($B421-INT($B421)&gt;0,TRUE,FALSE)</formula>
    </cfRule>
  </conditionalFormatting>
  <conditionalFormatting sqref="Q429:Q438">
    <cfRule type="expression" dxfId="1185" priority="1202" stopIfTrue="1">
      <formula>IF($B420-INT($B420)&gt;0,TRUE,FALSE)</formula>
    </cfRule>
  </conditionalFormatting>
  <conditionalFormatting sqref="D439:D449">
    <cfRule type="cellIs" dxfId="1184" priority="1200" stopIfTrue="1" operator="equal">
      <formula>"NO ADMISIBLE"</formula>
    </cfRule>
  </conditionalFormatting>
  <conditionalFormatting sqref="M441:N449 E441:E449">
    <cfRule type="expression" dxfId="1183" priority="1199" stopIfTrue="1">
      <formula>IF($B434-INT($B434)&gt;0,TRUE,FALSE)</formula>
    </cfRule>
  </conditionalFormatting>
  <conditionalFormatting sqref="S439:S449">
    <cfRule type="cellIs" dxfId="1182" priority="1197" stopIfTrue="1" operator="equal">
      <formula>"NO ADMISIBLE"</formula>
    </cfRule>
    <cfRule type="cellIs" dxfId="1181" priority="1198" stopIfTrue="1" operator="equal">
      <formula>"ADMISIBLE"</formula>
    </cfRule>
  </conditionalFormatting>
  <conditionalFormatting sqref="S439:S449">
    <cfRule type="cellIs" dxfId="1180" priority="1196" stopIfTrue="1" operator="equal">
      <formula>"PENDIENTE"</formula>
    </cfRule>
  </conditionalFormatting>
  <conditionalFormatting sqref="E440 L440:P440 R440">
    <cfRule type="expression" dxfId="1179" priority="1195" stopIfTrue="1">
      <formula>IF($B431-INT($B431)&gt;0,TRUE,FALSE)</formula>
    </cfRule>
  </conditionalFormatting>
  <conditionalFormatting sqref="E439:R439 J440:J449 F440:F449">
    <cfRule type="expression" dxfId="1178" priority="1201" stopIfTrue="1">
      <formula>IF(#REF!-INT(#REF!)&gt;0,TRUE,FALSE)</formula>
    </cfRule>
  </conditionalFormatting>
  <conditionalFormatting sqref="G440:G449">
    <cfRule type="expression" dxfId="1177" priority="1194" stopIfTrue="1">
      <formula>IF(#REF!-INT(#REF!)&gt;0,TRUE,FALSE)</formula>
    </cfRule>
  </conditionalFormatting>
  <conditionalFormatting sqref="H440:H449">
    <cfRule type="expression" dxfId="1176" priority="1193" stopIfTrue="1">
      <formula>IF(#REF!-INT(#REF!)&gt;0,TRUE,FALSE)</formula>
    </cfRule>
  </conditionalFormatting>
  <conditionalFormatting sqref="I440:I449">
    <cfRule type="expression" dxfId="1175" priority="1192" stopIfTrue="1">
      <formula>IF(#REF!-INT(#REF!)&gt;0,TRUE,FALSE)</formula>
    </cfRule>
  </conditionalFormatting>
  <conditionalFormatting sqref="K440:K449">
    <cfRule type="expression" dxfId="1174" priority="1191" stopIfTrue="1">
      <formula>IF($B431-INT($B431)&gt;0,TRUE,FALSE)</formula>
    </cfRule>
  </conditionalFormatting>
  <conditionalFormatting sqref="L441:L449">
    <cfRule type="expression" dxfId="1173" priority="1190" stopIfTrue="1">
      <formula>IF($B432-INT($B432)&gt;0,TRUE,FALSE)</formula>
    </cfRule>
  </conditionalFormatting>
  <conditionalFormatting sqref="O441:O449">
    <cfRule type="expression" dxfId="1172" priority="1189" stopIfTrue="1">
      <formula>IF($B432-INT($B432)&gt;0,TRUE,FALSE)</formula>
    </cfRule>
  </conditionalFormatting>
  <conditionalFormatting sqref="P441:P449">
    <cfRule type="expression" dxfId="1171" priority="1188" stopIfTrue="1">
      <formula>IF($B432-INT($B432)&gt;0,TRUE,FALSE)</formula>
    </cfRule>
  </conditionalFormatting>
  <conditionalFormatting sqref="R441:R449">
    <cfRule type="expression" dxfId="1170" priority="1187" stopIfTrue="1">
      <formula>IF($B432-INT($B432)&gt;0,TRUE,FALSE)</formula>
    </cfRule>
  </conditionalFormatting>
  <conditionalFormatting sqref="Q440:Q449">
    <cfRule type="expression" dxfId="1169" priority="1186" stopIfTrue="1">
      <formula>IF($B431-INT($B431)&gt;0,TRUE,FALSE)</formula>
    </cfRule>
  </conditionalFormatting>
  <conditionalFormatting sqref="D450:D460">
    <cfRule type="cellIs" dxfId="1168" priority="1184" stopIfTrue="1" operator="equal">
      <formula>"NO ADMISIBLE"</formula>
    </cfRule>
  </conditionalFormatting>
  <conditionalFormatting sqref="M452:N460 E452:E460">
    <cfRule type="expression" dxfId="1167" priority="1183" stopIfTrue="1">
      <formula>IF($B445-INT($B445)&gt;0,TRUE,FALSE)</formula>
    </cfRule>
  </conditionalFormatting>
  <conditionalFormatting sqref="S450:S460">
    <cfRule type="cellIs" dxfId="1166" priority="1181" stopIfTrue="1" operator="equal">
      <formula>"NO ADMISIBLE"</formula>
    </cfRule>
    <cfRule type="cellIs" dxfId="1165" priority="1182" stopIfTrue="1" operator="equal">
      <formula>"ADMISIBLE"</formula>
    </cfRule>
  </conditionalFormatting>
  <conditionalFormatting sqref="S450:S460">
    <cfRule type="cellIs" dxfId="1164" priority="1180" stopIfTrue="1" operator="equal">
      <formula>"PENDIENTE"</formula>
    </cfRule>
  </conditionalFormatting>
  <conditionalFormatting sqref="E451 L451:P451 R451">
    <cfRule type="expression" dxfId="1163" priority="1179" stopIfTrue="1">
      <formula>IF($B442-INT($B442)&gt;0,TRUE,FALSE)</formula>
    </cfRule>
  </conditionalFormatting>
  <conditionalFormatting sqref="E450:R450 J451:J460 F451:F460">
    <cfRule type="expression" dxfId="1162" priority="1185" stopIfTrue="1">
      <formula>IF(#REF!-INT(#REF!)&gt;0,TRUE,FALSE)</formula>
    </cfRule>
  </conditionalFormatting>
  <conditionalFormatting sqref="G451:G460">
    <cfRule type="expression" dxfId="1161" priority="1178" stopIfTrue="1">
      <formula>IF(#REF!-INT(#REF!)&gt;0,TRUE,FALSE)</formula>
    </cfRule>
  </conditionalFormatting>
  <conditionalFormatting sqref="H451:H460">
    <cfRule type="expression" dxfId="1160" priority="1177" stopIfTrue="1">
      <formula>IF(#REF!-INT(#REF!)&gt;0,TRUE,FALSE)</formula>
    </cfRule>
  </conditionalFormatting>
  <conditionalFormatting sqref="I451:I460">
    <cfRule type="expression" dxfId="1159" priority="1176" stopIfTrue="1">
      <formula>IF(#REF!-INT(#REF!)&gt;0,TRUE,FALSE)</formula>
    </cfRule>
  </conditionalFormatting>
  <conditionalFormatting sqref="K451:K460">
    <cfRule type="expression" dxfId="1158" priority="1175" stopIfTrue="1">
      <formula>IF($B442-INT($B442)&gt;0,TRUE,FALSE)</formula>
    </cfRule>
  </conditionalFormatting>
  <conditionalFormatting sqref="L452:L460">
    <cfRule type="expression" dxfId="1157" priority="1174" stopIfTrue="1">
      <formula>IF($B443-INT($B443)&gt;0,TRUE,FALSE)</formula>
    </cfRule>
  </conditionalFormatting>
  <conditionalFormatting sqref="O452:O460">
    <cfRule type="expression" dxfId="1156" priority="1173" stopIfTrue="1">
      <formula>IF($B443-INT($B443)&gt;0,TRUE,FALSE)</formula>
    </cfRule>
  </conditionalFormatting>
  <conditionalFormatting sqref="P452:P460">
    <cfRule type="expression" dxfId="1155" priority="1172" stopIfTrue="1">
      <formula>IF($B443-INT($B443)&gt;0,TRUE,FALSE)</formula>
    </cfRule>
  </conditionalFormatting>
  <conditionalFormatting sqref="R452:R460">
    <cfRule type="expression" dxfId="1154" priority="1171" stopIfTrue="1">
      <formula>IF($B443-INT($B443)&gt;0,TRUE,FALSE)</formula>
    </cfRule>
  </conditionalFormatting>
  <conditionalFormatting sqref="Q451:Q460">
    <cfRule type="expression" dxfId="1153" priority="1170" stopIfTrue="1">
      <formula>IF($B442-INT($B442)&gt;0,TRUE,FALSE)</formula>
    </cfRule>
  </conditionalFormatting>
  <conditionalFormatting sqref="D461:D471">
    <cfRule type="cellIs" dxfId="1152" priority="1168" stopIfTrue="1" operator="equal">
      <formula>"NO ADMISIBLE"</formula>
    </cfRule>
  </conditionalFormatting>
  <conditionalFormatting sqref="M463:N471 E463:E471">
    <cfRule type="expression" dxfId="1151" priority="1167" stopIfTrue="1">
      <formula>IF($B456-INT($B456)&gt;0,TRUE,FALSE)</formula>
    </cfRule>
  </conditionalFormatting>
  <conditionalFormatting sqref="S461:S471">
    <cfRule type="cellIs" dxfId="1150" priority="1165" stopIfTrue="1" operator="equal">
      <formula>"NO ADMISIBLE"</formula>
    </cfRule>
    <cfRule type="cellIs" dxfId="1149" priority="1166" stopIfTrue="1" operator="equal">
      <formula>"ADMISIBLE"</formula>
    </cfRule>
  </conditionalFormatting>
  <conditionalFormatting sqref="S461:S471">
    <cfRule type="cellIs" dxfId="1148" priority="1164" stopIfTrue="1" operator="equal">
      <formula>"PENDIENTE"</formula>
    </cfRule>
  </conditionalFormatting>
  <conditionalFormatting sqref="E462 L462:P462 R462">
    <cfRule type="expression" dxfId="1147" priority="1163" stopIfTrue="1">
      <formula>IF($B453-INT($B453)&gt;0,TRUE,FALSE)</formula>
    </cfRule>
  </conditionalFormatting>
  <conditionalFormatting sqref="E461:R461 J462:J471 F462:F471">
    <cfRule type="expression" dxfId="1146" priority="1169" stopIfTrue="1">
      <formula>IF(#REF!-INT(#REF!)&gt;0,TRUE,FALSE)</formula>
    </cfRule>
  </conditionalFormatting>
  <conditionalFormatting sqref="G462:G471">
    <cfRule type="expression" dxfId="1145" priority="1162" stopIfTrue="1">
      <formula>IF(#REF!-INT(#REF!)&gt;0,TRUE,FALSE)</formula>
    </cfRule>
  </conditionalFormatting>
  <conditionalFormatting sqref="H462:H471">
    <cfRule type="expression" dxfId="1144" priority="1161" stopIfTrue="1">
      <formula>IF(#REF!-INT(#REF!)&gt;0,TRUE,FALSE)</formula>
    </cfRule>
  </conditionalFormatting>
  <conditionalFormatting sqref="I462:I471">
    <cfRule type="expression" dxfId="1143" priority="1160" stopIfTrue="1">
      <formula>IF(#REF!-INT(#REF!)&gt;0,TRUE,FALSE)</formula>
    </cfRule>
  </conditionalFormatting>
  <conditionalFormatting sqref="K462:K471">
    <cfRule type="expression" dxfId="1142" priority="1159" stopIfTrue="1">
      <formula>IF($B453-INT($B453)&gt;0,TRUE,FALSE)</formula>
    </cfRule>
  </conditionalFormatting>
  <conditionalFormatting sqref="L463:L471">
    <cfRule type="expression" dxfId="1141" priority="1158" stopIfTrue="1">
      <formula>IF($B454-INT($B454)&gt;0,TRUE,FALSE)</formula>
    </cfRule>
  </conditionalFormatting>
  <conditionalFormatting sqref="O463:O471">
    <cfRule type="expression" dxfId="1140" priority="1157" stopIfTrue="1">
      <formula>IF($B454-INT($B454)&gt;0,TRUE,FALSE)</formula>
    </cfRule>
  </conditionalFormatting>
  <conditionalFormatting sqref="P463:P471">
    <cfRule type="expression" dxfId="1139" priority="1156" stopIfTrue="1">
      <formula>IF($B454-INT($B454)&gt;0,TRUE,FALSE)</formula>
    </cfRule>
  </conditionalFormatting>
  <conditionalFormatting sqref="R463:R471">
    <cfRule type="expression" dxfId="1138" priority="1155" stopIfTrue="1">
      <formula>IF($B454-INT($B454)&gt;0,TRUE,FALSE)</formula>
    </cfRule>
  </conditionalFormatting>
  <conditionalFormatting sqref="Q462:Q471">
    <cfRule type="expression" dxfId="1137" priority="1154" stopIfTrue="1">
      <formula>IF($B453-INT($B453)&gt;0,TRUE,FALSE)</formula>
    </cfRule>
  </conditionalFormatting>
  <conditionalFormatting sqref="D472:D482">
    <cfRule type="cellIs" dxfId="1136" priority="1152" stopIfTrue="1" operator="equal">
      <formula>"NO ADMISIBLE"</formula>
    </cfRule>
  </conditionalFormatting>
  <conditionalFormatting sqref="M474:N482 E474:E482">
    <cfRule type="expression" dxfId="1135" priority="1151" stopIfTrue="1">
      <formula>IF($B467-INT($B467)&gt;0,TRUE,FALSE)</formula>
    </cfRule>
  </conditionalFormatting>
  <conditionalFormatting sqref="S472:S482">
    <cfRule type="cellIs" dxfId="1134" priority="1149" stopIfTrue="1" operator="equal">
      <formula>"NO ADMISIBLE"</formula>
    </cfRule>
    <cfRule type="cellIs" dxfId="1133" priority="1150" stopIfTrue="1" operator="equal">
      <formula>"ADMISIBLE"</formula>
    </cfRule>
  </conditionalFormatting>
  <conditionalFormatting sqref="S472:S482">
    <cfRule type="cellIs" dxfId="1132" priority="1148" stopIfTrue="1" operator="equal">
      <formula>"PENDIENTE"</formula>
    </cfRule>
  </conditionalFormatting>
  <conditionalFormatting sqref="E473 L473:P473 R473">
    <cfRule type="expression" dxfId="1131" priority="1147" stopIfTrue="1">
      <formula>IF($B464-INT($B464)&gt;0,TRUE,FALSE)</formula>
    </cfRule>
  </conditionalFormatting>
  <conditionalFormatting sqref="E472:R472 J473:J482 F473:F482">
    <cfRule type="expression" dxfId="1130" priority="1153" stopIfTrue="1">
      <formula>IF(#REF!-INT(#REF!)&gt;0,TRUE,FALSE)</formula>
    </cfRule>
  </conditionalFormatting>
  <conditionalFormatting sqref="G473:G482">
    <cfRule type="expression" dxfId="1129" priority="1146" stopIfTrue="1">
      <formula>IF(#REF!-INT(#REF!)&gt;0,TRUE,FALSE)</formula>
    </cfRule>
  </conditionalFormatting>
  <conditionalFormatting sqref="H473:H482">
    <cfRule type="expression" dxfId="1128" priority="1145" stopIfTrue="1">
      <formula>IF(#REF!-INT(#REF!)&gt;0,TRUE,FALSE)</formula>
    </cfRule>
  </conditionalFormatting>
  <conditionalFormatting sqref="I473:I482">
    <cfRule type="expression" dxfId="1127" priority="1144" stopIfTrue="1">
      <formula>IF(#REF!-INT(#REF!)&gt;0,TRUE,FALSE)</formula>
    </cfRule>
  </conditionalFormatting>
  <conditionalFormatting sqref="K473:K482">
    <cfRule type="expression" dxfId="1126" priority="1143" stopIfTrue="1">
      <formula>IF($B464-INT($B464)&gt;0,TRUE,FALSE)</formula>
    </cfRule>
  </conditionalFormatting>
  <conditionalFormatting sqref="L474:L482">
    <cfRule type="expression" dxfId="1125" priority="1142" stopIfTrue="1">
      <formula>IF($B465-INT($B465)&gt;0,TRUE,FALSE)</formula>
    </cfRule>
  </conditionalFormatting>
  <conditionalFormatting sqref="O474:O482">
    <cfRule type="expression" dxfId="1124" priority="1141" stopIfTrue="1">
      <formula>IF($B465-INT($B465)&gt;0,TRUE,FALSE)</formula>
    </cfRule>
  </conditionalFormatting>
  <conditionalFormatting sqref="P474:P482">
    <cfRule type="expression" dxfId="1123" priority="1140" stopIfTrue="1">
      <formula>IF($B465-INT($B465)&gt;0,TRUE,FALSE)</formula>
    </cfRule>
  </conditionalFormatting>
  <conditionalFormatting sqref="R474:R482">
    <cfRule type="expression" dxfId="1122" priority="1139" stopIfTrue="1">
      <formula>IF($B465-INT($B465)&gt;0,TRUE,FALSE)</formula>
    </cfRule>
  </conditionalFormatting>
  <conditionalFormatting sqref="Q473:Q482">
    <cfRule type="expression" dxfId="1121" priority="1138" stopIfTrue="1">
      <formula>IF($B464-INT($B464)&gt;0,TRUE,FALSE)</formula>
    </cfRule>
  </conditionalFormatting>
  <conditionalFormatting sqref="D483:D493">
    <cfRule type="cellIs" dxfId="1120" priority="1136" stopIfTrue="1" operator="equal">
      <formula>"NO ADMISIBLE"</formula>
    </cfRule>
  </conditionalFormatting>
  <conditionalFormatting sqref="M485:N493 E485:E493">
    <cfRule type="expression" dxfId="1119" priority="1135" stopIfTrue="1">
      <formula>IF($B478-INT($B478)&gt;0,TRUE,FALSE)</formula>
    </cfRule>
  </conditionalFormatting>
  <conditionalFormatting sqref="S483:S493">
    <cfRule type="cellIs" dxfId="1118" priority="1133" stopIfTrue="1" operator="equal">
      <formula>"NO ADMISIBLE"</formula>
    </cfRule>
    <cfRule type="cellIs" dxfId="1117" priority="1134" stopIfTrue="1" operator="equal">
      <formula>"ADMISIBLE"</formula>
    </cfRule>
  </conditionalFormatting>
  <conditionalFormatting sqref="S483:S493">
    <cfRule type="cellIs" dxfId="1116" priority="1132" stopIfTrue="1" operator="equal">
      <formula>"PENDIENTE"</formula>
    </cfRule>
  </conditionalFormatting>
  <conditionalFormatting sqref="E484 L484:P484 R484">
    <cfRule type="expression" dxfId="1115" priority="1131" stopIfTrue="1">
      <formula>IF($B475-INT($B475)&gt;0,TRUE,FALSE)</formula>
    </cfRule>
  </conditionalFormatting>
  <conditionalFormatting sqref="E483:R483 J484:J493 F484:F493">
    <cfRule type="expression" dxfId="1114" priority="1137" stopIfTrue="1">
      <formula>IF(#REF!-INT(#REF!)&gt;0,TRUE,FALSE)</formula>
    </cfRule>
  </conditionalFormatting>
  <conditionalFormatting sqref="G484:G493">
    <cfRule type="expression" dxfId="1113" priority="1130" stopIfTrue="1">
      <formula>IF(#REF!-INT(#REF!)&gt;0,TRUE,FALSE)</formula>
    </cfRule>
  </conditionalFormatting>
  <conditionalFormatting sqref="H484:H493">
    <cfRule type="expression" dxfId="1112" priority="1129" stopIfTrue="1">
      <formula>IF(#REF!-INT(#REF!)&gt;0,TRUE,FALSE)</formula>
    </cfRule>
  </conditionalFormatting>
  <conditionalFormatting sqref="I484:I493">
    <cfRule type="expression" dxfId="1111" priority="1128" stopIfTrue="1">
      <formula>IF(#REF!-INT(#REF!)&gt;0,TRUE,FALSE)</formula>
    </cfRule>
  </conditionalFormatting>
  <conditionalFormatting sqref="K484:K493">
    <cfRule type="expression" dxfId="1110" priority="1127" stopIfTrue="1">
      <formula>IF($B475-INT($B475)&gt;0,TRUE,FALSE)</formula>
    </cfRule>
  </conditionalFormatting>
  <conditionalFormatting sqref="L485:L493">
    <cfRule type="expression" dxfId="1109" priority="1126" stopIfTrue="1">
      <formula>IF($B476-INT($B476)&gt;0,TRUE,FALSE)</formula>
    </cfRule>
  </conditionalFormatting>
  <conditionalFormatting sqref="O485:O493">
    <cfRule type="expression" dxfId="1108" priority="1125" stopIfTrue="1">
      <formula>IF($B476-INT($B476)&gt;0,TRUE,FALSE)</formula>
    </cfRule>
  </conditionalFormatting>
  <conditionalFormatting sqref="P485:P493">
    <cfRule type="expression" dxfId="1107" priority="1124" stopIfTrue="1">
      <formula>IF($B476-INT($B476)&gt;0,TRUE,FALSE)</formula>
    </cfRule>
  </conditionalFormatting>
  <conditionalFormatting sqref="R485:R493">
    <cfRule type="expression" dxfId="1106" priority="1123" stopIfTrue="1">
      <formula>IF($B476-INT($B476)&gt;0,TRUE,FALSE)</formula>
    </cfRule>
  </conditionalFormatting>
  <conditionalFormatting sqref="Q484:Q493">
    <cfRule type="expression" dxfId="1105" priority="1122" stopIfTrue="1">
      <formula>IF($B475-INT($B475)&gt;0,TRUE,FALSE)</formula>
    </cfRule>
  </conditionalFormatting>
  <conditionalFormatting sqref="D494:D504">
    <cfRule type="cellIs" dxfId="1104" priority="1120" stopIfTrue="1" operator="equal">
      <formula>"NO ADMISIBLE"</formula>
    </cfRule>
  </conditionalFormatting>
  <conditionalFormatting sqref="M496:N504 E496:E504">
    <cfRule type="expression" dxfId="1103" priority="1119" stopIfTrue="1">
      <formula>IF($B489-INT($B489)&gt;0,TRUE,FALSE)</formula>
    </cfRule>
  </conditionalFormatting>
  <conditionalFormatting sqref="S494:S504">
    <cfRule type="cellIs" dxfId="1102" priority="1117" stopIfTrue="1" operator="equal">
      <formula>"NO ADMISIBLE"</formula>
    </cfRule>
    <cfRule type="cellIs" dxfId="1101" priority="1118" stopIfTrue="1" operator="equal">
      <formula>"ADMISIBLE"</formula>
    </cfRule>
  </conditionalFormatting>
  <conditionalFormatting sqref="S494:S504">
    <cfRule type="cellIs" dxfId="1100" priority="1116" stopIfTrue="1" operator="equal">
      <formula>"PENDIENTE"</formula>
    </cfRule>
  </conditionalFormatting>
  <conditionalFormatting sqref="E495 L495:P495 R495">
    <cfRule type="expression" dxfId="1099" priority="1115" stopIfTrue="1">
      <formula>IF($B486-INT($B486)&gt;0,TRUE,FALSE)</formula>
    </cfRule>
  </conditionalFormatting>
  <conditionalFormatting sqref="E494:R494 J495:J504 F495:F504">
    <cfRule type="expression" dxfId="1098" priority="1121" stopIfTrue="1">
      <formula>IF(#REF!-INT(#REF!)&gt;0,TRUE,FALSE)</formula>
    </cfRule>
  </conditionalFormatting>
  <conditionalFormatting sqref="G495:G504">
    <cfRule type="expression" dxfId="1097" priority="1114" stopIfTrue="1">
      <formula>IF(#REF!-INT(#REF!)&gt;0,TRUE,FALSE)</formula>
    </cfRule>
  </conditionalFormatting>
  <conditionalFormatting sqref="H495:H504">
    <cfRule type="expression" dxfId="1096" priority="1113" stopIfTrue="1">
      <formula>IF(#REF!-INT(#REF!)&gt;0,TRUE,FALSE)</formula>
    </cfRule>
  </conditionalFormatting>
  <conditionalFormatting sqref="I495:I504">
    <cfRule type="expression" dxfId="1095" priority="1112" stopIfTrue="1">
      <formula>IF(#REF!-INT(#REF!)&gt;0,TRUE,FALSE)</formula>
    </cfRule>
  </conditionalFormatting>
  <conditionalFormatting sqref="K495:K504">
    <cfRule type="expression" dxfId="1094" priority="1111" stopIfTrue="1">
      <formula>IF($B486-INT($B486)&gt;0,TRUE,FALSE)</formula>
    </cfRule>
  </conditionalFormatting>
  <conditionalFormatting sqref="L496:L504">
    <cfRule type="expression" dxfId="1093" priority="1110" stopIfTrue="1">
      <formula>IF($B487-INT($B487)&gt;0,TRUE,FALSE)</formula>
    </cfRule>
  </conditionalFormatting>
  <conditionalFormatting sqref="O496:O504">
    <cfRule type="expression" dxfId="1092" priority="1109" stopIfTrue="1">
      <formula>IF($B487-INT($B487)&gt;0,TRUE,FALSE)</formula>
    </cfRule>
  </conditionalFormatting>
  <conditionalFormatting sqref="P496:P504">
    <cfRule type="expression" dxfId="1091" priority="1108" stopIfTrue="1">
      <formula>IF($B487-INT($B487)&gt;0,TRUE,FALSE)</formula>
    </cfRule>
  </conditionalFormatting>
  <conditionalFormatting sqref="R496:R504">
    <cfRule type="expression" dxfId="1090" priority="1107" stopIfTrue="1">
      <formula>IF($B487-INT($B487)&gt;0,TRUE,FALSE)</formula>
    </cfRule>
  </conditionalFormatting>
  <conditionalFormatting sqref="Q495:Q504">
    <cfRule type="expression" dxfId="1089" priority="1106" stopIfTrue="1">
      <formula>IF($B486-INT($B486)&gt;0,TRUE,FALSE)</formula>
    </cfRule>
  </conditionalFormatting>
  <conditionalFormatting sqref="D505:D515">
    <cfRule type="cellIs" dxfId="1088" priority="1104" stopIfTrue="1" operator="equal">
      <formula>"NO ADMISIBLE"</formula>
    </cfRule>
  </conditionalFormatting>
  <conditionalFormatting sqref="M507:N515 E507:E515">
    <cfRule type="expression" dxfId="1087" priority="1103" stopIfTrue="1">
      <formula>IF($B500-INT($B500)&gt;0,TRUE,FALSE)</formula>
    </cfRule>
  </conditionalFormatting>
  <conditionalFormatting sqref="S505:S515">
    <cfRule type="cellIs" dxfId="1086" priority="1101" stopIfTrue="1" operator="equal">
      <formula>"NO ADMISIBLE"</formula>
    </cfRule>
    <cfRule type="cellIs" dxfId="1085" priority="1102" stopIfTrue="1" operator="equal">
      <formula>"ADMISIBLE"</formula>
    </cfRule>
  </conditionalFormatting>
  <conditionalFormatting sqref="S505:S515">
    <cfRule type="cellIs" dxfId="1084" priority="1100" stopIfTrue="1" operator="equal">
      <formula>"PENDIENTE"</formula>
    </cfRule>
  </conditionalFormatting>
  <conditionalFormatting sqref="E506 L506:P506 R506">
    <cfRule type="expression" dxfId="1083" priority="1099" stopIfTrue="1">
      <formula>IF($B497-INT($B497)&gt;0,TRUE,FALSE)</formula>
    </cfRule>
  </conditionalFormatting>
  <conditionalFormatting sqref="E505:R505 J506:J515 F506:F515">
    <cfRule type="expression" dxfId="1082" priority="1105" stopIfTrue="1">
      <formula>IF(#REF!-INT(#REF!)&gt;0,TRUE,FALSE)</formula>
    </cfRule>
  </conditionalFormatting>
  <conditionalFormatting sqref="G506:G515">
    <cfRule type="expression" dxfId="1081" priority="1098" stopIfTrue="1">
      <formula>IF(#REF!-INT(#REF!)&gt;0,TRUE,FALSE)</formula>
    </cfRule>
  </conditionalFormatting>
  <conditionalFormatting sqref="H506:H515">
    <cfRule type="expression" dxfId="1080" priority="1097" stopIfTrue="1">
      <formula>IF(#REF!-INT(#REF!)&gt;0,TRUE,FALSE)</formula>
    </cfRule>
  </conditionalFormatting>
  <conditionalFormatting sqref="I506:I515">
    <cfRule type="expression" dxfId="1079" priority="1096" stopIfTrue="1">
      <formula>IF(#REF!-INT(#REF!)&gt;0,TRUE,FALSE)</formula>
    </cfRule>
  </conditionalFormatting>
  <conditionalFormatting sqref="K506:K515">
    <cfRule type="expression" dxfId="1078" priority="1095" stopIfTrue="1">
      <formula>IF($B497-INT($B497)&gt;0,TRUE,FALSE)</formula>
    </cfRule>
  </conditionalFormatting>
  <conditionalFormatting sqref="L507:L515">
    <cfRule type="expression" dxfId="1077" priority="1094" stopIfTrue="1">
      <formula>IF($B498-INT($B498)&gt;0,TRUE,FALSE)</formula>
    </cfRule>
  </conditionalFormatting>
  <conditionalFormatting sqref="O507:O515">
    <cfRule type="expression" dxfId="1076" priority="1093" stopIfTrue="1">
      <formula>IF($B498-INT($B498)&gt;0,TRUE,FALSE)</formula>
    </cfRule>
  </conditionalFormatting>
  <conditionalFormatting sqref="P507:P515">
    <cfRule type="expression" dxfId="1075" priority="1092" stopIfTrue="1">
      <formula>IF($B498-INT($B498)&gt;0,TRUE,FALSE)</formula>
    </cfRule>
  </conditionalFormatting>
  <conditionalFormatting sqref="R507:R515">
    <cfRule type="expression" dxfId="1074" priority="1091" stopIfTrue="1">
      <formula>IF($B498-INT($B498)&gt;0,TRUE,FALSE)</formula>
    </cfRule>
  </conditionalFormatting>
  <conditionalFormatting sqref="Q506:Q515">
    <cfRule type="expression" dxfId="1073" priority="1090" stopIfTrue="1">
      <formula>IF($B497-INT($B497)&gt;0,TRUE,FALSE)</formula>
    </cfRule>
  </conditionalFormatting>
  <conditionalFormatting sqref="D516:D526">
    <cfRule type="cellIs" dxfId="1072" priority="1088" stopIfTrue="1" operator="equal">
      <formula>"NO ADMISIBLE"</formula>
    </cfRule>
  </conditionalFormatting>
  <conditionalFormatting sqref="M518:N526 E518:E526">
    <cfRule type="expression" dxfId="1071" priority="1087" stopIfTrue="1">
      <formula>IF($B511-INT($B511)&gt;0,TRUE,FALSE)</formula>
    </cfRule>
  </conditionalFormatting>
  <conditionalFormatting sqref="S516:S526">
    <cfRule type="cellIs" dxfId="1070" priority="1085" stopIfTrue="1" operator="equal">
      <formula>"NO ADMISIBLE"</formula>
    </cfRule>
    <cfRule type="cellIs" dxfId="1069" priority="1086" stopIfTrue="1" operator="equal">
      <formula>"ADMISIBLE"</formula>
    </cfRule>
  </conditionalFormatting>
  <conditionalFormatting sqref="S516:S526">
    <cfRule type="cellIs" dxfId="1068" priority="1084" stopIfTrue="1" operator="equal">
      <formula>"PENDIENTE"</formula>
    </cfRule>
  </conditionalFormatting>
  <conditionalFormatting sqref="E517 L517:P517 R517">
    <cfRule type="expression" dxfId="1067" priority="1083" stopIfTrue="1">
      <formula>IF($B508-INT($B508)&gt;0,TRUE,FALSE)</formula>
    </cfRule>
  </conditionalFormatting>
  <conditionalFormatting sqref="E516:R516 J517:J526 F517:F526">
    <cfRule type="expression" dxfId="1066" priority="1089" stopIfTrue="1">
      <formula>IF(#REF!-INT(#REF!)&gt;0,TRUE,FALSE)</formula>
    </cfRule>
  </conditionalFormatting>
  <conditionalFormatting sqref="G517:G526">
    <cfRule type="expression" dxfId="1065" priority="1082" stopIfTrue="1">
      <formula>IF(#REF!-INT(#REF!)&gt;0,TRUE,FALSE)</formula>
    </cfRule>
  </conditionalFormatting>
  <conditionalFormatting sqref="H517:H526">
    <cfRule type="expression" dxfId="1064" priority="1081" stopIfTrue="1">
      <formula>IF(#REF!-INT(#REF!)&gt;0,TRUE,FALSE)</formula>
    </cfRule>
  </conditionalFormatting>
  <conditionalFormatting sqref="I517:I526">
    <cfRule type="expression" dxfId="1063" priority="1080" stopIfTrue="1">
      <formula>IF(#REF!-INT(#REF!)&gt;0,TRUE,FALSE)</formula>
    </cfRule>
  </conditionalFormatting>
  <conditionalFormatting sqref="K517:K526">
    <cfRule type="expression" dxfId="1062" priority="1079" stopIfTrue="1">
      <formula>IF($B508-INT($B508)&gt;0,TRUE,FALSE)</formula>
    </cfRule>
  </conditionalFormatting>
  <conditionalFormatting sqref="L518:L526">
    <cfRule type="expression" dxfId="1061" priority="1078" stopIfTrue="1">
      <formula>IF($B509-INT($B509)&gt;0,TRUE,FALSE)</formula>
    </cfRule>
  </conditionalFormatting>
  <conditionalFormatting sqref="O518:O526">
    <cfRule type="expression" dxfId="1060" priority="1077" stopIfTrue="1">
      <formula>IF($B509-INT($B509)&gt;0,TRUE,FALSE)</formula>
    </cfRule>
  </conditionalFormatting>
  <conditionalFormatting sqref="P518:P526">
    <cfRule type="expression" dxfId="1059" priority="1076" stopIfTrue="1">
      <formula>IF($B509-INT($B509)&gt;0,TRUE,FALSE)</formula>
    </cfRule>
  </conditionalFormatting>
  <conditionalFormatting sqref="R518:R526">
    <cfRule type="expression" dxfId="1058" priority="1075" stopIfTrue="1">
      <formula>IF($B509-INT($B509)&gt;0,TRUE,FALSE)</formula>
    </cfRule>
  </conditionalFormatting>
  <conditionalFormatting sqref="Q517:Q526">
    <cfRule type="expression" dxfId="1057" priority="1074" stopIfTrue="1">
      <formula>IF($B508-INT($B508)&gt;0,TRUE,FALSE)</formula>
    </cfRule>
  </conditionalFormatting>
  <conditionalFormatting sqref="D527:D537">
    <cfRule type="cellIs" dxfId="1056" priority="1072" stopIfTrue="1" operator="equal">
      <formula>"NO ADMISIBLE"</formula>
    </cfRule>
  </conditionalFormatting>
  <conditionalFormatting sqref="M529:N537 E529:E537">
    <cfRule type="expression" dxfId="1055" priority="1071" stopIfTrue="1">
      <formula>IF($B522-INT($B522)&gt;0,TRUE,FALSE)</formula>
    </cfRule>
  </conditionalFormatting>
  <conditionalFormatting sqref="S527:S537">
    <cfRule type="cellIs" dxfId="1054" priority="1069" stopIfTrue="1" operator="equal">
      <formula>"NO ADMISIBLE"</formula>
    </cfRule>
    <cfRule type="cellIs" dxfId="1053" priority="1070" stopIfTrue="1" operator="equal">
      <formula>"ADMISIBLE"</formula>
    </cfRule>
  </conditionalFormatting>
  <conditionalFormatting sqref="S527:S537">
    <cfRule type="cellIs" dxfId="1052" priority="1068" stopIfTrue="1" operator="equal">
      <formula>"PENDIENTE"</formula>
    </cfRule>
  </conditionalFormatting>
  <conditionalFormatting sqref="E528 L528:P528 R528">
    <cfRule type="expression" dxfId="1051" priority="1067" stopIfTrue="1">
      <formula>IF($B519-INT($B519)&gt;0,TRUE,FALSE)</formula>
    </cfRule>
  </conditionalFormatting>
  <conditionalFormatting sqref="E527:R527 J528:J537 F528:F537">
    <cfRule type="expression" dxfId="1050" priority="1073" stopIfTrue="1">
      <formula>IF(#REF!-INT(#REF!)&gt;0,TRUE,FALSE)</formula>
    </cfRule>
  </conditionalFormatting>
  <conditionalFormatting sqref="G528:G537">
    <cfRule type="expression" dxfId="1049" priority="1066" stopIfTrue="1">
      <formula>IF(#REF!-INT(#REF!)&gt;0,TRUE,FALSE)</formula>
    </cfRule>
  </conditionalFormatting>
  <conditionalFormatting sqref="H528:H537">
    <cfRule type="expression" dxfId="1048" priority="1065" stopIfTrue="1">
      <formula>IF(#REF!-INT(#REF!)&gt;0,TRUE,FALSE)</formula>
    </cfRule>
  </conditionalFormatting>
  <conditionalFormatting sqref="I528:I537">
    <cfRule type="expression" dxfId="1047" priority="1064" stopIfTrue="1">
      <formula>IF(#REF!-INT(#REF!)&gt;0,TRUE,FALSE)</formula>
    </cfRule>
  </conditionalFormatting>
  <conditionalFormatting sqref="K528:K537">
    <cfRule type="expression" dxfId="1046" priority="1063" stopIfTrue="1">
      <formula>IF($B519-INT($B519)&gt;0,TRUE,FALSE)</formula>
    </cfRule>
  </conditionalFormatting>
  <conditionalFormatting sqref="L529:L537">
    <cfRule type="expression" dxfId="1045" priority="1062" stopIfTrue="1">
      <formula>IF($B520-INT($B520)&gt;0,TRUE,FALSE)</formula>
    </cfRule>
  </conditionalFormatting>
  <conditionalFormatting sqref="O529:O537">
    <cfRule type="expression" dxfId="1044" priority="1061" stopIfTrue="1">
      <formula>IF($B520-INT($B520)&gt;0,TRUE,FALSE)</formula>
    </cfRule>
  </conditionalFormatting>
  <conditionalFormatting sqref="P529:P537">
    <cfRule type="expression" dxfId="1043" priority="1060" stopIfTrue="1">
      <formula>IF($B520-INT($B520)&gt;0,TRUE,FALSE)</formula>
    </cfRule>
  </conditionalFormatting>
  <conditionalFormatting sqref="R529:R537">
    <cfRule type="expression" dxfId="1042" priority="1059" stopIfTrue="1">
      <formula>IF($B520-INT($B520)&gt;0,TRUE,FALSE)</formula>
    </cfRule>
  </conditionalFormatting>
  <conditionalFormatting sqref="Q528:Q537">
    <cfRule type="expression" dxfId="1041" priority="1058" stopIfTrue="1">
      <formula>IF($B519-INT($B519)&gt;0,TRUE,FALSE)</formula>
    </cfRule>
  </conditionalFormatting>
  <conditionalFormatting sqref="D538:D548">
    <cfRule type="cellIs" dxfId="1040" priority="1056" stopIfTrue="1" operator="equal">
      <formula>"NO ADMISIBLE"</formula>
    </cfRule>
  </conditionalFormatting>
  <conditionalFormatting sqref="M540:N548 E540:E548">
    <cfRule type="expression" dxfId="1039" priority="1055" stopIfTrue="1">
      <formula>IF($B533-INT($B533)&gt;0,TRUE,FALSE)</formula>
    </cfRule>
  </conditionalFormatting>
  <conditionalFormatting sqref="S538:S548">
    <cfRule type="cellIs" dxfId="1038" priority="1053" stopIfTrue="1" operator="equal">
      <formula>"NO ADMISIBLE"</formula>
    </cfRule>
    <cfRule type="cellIs" dxfId="1037" priority="1054" stopIfTrue="1" operator="equal">
      <formula>"ADMISIBLE"</formula>
    </cfRule>
  </conditionalFormatting>
  <conditionalFormatting sqref="S538:S548">
    <cfRule type="cellIs" dxfId="1036" priority="1052" stopIfTrue="1" operator="equal">
      <formula>"PENDIENTE"</formula>
    </cfRule>
  </conditionalFormatting>
  <conditionalFormatting sqref="E539 L539:P539 R539">
    <cfRule type="expression" dxfId="1035" priority="1051" stopIfTrue="1">
      <formula>IF($B530-INT($B530)&gt;0,TRUE,FALSE)</formula>
    </cfRule>
  </conditionalFormatting>
  <conditionalFormatting sqref="E538:R538 J539:J548 F539:F548">
    <cfRule type="expression" dxfId="1034" priority="1057" stopIfTrue="1">
      <formula>IF(#REF!-INT(#REF!)&gt;0,TRUE,FALSE)</formula>
    </cfRule>
  </conditionalFormatting>
  <conditionalFormatting sqref="G539:G548">
    <cfRule type="expression" dxfId="1033" priority="1050" stopIfTrue="1">
      <formula>IF(#REF!-INT(#REF!)&gt;0,TRUE,FALSE)</formula>
    </cfRule>
  </conditionalFormatting>
  <conditionalFormatting sqref="H539:H548">
    <cfRule type="expression" dxfId="1032" priority="1049" stopIfTrue="1">
      <formula>IF(#REF!-INT(#REF!)&gt;0,TRUE,FALSE)</formula>
    </cfRule>
  </conditionalFormatting>
  <conditionalFormatting sqref="I539:I548">
    <cfRule type="expression" dxfId="1031" priority="1048" stopIfTrue="1">
      <formula>IF(#REF!-INT(#REF!)&gt;0,TRUE,FALSE)</formula>
    </cfRule>
  </conditionalFormatting>
  <conditionalFormatting sqref="K539:K548">
    <cfRule type="expression" dxfId="1030" priority="1047" stopIfTrue="1">
      <formula>IF($B530-INT($B530)&gt;0,TRUE,FALSE)</formula>
    </cfRule>
  </conditionalFormatting>
  <conditionalFormatting sqref="L540:L548">
    <cfRule type="expression" dxfId="1029" priority="1046" stopIfTrue="1">
      <formula>IF($B531-INT($B531)&gt;0,TRUE,FALSE)</formula>
    </cfRule>
  </conditionalFormatting>
  <conditionalFormatting sqref="O540:O548">
    <cfRule type="expression" dxfId="1028" priority="1045" stopIfTrue="1">
      <formula>IF($B531-INT($B531)&gt;0,TRUE,FALSE)</formula>
    </cfRule>
  </conditionalFormatting>
  <conditionalFormatting sqref="P540:P548">
    <cfRule type="expression" dxfId="1027" priority="1044" stopIfTrue="1">
      <formula>IF($B531-INT($B531)&gt;0,TRUE,FALSE)</formula>
    </cfRule>
  </conditionalFormatting>
  <conditionalFormatting sqref="R540:R548">
    <cfRule type="expression" dxfId="1026" priority="1043" stopIfTrue="1">
      <formula>IF($B531-INT($B531)&gt;0,TRUE,FALSE)</formula>
    </cfRule>
  </conditionalFormatting>
  <conditionalFormatting sqref="Q539:Q548">
    <cfRule type="expression" dxfId="1025" priority="1042" stopIfTrue="1">
      <formula>IF($B530-INT($B530)&gt;0,TRUE,FALSE)</formula>
    </cfRule>
  </conditionalFormatting>
  <conditionalFormatting sqref="D549:D559">
    <cfRule type="cellIs" dxfId="1024" priority="1040" stopIfTrue="1" operator="equal">
      <formula>"NO ADMISIBLE"</formula>
    </cfRule>
  </conditionalFormatting>
  <conditionalFormatting sqref="M551:N559 E551:E559">
    <cfRule type="expression" dxfId="1023" priority="1039" stopIfTrue="1">
      <formula>IF($B544-INT($B544)&gt;0,TRUE,FALSE)</formula>
    </cfRule>
  </conditionalFormatting>
  <conditionalFormatting sqref="S549:S559">
    <cfRule type="cellIs" dxfId="1022" priority="1037" stopIfTrue="1" operator="equal">
      <formula>"NO ADMISIBLE"</formula>
    </cfRule>
    <cfRule type="cellIs" dxfId="1021" priority="1038" stopIfTrue="1" operator="equal">
      <formula>"ADMISIBLE"</formula>
    </cfRule>
  </conditionalFormatting>
  <conditionalFormatting sqref="S549:S559">
    <cfRule type="cellIs" dxfId="1020" priority="1036" stopIfTrue="1" operator="equal">
      <formula>"PENDIENTE"</formula>
    </cfRule>
  </conditionalFormatting>
  <conditionalFormatting sqref="E550 L550:P550 R550">
    <cfRule type="expression" dxfId="1019" priority="1035" stopIfTrue="1">
      <formula>IF($B541-INT($B541)&gt;0,TRUE,FALSE)</formula>
    </cfRule>
  </conditionalFormatting>
  <conditionalFormatting sqref="E549:R549 J550:J559 F550:F559">
    <cfRule type="expression" dxfId="1018" priority="1041" stopIfTrue="1">
      <formula>IF(#REF!-INT(#REF!)&gt;0,TRUE,FALSE)</formula>
    </cfRule>
  </conditionalFormatting>
  <conditionalFormatting sqref="G550:G559">
    <cfRule type="expression" dxfId="1017" priority="1034" stopIfTrue="1">
      <formula>IF(#REF!-INT(#REF!)&gt;0,TRUE,FALSE)</formula>
    </cfRule>
  </conditionalFormatting>
  <conditionalFormatting sqref="H550:H559">
    <cfRule type="expression" dxfId="1016" priority="1033" stopIfTrue="1">
      <formula>IF(#REF!-INT(#REF!)&gt;0,TRUE,FALSE)</formula>
    </cfRule>
  </conditionalFormatting>
  <conditionalFormatting sqref="I550:I559">
    <cfRule type="expression" dxfId="1015" priority="1032" stopIfTrue="1">
      <formula>IF(#REF!-INT(#REF!)&gt;0,TRUE,FALSE)</formula>
    </cfRule>
  </conditionalFormatting>
  <conditionalFormatting sqref="K550:K559">
    <cfRule type="expression" dxfId="1014" priority="1031" stopIfTrue="1">
      <formula>IF($B541-INT($B541)&gt;0,TRUE,FALSE)</formula>
    </cfRule>
  </conditionalFormatting>
  <conditionalFormatting sqref="L551:L559">
    <cfRule type="expression" dxfId="1013" priority="1030" stopIfTrue="1">
      <formula>IF($B542-INT($B542)&gt;0,TRUE,FALSE)</formula>
    </cfRule>
  </conditionalFormatting>
  <conditionalFormatting sqref="O551:O559">
    <cfRule type="expression" dxfId="1012" priority="1029" stopIfTrue="1">
      <formula>IF($B542-INT($B542)&gt;0,TRUE,FALSE)</formula>
    </cfRule>
  </conditionalFormatting>
  <conditionalFormatting sqref="P551:P559">
    <cfRule type="expression" dxfId="1011" priority="1028" stopIfTrue="1">
      <formula>IF($B542-INT($B542)&gt;0,TRUE,FALSE)</formula>
    </cfRule>
  </conditionalFormatting>
  <conditionalFormatting sqref="R551:R559">
    <cfRule type="expression" dxfId="1010" priority="1027" stopIfTrue="1">
      <formula>IF($B542-INT($B542)&gt;0,TRUE,FALSE)</formula>
    </cfRule>
  </conditionalFormatting>
  <conditionalFormatting sqref="Q550:Q559">
    <cfRule type="expression" dxfId="1009" priority="1026" stopIfTrue="1">
      <formula>IF($B541-INT($B541)&gt;0,TRUE,FALSE)</formula>
    </cfRule>
  </conditionalFormatting>
  <conditionalFormatting sqref="D560:D570">
    <cfRule type="cellIs" dxfId="1008" priority="1024" stopIfTrue="1" operator="equal">
      <formula>"NO ADMISIBLE"</formula>
    </cfRule>
  </conditionalFormatting>
  <conditionalFormatting sqref="M562:N570 E562:E570">
    <cfRule type="expression" dxfId="1007" priority="1023" stopIfTrue="1">
      <formula>IF($B555-INT($B555)&gt;0,TRUE,FALSE)</formula>
    </cfRule>
  </conditionalFormatting>
  <conditionalFormatting sqref="S560:S570">
    <cfRule type="cellIs" dxfId="1006" priority="1021" stopIfTrue="1" operator="equal">
      <formula>"NO ADMISIBLE"</formula>
    </cfRule>
    <cfRule type="cellIs" dxfId="1005" priority="1022" stopIfTrue="1" operator="equal">
      <formula>"ADMISIBLE"</formula>
    </cfRule>
  </conditionalFormatting>
  <conditionalFormatting sqref="S560:S570">
    <cfRule type="cellIs" dxfId="1004" priority="1020" stopIfTrue="1" operator="equal">
      <formula>"PENDIENTE"</formula>
    </cfRule>
  </conditionalFormatting>
  <conditionalFormatting sqref="E561 L561:P561 R561">
    <cfRule type="expression" dxfId="1003" priority="1019" stopIfTrue="1">
      <formula>IF($B552-INT($B552)&gt;0,TRUE,FALSE)</formula>
    </cfRule>
  </conditionalFormatting>
  <conditionalFormatting sqref="E560:R560 J561:J570 F561:F570">
    <cfRule type="expression" dxfId="1002" priority="1025" stopIfTrue="1">
      <formula>IF(#REF!-INT(#REF!)&gt;0,TRUE,FALSE)</formula>
    </cfRule>
  </conditionalFormatting>
  <conditionalFormatting sqref="G561:G570">
    <cfRule type="expression" dxfId="1001" priority="1018" stopIfTrue="1">
      <formula>IF(#REF!-INT(#REF!)&gt;0,TRUE,FALSE)</formula>
    </cfRule>
  </conditionalFormatting>
  <conditionalFormatting sqref="H561:H570">
    <cfRule type="expression" dxfId="1000" priority="1017" stopIfTrue="1">
      <formula>IF(#REF!-INT(#REF!)&gt;0,TRUE,FALSE)</formula>
    </cfRule>
  </conditionalFormatting>
  <conditionalFormatting sqref="I561:I570">
    <cfRule type="expression" dxfId="999" priority="1016" stopIfTrue="1">
      <formula>IF(#REF!-INT(#REF!)&gt;0,TRUE,FALSE)</formula>
    </cfRule>
  </conditionalFormatting>
  <conditionalFormatting sqref="K561:K570">
    <cfRule type="expression" dxfId="998" priority="1015" stopIfTrue="1">
      <formula>IF($B552-INT($B552)&gt;0,TRUE,FALSE)</formula>
    </cfRule>
  </conditionalFormatting>
  <conditionalFormatting sqref="L562:L570">
    <cfRule type="expression" dxfId="997" priority="1014" stopIfTrue="1">
      <formula>IF($B553-INT($B553)&gt;0,TRUE,FALSE)</formula>
    </cfRule>
  </conditionalFormatting>
  <conditionalFormatting sqref="O562:O570">
    <cfRule type="expression" dxfId="996" priority="1013" stopIfTrue="1">
      <formula>IF($B553-INT($B553)&gt;0,TRUE,FALSE)</formula>
    </cfRule>
  </conditionalFormatting>
  <conditionalFormatting sqref="P562:P570">
    <cfRule type="expression" dxfId="995" priority="1012" stopIfTrue="1">
      <formula>IF($B553-INT($B553)&gt;0,TRUE,FALSE)</formula>
    </cfRule>
  </conditionalFormatting>
  <conditionalFormatting sqref="R562:R570">
    <cfRule type="expression" dxfId="994" priority="1011" stopIfTrue="1">
      <formula>IF($B553-INT($B553)&gt;0,TRUE,FALSE)</formula>
    </cfRule>
  </conditionalFormatting>
  <conditionalFormatting sqref="Q561:Q570">
    <cfRule type="expression" dxfId="993" priority="1010" stopIfTrue="1">
      <formula>IF($B552-INT($B552)&gt;0,TRUE,FALSE)</formula>
    </cfRule>
  </conditionalFormatting>
  <conditionalFormatting sqref="D571:D581">
    <cfRule type="cellIs" dxfId="992" priority="1008" stopIfTrue="1" operator="equal">
      <formula>"NO ADMISIBLE"</formula>
    </cfRule>
  </conditionalFormatting>
  <conditionalFormatting sqref="M573:N581 E573:E581">
    <cfRule type="expression" dxfId="991" priority="1007" stopIfTrue="1">
      <formula>IF($B566-INT($B566)&gt;0,TRUE,FALSE)</formula>
    </cfRule>
  </conditionalFormatting>
  <conditionalFormatting sqref="S571:S581">
    <cfRule type="cellIs" dxfId="990" priority="1005" stopIfTrue="1" operator="equal">
      <formula>"NO ADMISIBLE"</formula>
    </cfRule>
    <cfRule type="cellIs" dxfId="989" priority="1006" stopIfTrue="1" operator="equal">
      <formula>"ADMISIBLE"</formula>
    </cfRule>
  </conditionalFormatting>
  <conditionalFormatting sqref="S571:S581">
    <cfRule type="cellIs" dxfId="988" priority="1004" stopIfTrue="1" operator="equal">
      <formula>"PENDIENTE"</formula>
    </cfRule>
  </conditionalFormatting>
  <conditionalFormatting sqref="E572 L572:P572 R572">
    <cfRule type="expression" dxfId="987" priority="1003" stopIfTrue="1">
      <formula>IF($B563-INT($B563)&gt;0,TRUE,FALSE)</formula>
    </cfRule>
  </conditionalFormatting>
  <conditionalFormatting sqref="E571:R571 J572:J581 F572:F581">
    <cfRule type="expression" dxfId="986" priority="1009" stopIfTrue="1">
      <formula>IF(#REF!-INT(#REF!)&gt;0,TRUE,FALSE)</formula>
    </cfRule>
  </conditionalFormatting>
  <conditionalFormatting sqref="G572:G581">
    <cfRule type="expression" dxfId="985" priority="1002" stopIfTrue="1">
      <formula>IF(#REF!-INT(#REF!)&gt;0,TRUE,FALSE)</formula>
    </cfRule>
  </conditionalFormatting>
  <conditionalFormatting sqref="H572:H581">
    <cfRule type="expression" dxfId="984" priority="1001" stopIfTrue="1">
      <formula>IF(#REF!-INT(#REF!)&gt;0,TRUE,FALSE)</formula>
    </cfRule>
  </conditionalFormatting>
  <conditionalFormatting sqref="I572:I581">
    <cfRule type="expression" dxfId="983" priority="1000" stopIfTrue="1">
      <formula>IF(#REF!-INT(#REF!)&gt;0,TRUE,FALSE)</formula>
    </cfRule>
  </conditionalFormatting>
  <conditionalFormatting sqref="K572:K581">
    <cfRule type="expression" dxfId="982" priority="999" stopIfTrue="1">
      <formula>IF($B563-INT($B563)&gt;0,TRUE,FALSE)</formula>
    </cfRule>
  </conditionalFormatting>
  <conditionalFormatting sqref="L573:L581">
    <cfRule type="expression" dxfId="981" priority="998" stopIfTrue="1">
      <formula>IF($B564-INT($B564)&gt;0,TRUE,FALSE)</formula>
    </cfRule>
  </conditionalFormatting>
  <conditionalFormatting sqref="O573:O581">
    <cfRule type="expression" dxfId="980" priority="997" stopIfTrue="1">
      <formula>IF($B564-INT($B564)&gt;0,TRUE,FALSE)</formula>
    </cfRule>
  </conditionalFormatting>
  <conditionalFormatting sqref="P573:P581">
    <cfRule type="expression" dxfId="979" priority="996" stopIfTrue="1">
      <formula>IF($B564-INT($B564)&gt;0,TRUE,FALSE)</formula>
    </cfRule>
  </conditionalFormatting>
  <conditionalFormatting sqref="R573:R581">
    <cfRule type="expression" dxfId="978" priority="995" stopIfTrue="1">
      <formula>IF($B564-INT($B564)&gt;0,TRUE,FALSE)</formula>
    </cfRule>
  </conditionalFormatting>
  <conditionalFormatting sqref="Q572:Q581">
    <cfRule type="expression" dxfId="977" priority="994" stopIfTrue="1">
      <formula>IF($B563-INT($B563)&gt;0,TRUE,FALSE)</formula>
    </cfRule>
  </conditionalFormatting>
  <conditionalFormatting sqref="D582:D592">
    <cfRule type="cellIs" dxfId="976" priority="992" stopIfTrue="1" operator="equal">
      <formula>"NO ADMISIBLE"</formula>
    </cfRule>
  </conditionalFormatting>
  <conditionalFormatting sqref="M584:N592 E584:E592">
    <cfRule type="expression" dxfId="975" priority="991" stopIfTrue="1">
      <formula>IF($B577-INT($B577)&gt;0,TRUE,FALSE)</formula>
    </cfRule>
  </conditionalFormatting>
  <conditionalFormatting sqref="S582:S592">
    <cfRule type="cellIs" dxfId="974" priority="989" stopIfTrue="1" operator="equal">
      <formula>"NO ADMISIBLE"</formula>
    </cfRule>
    <cfRule type="cellIs" dxfId="973" priority="990" stopIfTrue="1" operator="equal">
      <formula>"ADMISIBLE"</formula>
    </cfRule>
  </conditionalFormatting>
  <conditionalFormatting sqref="S582:S592">
    <cfRule type="cellIs" dxfId="972" priority="988" stopIfTrue="1" operator="equal">
      <formula>"PENDIENTE"</formula>
    </cfRule>
  </conditionalFormatting>
  <conditionalFormatting sqref="E583 L583:P583 R583">
    <cfRule type="expression" dxfId="971" priority="987" stopIfTrue="1">
      <formula>IF($B574-INT($B574)&gt;0,TRUE,FALSE)</formula>
    </cfRule>
  </conditionalFormatting>
  <conditionalFormatting sqref="E582:R582 J583:J592 F583:F592">
    <cfRule type="expression" dxfId="970" priority="993" stopIfTrue="1">
      <formula>IF(#REF!-INT(#REF!)&gt;0,TRUE,FALSE)</formula>
    </cfRule>
  </conditionalFormatting>
  <conditionalFormatting sqref="G583:G592">
    <cfRule type="expression" dxfId="969" priority="986" stopIfTrue="1">
      <formula>IF(#REF!-INT(#REF!)&gt;0,TRUE,FALSE)</formula>
    </cfRule>
  </conditionalFormatting>
  <conditionalFormatting sqref="H583:H592">
    <cfRule type="expression" dxfId="968" priority="985" stopIfTrue="1">
      <formula>IF(#REF!-INT(#REF!)&gt;0,TRUE,FALSE)</formula>
    </cfRule>
  </conditionalFormatting>
  <conditionalFormatting sqref="I583:I592">
    <cfRule type="expression" dxfId="967" priority="984" stopIfTrue="1">
      <formula>IF(#REF!-INT(#REF!)&gt;0,TRUE,FALSE)</formula>
    </cfRule>
  </conditionalFormatting>
  <conditionalFormatting sqref="K583:K592">
    <cfRule type="expression" dxfId="966" priority="983" stopIfTrue="1">
      <formula>IF($B574-INT($B574)&gt;0,TRUE,FALSE)</formula>
    </cfRule>
  </conditionalFormatting>
  <conditionalFormatting sqref="L584:L592">
    <cfRule type="expression" dxfId="965" priority="982" stopIfTrue="1">
      <formula>IF($B575-INT($B575)&gt;0,TRUE,FALSE)</formula>
    </cfRule>
  </conditionalFormatting>
  <conditionalFormatting sqref="O584:O592">
    <cfRule type="expression" dxfId="964" priority="981" stopIfTrue="1">
      <formula>IF($B575-INT($B575)&gt;0,TRUE,FALSE)</formula>
    </cfRule>
  </conditionalFormatting>
  <conditionalFormatting sqref="P584:P592">
    <cfRule type="expression" dxfId="963" priority="980" stopIfTrue="1">
      <formula>IF($B575-INT($B575)&gt;0,TRUE,FALSE)</formula>
    </cfRule>
  </conditionalFormatting>
  <conditionalFormatting sqref="R584:R592">
    <cfRule type="expression" dxfId="962" priority="979" stopIfTrue="1">
      <formula>IF($B575-INT($B575)&gt;0,TRUE,FALSE)</formula>
    </cfRule>
  </conditionalFormatting>
  <conditionalFormatting sqref="Q583:Q592">
    <cfRule type="expression" dxfId="961" priority="978" stopIfTrue="1">
      <formula>IF($B574-INT($B574)&gt;0,TRUE,FALSE)</formula>
    </cfRule>
  </conditionalFormatting>
  <conditionalFormatting sqref="D593:D603">
    <cfRule type="cellIs" dxfId="960" priority="976" stopIfTrue="1" operator="equal">
      <formula>"NO ADMISIBLE"</formula>
    </cfRule>
  </conditionalFormatting>
  <conditionalFormatting sqref="M595:N603 E595:E603">
    <cfRule type="expression" dxfId="959" priority="975" stopIfTrue="1">
      <formula>IF($B588-INT($B588)&gt;0,TRUE,FALSE)</formula>
    </cfRule>
  </conditionalFormatting>
  <conditionalFormatting sqref="S593:S603">
    <cfRule type="cellIs" dxfId="958" priority="973" stopIfTrue="1" operator="equal">
      <formula>"NO ADMISIBLE"</formula>
    </cfRule>
    <cfRule type="cellIs" dxfId="957" priority="974" stopIfTrue="1" operator="equal">
      <formula>"ADMISIBLE"</formula>
    </cfRule>
  </conditionalFormatting>
  <conditionalFormatting sqref="S593:S603">
    <cfRule type="cellIs" dxfId="956" priority="972" stopIfTrue="1" operator="equal">
      <formula>"PENDIENTE"</formula>
    </cfRule>
  </conditionalFormatting>
  <conditionalFormatting sqref="E594 L594:P594 R594">
    <cfRule type="expression" dxfId="955" priority="971" stopIfTrue="1">
      <formula>IF($B585-INT($B585)&gt;0,TRUE,FALSE)</formula>
    </cfRule>
  </conditionalFormatting>
  <conditionalFormatting sqref="E593:R593 J594:J603 F594:F603">
    <cfRule type="expression" dxfId="954" priority="977" stopIfTrue="1">
      <formula>IF(#REF!-INT(#REF!)&gt;0,TRUE,FALSE)</formula>
    </cfRule>
  </conditionalFormatting>
  <conditionalFormatting sqref="G594:G603">
    <cfRule type="expression" dxfId="953" priority="970" stopIfTrue="1">
      <formula>IF(#REF!-INT(#REF!)&gt;0,TRUE,FALSE)</formula>
    </cfRule>
  </conditionalFormatting>
  <conditionalFormatting sqref="H594:H603">
    <cfRule type="expression" dxfId="952" priority="969" stopIfTrue="1">
      <formula>IF(#REF!-INT(#REF!)&gt;0,TRUE,FALSE)</formula>
    </cfRule>
  </conditionalFormatting>
  <conditionalFormatting sqref="I594:I603">
    <cfRule type="expression" dxfId="951" priority="968" stopIfTrue="1">
      <formula>IF(#REF!-INT(#REF!)&gt;0,TRUE,FALSE)</formula>
    </cfRule>
  </conditionalFormatting>
  <conditionalFormatting sqref="K594:K603">
    <cfRule type="expression" dxfId="950" priority="967" stopIfTrue="1">
      <formula>IF($B585-INT($B585)&gt;0,TRUE,FALSE)</formula>
    </cfRule>
  </conditionalFormatting>
  <conditionalFormatting sqref="L595:L603">
    <cfRule type="expression" dxfId="949" priority="966" stopIfTrue="1">
      <formula>IF($B586-INT($B586)&gt;0,TRUE,FALSE)</formula>
    </cfRule>
  </conditionalFormatting>
  <conditionalFormatting sqref="O595:O603">
    <cfRule type="expression" dxfId="948" priority="965" stopIfTrue="1">
      <formula>IF($B586-INT($B586)&gt;0,TRUE,FALSE)</formula>
    </cfRule>
  </conditionalFormatting>
  <conditionalFormatting sqref="P595:P603">
    <cfRule type="expression" dxfId="947" priority="964" stopIfTrue="1">
      <formula>IF($B586-INT($B586)&gt;0,TRUE,FALSE)</formula>
    </cfRule>
  </conditionalFormatting>
  <conditionalFormatting sqref="R595:R603">
    <cfRule type="expression" dxfId="946" priority="963" stopIfTrue="1">
      <formula>IF($B586-INT($B586)&gt;0,TRUE,FALSE)</formula>
    </cfRule>
  </conditionalFormatting>
  <conditionalFormatting sqref="Q594:Q603">
    <cfRule type="expression" dxfId="945" priority="962" stopIfTrue="1">
      <formula>IF($B585-INT($B585)&gt;0,TRUE,FALSE)</formula>
    </cfRule>
  </conditionalFormatting>
  <conditionalFormatting sqref="D604:D614">
    <cfRule type="cellIs" dxfId="944" priority="960" stopIfTrue="1" operator="equal">
      <formula>"NO ADMISIBLE"</formula>
    </cfRule>
  </conditionalFormatting>
  <conditionalFormatting sqref="M606:N614 E606:E614">
    <cfRule type="expression" dxfId="943" priority="959" stopIfTrue="1">
      <formula>IF($B599-INT($B599)&gt;0,TRUE,FALSE)</formula>
    </cfRule>
  </conditionalFormatting>
  <conditionalFormatting sqref="S604:S614">
    <cfRule type="cellIs" dxfId="942" priority="957" stopIfTrue="1" operator="equal">
      <formula>"NO ADMISIBLE"</formula>
    </cfRule>
    <cfRule type="cellIs" dxfId="941" priority="958" stopIfTrue="1" operator="equal">
      <formula>"ADMISIBLE"</formula>
    </cfRule>
  </conditionalFormatting>
  <conditionalFormatting sqref="S604:S614">
    <cfRule type="cellIs" dxfId="940" priority="956" stopIfTrue="1" operator="equal">
      <formula>"PENDIENTE"</formula>
    </cfRule>
  </conditionalFormatting>
  <conditionalFormatting sqref="E605 L605:P605 R605">
    <cfRule type="expression" dxfId="939" priority="955" stopIfTrue="1">
      <formula>IF($B596-INT($B596)&gt;0,TRUE,FALSE)</formula>
    </cfRule>
  </conditionalFormatting>
  <conditionalFormatting sqref="E604:R604 J605:J614 F605:F614">
    <cfRule type="expression" dxfId="938" priority="961" stopIfTrue="1">
      <formula>IF(#REF!-INT(#REF!)&gt;0,TRUE,FALSE)</formula>
    </cfRule>
  </conditionalFormatting>
  <conditionalFormatting sqref="G605:G614">
    <cfRule type="expression" dxfId="937" priority="954" stopIfTrue="1">
      <formula>IF(#REF!-INT(#REF!)&gt;0,TRUE,FALSE)</formula>
    </cfRule>
  </conditionalFormatting>
  <conditionalFormatting sqref="H605:H614">
    <cfRule type="expression" dxfId="936" priority="953" stopIfTrue="1">
      <formula>IF(#REF!-INT(#REF!)&gt;0,TRUE,FALSE)</formula>
    </cfRule>
  </conditionalFormatting>
  <conditionalFormatting sqref="I605:I614">
    <cfRule type="expression" dxfId="935" priority="952" stopIfTrue="1">
      <formula>IF(#REF!-INT(#REF!)&gt;0,TRUE,FALSE)</formula>
    </cfRule>
  </conditionalFormatting>
  <conditionalFormatting sqref="K605:K614">
    <cfRule type="expression" dxfId="934" priority="951" stopIfTrue="1">
      <formula>IF($B596-INT($B596)&gt;0,TRUE,FALSE)</formula>
    </cfRule>
  </conditionalFormatting>
  <conditionalFormatting sqref="L606:L614">
    <cfRule type="expression" dxfId="933" priority="950" stopIfTrue="1">
      <formula>IF($B597-INT($B597)&gt;0,TRUE,FALSE)</formula>
    </cfRule>
  </conditionalFormatting>
  <conditionalFormatting sqref="O606:O614">
    <cfRule type="expression" dxfId="932" priority="949" stopIfTrue="1">
      <formula>IF($B597-INT($B597)&gt;0,TRUE,FALSE)</formula>
    </cfRule>
  </conditionalFormatting>
  <conditionalFormatting sqref="P606:P614">
    <cfRule type="expression" dxfId="931" priority="948" stopIfTrue="1">
      <formula>IF($B597-INT($B597)&gt;0,TRUE,FALSE)</formula>
    </cfRule>
  </conditionalFormatting>
  <conditionalFormatting sqref="R606:R614">
    <cfRule type="expression" dxfId="930" priority="947" stopIfTrue="1">
      <formula>IF($B597-INT($B597)&gt;0,TRUE,FALSE)</formula>
    </cfRule>
  </conditionalFormatting>
  <conditionalFormatting sqref="Q605:Q614">
    <cfRule type="expression" dxfId="929" priority="946" stopIfTrue="1">
      <formula>IF($B596-INT($B596)&gt;0,TRUE,FALSE)</formula>
    </cfRule>
  </conditionalFormatting>
  <conditionalFormatting sqref="D615:D625">
    <cfRule type="cellIs" dxfId="928" priority="944" stopIfTrue="1" operator="equal">
      <formula>"NO ADMISIBLE"</formula>
    </cfRule>
  </conditionalFormatting>
  <conditionalFormatting sqref="M617:N625 E617:E625">
    <cfRule type="expression" dxfId="927" priority="943" stopIfTrue="1">
      <formula>IF($B610-INT($B610)&gt;0,TRUE,FALSE)</formula>
    </cfRule>
  </conditionalFormatting>
  <conditionalFormatting sqref="S615:S625">
    <cfRule type="cellIs" dxfId="926" priority="941" stopIfTrue="1" operator="equal">
      <formula>"NO ADMISIBLE"</formula>
    </cfRule>
    <cfRule type="cellIs" dxfId="925" priority="942" stopIfTrue="1" operator="equal">
      <formula>"ADMISIBLE"</formula>
    </cfRule>
  </conditionalFormatting>
  <conditionalFormatting sqref="S615:S625">
    <cfRule type="cellIs" dxfId="924" priority="940" stopIfTrue="1" operator="equal">
      <formula>"PENDIENTE"</formula>
    </cfRule>
  </conditionalFormatting>
  <conditionalFormatting sqref="E616 L616:P616 R616">
    <cfRule type="expression" dxfId="923" priority="939" stopIfTrue="1">
      <formula>IF($B607-INT($B607)&gt;0,TRUE,FALSE)</formula>
    </cfRule>
  </conditionalFormatting>
  <conditionalFormatting sqref="E615:R615 J616:J625 F616:F625">
    <cfRule type="expression" dxfId="922" priority="945" stopIfTrue="1">
      <formula>IF(#REF!-INT(#REF!)&gt;0,TRUE,FALSE)</formula>
    </cfRule>
  </conditionalFormatting>
  <conditionalFormatting sqref="G616:G625">
    <cfRule type="expression" dxfId="921" priority="938" stopIfTrue="1">
      <formula>IF(#REF!-INT(#REF!)&gt;0,TRUE,FALSE)</formula>
    </cfRule>
  </conditionalFormatting>
  <conditionalFormatting sqref="H616:H625">
    <cfRule type="expression" dxfId="920" priority="937" stopIfTrue="1">
      <formula>IF(#REF!-INT(#REF!)&gt;0,TRUE,FALSE)</formula>
    </cfRule>
  </conditionalFormatting>
  <conditionalFormatting sqref="I616:I625">
    <cfRule type="expression" dxfId="919" priority="936" stopIfTrue="1">
      <formula>IF(#REF!-INT(#REF!)&gt;0,TRUE,FALSE)</formula>
    </cfRule>
  </conditionalFormatting>
  <conditionalFormatting sqref="K616:K625">
    <cfRule type="expression" dxfId="918" priority="935" stopIfTrue="1">
      <formula>IF($B607-INT($B607)&gt;0,TRUE,FALSE)</formula>
    </cfRule>
  </conditionalFormatting>
  <conditionalFormatting sqref="L617:L625">
    <cfRule type="expression" dxfId="917" priority="934" stopIfTrue="1">
      <formula>IF($B608-INT($B608)&gt;0,TRUE,FALSE)</formula>
    </cfRule>
  </conditionalFormatting>
  <conditionalFormatting sqref="O617:O625">
    <cfRule type="expression" dxfId="916" priority="933" stopIfTrue="1">
      <formula>IF($B608-INT($B608)&gt;0,TRUE,FALSE)</formula>
    </cfRule>
  </conditionalFormatting>
  <conditionalFormatting sqref="P617:P625">
    <cfRule type="expression" dxfId="915" priority="932" stopIfTrue="1">
      <formula>IF($B608-INT($B608)&gt;0,TRUE,FALSE)</formula>
    </cfRule>
  </conditionalFormatting>
  <conditionalFormatting sqref="R617:R625">
    <cfRule type="expression" dxfId="914" priority="931" stopIfTrue="1">
      <formula>IF($B608-INT($B608)&gt;0,TRUE,FALSE)</formula>
    </cfRule>
  </conditionalFormatting>
  <conditionalFormatting sqref="Q616:Q625">
    <cfRule type="expression" dxfId="913" priority="930" stopIfTrue="1">
      <formula>IF($B607-INT($B607)&gt;0,TRUE,FALSE)</formula>
    </cfRule>
  </conditionalFormatting>
  <conditionalFormatting sqref="D626:D636">
    <cfRule type="cellIs" dxfId="912" priority="928" stopIfTrue="1" operator="equal">
      <formula>"NO ADMISIBLE"</formula>
    </cfRule>
  </conditionalFormatting>
  <conditionalFormatting sqref="M628:N636 E628:E636">
    <cfRule type="expression" dxfId="911" priority="927" stopIfTrue="1">
      <formula>IF($B621-INT($B621)&gt;0,TRUE,FALSE)</formula>
    </cfRule>
  </conditionalFormatting>
  <conditionalFormatting sqref="S626:S636">
    <cfRule type="cellIs" dxfId="910" priority="925" stopIfTrue="1" operator="equal">
      <formula>"NO ADMISIBLE"</formula>
    </cfRule>
    <cfRule type="cellIs" dxfId="909" priority="926" stopIfTrue="1" operator="equal">
      <formula>"ADMISIBLE"</formula>
    </cfRule>
  </conditionalFormatting>
  <conditionalFormatting sqref="S626:S636">
    <cfRule type="cellIs" dxfId="908" priority="924" stopIfTrue="1" operator="equal">
      <formula>"PENDIENTE"</formula>
    </cfRule>
  </conditionalFormatting>
  <conditionalFormatting sqref="E627 L627:P627 R627">
    <cfRule type="expression" dxfId="907" priority="923" stopIfTrue="1">
      <formula>IF($B618-INT($B618)&gt;0,TRUE,FALSE)</formula>
    </cfRule>
  </conditionalFormatting>
  <conditionalFormatting sqref="E626:R626 J627:J636 F627:F636">
    <cfRule type="expression" dxfId="906" priority="929" stopIfTrue="1">
      <formula>IF(#REF!-INT(#REF!)&gt;0,TRUE,FALSE)</formula>
    </cfRule>
  </conditionalFormatting>
  <conditionalFormatting sqref="G627:G636">
    <cfRule type="expression" dxfId="905" priority="922" stopIfTrue="1">
      <formula>IF(#REF!-INT(#REF!)&gt;0,TRUE,FALSE)</formula>
    </cfRule>
  </conditionalFormatting>
  <conditionalFormatting sqref="H627:H636">
    <cfRule type="expression" dxfId="904" priority="921" stopIfTrue="1">
      <formula>IF(#REF!-INT(#REF!)&gt;0,TRUE,FALSE)</formula>
    </cfRule>
  </conditionalFormatting>
  <conditionalFormatting sqref="I627:I636">
    <cfRule type="expression" dxfId="903" priority="920" stopIfTrue="1">
      <formula>IF(#REF!-INT(#REF!)&gt;0,TRUE,FALSE)</formula>
    </cfRule>
  </conditionalFormatting>
  <conditionalFormatting sqref="K627:K636">
    <cfRule type="expression" dxfId="902" priority="919" stopIfTrue="1">
      <formula>IF($B618-INT($B618)&gt;0,TRUE,FALSE)</formula>
    </cfRule>
  </conditionalFormatting>
  <conditionalFormatting sqref="L628:L636">
    <cfRule type="expression" dxfId="901" priority="918" stopIfTrue="1">
      <formula>IF($B619-INT($B619)&gt;0,TRUE,FALSE)</formula>
    </cfRule>
  </conditionalFormatting>
  <conditionalFormatting sqref="O628:O636">
    <cfRule type="expression" dxfId="900" priority="917" stopIfTrue="1">
      <formula>IF($B619-INT($B619)&gt;0,TRUE,FALSE)</formula>
    </cfRule>
  </conditionalFormatting>
  <conditionalFormatting sqref="P628:P636">
    <cfRule type="expression" dxfId="899" priority="916" stopIfTrue="1">
      <formula>IF($B619-INT($B619)&gt;0,TRUE,FALSE)</formula>
    </cfRule>
  </conditionalFormatting>
  <conditionalFormatting sqref="R628:R636">
    <cfRule type="expression" dxfId="898" priority="915" stopIfTrue="1">
      <formula>IF($B619-INT($B619)&gt;0,TRUE,FALSE)</formula>
    </cfRule>
  </conditionalFormatting>
  <conditionalFormatting sqref="Q627:Q636">
    <cfRule type="expression" dxfId="897" priority="914" stopIfTrue="1">
      <formula>IF($B618-INT($B618)&gt;0,TRUE,FALSE)</formula>
    </cfRule>
  </conditionalFormatting>
  <conditionalFormatting sqref="D637:D647">
    <cfRule type="cellIs" dxfId="896" priority="912" stopIfTrue="1" operator="equal">
      <formula>"NO ADMISIBLE"</formula>
    </cfRule>
  </conditionalFormatting>
  <conditionalFormatting sqref="M639:N647 E639:E647">
    <cfRule type="expression" dxfId="895" priority="911" stopIfTrue="1">
      <formula>IF($B632-INT($B632)&gt;0,TRUE,FALSE)</formula>
    </cfRule>
  </conditionalFormatting>
  <conditionalFormatting sqref="S637:S647">
    <cfRule type="cellIs" dxfId="894" priority="909" stopIfTrue="1" operator="equal">
      <formula>"NO ADMISIBLE"</formula>
    </cfRule>
    <cfRule type="cellIs" dxfId="893" priority="910" stopIfTrue="1" operator="equal">
      <formula>"ADMISIBLE"</formula>
    </cfRule>
  </conditionalFormatting>
  <conditionalFormatting sqref="S637:S647">
    <cfRule type="cellIs" dxfId="892" priority="908" stopIfTrue="1" operator="equal">
      <formula>"PENDIENTE"</formula>
    </cfRule>
  </conditionalFormatting>
  <conditionalFormatting sqref="E638 L638:P638 R638">
    <cfRule type="expression" dxfId="891" priority="907" stopIfTrue="1">
      <formula>IF($B629-INT($B629)&gt;0,TRUE,FALSE)</formula>
    </cfRule>
  </conditionalFormatting>
  <conditionalFormatting sqref="E637:R637 J638:J647 F638:F647">
    <cfRule type="expression" dxfId="890" priority="913" stopIfTrue="1">
      <formula>IF(#REF!-INT(#REF!)&gt;0,TRUE,FALSE)</formula>
    </cfRule>
  </conditionalFormatting>
  <conditionalFormatting sqref="G638:G647">
    <cfRule type="expression" dxfId="889" priority="906" stopIfTrue="1">
      <formula>IF(#REF!-INT(#REF!)&gt;0,TRUE,FALSE)</formula>
    </cfRule>
  </conditionalFormatting>
  <conditionalFormatting sqref="H638:H647">
    <cfRule type="expression" dxfId="888" priority="905" stopIfTrue="1">
      <formula>IF(#REF!-INT(#REF!)&gt;0,TRUE,FALSE)</formula>
    </cfRule>
  </conditionalFormatting>
  <conditionalFormatting sqref="I638:I647">
    <cfRule type="expression" dxfId="887" priority="904" stopIfTrue="1">
      <formula>IF(#REF!-INT(#REF!)&gt;0,TRUE,FALSE)</formula>
    </cfRule>
  </conditionalFormatting>
  <conditionalFormatting sqref="K638:K647">
    <cfRule type="expression" dxfId="886" priority="903" stopIfTrue="1">
      <formula>IF($B629-INT($B629)&gt;0,TRUE,FALSE)</formula>
    </cfRule>
  </conditionalFormatting>
  <conditionalFormatting sqref="L639:L647">
    <cfRule type="expression" dxfId="885" priority="902" stopIfTrue="1">
      <formula>IF($B630-INT($B630)&gt;0,TRUE,FALSE)</formula>
    </cfRule>
  </conditionalFormatting>
  <conditionalFormatting sqref="O639:O647">
    <cfRule type="expression" dxfId="884" priority="901" stopIfTrue="1">
      <formula>IF($B630-INT($B630)&gt;0,TRUE,FALSE)</formula>
    </cfRule>
  </conditionalFormatting>
  <conditionalFormatting sqref="P639:P647">
    <cfRule type="expression" dxfId="883" priority="900" stopIfTrue="1">
      <formula>IF($B630-INT($B630)&gt;0,TRUE,FALSE)</formula>
    </cfRule>
  </conditionalFormatting>
  <conditionalFormatting sqref="R639:R647">
    <cfRule type="expression" dxfId="882" priority="899" stopIfTrue="1">
      <formula>IF($B630-INT($B630)&gt;0,TRUE,FALSE)</formula>
    </cfRule>
  </conditionalFormatting>
  <conditionalFormatting sqref="Q638:Q647">
    <cfRule type="expression" dxfId="881" priority="898" stopIfTrue="1">
      <formula>IF($B629-INT($B629)&gt;0,TRUE,FALSE)</formula>
    </cfRule>
  </conditionalFormatting>
  <conditionalFormatting sqref="D648:D658">
    <cfRule type="cellIs" dxfId="880" priority="896" stopIfTrue="1" operator="equal">
      <formula>"NO ADMISIBLE"</formula>
    </cfRule>
  </conditionalFormatting>
  <conditionalFormatting sqref="M650:N658 E650:E658">
    <cfRule type="expression" dxfId="879" priority="895" stopIfTrue="1">
      <formula>IF($B643-INT($B643)&gt;0,TRUE,FALSE)</formula>
    </cfRule>
  </conditionalFormatting>
  <conditionalFormatting sqref="S648:S658">
    <cfRule type="cellIs" dxfId="878" priority="893" stopIfTrue="1" operator="equal">
      <formula>"NO ADMISIBLE"</formula>
    </cfRule>
    <cfRule type="cellIs" dxfId="877" priority="894" stopIfTrue="1" operator="equal">
      <formula>"ADMISIBLE"</formula>
    </cfRule>
  </conditionalFormatting>
  <conditionalFormatting sqref="S648:S658">
    <cfRule type="cellIs" dxfId="876" priority="892" stopIfTrue="1" operator="equal">
      <formula>"PENDIENTE"</formula>
    </cfRule>
  </conditionalFormatting>
  <conditionalFormatting sqref="E649 L649:P649 R649">
    <cfRule type="expression" dxfId="875" priority="891" stopIfTrue="1">
      <formula>IF($B640-INT($B640)&gt;0,TRUE,FALSE)</formula>
    </cfRule>
  </conditionalFormatting>
  <conditionalFormatting sqref="E648:R648 J649:J658 F649:F658">
    <cfRule type="expression" dxfId="874" priority="897" stopIfTrue="1">
      <formula>IF(#REF!-INT(#REF!)&gt;0,TRUE,FALSE)</formula>
    </cfRule>
  </conditionalFormatting>
  <conditionalFormatting sqref="G649:G658">
    <cfRule type="expression" dxfId="873" priority="890" stopIfTrue="1">
      <formula>IF(#REF!-INT(#REF!)&gt;0,TRUE,FALSE)</formula>
    </cfRule>
  </conditionalFormatting>
  <conditionalFormatting sqref="H649:H658">
    <cfRule type="expression" dxfId="872" priority="889" stopIfTrue="1">
      <formula>IF(#REF!-INT(#REF!)&gt;0,TRUE,FALSE)</formula>
    </cfRule>
  </conditionalFormatting>
  <conditionalFormatting sqref="I649:I658">
    <cfRule type="expression" dxfId="871" priority="888" stopIfTrue="1">
      <formula>IF(#REF!-INT(#REF!)&gt;0,TRUE,FALSE)</formula>
    </cfRule>
  </conditionalFormatting>
  <conditionalFormatting sqref="K649:K658">
    <cfRule type="expression" dxfId="870" priority="887" stopIfTrue="1">
      <formula>IF($B640-INT($B640)&gt;0,TRUE,FALSE)</formula>
    </cfRule>
  </conditionalFormatting>
  <conditionalFormatting sqref="L650:L658">
    <cfRule type="expression" dxfId="869" priority="886" stopIfTrue="1">
      <formula>IF($B641-INT($B641)&gt;0,TRUE,FALSE)</formula>
    </cfRule>
  </conditionalFormatting>
  <conditionalFormatting sqref="O650:O658">
    <cfRule type="expression" dxfId="868" priority="885" stopIfTrue="1">
      <formula>IF($B641-INT($B641)&gt;0,TRUE,FALSE)</formula>
    </cfRule>
  </conditionalFormatting>
  <conditionalFormatting sqref="P650:P658">
    <cfRule type="expression" dxfId="867" priority="884" stopIfTrue="1">
      <formula>IF($B641-INT($B641)&gt;0,TRUE,FALSE)</formula>
    </cfRule>
  </conditionalFormatting>
  <conditionalFormatting sqref="R650:R658">
    <cfRule type="expression" dxfId="866" priority="883" stopIfTrue="1">
      <formula>IF($B641-INT($B641)&gt;0,TRUE,FALSE)</formula>
    </cfRule>
  </conditionalFormatting>
  <conditionalFormatting sqref="Q649:Q658">
    <cfRule type="expression" dxfId="865" priority="882" stopIfTrue="1">
      <formula>IF($B640-INT($B640)&gt;0,TRUE,FALSE)</formula>
    </cfRule>
  </conditionalFormatting>
  <conditionalFormatting sqref="D659:D669">
    <cfRule type="cellIs" dxfId="864" priority="880" stopIfTrue="1" operator="equal">
      <formula>"NO ADMISIBLE"</formula>
    </cfRule>
  </conditionalFormatting>
  <conditionalFormatting sqref="M661:N669 E661:E669">
    <cfRule type="expression" dxfId="863" priority="879" stopIfTrue="1">
      <formula>IF($B654-INT($B654)&gt;0,TRUE,FALSE)</formula>
    </cfRule>
  </conditionalFormatting>
  <conditionalFormatting sqref="S659:S669">
    <cfRule type="cellIs" dxfId="862" priority="877" stopIfTrue="1" operator="equal">
      <formula>"NO ADMISIBLE"</formula>
    </cfRule>
    <cfRule type="cellIs" dxfId="861" priority="878" stopIfTrue="1" operator="equal">
      <formula>"ADMISIBLE"</formula>
    </cfRule>
  </conditionalFormatting>
  <conditionalFormatting sqref="S659:S669">
    <cfRule type="cellIs" dxfId="860" priority="876" stopIfTrue="1" operator="equal">
      <formula>"PENDIENTE"</formula>
    </cfRule>
  </conditionalFormatting>
  <conditionalFormatting sqref="E660 L660:P660 R660">
    <cfRule type="expression" dxfId="859" priority="875" stopIfTrue="1">
      <formula>IF($B651-INT($B651)&gt;0,TRUE,FALSE)</formula>
    </cfRule>
  </conditionalFormatting>
  <conditionalFormatting sqref="E659:R659 J660:J669 F660:F669">
    <cfRule type="expression" dxfId="858" priority="881" stopIfTrue="1">
      <formula>IF(#REF!-INT(#REF!)&gt;0,TRUE,FALSE)</formula>
    </cfRule>
  </conditionalFormatting>
  <conditionalFormatting sqref="G660:G669">
    <cfRule type="expression" dxfId="857" priority="874" stopIfTrue="1">
      <formula>IF(#REF!-INT(#REF!)&gt;0,TRUE,FALSE)</formula>
    </cfRule>
  </conditionalFormatting>
  <conditionalFormatting sqref="H660:H669">
    <cfRule type="expression" dxfId="856" priority="873" stopIfTrue="1">
      <formula>IF(#REF!-INT(#REF!)&gt;0,TRUE,FALSE)</formula>
    </cfRule>
  </conditionalFormatting>
  <conditionalFormatting sqref="I660:I669">
    <cfRule type="expression" dxfId="855" priority="872" stopIfTrue="1">
      <formula>IF(#REF!-INT(#REF!)&gt;0,TRUE,FALSE)</formula>
    </cfRule>
  </conditionalFormatting>
  <conditionalFormatting sqref="K660:K669">
    <cfRule type="expression" dxfId="854" priority="871" stopIfTrue="1">
      <formula>IF($B651-INT($B651)&gt;0,TRUE,FALSE)</formula>
    </cfRule>
  </conditionalFormatting>
  <conditionalFormatting sqref="L661:L669">
    <cfRule type="expression" dxfId="853" priority="870" stopIfTrue="1">
      <formula>IF($B652-INT($B652)&gt;0,TRUE,FALSE)</formula>
    </cfRule>
  </conditionalFormatting>
  <conditionalFormatting sqref="O661:O669">
    <cfRule type="expression" dxfId="852" priority="869" stopIfTrue="1">
      <formula>IF($B652-INT($B652)&gt;0,TRUE,FALSE)</formula>
    </cfRule>
  </conditionalFormatting>
  <conditionalFormatting sqref="P661:P669">
    <cfRule type="expression" dxfId="851" priority="868" stopIfTrue="1">
      <formula>IF($B652-INT($B652)&gt;0,TRUE,FALSE)</formula>
    </cfRule>
  </conditionalFormatting>
  <conditionalFormatting sqref="R661:R669">
    <cfRule type="expression" dxfId="850" priority="867" stopIfTrue="1">
      <formula>IF($B652-INT($B652)&gt;0,TRUE,FALSE)</formula>
    </cfRule>
  </conditionalFormatting>
  <conditionalFormatting sqref="Q660:Q669">
    <cfRule type="expression" dxfId="849" priority="866" stopIfTrue="1">
      <formula>IF($B651-INT($B651)&gt;0,TRUE,FALSE)</formula>
    </cfRule>
  </conditionalFormatting>
  <conditionalFormatting sqref="D670:D680">
    <cfRule type="cellIs" dxfId="848" priority="864" stopIfTrue="1" operator="equal">
      <formula>"NO ADMISIBLE"</formula>
    </cfRule>
  </conditionalFormatting>
  <conditionalFormatting sqref="M672:N680 E672:E680">
    <cfRule type="expression" dxfId="847" priority="863" stopIfTrue="1">
      <formula>IF($B665-INT($B665)&gt;0,TRUE,FALSE)</formula>
    </cfRule>
  </conditionalFormatting>
  <conditionalFormatting sqref="S670:S680">
    <cfRule type="cellIs" dxfId="846" priority="861" stopIfTrue="1" operator="equal">
      <formula>"NO ADMISIBLE"</formula>
    </cfRule>
    <cfRule type="cellIs" dxfId="845" priority="862" stopIfTrue="1" operator="equal">
      <formula>"ADMISIBLE"</formula>
    </cfRule>
  </conditionalFormatting>
  <conditionalFormatting sqref="S670:S680">
    <cfRule type="cellIs" dxfId="844" priority="860" stopIfTrue="1" operator="equal">
      <formula>"PENDIENTE"</formula>
    </cfRule>
  </conditionalFormatting>
  <conditionalFormatting sqref="E671 L671:P671 R671">
    <cfRule type="expression" dxfId="843" priority="859" stopIfTrue="1">
      <formula>IF($B662-INT($B662)&gt;0,TRUE,FALSE)</formula>
    </cfRule>
  </conditionalFormatting>
  <conditionalFormatting sqref="E670:R670 J671:J680 F671:F680">
    <cfRule type="expression" dxfId="842" priority="865" stopIfTrue="1">
      <formula>IF(#REF!-INT(#REF!)&gt;0,TRUE,FALSE)</formula>
    </cfRule>
  </conditionalFormatting>
  <conditionalFormatting sqref="G671:G680">
    <cfRule type="expression" dxfId="841" priority="858" stopIfTrue="1">
      <formula>IF(#REF!-INT(#REF!)&gt;0,TRUE,FALSE)</formula>
    </cfRule>
  </conditionalFormatting>
  <conditionalFormatting sqref="H671:H680">
    <cfRule type="expression" dxfId="840" priority="857" stopIfTrue="1">
      <formula>IF(#REF!-INT(#REF!)&gt;0,TRUE,FALSE)</formula>
    </cfRule>
  </conditionalFormatting>
  <conditionalFormatting sqref="I671:I680">
    <cfRule type="expression" dxfId="839" priority="856" stopIfTrue="1">
      <formula>IF(#REF!-INT(#REF!)&gt;0,TRUE,FALSE)</formula>
    </cfRule>
  </conditionalFormatting>
  <conditionalFormatting sqref="K671:K680">
    <cfRule type="expression" dxfId="838" priority="855" stopIfTrue="1">
      <formula>IF($B662-INT($B662)&gt;0,TRUE,FALSE)</formula>
    </cfRule>
  </conditionalFormatting>
  <conditionalFormatting sqref="L672:L680">
    <cfRule type="expression" dxfId="837" priority="854" stopIfTrue="1">
      <formula>IF($B663-INT($B663)&gt;0,TRUE,FALSE)</formula>
    </cfRule>
  </conditionalFormatting>
  <conditionalFormatting sqref="O672:O680">
    <cfRule type="expression" dxfId="836" priority="853" stopIfTrue="1">
      <formula>IF($B663-INT($B663)&gt;0,TRUE,FALSE)</formula>
    </cfRule>
  </conditionalFormatting>
  <conditionalFormatting sqref="P672:P680">
    <cfRule type="expression" dxfId="835" priority="852" stopIfTrue="1">
      <formula>IF($B663-INT($B663)&gt;0,TRUE,FALSE)</formula>
    </cfRule>
  </conditionalFormatting>
  <conditionalFormatting sqref="R672:R680">
    <cfRule type="expression" dxfId="834" priority="851" stopIfTrue="1">
      <formula>IF($B663-INT($B663)&gt;0,TRUE,FALSE)</formula>
    </cfRule>
  </conditionalFormatting>
  <conditionalFormatting sqref="Q671:Q680">
    <cfRule type="expression" dxfId="833" priority="850" stopIfTrue="1">
      <formula>IF($B662-INT($B662)&gt;0,TRUE,FALSE)</formula>
    </cfRule>
  </conditionalFormatting>
  <conditionalFormatting sqref="D681:D691">
    <cfRule type="cellIs" dxfId="832" priority="848" stopIfTrue="1" operator="equal">
      <formula>"NO ADMISIBLE"</formula>
    </cfRule>
  </conditionalFormatting>
  <conditionalFormatting sqref="M683:N691 E683:E691">
    <cfRule type="expression" dxfId="831" priority="847" stopIfTrue="1">
      <formula>IF($B676-INT($B676)&gt;0,TRUE,FALSE)</formula>
    </cfRule>
  </conditionalFormatting>
  <conditionalFormatting sqref="S681:S691">
    <cfRule type="cellIs" dxfId="830" priority="845" stopIfTrue="1" operator="equal">
      <formula>"NO ADMISIBLE"</formula>
    </cfRule>
    <cfRule type="cellIs" dxfId="829" priority="846" stopIfTrue="1" operator="equal">
      <formula>"ADMISIBLE"</formula>
    </cfRule>
  </conditionalFormatting>
  <conditionalFormatting sqref="S681:S691">
    <cfRule type="cellIs" dxfId="828" priority="844" stopIfTrue="1" operator="equal">
      <formula>"PENDIENTE"</formula>
    </cfRule>
  </conditionalFormatting>
  <conditionalFormatting sqref="E682 L682:P682 R682">
    <cfRule type="expression" dxfId="827" priority="843" stopIfTrue="1">
      <formula>IF($B673-INT($B673)&gt;0,TRUE,FALSE)</formula>
    </cfRule>
  </conditionalFormatting>
  <conditionalFormatting sqref="E681:R681 J682:J691 F682:F691">
    <cfRule type="expression" dxfId="826" priority="849" stopIfTrue="1">
      <formula>IF(#REF!-INT(#REF!)&gt;0,TRUE,FALSE)</formula>
    </cfRule>
  </conditionalFormatting>
  <conditionalFormatting sqref="G682:G691">
    <cfRule type="expression" dxfId="825" priority="842" stopIfTrue="1">
      <formula>IF(#REF!-INT(#REF!)&gt;0,TRUE,FALSE)</formula>
    </cfRule>
  </conditionalFormatting>
  <conditionalFormatting sqref="H682:H691">
    <cfRule type="expression" dxfId="824" priority="841" stopIfTrue="1">
      <formula>IF(#REF!-INT(#REF!)&gt;0,TRUE,FALSE)</formula>
    </cfRule>
  </conditionalFormatting>
  <conditionalFormatting sqref="I682:I691">
    <cfRule type="expression" dxfId="823" priority="840" stopIfTrue="1">
      <formula>IF(#REF!-INT(#REF!)&gt;0,TRUE,FALSE)</formula>
    </cfRule>
  </conditionalFormatting>
  <conditionalFormatting sqref="K682:K691">
    <cfRule type="expression" dxfId="822" priority="839" stopIfTrue="1">
      <formula>IF($B673-INT($B673)&gt;0,TRUE,FALSE)</formula>
    </cfRule>
  </conditionalFormatting>
  <conditionalFormatting sqref="L683:L691">
    <cfRule type="expression" dxfId="821" priority="838" stopIfTrue="1">
      <formula>IF($B674-INT($B674)&gt;0,TRUE,FALSE)</formula>
    </cfRule>
  </conditionalFormatting>
  <conditionalFormatting sqref="O683:O691">
    <cfRule type="expression" dxfId="820" priority="837" stopIfTrue="1">
      <formula>IF($B674-INT($B674)&gt;0,TRUE,FALSE)</formula>
    </cfRule>
  </conditionalFormatting>
  <conditionalFormatting sqref="P683:P691">
    <cfRule type="expression" dxfId="819" priority="836" stopIfTrue="1">
      <formula>IF($B674-INT($B674)&gt;0,TRUE,FALSE)</formula>
    </cfRule>
  </conditionalFormatting>
  <conditionalFormatting sqref="R683:R691">
    <cfRule type="expression" dxfId="818" priority="835" stopIfTrue="1">
      <formula>IF($B674-INT($B674)&gt;0,TRUE,FALSE)</formula>
    </cfRule>
  </conditionalFormatting>
  <conditionalFormatting sqref="Q682:Q691">
    <cfRule type="expression" dxfId="817" priority="834" stopIfTrue="1">
      <formula>IF($B673-INT($B673)&gt;0,TRUE,FALSE)</formula>
    </cfRule>
  </conditionalFormatting>
  <conditionalFormatting sqref="D692:D702">
    <cfRule type="cellIs" dxfId="816" priority="832" stopIfTrue="1" operator="equal">
      <formula>"NO ADMISIBLE"</formula>
    </cfRule>
  </conditionalFormatting>
  <conditionalFormatting sqref="M694:N702 E694:E702">
    <cfRule type="expression" dxfId="815" priority="831" stopIfTrue="1">
      <formula>IF($B687-INT($B687)&gt;0,TRUE,FALSE)</formula>
    </cfRule>
  </conditionalFormatting>
  <conditionalFormatting sqref="S692:S702">
    <cfRule type="cellIs" dxfId="814" priority="829" stopIfTrue="1" operator="equal">
      <formula>"NO ADMISIBLE"</formula>
    </cfRule>
    <cfRule type="cellIs" dxfId="813" priority="830" stopIfTrue="1" operator="equal">
      <formula>"ADMISIBLE"</formula>
    </cfRule>
  </conditionalFormatting>
  <conditionalFormatting sqref="S692:S702">
    <cfRule type="cellIs" dxfId="812" priority="828" stopIfTrue="1" operator="equal">
      <formula>"PENDIENTE"</formula>
    </cfRule>
  </conditionalFormatting>
  <conditionalFormatting sqref="E693 L693:P693 R693">
    <cfRule type="expression" dxfId="811" priority="827" stopIfTrue="1">
      <formula>IF($B684-INT($B684)&gt;0,TRUE,FALSE)</formula>
    </cfRule>
  </conditionalFormatting>
  <conditionalFormatting sqref="E692:R692 J693:J702 F693:F702">
    <cfRule type="expression" dxfId="810" priority="833" stopIfTrue="1">
      <formula>IF(#REF!-INT(#REF!)&gt;0,TRUE,FALSE)</formula>
    </cfRule>
  </conditionalFormatting>
  <conditionalFormatting sqref="G693:G702">
    <cfRule type="expression" dxfId="809" priority="826" stopIfTrue="1">
      <formula>IF(#REF!-INT(#REF!)&gt;0,TRUE,FALSE)</formula>
    </cfRule>
  </conditionalFormatting>
  <conditionalFormatting sqref="H693:H702">
    <cfRule type="expression" dxfId="808" priority="825" stopIfTrue="1">
      <formula>IF(#REF!-INT(#REF!)&gt;0,TRUE,FALSE)</formula>
    </cfRule>
  </conditionalFormatting>
  <conditionalFormatting sqref="I693:I702">
    <cfRule type="expression" dxfId="807" priority="824" stopIfTrue="1">
      <formula>IF(#REF!-INT(#REF!)&gt;0,TRUE,FALSE)</formula>
    </cfRule>
  </conditionalFormatting>
  <conditionalFormatting sqref="K693:K702">
    <cfRule type="expression" dxfId="806" priority="823" stopIfTrue="1">
      <formula>IF($B684-INT($B684)&gt;0,TRUE,FALSE)</formula>
    </cfRule>
  </conditionalFormatting>
  <conditionalFormatting sqref="L694:L702">
    <cfRule type="expression" dxfId="805" priority="822" stopIfTrue="1">
      <formula>IF($B685-INT($B685)&gt;0,TRUE,FALSE)</formula>
    </cfRule>
  </conditionalFormatting>
  <conditionalFormatting sqref="O694:O702">
    <cfRule type="expression" dxfId="804" priority="821" stopIfTrue="1">
      <formula>IF($B685-INT($B685)&gt;0,TRUE,FALSE)</formula>
    </cfRule>
  </conditionalFormatting>
  <conditionalFormatting sqref="P694:P702">
    <cfRule type="expression" dxfId="803" priority="820" stopIfTrue="1">
      <formula>IF($B685-INT($B685)&gt;0,TRUE,FALSE)</formula>
    </cfRule>
  </conditionalFormatting>
  <conditionalFormatting sqref="R694:R702">
    <cfRule type="expression" dxfId="802" priority="819" stopIfTrue="1">
      <formula>IF($B685-INT($B685)&gt;0,TRUE,FALSE)</formula>
    </cfRule>
  </conditionalFormatting>
  <conditionalFormatting sqref="Q693:Q702">
    <cfRule type="expression" dxfId="801" priority="818" stopIfTrue="1">
      <formula>IF($B684-INT($B684)&gt;0,TRUE,FALSE)</formula>
    </cfRule>
  </conditionalFormatting>
  <conditionalFormatting sqref="D703:D713">
    <cfRule type="cellIs" dxfId="800" priority="816" stopIfTrue="1" operator="equal">
      <formula>"NO ADMISIBLE"</formula>
    </cfRule>
  </conditionalFormatting>
  <conditionalFormatting sqref="M705:N713 E705:E713">
    <cfRule type="expression" dxfId="799" priority="815" stopIfTrue="1">
      <formula>IF($B698-INT($B698)&gt;0,TRUE,FALSE)</formula>
    </cfRule>
  </conditionalFormatting>
  <conditionalFormatting sqref="S703:S713">
    <cfRule type="cellIs" dxfId="798" priority="813" stopIfTrue="1" operator="equal">
      <formula>"NO ADMISIBLE"</formula>
    </cfRule>
    <cfRule type="cellIs" dxfId="797" priority="814" stopIfTrue="1" operator="equal">
      <formula>"ADMISIBLE"</formula>
    </cfRule>
  </conditionalFormatting>
  <conditionalFormatting sqref="S703:S713">
    <cfRule type="cellIs" dxfId="796" priority="812" stopIfTrue="1" operator="equal">
      <formula>"PENDIENTE"</formula>
    </cfRule>
  </conditionalFormatting>
  <conditionalFormatting sqref="E704 L704:P704 R704">
    <cfRule type="expression" dxfId="795" priority="811" stopIfTrue="1">
      <formula>IF($B695-INT($B695)&gt;0,TRUE,FALSE)</formula>
    </cfRule>
  </conditionalFormatting>
  <conditionalFormatting sqref="E703:R703 J704:J713 F704:F713">
    <cfRule type="expression" dxfId="794" priority="817" stopIfTrue="1">
      <formula>IF(#REF!-INT(#REF!)&gt;0,TRUE,FALSE)</formula>
    </cfRule>
  </conditionalFormatting>
  <conditionalFormatting sqref="G704:G713">
    <cfRule type="expression" dxfId="793" priority="810" stopIfTrue="1">
      <formula>IF(#REF!-INT(#REF!)&gt;0,TRUE,FALSE)</formula>
    </cfRule>
  </conditionalFormatting>
  <conditionalFormatting sqref="H704:H713">
    <cfRule type="expression" dxfId="792" priority="809" stopIfTrue="1">
      <formula>IF(#REF!-INT(#REF!)&gt;0,TRUE,FALSE)</formula>
    </cfRule>
  </conditionalFormatting>
  <conditionalFormatting sqref="I704:I713">
    <cfRule type="expression" dxfId="791" priority="808" stopIfTrue="1">
      <formula>IF(#REF!-INT(#REF!)&gt;0,TRUE,FALSE)</formula>
    </cfRule>
  </conditionalFormatting>
  <conditionalFormatting sqref="K704:K713">
    <cfRule type="expression" dxfId="790" priority="807" stopIfTrue="1">
      <formula>IF($B695-INT($B695)&gt;0,TRUE,FALSE)</formula>
    </cfRule>
  </conditionalFormatting>
  <conditionalFormatting sqref="L705:L713">
    <cfRule type="expression" dxfId="789" priority="806" stopIfTrue="1">
      <formula>IF($B696-INT($B696)&gt;0,TRUE,FALSE)</formula>
    </cfRule>
  </conditionalFormatting>
  <conditionalFormatting sqref="O705:O713">
    <cfRule type="expression" dxfId="788" priority="805" stopIfTrue="1">
      <formula>IF($B696-INT($B696)&gt;0,TRUE,FALSE)</formula>
    </cfRule>
  </conditionalFormatting>
  <conditionalFormatting sqref="P705:P713">
    <cfRule type="expression" dxfId="787" priority="804" stopIfTrue="1">
      <formula>IF($B696-INT($B696)&gt;0,TRUE,FALSE)</formula>
    </cfRule>
  </conditionalFormatting>
  <conditionalFormatting sqref="R705:R713">
    <cfRule type="expression" dxfId="786" priority="803" stopIfTrue="1">
      <formula>IF($B696-INT($B696)&gt;0,TRUE,FALSE)</formula>
    </cfRule>
  </conditionalFormatting>
  <conditionalFormatting sqref="Q704:Q713">
    <cfRule type="expression" dxfId="785" priority="802" stopIfTrue="1">
      <formula>IF($B695-INT($B695)&gt;0,TRUE,FALSE)</formula>
    </cfRule>
  </conditionalFormatting>
  <conditionalFormatting sqref="D714:D724">
    <cfRule type="cellIs" dxfId="784" priority="800" stopIfTrue="1" operator="equal">
      <formula>"NO ADMISIBLE"</formula>
    </cfRule>
  </conditionalFormatting>
  <conditionalFormatting sqref="M716:N724 E716:E724">
    <cfRule type="expression" dxfId="783" priority="799" stopIfTrue="1">
      <formula>IF($B709-INT($B709)&gt;0,TRUE,FALSE)</formula>
    </cfRule>
  </conditionalFormatting>
  <conditionalFormatting sqref="S714:S724">
    <cfRule type="cellIs" dxfId="782" priority="797" stopIfTrue="1" operator="equal">
      <formula>"NO ADMISIBLE"</formula>
    </cfRule>
    <cfRule type="cellIs" dxfId="781" priority="798" stopIfTrue="1" operator="equal">
      <formula>"ADMISIBLE"</formula>
    </cfRule>
  </conditionalFormatting>
  <conditionalFormatting sqref="S714:S724">
    <cfRule type="cellIs" dxfId="780" priority="796" stopIfTrue="1" operator="equal">
      <formula>"PENDIENTE"</formula>
    </cfRule>
  </conditionalFormatting>
  <conditionalFormatting sqref="E715 L715:P715 R715">
    <cfRule type="expression" dxfId="779" priority="795" stopIfTrue="1">
      <formula>IF($B706-INT($B706)&gt;0,TRUE,FALSE)</formula>
    </cfRule>
  </conditionalFormatting>
  <conditionalFormatting sqref="E714:R714 J715:J724 F715:F724">
    <cfRule type="expression" dxfId="778" priority="801" stopIfTrue="1">
      <formula>IF(#REF!-INT(#REF!)&gt;0,TRUE,FALSE)</formula>
    </cfRule>
  </conditionalFormatting>
  <conditionalFormatting sqref="G715:G724">
    <cfRule type="expression" dxfId="777" priority="794" stopIfTrue="1">
      <formula>IF(#REF!-INT(#REF!)&gt;0,TRUE,FALSE)</formula>
    </cfRule>
  </conditionalFormatting>
  <conditionalFormatting sqref="H715:H724">
    <cfRule type="expression" dxfId="776" priority="793" stopIfTrue="1">
      <formula>IF(#REF!-INT(#REF!)&gt;0,TRUE,FALSE)</formula>
    </cfRule>
  </conditionalFormatting>
  <conditionalFormatting sqref="I715:I724">
    <cfRule type="expression" dxfId="775" priority="792" stopIfTrue="1">
      <formula>IF(#REF!-INT(#REF!)&gt;0,TRUE,FALSE)</formula>
    </cfRule>
  </conditionalFormatting>
  <conditionalFormatting sqref="K715:K724">
    <cfRule type="expression" dxfId="774" priority="791" stopIfTrue="1">
      <formula>IF($B706-INT($B706)&gt;0,TRUE,FALSE)</formula>
    </cfRule>
  </conditionalFormatting>
  <conditionalFormatting sqref="L716:L724">
    <cfRule type="expression" dxfId="773" priority="790" stopIfTrue="1">
      <formula>IF($B707-INT($B707)&gt;0,TRUE,FALSE)</formula>
    </cfRule>
  </conditionalFormatting>
  <conditionalFormatting sqref="O716:O724">
    <cfRule type="expression" dxfId="772" priority="789" stopIfTrue="1">
      <formula>IF($B707-INT($B707)&gt;0,TRUE,FALSE)</formula>
    </cfRule>
  </conditionalFormatting>
  <conditionalFormatting sqref="P716:P724">
    <cfRule type="expression" dxfId="771" priority="788" stopIfTrue="1">
      <formula>IF($B707-INT($B707)&gt;0,TRUE,FALSE)</formula>
    </cfRule>
  </conditionalFormatting>
  <conditionalFormatting sqref="R716:R724">
    <cfRule type="expression" dxfId="770" priority="787" stopIfTrue="1">
      <formula>IF($B707-INT($B707)&gt;0,TRUE,FALSE)</formula>
    </cfRule>
  </conditionalFormatting>
  <conditionalFormatting sqref="Q715:Q724">
    <cfRule type="expression" dxfId="769" priority="786" stopIfTrue="1">
      <formula>IF($B706-INT($B706)&gt;0,TRUE,FALSE)</formula>
    </cfRule>
  </conditionalFormatting>
  <conditionalFormatting sqref="D725:D735">
    <cfRule type="cellIs" dxfId="768" priority="784" stopIfTrue="1" operator="equal">
      <formula>"NO ADMISIBLE"</formula>
    </cfRule>
  </conditionalFormatting>
  <conditionalFormatting sqref="M727:N735 E727:E735">
    <cfRule type="expression" dxfId="767" priority="783" stopIfTrue="1">
      <formula>IF($B720-INT($B720)&gt;0,TRUE,FALSE)</formula>
    </cfRule>
  </conditionalFormatting>
  <conditionalFormatting sqref="S725:S735">
    <cfRule type="cellIs" dxfId="766" priority="781" stopIfTrue="1" operator="equal">
      <formula>"NO ADMISIBLE"</formula>
    </cfRule>
    <cfRule type="cellIs" dxfId="765" priority="782" stopIfTrue="1" operator="equal">
      <formula>"ADMISIBLE"</formula>
    </cfRule>
  </conditionalFormatting>
  <conditionalFormatting sqref="S725:S735">
    <cfRule type="cellIs" dxfId="764" priority="780" stopIfTrue="1" operator="equal">
      <formula>"PENDIENTE"</formula>
    </cfRule>
  </conditionalFormatting>
  <conditionalFormatting sqref="E726 L726:P726 R726">
    <cfRule type="expression" dxfId="763" priority="779" stopIfTrue="1">
      <formula>IF($B717-INT($B717)&gt;0,TRUE,FALSE)</formula>
    </cfRule>
  </conditionalFormatting>
  <conditionalFormatting sqref="E725:R725 J726:J735 F726:F735">
    <cfRule type="expression" dxfId="762" priority="785" stopIfTrue="1">
      <formula>IF(#REF!-INT(#REF!)&gt;0,TRUE,FALSE)</formula>
    </cfRule>
  </conditionalFormatting>
  <conditionalFormatting sqref="G726:G735">
    <cfRule type="expression" dxfId="761" priority="778" stopIfTrue="1">
      <formula>IF(#REF!-INT(#REF!)&gt;0,TRUE,FALSE)</formula>
    </cfRule>
  </conditionalFormatting>
  <conditionalFormatting sqref="H726:H735">
    <cfRule type="expression" dxfId="760" priority="777" stopIfTrue="1">
      <formula>IF(#REF!-INT(#REF!)&gt;0,TRUE,FALSE)</formula>
    </cfRule>
  </conditionalFormatting>
  <conditionalFormatting sqref="I726:I735">
    <cfRule type="expression" dxfId="759" priority="776" stopIfTrue="1">
      <formula>IF(#REF!-INT(#REF!)&gt;0,TRUE,FALSE)</formula>
    </cfRule>
  </conditionalFormatting>
  <conditionalFormatting sqref="K726:K735">
    <cfRule type="expression" dxfId="758" priority="775" stopIfTrue="1">
      <formula>IF($B717-INT($B717)&gt;0,TRUE,FALSE)</formula>
    </cfRule>
  </conditionalFormatting>
  <conditionalFormatting sqref="L727:L735">
    <cfRule type="expression" dxfId="757" priority="774" stopIfTrue="1">
      <formula>IF($B718-INT($B718)&gt;0,TRUE,FALSE)</formula>
    </cfRule>
  </conditionalFormatting>
  <conditionalFormatting sqref="O727:O735">
    <cfRule type="expression" dxfId="756" priority="773" stopIfTrue="1">
      <formula>IF($B718-INT($B718)&gt;0,TRUE,FALSE)</formula>
    </cfRule>
  </conditionalFormatting>
  <conditionalFormatting sqref="P727:P735">
    <cfRule type="expression" dxfId="755" priority="772" stopIfTrue="1">
      <formula>IF($B718-INT($B718)&gt;0,TRUE,FALSE)</formula>
    </cfRule>
  </conditionalFormatting>
  <conditionalFormatting sqref="R727:R735">
    <cfRule type="expression" dxfId="754" priority="771" stopIfTrue="1">
      <formula>IF($B718-INT($B718)&gt;0,TRUE,FALSE)</formula>
    </cfRule>
  </conditionalFormatting>
  <conditionalFormatting sqref="Q726:Q735">
    <cfRule type="expression" dxfId="753" priority="770" stopIfTrue="1">
      <formula>IF($B717-INT($B717)&gt;0,TRUE,FALSE)</formula>
    </cfRule>
  </conditionalFormatting>
  <conditionalFormatting sqref="D736:D746">
    <cfRule type="cellIs" dxfId="752" priority="768" stopIfTrue="1" operator="equal">
      <formula>"NO ADMISIBLE"</formula>
    </cfRule>
  </conditionalFormatting>
  <conditionalFormatting sqref="M738:N746 E738:E746">
    <cfRule type="expression" dxfId="751" priority="767" stopIfTrue="1">
      <formula>IF($B731-INT($B731)&gt;0,TRUE,FALSE)</formula>
    </cfRule>
  </conditionalFormatting>
  <conditionalFormatting sqref="S736:S746">
    <cfRule type="cellIs" dxfId="750" priority="765" stopIfTrue="1" operator="equal">
      <formula>"NO ADMISIBLE"</formula>
    </cfRule>
    <cfRule type="cellIs" dxfId="749" priority="766" stopIfTrue="1" operator="equal">
      <formula>"ADMISIBLE"</formula>
    </cfRule>
  </conditionalFormatting>
  <conditionalFormatting sqref="S736:S746">
    <cfRule type="cellIs" dxfId="748" priority="764" stopIfTrue="1" operator="equal">
      <formula>"PENDIENTE"</formula>
    </cfRule>
  </conditionalFormatting>
  <conditionalFormatting sqref="E737 L737:P737 R737">
    <cfRule type="expression" dxfId="747" priority="763" stopIfTrue="1">
      <formula>IF($B728-INT($B728)&gt;0,TRUE,FALSE)</formula>
    </cfRule>
  </conditionalFormatting>
  <conditionalFormatting sqref="E736:R736 J737:J746 F737:F746">
    <cfRule type="expression" dxfId="746" priority="769" stopIfTrue="1">
      <formula>IF(#REF!-INT(#REF!)&gt;0,TRUE,FALSE)</formula>
    </cfRule>
  </conditionalFormatting>
  <conditionalFormatting sqref="G737:G746">
    <cfRule type="expression" dxfId="745" priority="762" stopIfTrue="1">
      <formula>IF(#REF!-INT(#REF!)&gt;0,TRUE,FALSE)</formula>
    </cfRule>
  </conditionalFormatting>
  <conditionalFormatting sqref="H737:H746">
    <cfRule type="expression" dxfId="744" priority="761" stopIfTrue="1">
      <formula>IF(#REF!-INT(#REF!)&gt;0,TRUE,FALSE)</formula>
    </cfRule>
  </conditionalFormatting>
  <conditionalFormatting sqref="I737:I746">
    <cfRule type="expression" dxfId="743" priority="760" stopIfTrue="1">
      <formula>IF(#REF!-INT(#REF!)&gt;0,TRUE,FALSE)</formula>
    </cfRule>
  </conditionalFormatting>
  <conditionalFormatting sqref="K737:K746">
    <cfRule type="expression" dxfId="742" priority="759" stopIfTrue="1">
      <formula>IF($B728-INT($B728)&gt;0,TRUE,FALSE)</formula>
    </cfRule>
  </conditionalFormatting>
  <conditionalFormatting sqref="L738:L746">
    <cfRule type="expression" dxfId="741" priority="758" stopIfTrue="1">
      <formula>IF($B729-INT($B729)&gt;0,TRUE,FALSE)</formula>
    </cfRule>
  </conditionalFormatting>
  <conditionalFormatting sqref="O738:O746">
    <cfRule type="expression" dxfId="740" priority="757" stopIfTrue="1">
      <formula>IF($B729-INT($B729)&gt;0,TRUE,FALSE)</formula>
    </cfRule>
  </conditionalFormatting>
  <conditionalFormatting sqref="P738:P746">
    <cfRule type="expression" dxfId="739" priority="756" stopIfTrue="1">
      <formula>IF($B729-INT($B729)&gt;0,TRUE,FALSE)</formula>
    </cfRule>
  </conditionalFormatting>
  <conditionalFormatting sqref="R738:R746">
    <cfRule type="expression" dxfId="738" priority="755" stopIfTrue="1">
      <formula>IF($B729-INT($B729)&gt;0,TRUE,FALSE)</formula>
    </cfRule>
  </conditionalFormatting>
  <conditionalFormatting sqref="Q737:Q746">
    <cfRule type="expression" dxfId="737" priority="754" stopIfTrue="1">
      <formula>IF($B728-INT($B728)&gt;0,TRUE,FALSE)</formula>
    </cfRule>
  </conditionalFormatting>
  <conditionalFormatting sqref="D747:D757">
    <cfRule type="cellIs" dxfId="736" priority="752" stopIfTrue="1" operator="equal">
      <formula>"NO ADMISIBLE"</formula>
    </cfRule>
  </conditionalFormatting>
  <conditionalFormatting sqref="M749:N757 E749:E757">
    <cfRule type="expression" dxfId="735" priority="751" stopIfTrue="1">
      <formula>IF($B742-INT($B742)&gt;0,TRUE,FALSE)</formula>
    </cfRule>
  </conditionalFormatting>
  <conditionalFormatting sqref="S747:S757">
    <cfRule type="cellIs" dxfId="734" priority="749" stopIfTrue="1" operator="equal">
      <formula>"NO ADMISIBLE"</formula>
    </cfRule>
    <cfRule type="cellIs" dxfId="733" priority="750" stopIfTrue="1" operator="equal">
      <formula>"ADMISIBLE"</formula>
    </cfRule>
  </conditionalFormatting>
  <conditionalFormatting sqref="S747:S757">
    <cfRule type="cellIs" dxfId="732" priority="748" stopIfTrue="1" operator="equal">
      <formula>"PENDIENTE"</formula>
    </cfRule>
  </conditionalFormatting>
  <conditionalFormatting sqref="E748 L748:P748 R748">
    <cfRule type="expression" dxfId="731" priority="747" stopIfTrue="1">
      <formula>IF($B739-INT($B739)&gt;0,TRUE,FALSE)</formula>
    </cfRule>
  </conditionalFormatting>
  <conditionalFormatting sqref="E747:R747 J748:J757 F748:F757">
    <cfRule type="expression" dxfId="730" priority="753" stopIfTrue="1">
      <formula>IF(#REF!-INT(#REF!)&gt;0,TRUE,FALSE)</formula>
    </cfRule>
  </conditionalFormatting>
  <conditionalFormatting sqref="G748:G757">
    <cfRule type="expression" dxfId="729" priority="746" stopIfTrue="1">
      <formula>IF(#REF!-INT(#REF!)&gt;0,TRUE,FALSE)</formula>
    </cfRule>
  </conditionalFormatting>
  <conditionalFormatting sqref="H748:H757">
    <cfRule type="expression" dxfId="728" priority="745" stopIfTrue="1">
      <formula>IF(#REF!-INT(#REF!)&gt;0,TRUE,FALSE)</formula>
    </cfRule>
  </conditionalFormatting>
  <conditionalFormatting sqref="I748:I757">
    <cfRule type="expression" dxfId="727" priority="744" stopIfTrue="1">
      <formula>IF(#REF!-INT(#REF!)&gt;0,TRUE,FALSE)</formula>
    </cfRule>
  </conditionalFormatting>
  <conditionalFormatting sqref="K748:K757">
    <cfRule type="expression" dxfId="726" priority="743" stopIfTrue="1">
      <formula>IF($B739-INT($B739)&gt;0,TRUE,FALSE)</formula>
    </cfRule>
  </conditionalFormatting>
  <conditionalFormatting sqref="L749:L757">
    <cfRule type="expression" dxfId="725" priority="742" stopIfTrue="1">
      <formula>IF($B740-INT($B740)&gt;0,TRUE,FALSE)</formula>
    </cfRule>
  </conditionalFormatting>
  <conditionalFormatting sqref="O749:O757">
    <cfRule type="expression" dxfId="724" priority="741" stopIfTrue="1">
      <formula>IF($B740-INT($B740)&gt;0,TRUE,FALSE)</formula>
    </cfRule>
  </conditionalFormatting>
  <conditionalFormatting sqref="P749:P757">
    <cfRule type="expression" dxfId="723" priority="740" stopIfTrue="1">
      <formula>IF($B740-INT($B740)&gt;0,TRUE,FALSE)</formula>
    </cfRule>
  </conditionalFormatting>
  <conditionalFormatting sqref="R749:R757">
    <cfRule type="expression" dxfId="722" priority="739" stopIfTrue="1">
      <formula>IF($B740-INT($B740)&gt;0,TRUE,FALSE)</formula>
    </cfRule>
  </conditionalFormatting>
  <conditionalFormatting sqref="Q748:Q757">
    <cfRule type="expression" dxfId="721" priority="738" stopIfTrue="1">
      <formula>IF($B739-INT($B739)&gt;0,TRUE,FALSE)</formula>
    </cfRule>
  </conditionalFormatting>
  <conditionalFormatting sqref="D758:D768">
    <cfRule type="cellIs" dxfId="720" priority="736" stopIfTrue="1" operator="equal">
      <formula>"NO ADMISIBLE"</formula>
    </cfRule>
  </conditionalFormatting>
  <conditionalFormatting sqref="M760:N768 E760:E768">
    <cfRule type="expression" dxfId="719" priority="735" stopIfTrue="1">
      <formula>IF($B753-INT($B753)&gt;0,TRUE,FALSE)</formula>
    </cfRule>
  </conditionalFormatting>
  <conditionalFormatting sqref="S758:S768">
    <cfRule type="cellIs" dxfId="718" priority="733" stopIfTrue="1" operator="equal">
      <formula>"NO ADMISIBLE"</formula>
    </cfRule>
    <cfRule type="cellIs" dxfId="717" priority="734" stopIfTrue="1" operator="equal">
      <formula>"ADMISIBLE"</formula>
    </cfRule>
  </conditionalFormatting>
  <conditionalFormatting sqref="S758:S768">
    <cfRule type="cellIs" dxfId="716" priority="732" stopIfTrue="1" operator="equal">
      <formula>"PENDIENTE"</formula>
    </cfRule>
  </conditionalFormatting>
  <conditionalFormatting sqref="E759 L759:P759 R759">
    <cfRule type="expression" dxfId="715" priority="731" stopIfTrue="1">
      <formula>IF($B750-INT($B750)&gt;0,TRUE,FALSE)</formula>
    </cfRule>
  </conditionalFormatting>
  <conditionalFormatting sqref="E758:R758 J759:J768 F759:F768">
    <cfRule type="expression" dxfId="714" priority="737" stopIfTrue="1">
      <formula>IF(#REF!-INT(#REF!)&gt;0,TRUE,FALSE)</formula>
    </cfRule>
  </conditionalFormatting>
  <conditionalFormatting sqref="G759:G768">
    <cfRule type="expression" dxfId="713" priority="730" stopIfTrue="1">
      <formula>IF(#REF!-INT(#REF!)&gt;0,TRUE,FALSE)</formula>
    </cfRule>
  </conditionalFormatting>
  <conditionalFormatting sqref="H759:H768">
    <cfRule type="expression" dxfId="712" priority="729" stopIfTrue="1">
      <formula>IF(#REF!-INT(#REF!)&gt;0,TRUE,FALSE)</formula>
    </cfRule>
  </conditionalFormatting>
  <conditionalFormatting sqref="I759:I768">
    <cfRule type="expression" dxfId="711" priority="728" stopIfTrue="1">
      <formula>IF(#REF!-INT(#REF!)&gt;0,TRUE,FALSE)</formula>
    </cfRule>
  </conditionalFormatting>
  <conditionalFormatting sqref="K759:K768">
    <cfRule type="expression" dxfId="710" priority="727" stopIfTrue="1">
      <formula>IF($B750-INT($B750)&gt;0,TRUE,FALSE)</formula>
    </cfRule>
  </conditionalFormatting>
  <conditionalFormatting sqref="L760:L768">
    <cfRule type="expression" dxfId="709" priority="726" stopIfTrue="1">
      <formula>IF($B751-INT($B751)&gt;0,TRUE,FALSE)</formula>
    </cfRule>
  </conditionalFormatting>
  <conditionalFormatting sqref="O760:O768">
    <cfRule type="expression" dxfId="708" priority="725" stopIfTrue="1">
      <formula>IF($B751-INT($B751)&gt;0,TRUE,FALSE)</formula>
    </cfRule>
  </conditionalFormatting>
  <conditionalFormatting sqref="P760:P768">
    <cfRule type="expression" dxfId="707" priority="724" stopIfTrue="1">
      <formula>IF($B751-INT($B751)&gt;0,TRUE,FALSE)</formula>
    </cfRule>
  </conditionalFormatting>
  <conditionalFormatting sqref="R760:R768">
    <cfRule type="expression" dxfId="706" priority="723" stopIfTrue="1">
      <formula>IF($B751-INT($B751)&gt;0,TRUE,FALSE)</formula>
    </cfRule>
  </conditionalFormatting>
  <conditionalFormatting sqref="Q759:Q768">
    <cfRule type="expression" dxfId="705" priority="722" stopIfTrue="1">
      <formula>IF($B750-INT($B750)&gt;0,TRUE,FALSE)</formula>
    </cfRule>
  </conditionalFormatting>
  <conditionalFormatting sqref="D769:D779">
    <cfRule type="cellIs" dxfId="704" priority="720" stopIfTrue="1" operator="equal">
      <formula>"NO ADMISIBLE"</formula>
    </cfRule>
  </conditionalFormatting>
  <conditionalFormatting sqref="M771:N779 E771:E779">
    <cfRule type="expression" dxfId="703" priority="719" stopIfTrue="1">
      <formula>IF($B764-INT($B764)&gt;0,TRUE,FALSE)</formula>
    </cfRule>
  </conditionalFormatting>
  <conditionalFormatting sqref="S769:S779">
    <cfRule type="cellIs" dxfId="702" priority="717" stopIfTrue="1" operator="equal">
      <formula>"NO ADMISIBLE"</formula>
    </cfRule>
    <cfRule type="cellIs" dxfId="701" priority="718" stopIfTrue="1" operator="equal">
      <formula>"ADMISIBLE"</formula>
    </cfRule>
  </conditionalFormatting>
  <conditionalFormatting sqref="S769:S779">
    <cfRule type="cellIs" dxfId="700" priority="716" stopIfTrue="1" operator="equal">
      <formula>"PENDIENTE"</formula>
    </cfRule>
  </conditionalFormatting>
  <conditionalFormatting sqref="E770 L770:P770 R770">
    <cfRule type="expression" dxfId="699" priority="715" stopIfTrue="1">
      <formula>IF($B761-INT($B761)&gt;0,TRUE,FALSE)</formula>
    </cfRule>
  </conditionalFormatting>
  <conditionalFormatting sqref="E769:R769 J770:J779 F770:F779">
    <cfRule type="expression" dxfId="698" priority="721" stopIfTrue="1">
      <formula>IF(#REF!-INT(#REF!)&gt;0,TRUE,FALSE)</formula>
    </cfRule>
  </conditionalFormatting>
  <conditionalFormatting sqref="G770:G779">
    <cfRule type="expression" dxfId="697" priority="714" stopIfTrue="1">
      <formula>IF(#REF!-INT(#REF!)&gt;0,TRUE,FALSE)</formula>
    </cfRule>
  </conditionalFormatting>
  <conditionalFormatting sqref="H770:H779">
    <cfRule type="expression" dxfId="696" priority="713" stopIfTrue="1">
      <formula>IF(#REF!-INT(#REF!)&gt;0,TRUE,FALSE)</formula>
    </cfRule>
  </conditionalFormatting>
  <conditionalFormatting sqref="I770:I779">
    <cfRule type="expression" dxfId="695" priority="712" stopIfTrue="1">
      <formula>IF(#REF!-INT(#REF!)&gt;0,TRUE,FALSE)</formula>
    </cfRule>
  </conditionalFormatting>
  <conditionalFormatting sqref="K770:K779">
    <cfRule type="expression" dxfId="694" priority="711" stopIfTrue="1">
      <formula>IF($B761-INT($B761)&gt;0,TRUE,FALSE)</formula>
    </cfRule>
  </conditionalFormatting>
  <conditionalFormatting sqref="L771:L779">
    <cfRule type="expression" dxfId="693" priority="710" stopIfTrue="1">
      <formula>IF($B762-INT($B762)&gt;0,TRUE,FALSE)</formula>
    </cfRule>
  </conditionalFormatting>
  <conditionalFormatting sqref="O771:O779">
    <cfRule type="expression" dxfId="692" priority="709" stopIfTrue="1">
      <formula>IF($B762-INT($B762)&gt;0,TRUE,FALSE)</formula>
    </cfRule>
  </conditionalFormatting>
  <conditionalFormatting sqref="P771:P779">
    <cfRule type="expression" dxfId="691" priority="708" stopIfTrue="1">
      <formula>IF($B762-INT($B762)&gt;0,TRUE,FALSE)</formula>
    </cfRule>
  </conditionalFormatting>
  <conditionalFormatting sqref="R771:R779">
    <cfRule type="expression" dxfId="690" priority="707" stopIfTrue="1">
      <formula>IF($B762-INT($B762)&gt;0,TRUE,FALSE)</formula>
    </cfRule>
  </conditionalFormatting>
  <conditionalFormatting sqref="Q770:Q779">
    <cfRule type="expression" dxfId="689" priority="706" stopIfTrue="1">
      <formula>IF($B761-INT($B761)&gt;0,TRUE,FALSE)</formula>
    </cfRule>
  </conditionalFormatting>
  <conditionalFormatting sqref="D780:D790">
    <cfRule type="cellIs" dxfId="688" priority="704" stopIfTrue="1" operator="equal">
      <formula>"NO ADMISIBLE"</formula>
    </cfRule>
  </conditionalFormatting>
  <conditionalFormatting sqref="M782:N790 E782:E790">
    <cfRule type="expression" dxfId="687" priority="703" stopIfTrue="1">
      <formula>IF($B775-INT($B775)&gt;0,TRUE,FALSE)</formula>
    </cfRule>
  </conditionalFormatting>
  <conditionalFormatting sqref="S780:S790">
    <cfRule type="cellIs" dxfId="686" priority="701" stopIfTrue="1" operator="equal">
      <formula>"NO ADMISIBLE"</formula>
    </cfRule>
    <cfRule type="cellIs" dxfId="685" priority="702" stopIfTrue="1" operator="equal">
      <formula>"ADMISIBLE"</formula>
    </cfRule>
  </conditionalFormatting>
  <conditionalFormatting sqref="S780:S790">
    <cfRule type="cellIs" dxfId="684" priority="700" stopIfTrue="1" operator="equal">
      <formula>"PENDIENTE"</formula>
    </cfRule>
  </conditionalFormatting>
  <conditionalFormatting sqref="E781 L781:P781 R781">
    <cfRule type="expression" dxfId="683" priority="699" stopIfTrue="1">
      <formula>IF($B772-INT($B772)&gt;0,TRUE,FALSE)</formula>
    </cfRule>
  </conditionalFormatting>
  <conditionalFormatting sqref="E780:R780 J781:J790 F781:F790">
    <cfRule type="expression" dxfId="682" priority="705" stopIfTrue="1">
      <formula>IF(#REF!-INT(#REF!)&gt;0,TRUE,FALSE)</formula>
    </cfRule>
  </conditionalFormatting>
  <conditionalFormatting sqref="G781:G790">
    <cfRule type="expression" dxfId="681" priority="698" stopIfTrue="1">
      <formula>IF(#REF!-INT(#REF!)&gt;0,TRUE,FALSE)</formula>
    </cfRule>
  </conditionalFormatting>
  <conditionalFormatting sqref="H781:H790">
    <cfRule type="expression" dxfId="680" priority="697" stopIfTrue="1">
      <formula>IF(#REF!-INT(#REF!)&gt;0,TRUE,FALSE)</formula>
    </cfRule>
  </conditionalFormatting>
  <conditionalFormatting sqref="I781:I790">
    <cfRule type="expression" dxfId="679" priority="696" stopIfTrue="1">
      <formula>IF(#REF!-INT(#REF!)&gt;0,TRUE,FALSE)</formula>
    </cfRule>
  </conditionalFormatting>
  <conditionalFormatting sqref="K781:K790">
    <cfRule type="expression" dxfId="678" priority="695" stopIfTrue="1">
      <formula>IF($B772-INT($B772)&gt;0,TRUE,FALSE)</formula>
    </cfRule>
  </conditionalFormatting>
  <conditionalFormatting sqref="L782:L790">
    <cfRule type="expression" dxfId="677" priority="694" stopIfTrue="1">
      <formula>IF($B773-INT($B773)&gt;0,TRUE,FALSE)</formula>
    </cfRule>
  </conditionalFormatting>
  <conditionalFormatting sqref="O782:O790">
    <cfRule type="expression" dxfId="676" priority="693" stopIfTrue="1">
      <formula>IF($B773-INT($B773)&gt;0,TRUE,FALSE)</formula>
    </cfRule>
  </conditionalFormatting>
  <conditionalFormatting sqref="P782:P790">
    <cfRule type="expression" dxfId="675" priority="692" stopIfTrue="1">
      <formula>IF($B773-INT($B773)&gt;0,TRUE,FALSE)</formula>
    </cfRule>
  </conditionalFormatting>
  <conditionalFormatting sqref="R782:R790">
    <cfRule type="expression" dxfId="674" priority="691" stopIfTrue="1">
      <formula>IF($B773-INT($B773)&gt;0,TRUE,FALSE)</formula>
    </cfRule>
  </conditionalFormatting>
  <conditionalFormatting sqref="Q781:Q790">
    <cfRule type="expression" dxfId="673" priority="690" stopIfTrue="1">
      <formula>IF($B772-INT($B772)&gt;0,TRUE,FALSE)</formula>
    </cfRule>
  </conditionalFormatting>
  <conditionalFormatting sqref="D791:D801">
    <cfRule type="cellIs" dxfId="672" priority="688" stopIfTrue="1" operator="equal">
      <formula>"NO ADMISIBLE"</formula>
    </cfRule>
  </conditionalFormatting>
  <conditionalFormatting sqref="M793:N801 E793:E801">
    <cfRule type="expression" dxfId="671" priority="687" stopIfTrue="1">
      <formula>IF($B786-INT($B786)&gt;0,TRUE,FALSE)</formula>
    </cfRule>
  </conditionalFormatting>
  <conditionalFormatting sqref="S791:S801">
    <cfRule type="cellIs" dxfId="670" priority="685" stopIfTrue="1" operator="equal">
      <formula>"NO ADMISIBLE"</formula>
    </cfRule>
    <cfRule type="cellIs" dxfId="669" priority="686" stopIfTrue="1" operator="equal">
      <formula>"ADMISIBLE"</formula>
    </cfRule>
  </conditionalFormatting>
  <conditionalFormatting sqref="S791:S801">
    <cfRule type="cellIs" dxfId="668" priority="684" stopIfTrue="1" operator="equal">
      <formula>"PENDIENTE"</formula>
    </cfRule>
  </conditionalFormatting>
  <conditionalFormatting sqref="E792 L792:P792 R792">
    <cfRule type="expression" dxfId="667" priority="683" stopIfTrue="1">
      <formula>IF($B783-INT($B783)&gt;0,TRUE,FALSE)</formula>
    </cfRule>
  </conditionalFormatting>
  <conditionalFormatting sqref="E791:R791 J792:J801 F792:F801">
    <cfRule type="expression" dxfId="666" priority="689" stopIfTrue="1">
      <formula>IF(#REF!-INT(#REF!)&gt;0,TRUE,FALSE)</formula>
    </cfRule>
  </conditionalFormatting>
  <conditionalFormatting sqref="G792:G801">
    <cfRule type="expression" dxfId="665" priority="682" stopIfTrue="1">
      <formula>IF(#REF!-INT(#REF!)&gt;0,TRUE,FALSE)</formula>
    </cfRule>
  </conditionalFormatting>
  <conditionalFormatting sqref="H792:H801">
    <cfRule type="expression" dxfId="664" priority="681" stopIfTrue="1">
      <formula>IF(#REF!-INT(#REF!)&gt;0,TRUE,FALSE)</formula>
    </cfRule>
  </conditionalFormatting>
  <conditionalFormatting sqref="I792:I801">
    <cfRule type="expression" dxfId="663" priority="680" stopIfTrue="1">
      <formula>IF(#REF!-INT(#REF!)&gt;0,TRUE,FALSE)</formula>
    </cfRule>
  </conditionalFormatting>
  <conditionalFormatting sqref="K792:K801">
    <cfRule type="expression" dxfId="662" priority="679" stopIfTrue="1">
      <formula>IF($B783-INT($B783)&gt;0,TRUE,FALSE)</formula>
    </cfRule>
  </conditionalFormatting>
  <conditionalFormatting sqref="L793:L801">
    <cfRule type="expression" dxfId="661" priority="678" stopIfTrue="1">
      <formula>IF($B784-INT($B784)&gt;0,TRUE,FALSE)</formula>
    </cfRule>
  </conditionalFormatting>
  <conditionalFormatting sqref="O793:O801">
    <cfRule type="expression" dxfId="660" priority="677" stopIfTrue="1">
      <formula>IF($B784-INT($B784)&gt;0,TRUE,FALSE)</formula>
    </cfRule>
  </conditionalFormatting>
  <conditionalFormatting sqref="P793:P801">
    <cfRule type="expression" dxfId="659" priority="676" stopIfTrue="1">
      <formula>IF($B784-INT($B784)&gt;0,TRUE,FALSE)</formula>
    </cfRule>
  </conditionalFormatting>
  <conditionalFormatting sqref="R793:R801">
    <cfRule type="expression" dxfId="658" priority="675" stopIfTrue="1">
      <formula>IF($B784-INT($B784)&gt;0,TRUE,FALSE)</formula>
    </cfRule>
  </conditionalFormatting>
  <conditionalFormatting sqref="Q792:Q801">
    <cfRule type="expression" dxfId="657" priority="674" stopIfTrue="1">
      <formula>IF($B783-INT($B783)&gt;0,TRUE,FALSE)</formula>
    </cfRule>
  </conditionalFormatting>
  <conditionalFormatting sqref="D802:D812">
    <cfRule type="cellIs" dxfId="656" priority="672" stopIfTrue="1" operator="equal">
      <formula>"NO ADMISIBLE"</formula>
    </cfRule>
  </conditionalFormatting>
  <conditionalFormatting sqref="M804:N812 E804:E812">
    <cfRule type="expression" dxfId="655" priority="671" stopIfTrue="1">
      <formula>IF($B797-INT($B797)&gt;0,TRUE,FALSE)</formula>
    </cfRule>
  </conditionalFormatting>
  <conditionalFormatting sqref="S802:S812">
    <cfRule type="cellIs" dxfId="654" priority="669" stopIfTrue="1" operator="equal">
      <formula>"NO ADMISIBLE"</formula>
    </cfRule>
    <cfRule type="cellIs" dxfId="653" priority="670" stopIfTrue="1" operator="equal">
      <formula>"ADMISIBLE"</formula>
    </cfRule>
  </conditionalFormatting>
  <conditionalFormatting sqref="S802:S812">
    <cfRule type="cellIs" dxfId="652" priority="668" stopIfTrue="1" operator="equal">
      <formula>"PENDIENTE"</formula>
    </cfRule>
  </conditionalFormatting>
  <conditionalFormatting sqref="E803 L803:P803 R803">
    <cfRule type="expression" dxfId="651" priority="667" stopIfTrue="1">
      <formula>IF($B794-INT($B794)&gt;0,TRUE,FALSE)</formula>
    </cfRule>
  </conditionalFormatting>
  <conditionalFormatting sqref="E802:R802 J803:J812 F803:F812">
    <cfRule type="expression" dxfId="650" priority="673" stopIfTrue="1">
      <formula>IF(#REF!-INT(#REF!)&gt;0,TRUE,FALSE)</formula>
    </cfRule>
  </conditionalFormatting>
  <conditionalFormatting sqref="G803:G812">
    <cfRule type="expression" dxfId="649" priority="666" stopIfTrue="1">
      <formula>IF(#REF!-INT(#REF!)&gt;0,TRUE,FALSE)</formula>
    </cfRule>
  </conditionalFormatting>
  <conditionalFormatting sqref="H803:H812">
    <cfRule type="expression" dxfId="648" priority="665" stopIfTrue="1">
      <formula>IF(#REF!-INT(#REF!)&gt;0,TRUE,FALSE)</formula>
    </cfRule>
  </conditionalFormatting>
  <conditionalFormatting sqref="I803:I812">
    <cfRule type="expression" dxfId="647" priority="664" stopIfTrue="1">
      <formula>IF(#REF!-INT(#REF!)&gt;0,TRUE,FALSE)</formula>
    </cfRule>
  </conditionalFormatting>
  <conditionalFormatting sqref="K803:K812">
    <cfRule type="expression" dxfId="646" priority="663" stopIfTrue="1">
      <formula>IF($B794-INT($B794)&gt;0,TRUE,FALSE)</formula>
    </cfRule>
  </conditionalFormatting>
  <conditionalFormatting sqref="L804:L812">
    <cfRule type="expression" dxfId="645" priority="662" stopIfTrue="1">
      <formula>IF($B795-INT($B795)&gt;0,TRUE,FALSE)</formula>
    </cfRule>
  </conditionalFormatting>
  <conditionalFormatting sqref="O804:O812">
    <cfRule type="expression" dxfId="644" priority="661" stopIfTrue="1">
      <formula>IF($B795-INT($B795)&gt;0,TRUE,FALSE)</formula>
    </cfRule>
  </conditionalFormatting>
  <conditionalFormatting sqref="P804:P812">
    <cfRule type="expression" dxfId="643" priority="660" stopIfTrue="1">
      <formula>IF($B795-INT($B795)&gt;0,TRUE,FALSE)</formula>
    </cfRule>
  </conditionalFormatting>
  <conditionalFormatting sqref="R804:R812">
    <cfRule type="expression" dxfId="642" priority="659" stopIfTrue="1">
      <formula>IF($B795-INT($B795)&gt;0,TRUE,FALSE)</formula>
    </cfRule>
  </conditionalFormatting>
  <conditionalFormatting sqref="Q803:Q812">
    <cfRule type="expression" dxfId="641" priority="658" stopIfTrue="1">
      <formula>IF($B794-INT($B794)&gt;0,TRUE,FALSE)</formula>
    </cfRule>
  </conditionalFormatting>
  <conditionalFormatting sqref="D813:D823">
    <cfRule type="cellIs" dxfId="640" priority="656" stopIfTrue="1" operator="equal">
      <formula>"NO ADMISIBLE"</formula>
    </cfRule>
  </conditionalFormatting>
  <conditionalFormatting sqref="M815:N823 E815:E823">
    <cfRule type="expression" dxfId="639" priority="655" stopIfTrue="1">
      <formula>IF($B808-INT($B808)&gt;0,TRUE,FALSE)</formula>
    </cfRule>
  </conditionalFormatting>
  <conditionalFormatting sqref="S813:S823">
    <cfRule type="cellIs" dxfId="638" priority="653" stopIfTrue="1" operator="equal">
      <formula>"NO ADMISIBLE"</formula>
    </cfRule>
    <cfRule type="cellIs" dxfId="637" priority="654" stopIfTrue="1" operator="equal">
      <formula>"ADMISIBLE"</formula>
    </cfRule>
  </conditionalFormatting>
  <conditionalFormatting sqref="S813:S823">
    <cfRule type="cellIs" dxfId="636" priority="652" stopIfTrue="1" operator="equal">
      <formula>"PENDIENTE"</formula>
    </cfRule>
  </conditionalFormatting>
  <conditionalFormatting sqref="E814 L814:P814 R814">
    <cfRule type="expression" dxfId="635" priority="651" stopIfTrue="1">
      <formula>IF($B805-INT($B805)&gt;0,TRUE,FALSE)</formula>
    </cfRule>
  </conditionalFormatting>
  <conditionalFormatting sqref="E813:R813 J814:J823 F814:F823">
    <cfRule type="expression" dxfId="634" priority="657" stopIfTrue="1">
      <formula>IF(#REF!-INT(#REF!)&gt;0,TRUE,FALSE)</formula>
    </cfRule>
  </conditionalFormatting>
  <conditionalFormatting sqref="G814:G823">
    <cfRule type="expression" dxfId="633" priority="650" stopIfTrue="1">
      <formula>IF(#REF!-INT(#REF!)&gt;0,TRUE,FALSE)</formula>
    </cfRule>
  </conditionalFormatting>
  <conditionalFormatting sqref="H814:H823">
    <cfRule type="expression" dxfId="632" priority="649" stopIfTrue="1">
      <formula>IF(#REF!-INT(#REF!)&gt;0,TRUE,FALSE)</formula>
    </cfRule>
  </conditionalFormatting>
  <conditionalFormatting sqref="I814:I823">
    <cfRule type="expression" dxfId="631" priority="648" stopIfTrue="1">
      <formula>IF(#REF!-INT(#REF!)&gt;0,TRUE,FALSE)</formula>
    </cfRule>
  </conditionalFormatting>
  <conditionalFormatting sqref="K814:K823">
    <cfRule type="expression" dxfId="630" priority="647" stopIfTrue="1">
      <formula>IF($B805-INT($B805)&gt;0,TRUE,FALSE)</formula>
    </cfRule>
  </conditionalFormatting>
  <conditionalFormatting sqref="L815:L823">
    <cfRule type="expression" dxfId="629" priority="646" stopIfTrue="1">
      <formula>IF($B806-INT($B806)&gt;0,TRUE,FALSE)</formula>
    </cfRule>
  </conditionalFormatting>
  <conditionalFormatting sqref="O815:O823">
    <cfRule type="expression" dxfId="628" priority="645" stopIfTrue="1">
      <formula>IF($B806-INT($B806)&gt;0,TRUE,FALSE)</formula>
    </cfRule>
  </conditionalFormatting>
  <conditionalFormatting sqref="P815:P823">
    <cfRule type="expression" dxfId="627" priority="644" stopIfTrue="1">
      <formula>IF($B806-INT($B806)&gt;0,TRUE,FALSE)</formula>
    </cfRule>
  </conditionalFormatting>
  <conditionalFormatting sqref="R815:R823">
    <cfRule type="expression" dxfId="626" priority="643" stopIfTrue="1">
      <formula>IF($B806-INT($B806)&gt;0,TRUE,FALSE)</formula>
    </cfRule>
  </conditionalFormatting>
  <conditionalFormatting sqref="Q814:Q823">
    <cfRule type="expression" dxfId="625" priority="642" stopIfTrue="1">
      <formula>IF($B805-INT($B805)&gt;0,TRUE,FALSE)</formula>
    </cfRule>
  </conditionalFormatting>
  <conditionalFormatting sqref="D824:D834">
    <cfRule type="cellIs" dxfId="624" priority="640" stopIfTrue="1" operator="equal">
      <formula>"NO ADMISIBLE"</formula>
    </cfRule>
  </conditionalFormatting>
  <conditionalFormatting sqref="M826:N834 E826:E834">
    <cfRule type="expression" dxfId="623" priority="639" stopIfTrue="1">
      <formula>IF($B819-INT($B819)&gt;0,TRUE,FALSE)</formula>
    </cfRule>
  </conditionalFormatting>
  <conditionalFormatting sqref="S824:S834">
    <cfRule type="cellIs" dxfId="622" priority="637" stopIfTrue="1" operator="equal">
      <formula>"NO ADMISIBLE"</formula>
    </cfRule>
    <cfRule type="cellIs" dxfId="621" priority="638" stopIfTrue="1" operator="equal">
      <formula>"ADMISIBLE"</formula>
    </cfRule>
  </conditionalFormatting>
  <conditionalFormatting sqref="S824:S834">
    <cfRule type="cellIs" dxfId="620" priority="636" stopIfTrue="1" operator="equal">
      <formula>"PENDIENTE"</formula>
    </cfRule>
  </conditionalFormatting>
  <conditionalFormatting sqref="E825 L825:P825 R825">
    <cfRule type="expression" dxfId="619" priority="635" stopIfTrue="1">
      <formula>IF($B816-INT($B816)&gt;0,TRUE,FALSE)</formula>
    </cfRule>
  </conditionalFormatting>
  <conditionalFormatting sqref="E824:R824 J825:J834 F825:F834">
    <cfRule type="expression" dxfId="618" priority="641" stopIfTrue="1">
      <formula>IF(#REF!-INT(#REF!)&gt;0,TRUE,FALSE)</formula>
    </cfRule>
  </conditionalFormatting>
  <conditionalFormatting sqref="G825:G834">
    <cfRule type="expression" dxfId="617" priority="634" stopIfTrue="1">
      <formula>IF(#REF!-INT(#REF!)&gt;0,TRUE,FALSE)</formula>
    </cfRule>
  </conditionalFormatting>
  <conditionalFormatting sqref="H825:H834">
    <cfRule type="expression" dxfId="616" priority="633" stopIfTrue="1">
      <formula>IF(#REF!-INT(#REF!)&gt;0,TRUE,FALSE)</formula>
    </cfRule>
  </conditionalFormatting>
  <conditionalFormatting sqref="I825:I834">
    <cfRule type="expression" dxfId="615" priority="632" stopIfTrue="1">
      <formula>IF(#REF!-INT(#REF!)&gt;0,TRUE,FALSE)</formula>
    </cfRule>
  </conditionalFormatting>
  <conditionalFormatting sqref="K825:K834">
    <cfRule type="expression" dxfId="614" priority="631" stopIfTrue="1">
      <formula>IF($B816-INT($B816)&gt;0,TRUE,FALSE)</formula>
    </cfRule>
  </conditionalFormatting>
  <conditionalFormatting sqref="L826:L834">
    <cfRule type="expression" dxfId="613" priority="630" stopIfTrue="1">
      <formula>IF($B817-INT($B817)&gt;0,TRUE,FALSE)</formula>
    </cfRule>
  </conditionalFormatting>
  <conditionalFormatting sqref="O826:O834">
    <cfRule type="expression" dxfId="612" priority="629" stopIfTrue="1">
      <formula>IF($B817-INT($B817)&gt;0,TRUE,FALSE)</formula>
    </cfRule>
  </conditionalFormatting>
  <conditionalFormatting sqref="P826:P834">
    <cfRule type="expression" dxfId="611" priority="628" stopIfTrue="1">
      <formula>IF($B817-INT($B817)&gt;0,TRUE,FALSE)</formula>
    </cfRule>
  </conditionalFormatting>
  <conditionalFormatting sqref="R826:R834">
    <cfRule type="expression" dxfId="610" priority="627" stopIfTrue="1">
      <formula>IF($B817-INT($B817)&gt;0,TRUE,FALSE)</formula>
    </cfRule>
  </conditionalFormatting>
  <conditionalFormatting sqref="Q825:Q834">
    <cfRule type="expression" dxfId="609" priority="626" stopIfTrue="1">
      <formula>IF($B816-INT($B816)&gt;0,TRUE,FALSE)</formula>
    </cfRule>
  </conditionalFormatting>
  <conditionalFormatting sqref="D835:D845">
    <cfRule type="cellIs" dxfId="608" priority="624" stopIfTrue="1" operator="equal">
      <formula>"NO ADMISIBLE"</formula>
    </cfRule>
  </conditionalFormatting>
  <conditionalFormatting sqref="M837:N845 E837:E845">
    <cfRule type="expression" dxfId="607" priority="623" stopIfTrue="1">
      <formula>IF($B830-INT($B830)&gt;0,TRUE,FALSE)</formula>
    </cfRule>
  </conditionalFormatting>
  <conditionalFormatting sqref="S835:S845">
    <cfRule type="cellIs" dxfId="606" priority="621" stopIfTrue="1" operator="equal">
      <formula>"NO ADMISIBLE"</formula>
    </cfRule>
    <cfRule type="cellIs" dxfId="605" priority="622" stopIfTrue="1" operator="equal">
      <formula>"ADMISIBLE"</formula>
    </cfRule>
  </conditionalFormatting>
  <conditionalFormatting sqref="S835:S845">
    <cfRule type="cellIs" dxfId="604" priority="620" stopIfTrue="1" operator="equal">
      <formula>"PENDIENTE"</formula>
    </cfRule>
  </conditionalFormatting>
  <conditionalFormatting sqref="E836 L836:P836 R836">
    <cfRule type="expression" dxfId="603" priority="619" stopIfTrue="1">
      <formula>IF($B827-INT($B827)&gt;0,TRUE,FALSE)</formula>
    </cfRule>
  </conditionalFormatting>
  <conditionalFormatting sqref="E835:R835 J836:J845 F836:F845">
    <cfRule type="expression" dxfId="602" priority="625" stopIfTrue="1">
      <formula>IF(#REF!-INT(#REF!)&gt;0,TRUE,FALSE)</formula>
    </cfRule>
  </conditionalFormatting>
  <conditionalFormatting sqref="G836:G845">
    <cfRule type="expression" dxfId="601" priority="618" stopIfTrue="1">
      <formula>IF(#REF!-INT(#REF!)&gt;0,TRUE,FALSE)</formula>
    </cfRule>
  </conditionalFormatting>
  <conditionalFormatting sqref="H836:H845">
    <cfRule type="expression" dxfId="600" priority="617" stopIfTrue="1">
      <formula>IF(#REF!-INT(#REF!)&gt;0,TRUE,FALSE)</formula>
    </cfRule>
  </conditionalFormatting>
  <conditionalFormatting sqref="I836:I845">
    <cfRule type="expression" dxfId="599" priority="616" stopIfTrue="1">
      <formula>IF(#REF!-INT(#REF!)&gt;0,TRUE,FALSE)</formula>
    </cfRule>
  </conditionalFormatting>
  <conditionalFormatting sqref="K836:K845">
    <cfRule type="expression" dxfId="598" priority="615" stopIfTrue="1">
      <formula>IF($B827-INT($B827)&gt;0,TRUE,FALSE)</formula>
    </cfRule>
  </conditionalFormatting>
  <conditionalFormatting sqref="L837:L845">
    <cfRule type="expression" dxfId="597" priority="614" stopIfTrue="1">
      <formula>IF($B828-INT($B828)&gt;0,TRUE,FALSE)</formula>
    </cfRule>
  </conditionalFormatting>
  <conditionalFormatting sqref="O837:O845">
    <cfRule type="expression" dxfId="596" priority="613" stopIfTrue="1">
      <formula>IF($B828-INT($B828)&gt;0,TRUE,FALSE)</formula>
    </cfRule>
  </conditionalFormatting>
  <conditionalFormatting sqref="P837:P845">
    <cfRule type="expression" dxfId="595" priority="612" stopIfTrue="1">
      <formula>IF($B828-INT($B828)&gt;0,TRUE,FALSE)</formula>
    </cfRule>
  </conditionalFormatting>
  <conditionalFormatting sqref="R837:R845">
    <cfRule type="expression" dxfId="594" priority="611" stopIfTrue="1">
      <formula>IF($B828-INT($B828)&gt;0,TRUE,FALSE)</formula>
    </cfRule>
  </conditionalFormatting>
  <conditionalFormatting sqref="Q836:Q845">
    <cfRule type="expression" dxfId="593" priority="610" stopIfTrue="1">
      <formula>IF($B827-INT($B827)&gt;0,TRUE,FALSE)</formula>
    </cfRule>
  </conditionalFormatting>
  <conditionalFormatting sqref="D846:D856">
    <cfRule type="cellIs" dxfId="592" priority="608" stopIfTrue="1" operator="equal">
      <formula>"NO ADMISIBLE"</formula>
    </cfRule>
  </conditionalFormatting>
  <conditionalFormatting sqref="M848:N856 E848:E856">
    <cfRule type="expression" dxfId="591" priority="607" stopIfTrue="1">
      <formula>IF($B841-INT($B841)&gt;0,TRUE,FALSE)</formula>
    </cfRule>
  </conditionalFormatting>
  <conditionalFormatting sqref="S846:S856">
    <cfRule type="cellIs" dxfId="590" priority="605" stopIfTrue="1" operator="equal">
      <formula>"NO ADMISIBLE"</formula>
    </cfRule>
    <cfRule type="cellIs" dxfId="589" priority="606" stopIfTrue="1" operator="equal">
      <formula>"ADMISIBLE"</formula>
    </cfRule>
  </conditionalFormatting>
  <conditionalFormatting sqref="S846:S856">
    <cfRule type="cellIs" dxfId="588" priority="604" stopIfTrue="1" operator="equal">
      <formula>"PENDIENTE"</formula>
    </cfRule>
  </conditionalFormatting>
  <conditionalFormatting sqref="E847 L847:P847 R847">
    <cfRule type="expression" dxfId="587" priority="603" stopIfTrue="1">
      <formula>IF($B838-INT($B838)&gt;0,TRUE,FALSE)</formula>
    </cfRule>
  </conditionalFormatting>
  <conditionalFormatting sqref="E846:R846 J847:J856 F847:F856">
    <cfRule type="expression" dxfId="586" priority="609" stopIfTrue="1">
      <formula>IF(#REF!-INT(#REF!)&gt;0,TRUE,FALSE)</formula>
    </cfRule>
  </conditionalFormatting>
  <conditionalFormatting sqref="G847:G856">
    <cfRule type="expression" dxfId="585" priority="602" stopIfTrue="1">
      <formula>IF(#REF!-INT(#REF!)&gt;0,TRUE,FALSE)</formula>
    </cfRule>
  </conditionalFormatting>
  <conditionalFormatting sqref="H847:H856">
    <cfRule type="expression" dxfId="584" priority="601" stopIfTrue="1">
      <formula>IF(#REF!-INT(#REF!)&gt;0,TRUE,FALSE)</formula>
    </cfRule>
  </conditionalFormatting>
  <conditionalFormatting sqref="I847:I856">
    <cfRule type="expression" dxfId="583" priority="600" stopIfTrue="1">
      <formula>IF(#REF!-INT(#REF!)&gt;0,TRUE,FALSE)</formula>
    </cfRule>
  </conditionalFormatting>
  <conditionalFormatting sqref="K847:K856">
    <cfRule type="expression" dxfId="582" priority="599" stopIfTrue="1">
      <formula>IF($B838-INT($B838)&gt;0,TRUE,FALSE)</formula>
    </cfRule>
  </conditionalFormatting>
  <conditionalFormatting sqref="L848:L856">
    <cfRule type="expression" dxfId="581" priority="598" stopIfTrue="1">
      <formula>IF($B839-INT($B839)&gt;0,TRUE,FALSE)</formula>
    </cfRule>
  </conditionalFormatting>
  <conditionalFormatting sqref="O848:O856">
    <cfRule type="expression" dxfId="580" priority="597" stopIfTrue="1">
      <formula>IF($B839-INT($B839)&gt;0,TRUE,FALSE)</formula>
    </cfRule>
  </conditionalFormatting>
  <conditionalFormatting sqref="P848:P856">
    <cfRule type="expression" dxfId="579" priority="596" stopIfTrue="1">
      <formula>IF($B839-INT($B839)&gt;0,TRUE,FALSE)</formula>
    </cfRule>
  </conditionalFormatting>
  <conditionalFormatting sqref="R848:R856">
    <cfRule type="expression" dxfId="578" priority="595" stopIfTrue="1">
      <formula>IF($B839-INT($B839)&gt;0,TRUE,FALSE)</formula>
    </cfRule>
  </conditionalFormatting>
  <conditionalFormatting sqref="Q847:Q856">
    <cfRule type="expression" dxfId="577" priority="594" stopIfTrue="1">
      <formula>IF($B838-INT($B838)&gt;0,TRUE,FALSE)</formula>
    </cfRule>
  </conditionalFormatting>
  <conditionalFormatting sqref="D857:D867">
    <cfRule type="cellIs" dxfId="576" priority="592" stopIfTrue="1" operator="equal">
      <formula>"NO ADMISIBLE"</formula>
    </cfRule>
  </conditionalFormatting>
  <conditionalFormatting sqref="M859:N867 E859:E867">
    <cfRule type="expression" dxfId="575" priority="591" stopIfTrue="1">
      <formula>IF($B852-INT($B852)&gt;0,TRUE,FALSE)</formula>
    </cfRule>
  </conditionalFormatting>
  <conditionalFormatting sqref="S857:S867">
    <cfRule type="cellIs" dxfId="574" priority="589" stopIfTrue="1" operator="equal">
      <formula>"NO ADMISIBLE"</formula>
    </cfRule>
    <cfRule type="cellIs" dxfId="573" priority="590" stopIfTrue="1" operator="equal">
      <formula>"ADMISIBLE"</formula>
    </cfRule>
  </conditionalFormatting>
  <conditionalFormatting sqref="S857:S867">
    <cfRule type="cellIs" dxfId="572" priority="588" stopIfTrue="1" operator="equal">
      <formula>"PENDIENTE"</formula>
    </cfRule>
  </conditionalFormatting>
  <conditionalFormatting sqref="E858 L858:P858 R858">
    <cfRule type="expression" dxfId="571" priority="587" stopIfTrue="1">
      <formula>IF($B849-INT($B849)&gt;0,TRUE,FALSE)</formula>
    </cfRule>
  </conditionalFormatting>
  <conditionalFormatting sqref="E857:R857 J858:J867 F858:F867">
    <cfRule type="expression" dxfId="570" priority="593" stopIfTrue="1">
      <formula>IF(#REF!-INT(#REF!)&gt;0,TRUE,FALSE)</formula>
    </cfRule>
  </conditionalFormatting>
  <conditionalFormatting sqref="G858:G867">
    <cfRule type="expression" dxfId="569" priority="586" stopIfTrue="1">
      <formula>IF(#REF!-INT(#REF!)&gt;0,TRUE,FALSE)</formula>
    </cfRule>
  </conditionalFormatting>
  <conditionalFormatting sqref="H858:H867">
    <cfRule type="expression" dxfId="568" priority="585" stopIfTrue="1">
      <formula>IF(#REF!-INT(#REF!)&gt;0,TRUE,FALSE)</formula>
    </cfRule>
  </conditionalFormatting>
  <conditionalFormatting sqref="I858:I867">
    <cfRule type="expression" dxfId="567" priority="584" stopIfTrue="1">
      <formula>IF(#REF!-INT(#REF!)&gt;0,TRUE,FALSE)</formula>
    </cfRule>
  </conditionalFormatting>
  <conditionalFormatting sqref="K858:K867">
    <cfRule type="expression" dxfId="566" priority="583" stopIfTrue="1">
      <formula>IF($B849-INT($B849)&gt;0,TRUE,FALSE)</formula>
    </cfRule>
  </conditionalFormatting>
  <conditionalFormatting sqref="L859:L867">
    <cfRule type="expression" dxfId="565" priority="582" stopIfTrue="1">
      <formula>IF($B850-INT($B850)&gt;0,TRUE,FALSE)</formula>
    </cfRule>
  </conditionalFormatting>
  <conditionalFormatting sqref="O859:O867">
    <cfRule type="expression" dxfId="564" priority="581" stopIfTrue="1">
      <formula>IF($B850-INT($B850)&gt;0,TRUE,FALSE)</formula>
    </cfRule>
  </conditionalFormatting>
  <conditionalFormatting sqref="P859:P867">
    <cfRule type="expression" dxfId="563" priority="580" stopIfTrue="1">
      <formula>IF($B850-INT($B850)&gt;0,TRUE,FALSE)</formula>
    </cfRule>
  </conditionalFormatting>
  <conditionalFormatting sqref="R859:R867">
    <cfRule type="expression" dxfId="562" priority="579" stopIfTrue="1">
      <formula>IF($B850-INT($B850)&gt;0,TRUE,FALSE)</formula>
    </cfRule>
  </conditionalFormatting>
  <conditionalFormatting sqref="Q858:Q867">
    <cfRule type="expression" dxfId="561" priority="578" stopIfTrue="1">
      <formula>IF($B849-INT($B849)&gt;0,TRUE,FALSE)</formula>
    </cfRule>
  </conditionalFormatting>
  <conditionalFormatting sqref="D868:D878">
    <cfRule type="cellIs" dxfId="560" priority="576" stopIfTrue="1" operator="equal">
      <formula>"NO ADMISIBLE"</formula>
    </cfRule>
  </conditionalFormatting>
  <conditionalFormatting sqref="M870:N878 E870:E878">
    <cfRule type="expression" dxfId="559" priority="575" stopIfTrue="1">
      <formula>IF($B863-INT($B863)&gt;0,TRUE,FALSE)</formula>
    </cfRule>
  </conditionalFormatting>
  <conditionalFormatting sqref="S868:S878">
    <cfRule type="cellIs" dxfId="558" priority="573" stopIfTrue="1" operator="equal">
      <formula>"NO ADMISIBLE"</formula>
    </cfRule>
    <cfRule type="cellIs" dxfId="557" priority="574" stopIfTrue="1" operator="equal">
      <formula>"ADMISIBLE"</formula>
    </cfRule>
  </conditionalFormatting>
  <conditionalFormatting sqref="S868:S878">
    <cfRule type="cellIs" dxfId="556" priority="572" stopIfTrue="1" operator="equal">
      <formula>"PENDIENTE"</formula>
    </cfRule>
  </conditionalFormatting>
  <conditionalFormatting sqref="E869 L869:P869 R869">
    <cfRule type="expression" dxfId="555" priority="571" stopIfTrue="1">
      <formula>IF($B860-INT($B860)&gt;0,TRUE,FALSE)</formula>
    </cfRule>
  </conditionalFormatting>
  <conditionalFormatting sqref="E868:R868 J869:J878 F869:F878">
    <cfRule type="expression" dxfId="554" priority="577" stopIfTrue="1">
      <formula>IF(#REF!-INT(#REF!)&gt;0,TRUE,FALSE)</formula>
    </cfRule>
  </conditionalFormatting>
  <conditionalFormatting sqref="G869:G878">
    <cfRule type="expression" dxfId="553" priority="570" stopIfTrue="1">
      <formula>IF(#REF!-INT(#REF!)&gt;0,TRUE,FALSE)</formula>
    </cfRule>
  </conditionalFormatting>
  <conditionalFormatting sqref="H869:H878">
    <cfRule type="expression" dxfId="552" priority="569" stopIfTrue="1">
      <formula>IF(#REF!-INT(#REF!)&gt;0,TRUE,FALSE)</formula>
    </cfRule>
  </conditionalFormatting>
  <conditionalFormatting sqref="I869:I878">
    <cfRule type="expression" dxfId="551" priority="568" stopIfTrue="1">
      <formula>IF(#REF!-INT(#REF!)&gt;0,TRUE,FALSE)</formula>
    </cfRule>
  </conditionalFormatting>
  <conditionalFormatting sqref="K869:K878">
    <cfRule type="expression" dxfId="550" priority="567" stopIfTrue="1">
      <formula>IF($B860-INT($B860)&gt;0,TRUE,FALSE)</formula>
    </cfRule>
  </conditionalFormatting>
  <conditionalFormatting sqref="L870:L878">
    <cfRule type="expression" dxfId="549" priority="566" stopIfTrue="1">
      <formula>IF($B861-INT($B861)&gt;0,TRUE,FALSE)</formula>
    </cfRule>
  </conditionalFormatting>
  <conditionalFormatting sqref="O870:O878">
    <cfRule type="expression" dxfId="548" priority="565" stopIfTrue="1">
      <formula>IF($B861-INT($B861)&gt;0,TRUE,FALSE)</formula>
    </cfRule>
  </conditionalFormatting>
  <conditionalFormatting sqref="P870:P878">
    <cfRule type="expression" dxfId="547" priority="564" stopIfTrue="1">
      <formula>IF($B861-INT($B861)&gt;0,TRUE,FALSE)</formula>
    </cfRule>
  </conditionalFormatting>
  <conditionalFormatting sqref="R870:R878">
    <cfRule type="expression" dxfId="546" priority="563" stopIfTrue="1">
      <formula>IF($B861-INT($B861)&gt;0,TRUE,FALSE)</formula>
    </cfRule>
  </conditionalFormatting>
  <conditionalFormatting sqref="Q869:Q878">
    <cfRule type="expression" dxfId="545" priority="562" stopIfTrue="1">
      <formula>IF($B860-INT($B860)&gt;0,TRUE,FALSE)</formula>
    </cfRule>
  </conditionalFormatting>
  <conditionalFormatting sqref="D879:D889">
    <cfRule type="cellIs" dxfId="544" priority="560" stopIfTrue="1" operator="equal">
      <formula>"NO ADMISIBLE"</formula>
    </cfRule>
  </conditionalFormatting>
  <conditionalFormatting sqref="M881:N889 E881:E889">
    <cfRule type="expression" dxfId="543" priority="559" stopIfTrue="1">
      <formula>IF($B874-INT($B874)&gt;0,TRUE,FALSE)</formula>
    </cfRule>
  </conditionalFormatting>
  <conditionalFormatting sqref="S879:S889">
    <cfRule type="cellIs" dxfId="542" priority="557" stopIfTrue="1" operator="equal">
      <formula>"NO ADMISIBLE"</formula>
    </cfRule>
    <cfRule type="cellIs" dxfId="541" priority="558" stopIfTrue="1" operator="equal">
      <formula>"ADMISIBLE"</formula>
    </cfRule>
  </conditionalFormatting>
  <conditionalFormatting sqref="S879:S889">
    <cfRule type="cellIs" dxfId="540" priority="556" stopIfTrue="1" operator="equal">
      <formula>"PENDIENTE"</formula>
    </cfRule>
  </conditionalFormatting>
  <conditionalFormatting sqref="E880 L880:P880 R880">
    <cfRule type="expression" dxfId="539" priority="555" stopIfTrue="1">
      <formula>IF($B871-INT($B871)&gt;0,TRUE,FALSE)</formula>
    </cfRule>
  </conditionalFormatting>
  <conditionalFormatting sqref="E879:R879 J880:J889 F880:F889">
    <cfRule type="expression" dxfId="538" priority="561" stopIfTrue="1">
      <formula>IF(#REF!-INT(#REF!)&gt;0,TRUE,FALSE)</formula>
    </cfRule>
  </conditionalFormatting>
  <conditionalFormatting sqref="G880:G889">
    <cfRule type="expression" dxfId="537" priority="554" stopIfTrue="1">
      <formula>IF(#REF!-INT(#REF!)&gt;0,TRUE,FALSE)</formula>
    </cfRule>
  </conditionalFormatting>
  <conditionalFormatting sqref="H880:H889">
    <cfRule type="expression" dxfId="536" priority="553" stopIfTrue="1">
      <formula>IF(#REF!-INT(#REF!)&gt;0,TRUE,FALSE)</formula>
    </cfRule>
  </conditionalFormatting>
  <conditionalFormatting sqref="I880:I889">
    <cfRule type="expression" dxfId="535" priority="552" stopIfTrue="1">
      <formula>IF(#REF!-INT(#REF!)&gt;0,TRUE,FALSE)</formula>
    </cfRule>
  </conditionalFormatting>
  <conditionalFormatting sqref="K880:K889">
    <cfRule type="expression" dxfId="534" priority="551" stopIfTrue="1">
      <formula>IF($B871-INT($B871)&gt;0,TRUE,FALSE)</formula>
    </cfRule>
  </conditionalFormatting>
  <conditionalFormatting sqref="L881:L889">
    <cfRule type="expression" dxfId="533" priority="550" stopIfTrue="1">
      <formula>IF($B872-INT($B872)&gt;0,TRUE,FALSE)</formula>
    </cfRule>
  </conditionalFormatting>
  <conditionalFormatting sqref="O881:O889">
    <cfRule type="expression" dxfId="532" priority="549" stopIfTrue="1">
      <formula>IF($B872-INT($B872)&gt;0,TRUE,FALSE)</formula>
    </cfRule>
  </conditionalFormatting>
  <conditionalFormatting sqref="P881:P889">
    <cfRule type="expression" dxfId="531" priority="548" stopIfTrue="1">
      <formula>IF($B872-INT($B872)&gt;0,TRUE,FALSE)</formula>
    </cfRule>
  </conditionalFormatting>
  <conditionalFormatting sqref="R881:R889">
    <cfRule type="expression" dxfId="530" priority="547" stopIfTrue="1">
      <formula>IF($B872-INT($B872)&gt;0,TRUE,FALSE)</formula>
    </cfRule>
  </conditionalFormatting>
  <conditionalFormatting sqref="Q880:Q889">
    <cfRule type="expression" dxfId="529" priority="546" stopIfTrue="1">
      <formula>IF($B871-INT($B871)&gt;0,TRUE,FALSE)</formula>
    </cfRule>
  </conditionalFormatting>
  <conditionalFormatting sqref="D890:D900">
    <cfRule type="cellIs" dxfId="528" priority="544" stopIfTrue="1" operator="equal">
      <formula>"NO ADMISIBLE"</formula>
    </cfRule>
  </conditionalFormatting>
  <conditionalFormatting sqref="M892:N900 E892:E900">
    <cfRule type="expression" dxfId="527" priority="543" stopIfTrue="1">
      <formula>IF($B885-INT($B885)&gt;0,TRUE,FALSE)</formula>
    </cfRule>
  </conditionalFormatting>
  <conditionalFormatting sqref="S890:S900">
    <cfRule type="cellIs" dxfId="526" priority="541" stopIfTrue="1" operator="equal">
      <formula>"NO ADMISIBLE"</formula>
    </cfRule>
    <cfRule type="cellIs" dxfId="525" priority="542" stopIfTrue="1" operator="equal">
      <formula>"ADMISIBLE"</formula>
    </cfRule>
  </conditionalFormatting>
  <conditionalFormatting sqref="S890:S900">
    <cfRule type="cellIs" dxfId="524" priority="540" stopIfTrue="1" operator="equal">
      <formula>"PENDIENTE"</formula>
    </cfRule>
  </conditionalFormatting>
  <conditionalFormatting sqref="E891 L891:P891 R891">
    <cfRule type="expression" dxfId="523" priority="539" stopIfTrue="1">
      <formula>IF($B882-INT($B882)&gt;0,TRUE,FALSE)</formula>
    </cfRule>
  </conditionalFormatting>
  <conditionalFormatting sqref="E890:R890 J891:J900 F891:F900">
    <cfRule type="expression" dxfId="522" priority="545" stopIfTrue="1">
      <formula>IF(#REF!-INT(#REF!)&gt;0,TRUE,FALSE)</formula>
    </cfRule>
  </conditionalFormatting>
  <conditionalFormatting sqref="G891:G900">
    <cfRule type="expression" dxfId="521" priority="538" stopIfTrue="1">
      <formula>IF(#REF!-INT(#REF!)&gt;0,TRUE,FALSE)</formula>
    </cfRule>
  </conditionalFormatting>
  <conditionalFormatting sqref="H891:H900">
    <cfRule type="expression" dxfId="520" priority="537" stopIfTrue="1">
      <formula>IF(#REF!-INT(#REF!)&gt;0,TRUE,FALSE)</formula>
    </cfRule>
  </conditionalFormatting>
  <conditionalFormatting sqref="I891:I900">
    <cfRule type="expression" dxfId="519" priority="536" stopIfTrue="1">
      <formula>IF(#REF!-INT(#REF!)&gt;0,TRUE,FALSE)</formula>
    </cfRule>
  </conditionalFormatting>
  <conditionalFormatting sqref="K891:K900">
    <cfRule type="expression" dxfId="518" priority="535" stopIfTrue="1">
      <formula>IF($B882-INT($B882)&gt;0,TRUE,FALSE)</formula>
    </cfRule>
  </conditionalFormatting>
  <conditionalFormatting sqref="L892:L900">
    <cfRule type="expression" dxfId="517" priority="534" stopIfTrue="1">
      <formula>IF($B883-INT($B883)&gt;0,TRUE,FALSE)</formula>
    </cfRule>
  </conditionalFormatting>
  <conditionalFormatting sqref="O892:O900">
    <cfRule type="expression" dxfId="516" priority="533" stopIfTrue="1">
      <formula>IF($B883-INT($B883)&gt;0,TRUE,FALSE)</formula>
    </cfRule>
  </conditionalFormatting>
  <conditionalFormatting sqref="P892:P900">
    <cfRule type="expression" dxfId="515" priority="532" stopIfTrue="1">
      <formula>IF($B883-INT($B883)&gt;0,TRUE,FALSE)</formula>
    </cfRule>
  </conditionalFormatting>
  <conditionalFormatting sqref="R892:R900">
    <cfRule type="expression" dxfId="514" priority="531" stopIfTrue="1">
      <formula>IF($B883-INT($B883)&gt;0,TRUE,FALSE)</formula>
    </cfRule>
  </conditionalFormatting>
  <conditionalFormatting sqref="Q891:Q900">
    <cfRule type="expression" dxfId="513" priority="530" stopIfTrue="1">
      <formula>IF($B882-INT($B882)&gt;0,TRUE,FALSE)</formula>
    </cfRule>
  </conditionalFormatting>
  <conditionalFormatting sqref="D901:D911">
    <cfRule type="cellIs" dxfId="512" priority="528" stopIfTrue="1" operator="equal">
      <formula>"NO ADMISIBLE"</formula>
    </cfRule>
  </conditionalFormatting>
  <conditionalFormatting sqref="M903:N911 E903:E911">
    <cfRule type="expression" dxfId="511" priority="527" stopIfTrue="1">
      <formula>IF($B896-INT($B896)&gt;0,TRUE,FALSE)</formula>
    </cfRule>
  </conditionalFormatting>
  <conditionalFormatting sqref="S901:S911">
    <cfRule type="cellIs" dxfId="510" priority="525" stopIfTrue="1" operator="equal">
      <formula>"NO ADMISIBLE"</formula>
    </cfRule>
    <cfRule type="cellIs" dxfId="509" priority="526" stopIfTrue="1" operator="equal">
      <formula>"ADMISIBLE"</formula>
    </cfRule>
  </conditionalFormatting>
  <conditionalFormatting sqref="S901:S911">
    <cfRule type="cellIs" dxfId="508" priority="524" stopIfTrue="1" operator="equal">
      <formula>"PENDIENTE"</formula>
    </cfRule>
  </conditionalFormatting>
  <conditionalFormatting sqref="E902 L902:P902 R902">
    <cfRule type="expression" dxfId="507" priority="523" stopIfTrue="1">
      <formula>IF($B893-INT($B893)&gt;0,TRUE,FALSE)</formula>
    </cfRule>
  </conditionalFormatting>
  <conditionalFormatting sqref="E901:R901 J902:J911 F902:F911">
    <cfRule type="expression" dxfId="506" priority="529" stopIfTrue="1">
      <formula>IF(#REF!-INT(#REF!)&gt;0,TRUE,FALSE)</formula>
    </cfRule>
  </conditionalFormatting>
  <conditionalFormatting sqref="G902:G911">
    <cfRule type="expression" dxfId="505" priority="522" stopIfTrue="1">
      <formula>IF(#REF!-INT(#REF!)&gt;0,TRUE,FALSE)</formula>
    </cfRule>
  </conditionalFormatting>
  <conditionalFormatting sqref="H902:H911">
    <cfRule type="expression" dxfId="504" priority="521" stopIfTrue="1">
      <formula>IF(#REF!-INT(#REF!)&gt;0,TRUE,FALSE)</formula>
    </cfRule>
  </conditionalFormatting>
  <conditionalFormatting sqref="I902:I911">
    <cfRule type="expression" dxfId="503" priority="520" stopIfTrue="1">
      <formula>IF(#REF!-INT(#REF!)&gt;0,TRUE,FALSE)</formula>
    </cfRule>
  </conditionalFormatting>
  <conditionalFormatting sqref="K902:K911">
    <cfRule type="expression" dxfId="502" priority="519" stopIfTrue="1">
      <formula>IF($B893-INT($B893)&gt;0,TRUE,FALSE)</formula>
    </cfRule>
  </conditionalFormatting>
  <conditionalFormatting sqref="L903:L911">
    <cfRule type="expression" dxfId="501" priority="518" stopIfTrue="1">
      <formula>IF($B894-INT($B894)&gt;0,TRUE,FALSE)</formula>
    </cfRule>
  </conditionalFormatting>
  <conditionalFormatting sqref="O903:O911">
    <cfRule type="expression" dxfId="500" priority="517" stopIfTrue="1">
      <formula>IF($B894-INT($B894)&gt;0,TRUE,FALSE)</formula>
    </cfRule>
  </conditionalFormatting>
  <conditionalFormatting sqref="P903:P911">
    <cfRule type="expression" dxfId="499" priority="516" stopIfTrue="1">
      <formula>IF($B894-INT($B894)&gt;0,TRUE,FALSE)</formula>
    </cfRule>
  </conditionalFormatting>
  <conditionalFormatting sqref="R903:R911">
    <cfRule type="expression" dxfId="498" priority="515" stopIfTrue="1">
      <formula>IF($B894-INT($B894)&gt;0,TRUE,FALSE)</formula>
    </cfRule>
  </conditionalFormatting>
  <conditionalFormatting sqref="Q902:Q911">
    <cfRule type="expression" dxfId="497" priority="514" stopIfTrue="1">
      <formula>IF($B893-INT($B893)&gt;0,TRUE,FALSE)</formula>
    </cfRule>
  </conditionalFormatting>
  <conditionalFormatting sqref="D912:D922">
    <cfRule type="cellIs" dxfId="496" priority="512" stopIfTrue="1" operator="equal">
      <formula>"NO ADMISIBLE"</formula>
    </cfRule>
  </conditionalFormatting>
  <conditionalFormatting sqref="M914:N922 E914:E922">
    <cfRule type="expression" dxfId="495" priority="511" stopIfTrue="1">
      <formula>IF($B907-INT($B907)&gt;0,TRUE,FALSE)</formula>
    </cfRule>
  </conditionalFormatting>
  <conditionalFormatting sqref="S912:S922">
    <cfRule type="cellIs" dxfId="494" priority="509" stopIfTrue="1" operator="equal">
      <formula>"NO ADMISIBLE"</formula>
    </cfRule>
    <cfRule type="cellIs" dxfId="493" priority="510" stopIfTrue="1" operator="equal">
      <formula>"ADMISIBLE"</formula>
    </cfRule>
  </conditionalFormatting>
  <conditionalFormatting sqref="S912:S922">
    <cfRule type="cellIs" dxfId="492" priority="508" stopIfTrue="1" operator="equal">
      <formula>"PENDIENTE"</formula>
    </cfRule>
  </conditionalFormatting>
  <conditionalFormatting sqref="E913 L913:P913 R913">
    <cfRule type="expression" dxfId="491" priority="507" stopIfTrue="1">
      <formula>IF($B904-INT($B904)&gt;0,TRUE,FALSE)</formula>
    </cfRule>
  </conditionalFormatting>
  <conditionalFormatting sqref="E912:R912 J913:J922 F913:F922">
    <cfRule type="expression" dxfId="490" priority="513" stopIfTrue="1">
      <formula>IF(#REF!-INT(#REF!)&gt;0,TRUE,FALSE)</formula>
    </cfRule>
  </conditionalFormatting>
  <conditionalFormatting sqref="G913:G922">
    <cfRule type="expression" dxfId="489" priority="506" stopIfTrue="1">
      <formula>IF(#REF!-INT(#REF!)&gt;0,TRUE,FALSE)</formula>
    </cfRule>
  </conditionalFormatting>
  <conditionalFormatting sqref="H913:H922">
    <cfRule type="expression" dxfId="488" priority="505" stopIfTrue="1">
      <formula>IF(#REF!-INT(#REF!)&gt;0,TRUE,FALSE)</formula>
    </cfRule>
  </conditionalFormatting>
  <conditionalFormatting sqref="I913:I922">
    <cfRule type="expression" dxfId="487" priority="504" stopIfTrue="1">
      <formula>IF(#REF!-INT(#REF!)&gt;0,TRUE,FALSE)</formula>
    </cfRule>
  </conditionalFormatting>
  <conditionalFormatting sqref="K913:K922">
    <cfRule type="expression" dxfId="486" priority="503" stopIfTrue="1">
      <formula>IF($B904-INT($B904)&gt;0,TRUE,FALSE)</formula>
    </cfRule>
  </conditionalFormatting>
  <conditionalFormatting sqref="L914:L922">
    <cfRule type="expression" dxfId="485" priority="502" stopIfTrue="1">
      <formula>IF($B905-INT($B905)&gt;0,TRUE,FALSE)</formula>
    </cfRule>
  </conditionalFormatting>
  <conditionalFormatting sqref="O914:O922">
    <cfRule type="expression" dxfId="484" priority="501" stopIfTrue="1">
      <formula>IF($B905-INT($B905)&gt;0,TRUE,FALSE)</formula>
    </cfRule>
  </conditionalFormatting>
  <conditionalFormatting sqref="P914:P922">
    <cfRule type="expression" dxfId="483" priority="500" stopIfTrue="1">
      <formula>IF($B905-INT($B905)&gt;0,TRUE,FALSE)</formula>
    </cfRule>
  </conditionalFormatting>
  <conditionalFormatting sqref="R914:R922">
    <cfRule type="expression" dxfId="482" priority="499" stopIfTrue="1">
      <formula>IF($B905-INT($B905)&gt;0,TRUE,FALSE)</formula>
    </cfRule>
  </conditionalFormatting>
  <conditionalFormatting sqref="Q913:Q922">
    <cfRule type="expression" dxfId="481" priority="498" stopIfTrue="1">
      <formula>IF($B904-INT($B904)&gt;0,TRUE,FALSE)</formula>
    </cfRule>
  </conditionalFormatting>
  <conditionalFormatting sqref="D923:D933">
    <cfRule type="cellIs" dxfId="480" priority="496" stopIfTrue="1" operator="equal">
      <formula>"NO ADMISIBLE"</formula>
    </cfRule>
  </conditionalFormatting>
  <conditionalFormatting sqref="M925:N933 E925:E933">
    <cfRule type="expression" dxfId="479" priority="495" stopIfTrue="1">
      <formula>IF($B918-INT($B918)&gt;0,TRUE,FALSE)</formula>
    </cfRule>
  </conditionalFormatting>
  <conditionalFormatting sqref="S923:S933">
    <cfRule type="cellIs" dxfId="478" priority="493" stopIfTrue="1" operator="equal">
      <formula>"NO ADMISIBLE"</formula>
    </cfRule>
    <cfRule type="cellIs" dxfId="477" priority="494" stopIfTrue="1" operator="equal">
      <formula>"ADMISIBLE"</formula>
    </cfRule>
  </conditionalFormatting>
  <conditionalFormatting sqref="S923:S933">
    <cfRule type="cellIs" dxfId="476" priority="492" stopIfTrue="1" operator="equal">
      <formula>"PENDIENTE"</formula>
    </cfRule>
  </conditionalFormatting>
  <conditionalFormatting sqref="E924 L924:P924 R924">
    <cfRule type="expression" dxfId="475" priority="491" stopIfTrue="1">
      <formula>IF($B915-INT($B915)&gt;0,TRUE,FALSE)</formula>
    </cfRule>
  </conditionalFormatting>
  <conditionalFormatting sqref="E923:R923 J924:J933 F924:F933">
    <cfRule type="expression" dxfId="474" priority="497" stopIfTrue="1">
      <formula>IF(#REF!-INT(#REF!)&gt;0,TRUE,FALSE)</formula>
    </cfRule>
  </conditionalFormatting>
  <conditionalFormatting sqref="G924:G933">
    <cfRule type="expression" dxfId="473" priority="490" stopIfTrue="1">
      <formula>IF(#REF!-INT(#REF!)&gt;0,TRUE,FALSE)</formula>
    </cfRule>
  </conditionalFormatting>
  <conditionalFormatting sqref="H924:H933">
    <cfRule type="expression" dxfId="472" priority="489" stopIfTrue="1">
      <formula>IF(#REF!-INT(#REF!)&gt;0,TRUE,FALSE)</formula>
    </cfRule>
  </conditionalFormatting>
  <conditionalFormatting sqref="I924:I933">
    <cfRule type="expression" dxfId="471" priority="488" stopIfTrue="1">
      <formula>IF(#REF!-INT(#REF!)&gt;0,TRUE,FALSE)</formula>
    </cfRule>
  </conditionalFormatting>
  <conditionalFormatting sqref="K924:K933">
    <cfRule type="expression" dxfId="470" priority="487" stopIfTrue="1">
      <formula>IF($B915-INT($B915)&gt;0,TRUE,FALSE)</formula>
    </cfRule>
  </conditionalFormatting>
  <conditionalFormatting sqref="L925:L933">
    <cfRule type="expression" dxfId="469" priority="486" stopIfTrue="1">
      <formula>IF($B916-INT($B916)&gt;0,TRUE,FALSE)</formula>
    </cfRule>
  </conditionalFormatting>
  <conditionalFormatting sqref="O925:O933">
    <cfRule type="expression" dxfId="468" priority="485" stopIfTrue="1">
      <formula>IF($B916-INT($B916)&gt;0,TRUE,FALSE)</formula>
    </cfRule>
  </conditionalFormatting>
  <conditionalFormatting sqref="P925:P933">
    <cfRule type="expression" dxfId="467" priority="484" stopIfTrue="1">
      <formula>IF($B916-INT($B916)&gt;0,TRUE,FALSE)</formula>
    </cfRule>
  </conditionalFormatting>
  <conditionalFormatting sqref="R925:R933">
    <cfRule type="expression" dxfId="466" priority="483" stopIfTrue="1">
      <formula>IF($B916-INT($B916)&gt;0,TRUE,FALSE)</formula>
    </cfRule>
  </conditionalFormatting>
  <conditionalFormatting sqref="Q924:Q933">
    <cfRule type="expression" dxfId="465" priority="482" stopIfTrue="1">
      <formula>IF($B915-INT($B915)&gt;0,TRUE,FALSE)</formula>
    </cfRule>
  </conditionalFormatting>
  <conditionalFormatting sqref="D934:D944">
    <cfRule type="cellIs" dxfId="464" priority="480" stopIfTrue="1" operator="equal">
      <formula>"NO ADMISIBLE"</formula>
    </cfRule>
  </conditionalFormatting>
  <conditionalFormatting sqref="M936:N944 E936:E944">
    <cfRule type="expression" dxfId="463" priority="479" stopIfTrue="1">
      <formula>IF($B929-INT($B929)&gt;0,TRUE,FALSE)</formula>
    </cfRule>
  </conditionalFormatting>
  <conditionalFormatting sqref="S934:S944">
    <cfRule type="cellIs" dxfId="462" priority="477" stopIfTrue="1" operator="equal">
      <formula>"NO ADMISIBLE"</formula>
    </cfRule>
    <cfRule type="cellIs" dxfId="461" priority="478" stopIfTrue="1" operator="equal">
      <formula>"ADMISIBLE"</formula>
    </cfRule>
  </conditionalFormatting>
  <conditionalFormatting sqref="S934:S944">
    <cfRule type="cellIs" dxfId="460" priority="476" stopIfTrue="1" operator="equal">
      <formula>"PENDIENTE"</formula>
    </cfRule>
  </conditionalFormatting>
  <conditionalFormatting sqref="E935 L935:P935 R935">
    <cfRule type="expression" dxfId="459" priority="475" stopIfTrue="1">
      <formula>IF($B926-INT($B926)&gt;0,TRUE,FALSE)</formula>
    </cfRule>
  </conditionalFormatting>
  <conditionalFormatting sqref="E934:R934 J935:J944 F935:F944">
    <cfRule type="expression" dxfId="458" priority="481" stopIfTrue="1">
      <formula>IF(#REF!-INT(#REF!)&gt;0,TRUE,FALSE)</formula>
    </cfRule>
  </conditionalFormatting>
  <conditionalFormatting sqref="G935:G944">
    <cfRule type="expression" dxfId="457" priority="474" stopIfTrue="1">
      <formula>IF(#REF!-INT(#REF!)&gt;0,TRUE,FALSE)</formula>
    </cfRule>
  </conditionalFormatting>
  <conditionalFormatting sqref="H935:H944">
    <cfRule type="expression" dxfId="456" priority="473" stopIfTrue="1">
      <formula>IF(#REF!-INT(#REF!)&gt;0,TRUE,FALSE)</formula>
    </cfRule>
  </conditionalFormatting>
  <conditionalFormatting sqref="I935:I944">
    <cfRule type="expression" dxfId="455" priority="472" stopIfTrue="1">
      <formula>IF(#REF!-INT(#REF!)&gt;0,TRUE,FALSE)</formula>
    </cfRule>
  </conditionalFormatting>
  <conditionalFormatting sqref="K935:K944">
    <cfRule type="expression" dxfId="454" priority="471" stopIfTrue="1">
      <formula>IF($B926-INT($B926)&gt;0,TRUE,FALSE)</formula>
    </cfRule>
  </conditionalFormatting>
  <conditionalFormatting sqref="L936:L944">
    <cfRule type="expression" dxfId="453" priority="470" stopIfTrue="1">
      <formula>IF($B927-INT($B927)&gt;0,TRUE,FALSE)</formula>
    </cfRule>
  </conditionalFormatting>
  <conditionalFormatting sqref="O936:O944">
    <cfRule type="expression" dxfId="452" priority="469" stopIfTrue="1">
      <formula>IF($B927-INT($B927)&gt;0,TRUE,FALSE)</formula>
    </cfRule>
  </conditionalFormatting>
  <conditionalFormatting sqref="P936:P944">
    <cfRule type="expression" dxfId="451" priority="468" stopIfTrue="1">
      <formula>IF($B927-INT($B927)&gt;0,TRUE,FALSE)</formula>
    </cfRule>
  </conditionalFormatting>
  <conditionalFormatting sqref="R936:R944">
    <cfRule type="expression" dxfId="450" priority="467" stopIfTrue="1">
      <formula>IF($B927-INT($B927)&gt;0,TRUE,FALSE)</formula>
    </cfRule>
  </conditionalFormatting>
  <conditionalFormatting sqref="Q935:Q944">
    <cfRule type="expression" dxfId="449" priority="466" stopIfTrue="1">
      <formula>IF($B926-INT($B926)&gt;0,TRUE,FALSE)</formula>
    </cfRule>
  </conditionalFormatting>
  <conditionalFormatting sqref="D945:D955">
    <cfRule type="cellIs" dxfId="448" priority="464" stopIfTrue="1" operator="equal">
      <formula>"NO ADMISIBLE"</formula>
    </cfRule>
  </conditionalFormatting>
  <conditionalFormatting sqref="M947:N955 E947:E955">
    <cfRule type="expression" dxfId="447" priority="463" stopIfTrue="1">
      <formula>IF($B940-INT($B940)&gt;0,TRUE,FALSE)</formula>
    </cfRule>
  </conditionalFormatting>
  <conditionalFormatting sqref="S945:S955">
    <cfRule type="cellIs" dxfId="446" priority="461" stopIfTrue="1" operator="equal">
      <formula>"NO ADMISIBLE"</formula>
    </cfRule>
    <cfRule type="cellIs" dxfId="445" priority="462" stopIfTrue="1" operator="equal">
      <formula>"ADMISIBLE"</formula>
    </cfRule>
  </conditionalFormatting>
  <conditionalFormatting sqref="S945:S955">
    <cfRule type="cellIs" dxfId="444" priority="460" stopIfTrue="1" operator="equal">
      <formula>"PENDIENTE"</formula>
    </cfRule>
  </conditionalFormatting>
  <conditionalFormatting sqref="E946 L946:P946 R946">
    <cfRule type="expression" dxfId="443" priority="459" stopIfTrue="1">
      <formula>IF($B937-INT($B937)&gt;0,TRUE,FALSE)</formula>
    </cfRule>
  </conditionalFormatting>
  <conditionalFormatting sqref="E945:R945 J946:J955 F946:F955">
    <cfRule type="expression" dxfId="442" priority="465" stopIfTrue="1">
      <formula>IF(#REF!-INT(#REF!)&gt;0,TRUE,FALSE)</formula>
    </cfRule>
  </conditionalFormatting>
  <conditionalFormatting sqref="G946:G955">
    <cfRule type="expression" dxfId="441" priority="458" stopIfTrue="1">
      <formula>IF(#REF!-INT(#REF!)&gt;0,TRUE,FALSE)</formula>
    </cfRule>
  </conditionalFormatting>
  <conditionalFormatting sqref="H946:H955">
    <cfRule type="expression" dxfId="440" priority="457" stopIfTrue="1">
      <formula>IF(#REF!-INT(#REF!)&gt;0,TRUE,FALSE)</formula>
    </cfRule>
  </conditionalFormatting>
  <conditionalFormatting sqref="I946:I955">
    <cfRule type="expression" dxfId="439" priority="456" stopIfTrue="1">
      <formula>IF(#REF!-INT(#REF!)&gt;0,TRUE,FALSE)</formula>
    </cfRule>
  </conditionalFormatting>
  <conditionalFormatting sqref="K946:K955">
    <cfRule type="expression" dxfId="438" priority="455" stopIfTrue="1">
      <formula>IF($B937-INT($B937)&gt;0,TRUE,FALSE)</formula>
    </cfRule>
  </conditionalFormatting>
  <conditionalFormatting sqref="L947:L955">
    <cfRule type="expression" dxfId="437" priority="454" stopIfTrue="1">
      <formula>IF($B938-INT($B938)&gt;0,TRUE,FALSE)</formula>
    </cfRule>
  </conditionalFormatting>
  <conditionalFormatting sqref="O947:O955">
    <cfRule type="expression" dxfId="436" priority="453" stopIfTrue="1">
      <formula>IF($B938-INT($B938)&gt;0,TRUE,FALSE)</formula>
    </cfRule>
  </conditionalFormatting>
  <conditionalFormatting sqref="P947:P955">
    <cfRule type="expression" dxfId="435" priority="452" stopIfTrue="1">
      <formula>IF($B938-INT($B938)&gt;0,TRUE,FALSE)</formula>
    </cfRule>
  </conditionalFormatting>
  <conditionalFormatting sqref="R947:R955">
    <cfRule type="expression" dxfId="434" priority="451" stopIfTrue="1">
      <formula>IF($B938-INT($B938)&gt;0,TRUE,FALSE)</formula>
    </cfRule>
  </conditionalFormatting>
  <conditionalFormatting sqref="Q946:Q955">
    <cfRule type="expression" dxfId="433" priority="450" stopIfTrue="1">
      <formula>IF($B937-INT($B937)&gt;0,TRUE,FALSE)</formula>
    </cfRule>
  </conditionalFormatting>
  <conditionalFormatting sqref="D956:D966">
    <cfRule type="cellIs" dxfId="432" priority="448" stopIfTrue="1" operator="equal">
      <formula>"NO ADMISIBLE"</formula>
    </cfRule>
  </conditionalFormatting>
  <conditionalFormatting sqref="M958:N966 E958:E966">
    <cfRule type="expression" dxfId="431" priority="447" stopIfTrue="1">
      <formula>IF($B951-INT($B951)&gt;0,TRUE,FALSE)</formula>
    </cfRule>
  </conditionalFormatting>
  <conditionalFormatting sqref="S956:S966">
    <cfRule type="cellIs" dxfId="430" priority="445" stopIfTrue="1" operator="equal">
      <formula>"NO ADMISIBLE"</formula>
    </cfRule>
    <cfRule type="cellIs" dxfId="429" priority="446" stopIfTrue="1" operator="equal">
      <formula>"ADMISIBLE"</formula>
    </cfRule>
  </conditionalFormatting>
  <conditionalFormatting sqref="S956:S966">
    <cfRule type="cellIs" dxfId="428" priority="444" stopIfTrue="1" operator="equal">
      <formula>"PENDIENTE"</formula>
    </cfRule>
  </conditionalFormatting>
  <conditionalFormatting sqref="E957 L957:P957 R957">
    <cfRule type="expression" dxfId="427" priority="443" stopIfTrue="1">
      <formula>IF($B948-INT($B948)&gt;0,TRUE,FALSE)</formula>
    </cfRule>
  </conditionalFormatting>
  <conditionalFormatting sqref="E956:R956 J957:J966 F957:F966">
    <cfRule type="expression" dxfId="426" priority="449" stopIfTrue="1">
      <formula>IF(#REF!-INT(#REF!)&gt;0,TRUE,FALSE)</formula>
    </cfRule>
  </conditionalFormatting>
  <conditionalFormatting sqref="G957:G966">
    <cfRule type="expression" dxfId="425" priority="442" stopIfTrue="1">
      <formula>IF(#REF!-INT(#REF!)&gt;0,TRUE,FALSE)</formula>
    </cfRule>
  </conditionalFormatting>
  <conditionalFormatting sqref="H957:H966">
    <cfRule type="expression" dxfId="424" priority="441" stopIfTrue="1">
      <formula>IF(#REF!-INT(#REF!)&gt;0,TRUE,FALSE)</formula>
    </cfRule>
  </conditionalFormatting>
  <conditionalFormatting sqref="I957:I966">
    <cfRule type="expression" dxfId="423" priority="440" stopIfTrue="1">
      <formula>IF(#REF!-INT(#REF!)&gt;0,TRUE,FALSE)</formula>
    </cfRule>
  </conditionalFormatting>
  <conditionalFormatting sqref="K957:K966">
    <cfRule type="expression" dxfId="422" priority="439" stopIfTrue="1">
      <formula>IF($B948-INT($B948)&gt;0,TRUE,FALSE)</formula>
    </cfRule>
  </conditionalFormatting>
  <conditionalFormatting sqref="L958:L966">
    <cfRule type="expression" dxfId="421" priority="438" stopIfTrue="1">
      <formula>IF($B949-INT($B949)&gt;0,TRUE,FALSE)</formula>
    </cfRule>
  </conditionalFormatting>
  <conditionalFormatting sqref="O958:O966">
    <cfRule type="expression" dxfId="420" priority="437" stopIfTrue="1">
      <formula>IF($B949-INT($B949)&gt;0,TRUE,FALSE)</formula>
    </cfRule>
  </conditionalFormatting>
  <conditionalFormatting sqref="P958:P966">
    <cfRule type="expression" dxfId="419" priority="436" stopIfTrue="1">
      <formula>IF($B949-INT($B949)&gt;0,TRUE,FALSE)</formula>
    </cfRule>
  </conditionalFormatting>
  <conditionalFormatting sqref="R958:R966">
    <cfRule type="expression" dxfId="418" priority="435" stopIfTrue="1">
      <formula>IF($B949-INT($B949)&gt;0,TRUE,FALSE)</formula>
    </cfRule>
  </conditionalFormatting>
  <conditionalFormatting sqref="Q957:Q966">
    <cfRule type="expression" dxfId="417" priority="434" stopIfTrue="1">
      <formula>IF($B948-INT($B948)&gt;0,TRUE,FALSE)</formula>
    </cfRule>
  </conditionalFormatting>
  <conditionalFormatting sqref="D967:D977">
    <cfRule type="cellIs" dxfId="416" priority="432" stopIfTrue="1" operator="equal">
      <formula>"NO ADMISIBLE"</formula>
    </cfRule>
  </conditionalFormatting>
  <conditionalFormatting sqref="M969:N977 E969:E977">
    <cfRule type="expression" dxfId="415" priority="431" stopIfTrue="1">
      <formula>IF($B962-INT($B962)&gt;0,TRUE,FALSE)</formula>
    </cfRule>
  </conditionalFormatting>
  <conditionalFormatting sqref="S967:S977">
    <cfRule type="cellIs" dxfId="414" priority="429" stopIfTrue="1" operator="equal">
      <formula>"NO ADMISIBLE"</formula>
    </cfRule>
    <cfRule type="cellIs" dxfId="413" priority="430" stopIfTrue="1" operator="equal">
      <formula>"ADMISIBLE"</formula>
    </cfRule>
  </conditionalFormatting>
  <conditionalFormatting sqref="S967:S977">
    <cfRule type="cellIs" dxfId="412" priority="428" stopIfTrue="1" operator="equal">
      <formula>"PENDIENTE"</formula>
    </cfRule>
  </conditionalFormatting>
  <conditionalFormatting sqref="E968 L968:P968 R968">
    <cfRule type="expression" dxfId="411" priority="427" stopIfTrue="1">
      <formula>IF($B959-INT($B959)&gt;0,TRUE,FALSE)</formula>
    </cfRule>
  </conditionalFormatting>
  <conditionalFormatting sqref="E967:R967 J968:J977 F968:F977">
    <cfRule type="expression" dxfId="410" priority="433" stopIfTrue="1">
      <formula>IF(#REF!-INT(#REF!)&gt;0,TRUE,FALSE)</formula>
    </cfRule>
  </conditionalFormatting>
  <conditionalFormatting sqref="G968:G977">
    <cfRule type="expression" dxfId="409" priority="426" stopIfTrue="1">
      <formula>IF(#REF!-INT(#REF!)&gt;0,TRUE,FALSE)</formula>
    </cfRule>
  </conditionalFormatting>
  <conditionalFormatting sqref="H968:H977">
    <cfRule type="expression" dxfId="408" priority="425" stopIfTrue="1">
      <formula>IF(#REF!-INT(#REF!)&gt;0,TRUE,FALSE)</formula>
    </cfRule>
  </conditionalFormatting>
  <conditionalFormatting sqref="I968:I977">
    <cfRule type="expression" dxfId="407" priority="424" stopIfTrue="1">
      <formula>IF(#REF!-INT(#REF!)&gt;0,TRUE,FALSE)</formula>
    </cfRule>
  </conditionalFormatting>
  <conditionalFormatting sqref="K968:K977">
    <cfRule type="expression" dxfId="406" priority="423" stopIfTrue="1">
      <formula>IF($B959-INT($B959)&gt;0,TRUE,FALSE)</formula>
    </cfRule>
  </conditionalFormatting>
  <conditionalFormatting sqref="L969:L977">
    <cfRule type="expression" dxfId="405" priority="422" stopIfTrue="1">
      <formula>IF($B960-INT($B960)&gt;0,TRUE,FALSE)</formula>
    </cfRule>
  </conditionalFormatting>
  <conditionalFormatting sqref="O969:O977">
    <cfRule type="expression" dxfId="404" priority="421" stopIfTrue="1">
      <formula>IF($B960-INT($B960)&gt;0,TRUE,FALSE)</formula>
    </cfRule>
  </conditionalFormatting>
  <conditionalFormatting sqref="P969:P977">
    <cfRule type="expression" dxfId="403" priority="420" stopIfTrue="1">
      <formula>IF($B960-INT($B960)&gt;0,TRUE,FALSE)</formula>
    </cfRule>
  </conditionalFormatting>
  <conditionalFormatting sqref="R969:R977">
    <cfRule type="expression" dxfId="402" priority="419" stopIfTrue="1">
      <formula>IF($B960-INT($B960)&gt;0,TRUE,FALSE)</formula>
    </cfRule>
  </conditionalFormatting>
  <conditionalFormatting sqref="Q968:Q977">
    <cfRule type="expression" dxfId="401" priority="418" stopIfTrue="1">
      <formula>IF($B959-INT($B959)&gt;0,TRUE,FALSE)</formula>
    </cfRule>
  </conditionalFormatting>
  <conditionalFormatting sqref="D978:D988">
    <cfRule type="cellIs" dxfId="400" priority="416" stopIfTrue="1" operator="equal">
      <formula>"NO ADMISIBLE"</formula>
    </cfRule>
  </conditionalFormatting>
  <conditionalFormatting sqref="M980:N988 E980:E988">
    <cfRule type="expression" dxfId="399" priority="415" stopIfTrue="1">
      <formula>IF($B973-INT($B973)&gt;0,TRUE,FALSE)</formula>
    </cfRule>
  </conditionalFormatting>
  <conditionalFormatting sqref="S978:S988">
    <cfRule type="cellIs" dxfId="398" priority="413" stopIfTrue="1" operator="equal">
      <formula>"NO ADMISIBLE"</formula>
    </cfRule>
    <cfRule type="cellIs" dxfId="397" priority="414" stopIfTrue="1" operator="equal">
      <formula>"ADMISIBLE"</formula>
    </cfRule>
  </conditionalFormatting>
  <conditionalFormatting sqref="S978:S988">
    <cfRule type="cellIs" dxfId="396" priority="412" stopIfTrue="1" operator="equal">
      <formula>"PENDIENTE"</formula>
    </cfRule>
  </conditionalFormatting>
  <conditionalFormatting sqref="E979 L979:P979 R979">
    <cfRule type="expression" dxfId="395" priority="411" stopIfTrue="1">
      <formula>IF($B970-INT($B970)&gt;0,TRUE,FALSE)</formula>
    </cfRule>
  </conditionalFormatting>
  <conditionalFormatting sqref="E978:R978 J979:J988 F979:F988">
    <cfRule type="expression" dxfId="394" priority="417" stopIfTrue="1">
      <formula>IF(#REF!-INT(#REF!)&gt;0,TRUE,FALSE)</formula>
    </cfRule>
  </conditionalFormatting>
  <conditionalFormatting sqref="G979:G988">
    <cfRule type="expression" dxfId="393" priority="410" stopIfTrue="1">
      <formula>IF(#REF!-INT(#REF!)&gt;0,TRUE,FALSE)</formula>
    </cfRule>
  </conditionalFormatting>
  <conditionalFormatting sqref="H979:H988">
    <cfRule type="expression" dxfId="392" priority="409" stopIfTrue="1">
      <formula>IF(#REF!-INT(#REF!)&gt;0,TRUE,FALSE)</formula>
    </cfRule>
  </conditionalFormatting>
  <conditionalFormatting sqref="I979:I988">
    <cfRule type="expression" dxfId="391" priority="408" stopIfTrue="1">
      <formula>IF(#REF!-INT(#REF!)&gt;0,TRUE,FALSE)</formula>
    </cfRule>
  </conditionalFormatting>
  <conditionalFormatting sqref="K979:K988">
    <cfRule type="expression" dxfId="390" priority="407" stopIfTrue="1">
      <formula>IF($B970-INT($B970)&gt;0,TRUE,FALSE)</formula>
    </cfRule>
  </conditionalFormatting>
  <conditionalFormatting sqref="L980:L988">
    <cfRule type="expression" dxfId="389" priority="406" stopIfTrue="1">
      <formula>IF($B971-INT($B971)&gt;0,TRUE,FALSE)</formula>
    </cfRule>
  </conditionalFormatting>
  <conditionalFormatting sqref="O980:O988">
    <cfRule type="expression" dxfId="388" priority="405" stopIfTrue="1">
      <formula>IF($B971-INT($B971)&gt;0,TRUE,FALSE)</formula>
    </cfRule>
  </conditionalFormatting>
  <conditionalFormatting sqref="P980:P988">
    <cfRule type="expression" dxfId="387" priority="404" stopIfTrue="1">
      <formula>IF($B971-INT($B971)&gt;0,TRUE,FALSE)</formula>
    </cfRule>
  </conditionalFormatting>
  <conditionalFormatting sqref="R980:R988">
    <cfRule type="expression" dxfId="386" priority="403" stopIfTrue="1">
      <formula>IF($B971-INT($B971)&gt;0,TRUE,FALSE)</formula>
    </cfRule>
  </conditionalFormatting>
  <conditionalFormatting sqref="Q979:Q988">
    <cfRule type="expression" dxfId="385" priority="402" stopIfTrue="1">
      <formula>IF($B970-INT($B970)&gt;0,TRUE,FALSE)</formula>
    </cfRule>
  </conditionalFormatting>
  <conditionalFormatting sqref="D989:D999">
    <cfRule type="cellIs" dxfId="384" priority="400" stopIfTrue="1" operator="equal">
      <formula>"NO ADMISIBLE"</formula>
    </cfRule>
  </conditionalFormatting>
  <conditionalFormatting sqref="M991:N999 E991:E999">
    <cfRule type="expression" dxfId="383" priority="399" stopIfTrue="1">
      <formula>IF($B984-INT($B984)&gt;0,TRUE,FALSE)</formula>
    </cfRule>
  </conditionalFormatting>
  <conditionalFormatting sqref="S989:S999">
    <cfRule type="cellIs" dxfId="382" priority="397" stopIfTrue="1" operator="equal">
      <formula>"NO ADMISIBLE"</formula>
    </cfRule>
    <cfRule type="cellIs" dxfId="381" priority="398" stopIfTrue="1" operator="equal">
      <formula>"ADMISIBLE"</formula>
    </cfRule>
  </conditionalFormatting>
  <conditionalFormatting sqref="S989:S999">
    <cfRule type="cellIs" dxfId="380" priority="396" stopIfTrue="1" operator="equal">
      <formula>"PENDIENTE"</formula>
    </cfRule>
  </conditionalFormatting>
  <conditionalFormatting sqref="E990 L990:P990 R990">
    <cfRule type="expression" dxfId="379" priority="395" stopIfTrue="1">
      <formula>IF($B981-INT($B981)&gt;0,TRUE,FALSE)</formula>
    </cfRule>
  </conditionalFormatting>
  <conditionalFormatting sqref="E989:R989 J990:J999 F990:F999">
    <cfRule type="expression" dxfId="378" priority="401" stopIfTrue="1">
      <formula>IF(#REF!-INT(#REF!)&gt;0,TRUE,FALSE)</formula>
    </cfRule>
  </conditionalFormatting>
  <conditionalFormatting sqref="G990:G999">
    <cfRule type="expression" dxfId="377" priority="394" stopIfTrue="1">
      <formula>IF(#REF!-INT(#REF!)&gt;0,TRUE,FALSE)</formula>
    </cfRule>
  </conditionalFormatting>
  <conditionalFormatting sqref="H990:H999">
    <cfRule type="expression" dxfId="376" priority="393" stopIfTrue="1">
      <formula>IF(#REF!-INT(#REF!)&gt;0,TRUE,FALSE)</formula>
    </cfRule>
  </conditionalFormatting>
  <conditionalFormatting sqref="I990:I999">
    <cfRule type="expression" dxfId="375" priority="392" stopIfTrue="1">
      <formula>IF(#REF!-INT(#REF!)&gt;0,TRUE,FALSE)</formula>
    </cfRule>
  </conditionalFormatting>
  <conditionalFormatting sqref="K990:K999">
    <cfRule type="expression" dxfId="374" priority="391" stopIfTrue="1">
      <formula>IF($B981-INT($B981)&gt;0,TRUE,FALSE)</formula>
    </cfRule>
  </conditionalFormatting>
  <conditionalFormatting sqref="L991:L999">
    <cfRule type="expression" dxfId="373" priority="390" stopIfTrue="1">
      <formula>IF($B982-INT($B982)&gt;0,TRUE,FALSE)</formula>
    </cfRule>
  </conditionalFormatting>
  <conditionalFormatting sqref="O991:O999">
    <cfRule type="expression" dxfId="372" priority="389" stopIfTrue="1">
      <formula>IF($B982-INT($B982)&gt;0,TRUE,FALSE)</formula>
    </cfRule>
  </conditionalFormatting>
  <conditionalFormatting sqref="P991:P999">
    <cfRule type="expression" dxfId="371" priority="388" stopIfTrue="1">
      <formula>IF($B982-INT($B982)&gt;0,TRUE,FALSE)</formula>
    </cfRule>
  </conditionalFormatting>
  <conditionalFormatting sqref="R991:R999">
    <cfRule type="expression" dxfId="370" priority="387" stopIfTrue="1">
      <formula>IF($B982-INT($B982)&gt;0,TRUE,FALSE)</formula>
    </cfRule>
  </conditionalFormatting>
  <conditionalFormatting sqref="Q990:Q999">
    <cfRule type="expression" dxfId="369" priority="386" stopIfTrue="1">
      <formula>IF($B981-INT($B981)&gt;0,TRUE,FALSE)</formula>
    </cfRule>
  </conditionalFormatting>
  <conditionalFormatting sqref="D1000:D1010">
    <cfRule type="cellIs" dxfId="368" priority="384" stopIfTrue="1" operator="equal">
      <formula>"NO ADMISIBLE"</formula>
    </cfRule>
  </conditionalFormatting>
  <conditionalFormatting sqref="M1002:N1010 E1002:E1010">
    <cfRule type="expression" dxfId="367" priority="383" stopIfTrue="1">
      <formula>IF($B995-INT($B995)&gt;0,TRUE,FALSE)</formula>
    </cfRule>
  </conditionalFormatting>
  <conditionalFormatting sqref="S1000:S1010">
    <cfRule type="cellIs" dxfId="366" priority="381" stopIfTrue="1" operator="equal">
      <formula>"NO ADMISIBLE"</formula>
    </cfRule>
    <cfRule type="cellIs" dxfId="365" priority="382" stopIfTrue="1" operator="equal">
      <formula>"ADMISIBLE"</formula>
    </cfRule>
  </conditionalFormatting>
  <conditionalFormatting sqref="S1000:S1010">
    <cfRule type="cellIs" dxfId="364" priority="380" stopIfTrue="1" operator="equal">
      <formula>"PENDIENTE"</formula>
    </cfRule>
  </conditionalFormatting>
  <conditionalFormatting sqref="E1001 L1001:P1001 R1001">
    <cfRule type="expression" dxfId="363" priority="379" stopIfTrue="1">
      <formula>IF($B992-INT($B992)&gt;0,TRUE,FALSE)</formula>
    </cfRule>
  </conditionalFormatting>
  <conditionalFormatting sqref="E1000:R1000 J1001:J1010 F1001:F1010">
    <cfRule type="expression" dxfId="362" priority="385" stopIfTrue="1">
      <formula>IF(#REF!-INT(#REF!)&gt;0,TRUE,FALSE)</formula>
    </cfRule>
  </conditionalFormatting>
  <conditionalFormatting sqref="G1001:G1010">
    <cfRule type="expression" dxfId="361" priority="378" stopIfTrue="1">
      <formula>IF(#REF!-INT(#REF!)&gt;0,TRUE,FALSE)</formula>
    </cfRule>
  </conditionalFormatting>
  <conditionalFormatting sqref="H1001:H1010">
    <cfRule type="expression" dxfId="360" priority="377" stopIfTrue="1">
      <formula>IF(#REF!-INT(#REF!)&gt;0,TRUE,FALSE)</formula>
    </cfRule>
  </conditionalFormatting>
  <conditionalFormatting sqref="I1001:I1010">
    <cfRule type="expression" dxfId="359" priority="376" stopIfTrue="1">
      <formula>IF(#REF!-INT(#REF!)&gt;0,TRUE,FALSE)</formula>
    </cfRule>
  </conditionalFormatting>
  <conditionalFormatting sqref="K1001:K1010">
    <cfRule type="expression" dxfId="358" priority="375" stopIfTrue="1">
      <formula>IF($B992-INT($B992)&gt;0,TRUE,FALSE)</formula>
    </cfRule>
  </conditionalFormatting>
  <conditionalFormatting sqref="L1002:L1010">
    <cfRule type="expression" dxfId="357" priority="374" stopIfTrue="1">
      <formula>IF($B993-INT($B993)&gt;0,TRUE,FALSE)</formula>
    </cfRule>
  </conditionalFormatting>
  <conditionalFormatting sqref="O1002:O1010">
    <cfRule type="expression" dxfId="356" priority="373" stopIfTrue="1">
      <formula>IF($B993-INT($B993)&gt;0,TRUE,FALSE)</formula>
    </cfRule>
  </conditionalFormatting>
  <conditionalFormatting sqref="P1002:P1010">
    <cfRule type="expression" dxfId="355" priority="372" stopIfTrue="1">
      <formula>IF($B993-INT($B993)&gt;0,TRUE,FALSE)</formula>
    </cfRule>
  </conditionalFormatting>
  <conditionalFormatting sqref="R1002:R1010">
    <cfRule type="expression" dxfId="354" priority="371" stopIfTrue="1">
      <formula>IF($B993-INT($B993)&gt;0,TRUE,FALSE)</formula>
    </cfRule>
  </conditionalFormatting>
  <conditionalFormatting sqref="Q1001:Q1010">
    <cfRule type="expression" dxfId="353" priority="370" stopIfTrue="1">
      <formula>IF($B992-INT($B992)&gt;0,TRUE,FALSE)</formula>
    </cfRule>
  </conditionalFormatting>
  <conditionalFormatting sqref="D1011:D1021">
    <cfRule type="cellIs" dxfId="352" priority="368" stopIfTrue="1" operator="equal">
      <formula>"NO ADMISIBLE"</formula>
    </cfRule>
  </conditionalFormatting>
  <conditionalFormatting sqref="M1013:N1021 E1013:E1021">
    <cfRule type="expression" dxfId="351" priority="367" stopIfTrue="1">
      <formula>IF($B1006-INT($B1006)&gt;0,TRUE,FALSE)</formula>
    </cfRule>
  </conditionalFormatting>
  <conditionalFormatting sqref="S1011:S1021">
    <cfRule type="cellIs" dxfId="350" priority="365" stopIfTrue="1" operator="equal">
      <formula>"NO ADMISIBLE"</formula>
    </cfRule>
    <cfRule type="cellIs" dxfId="349" priority="366" stopIfTrue="1" operator="equal">
      <formula>"ADMISIBLE"</formula>
    </cfRule>
  </conditionalFormatting>
  <conditionalFormatting sqref="S1011:S1021">
    <cfRule type="cellIs" dxfId="348" priority="364" stopIfTrue="1" operator="equal">
      <formula>"PENDIENTE"</formula>
    </cfRule>
  </conditionalFormatting>
  <conditionalFormatting sqref="E1012 L1012:P1012 R1012">
    <cfRule type="expression" dxfId="347" priority="363" stopIfTrue="1">
      <formula>IF($B1003-INT($B1003)&gt;0,TRUE,FALSE)</formula>
    </cfRule>
  </conditionalFormatting>
  <conditionalFormatting sqref="E1011:R1011 J1012:J1021 F1012:F1021">
    <cfRule type="expression" dxfId="346" priority="369" stopIfTrue="1">
      <formula>IF(#REF!-INT(#REF!)&gt;0,TRUE,FALSE)</formula>
    </cfRule>
  </conditionalFormatting>
  <conditionalFormatting sqref="G1012:G1021">
    <cfRule type="expression" dxfId="345" priority="362" stopIfTrue="1">
      <formula>IF(#REF!-INT(#REF!)&gt;0,TRUE,FALSE)</formula>
    </cfRule>
  </conditionalFormatting>
  <conditionalFormatting sqref="H1012:H1021">
    <cfRule type="expression" dxfId="344" priority="361" stopIfTrue="1">
      <formula>IF(#REF!-INT(#REF!)&gt;0,TRUE,FALSE)</formula>
    </cfRule>
  </conditionalFormatting>
  <conditionalFormatting sqref="I1012:I1021">
    <cfRule type="expression" dxfId="343" priority="360" stopIfTrue="1">
      <formula>IF(#REF!-INT(#REF!)&gt;0,TRUE,FALSE)</formula>
    </cfRule>
  </conditionalFormatting>
  <conditionalFormatting sqref="K1012:K1021">
    <cfRule type="expression" dxfId="342" priority="359" stopIfTrue="1">
      <formula>IF($B1003-INT($B1003)&gt;0,TRUE,FALSE)</formula>
    </cfRule>
  </conditionalFormatting>
  <conditionalFormatting sqref="L1013:L1021">
    <cfRule type="expression" dxfId="341" priority="358" stopIfTrue="1">
      <formula>IF($B1004-INT($B1004)&gt;0,TRUE,FALSE)</formula>
    </cfRule>
  </conditionalFormatting>
  <conditionalFormatting sqref="O1013:O1021">
    <cfRule type="expression" dxfId="340" priority="357" stopIfTrue="1">
      <formula>IF($B1004-INT($B1004)&gt;0,TRUE,FALSE)</formula>
    </cfRule>
  </conditionalFormatting>
  <conditionalFormatting sqref="P1013:P1021">
    <cfRule type="expression" dxfId="339" priority="356" stopIfTrue="1">
      <formula>IF($B1004-INT($B1004)&gt;0,TRUE,FALSE)</formula>
    </cfRule>
  </conditionalFormatting>
  <conditionalFormatting sqref="R1013:R1021">
    <cfRule type="expression" dxfId="338" priority="355" stopIfTrue="1">
      <formula>IF($B1004-INT($B1004)&gt;0,TRUE,FALSE)</formula>
    </cfRule>
  </conditionalFormatting>
  <conditionalFormatting sqref="Q1012:Q1021">
    <cfRule type="expression" dxfId="337" priority="354" stopIfTrue="1">
      <formula>IF($B1003-INT($B1003)&gt;0,TRUE,FALSE)</formula>
    </cfRule>
  </conditionalFormatting>
  <conditionalFormatting sqref="D1022:D1032">
    <cfRule type="cellIs" dxfId="336" priority="352" stopIfTrue="1" operator="equal">
      <formula>"NO ADMISIBLE"</formula>
    </cfRule>
  </conditionalFormatting>
  <conditionalFormatting sqref="M1024:N1032 E1024:E1032">
    <cfRule type="expression" dxfId="335" priority="351" stopIfTrue="1">
      <formula>IF($B1017-INT($B1017)&gt;0,TRUE,FALSE)</formula>
    </cfRule>
  </conditionalFormatting>
  <conditionalFormatting sqref="S1022:S1032">
    <cfRule type="cellIs" dxfId="334" priority="349" stopIfTrue="1" operator="equal">
      <formula>"NO ADMISIBLE"</formula>
    </cfRule>
    <cfRule type="cellIs" dxfId="333" priority="350" stopIfTrue="1" operator="equal">
      <formula>"ADMISIBLE"</formula>
    </cfRule>
  </conditionalFormatting>
  <conditionalFormatting sqref="S1022:S1032">
    <cfRule type="cellIs" dxfId="332" priority="348" stopIfTrue="1" operator="equal">
      <formula>"PENDIENTE"</formula>
    </cfRule>
  </conditionalFormatting>
  <conditionalFormatting sqref="E1023 L1023:P1023 R1023">
    <cfRule type="expression" dxfId="331" priority="347" stopIfTrue="1">
      <formula>IF($B1014-INT($B1014)&gt;0,TRUE,FALSE)</formula>
    </cfRule>
  </conditionalFormatting>
  <conditionalFormatting sqref="E1022:R1022 J1023:J1032 F1023:F1032">
    <cfRule type="expression" dxfId="330" priority="353" stopIfTrue="1">
      <formula>IF(#REF!-INT(#REF!)&gt;0,TRUE,FALSE)</formula>
    </cfRule>
  </conditionalFormatting>
  <conditionalFormatting sqref="G1023:G1032">
    <cfRule type="expression" dxfId="329" priority="346" stopIfTrue="1">
      <formula>IF(#REF!-INT(#REF!)&gt;0,TRUE,FALSE)</formula>
    </cfRule>
  </conditionalFormatting>
  <conditionalFormatting sqref="H1023:H1032">
    <cfRule type="expression" dxfId="328" priority="345" stopIfTrue="1">
      <formula>IF(#REF!-INT(#REF!)&gt;0,TRUE,FALSE)</formula>
    </cfRule>
  </conditionalFormatting>
  <conditionalFormatting sqref="I1023:I1032">
    <cfRule type="expression" dxfId="327" priority="344" stopIfTrue="1">
      <formula>IF(#REF!-INT(#REF!)&gt;0,TRUE,FALSE)</formula>
    </cfRule>
  </conditionalFormatting>
  <conditionalFormatting sqref="K1023:K1032">
    <cfRule type="expression" dxfId="326" priority="343" stopIfTrue="1">
      <formula>IF($B1014-INT($B1014)&gt;0,TRUE,FALSE)</formula>
    </cfRule>
  </conditionalFormatting>
  <conditionalFormatting sqref="L1024:L1032">
    <cfRule type="expression" dxfId="325" priority="342" stopIfTrue="1">
      <formula>IF($B1015-INT($B1015)&gt;0,TRUE,FALSE)</formula>
    </cfRule>
  </conditionalFormatting>
  <conditionalFormatting sqref="O1024:O1032">
    <cfRule type="expression" dxfId="324" priority="341" stopIfTrue="1">
      <formula>IF($B1015-INT($B1015)&gt;0,TRUE,FALSE)</formula>
    </cfRule>
  </conditionalFormatting>
  <conditionalFormatting sqref="P1024:P1032">
    <cfRule type="expression" dxfId="323" priority="340" stopIfTrue="1">
      <formula>IF($B1015-INT($B1015)&gt;0,TRUE,FALSE)</formula>
    </cfRule>
  </conditionalFormatting>
  <conditionalFormatting sqref="R1024:R1032">
    <cfRule type="expression" dxfId="322" priority="339" stopIfTrue="1">
      <formula>IF($B1015-INT($B1015)&gt;0,TRUE,FALSE)</formula>
    </cfRule>
  </conditionalFormatting>
  <conditionalFormatting sqref="Q1023:Q1032">
    <cfRule type="expression" dxfId="321" priority="338" stopIfTrue="1">
      <formula>IF($B1014-INT($B1014)&gt;0,TRUE,FALSE)</formula>
    </cfRule>
  </conditionalFormatting>
  <conditionalFormatting sqref="D1033:D1043">
    <cfRule type="cellIs" dxfId="320" priority="336" stopIfTrue="1" operator="equal">
      <formula>"NO ADMISIBLE"</formula>
    </cfRule>
  </conditionalFormatting>
  <conditionalFormatting sqref="M1035:N1043 E1035:E1043">
    <cfRule type="expression" dxfId="319" priority="335" stopIfTrue="1">
      <formula>IF($B1028-INT($B1028)&gt;0,TRUE,FALSE)</formula>
    </cfRule>
  </conditionalFormatting>
  <conditionalFormatting sqref="S1033:S1043">
    <cfRule type="cellIs" dxfId="318" priority="333" stopIfTrue="1" operator="equal">
      <formula>"NO ADMISIBLE"</formula>
    </cfRule>
    <cfRule type="cellIs" dxfId="317" priority="334" stopIfTrue="1" operator="equal">
      <formula>"ADMISIBLE"</formula>
    </cfRule>
  </conditionalFormatting>
  <conditionalFormatting sqref="S1033:S1043">
    <cfRule type="cellIs" dxfId="316" priority="332" stopIfTrue="1" operator="equal">
      <formula>"PENDIENTE"</formula>
    </cfRule>
  </conditionalFormatting>
  <conditionalFormatting sqref="E1034 L1034:P1034 R1034">
    <cfRule type="expression" dxfId="315" priority="331" stopIfTrue="1">
      <formula>IF($B1025-INT($B1025)&gt;0,TRUE,FALSE)</formula>
    </cfRule>
  </conditionalFormatting>
  <conditionalFormatting sqref="E1033:R1033 J1034:J1043 F1034:F1043">
    <cfRule type="expression" dxfId="314" priority="337" stopIfTrue="1">
      <formula>IF(#REF!-INT(#REF!)&gt;0,TRUE,FALSE)</formula>
    </cfRule>
  </conditionalFormatting>
  <conditionalFormatting sqref="G1034:G1043">
    <cfRule type="expression" dxfId="313" priority="330" stopIfTrue="1">
      <formula>IF(#REF!-INT(#REF!)&gt;0,TRUE,FALSE)</formula>
    </cfRule>
  </conditionalFormatting>
  <conditionalFormatting sqref="H1034:H1043">
    <cfRule type="expression" dxfId="312" priority="329" stopIfTrue="1">
      <formula>IF(#REF!-INT(#REF!)&gt;0,TRUE,FALSE)</formula>
    </cfRule>
  </conditionalFormatting>
  <conditionalFormatting sqref="I1034:I1043">
    <cfRule type="expression" dxfId="311" priority="328" stopIfTrue="1">
      <formula>IF(#REF!-INT(#REF!)&gt;0,TRUE,FALSE)</formula>
    </cfRule>
  </conditionalFormatting>
  <conditionalFormatting sqref="K1034:K1043">
    <cfRule type="expression" dxfId="310" priority="327" stopIfTrue="1">
      <formula>IF($B1025-INT($B1025)&gt;0,TRUE,FALSE)</formula>
    </cfRule>
  </conditionalFormatting>
  <conditionalFormatting sqref="L1035:L1043">
    <cfRule type="expression" dxfId="309" priority="326" stopIfTrue="1">
      <formula>IF($B1026-INT($B1026)&gt;0,TRUE,FALSE)</formula>
    </cfRule>
  </conditionalFormatting>
  <conditionalFormatting sqref="O1035:O1043">
    <cfRule type="expression" dxfId="308" priority="325" stopIfTrue="1">
      <formula>IF($B1026-INT($B1026)&gt;0,TRUE,FALSE)</formula>
    </cfRule>
  </conditionalFormatting>
  <conditionalFormatting sqref="P1035:P1043">
    <cfRule type="expression" dxfId="307" priority="324" stopIfTrue="1">
      <formula>IF($B1026-INT($B1026)&gt;0,TRUE,FALSE)</formula>
    </cfRule>
  </conditionalFormatting>
  <conditionalFormatting sqref="R1035:R1043">
    <cfRule type="expression" dxfId="306" priority="323" stopIfTrue="1">
      <formula>IF($B1026-INT($B1026)&gt;0,TRUE,FALSE)</formula>
    </cfRule>
  </conditionalFormatting>
  <conditionalFormatting sqref="Q1034:Q1043">
    <cfRule type="expression" dxfId="305" priority="322" stopIfTrue="1">
      <formula>IF($B1025-INT($B1025)&gt;0,TRUE,FALSE)</formula>
    </cfRule>
  </conditionalFormatting>
  <conditionalFormatting sqref="D1044:D1054">
    <cfRule type="cellIs" dxfId="304" priority="320" stopIfTrue="1" operator="equal">
      <formula>"NO ADMISIBLE"</formula>
    </cfRule>
  </conditionalFormatting>
  <conditionalFormatting sqref="M1046:N1054 E1046:E1054">
    <cfRule type="expression" dxfId="303" priority="319" stopIfTrue="1">
      <formula>IF($B1039-INT($B1039)&gt;0,TRUE,FALSE)</formula>
    </cfRule>
  </conditionalFormatting>
  <conditionalFormatting sqref="S1044:S1054">
    <cfRule type="cellIs" dxfId="302" priority="317" stopIfTrue="1" operator="equal">
      <formula>"NO ADMISIBLE"</formula>
    </cfRule>
    <cfRule type="cellIs" dxfId="301" priority="318" stopIfTrue="1" operator="equal">
      <formula>"ADMISIBLE"</formula>
    </cfRule>
  </conditionalFormatting>
  <conditionalFormatting sqref="S1044:S1054">
    <cfRule type="cellIs" dxfId="300" priority="316" stopIfTrue="1" operator="equal">
      <formula>"PENDIENTE"</formula>
    </cfRule>
  </conditionalFormatting>
  <conditionalFormatting sqref="E1045 L1045:P1045 R1045">
    <cfRule type="expression" dxfId="299" priority="315" stopIfTrue="1">
      <formula>IF($B1036-INT($B1036)&gt;0,TRUE,FALSE)</formula>
    </cfRule>
  </conditionalFormatting>
  <conditionalFormatting sqref="E1044:R1044 J1045:J1054 F1045:F1054">
    <cfRule type="expression" dxfId="298" priority="321" stopIfTrue="1">
      <formula>IF(#REF!-INT(#REF!)&gt;0,TRUE,FALSE)</formula>
    </cfRule>
  </conditionalFormatting>
  <conditionalFormatting sqref="G1045:G1054">
    <cfRule type="expression" dxfId="297" priority="314" stopIfTrue="1">
      <formula>IF(#REF!-INT(#REF!)&gt;0,TRUE,FALSE)</formula>
    </cfRule>
  </conditionalFormatting>
  <conditionalFormatting sqref="H1045:H1054">
    <cfRule type="expression" dxfId="296" priority="313" stopIfTrue="1">
      <formula>IF(#REF!-INT(#REF!)&gt;0,TRUE,FALSE)</formula>
    </cfRule>
  </conditionalFormatting>
  <conditionalFormatting sqref="I1045:I1054">
    <cfRule type="expression" dxfId="295" priority="312" stopIfTrue="1">
      <formula>IF(#REF!-INT(#REF!)&gt;0,TRUE,FALSE)</formula>
    </cfRule>
  </conditionalFormatting>
  <conditionalFormatting sqref="K1045:K1054">
    <cfRule type="expression" dxfId="294" priority="311" stopIfTrue="1">
      <formula>IF($B1036-INT($B1036)&gt;0,TRUE,FALSE)</formula>
    </cfRule>
  </conditionalFormatting>
  <conditionalFormatting sqref="L1046:L1054">
    <cfRule type="expression" dxfId="293" priority="310" stopIfTrue="1">
      <formula>IF($B1037-INT($B1037)&gt;0,TRUE,FALSE)</formula>
    </cfRule>
  </conditionalFormatting>
  <conditionalFormatting sqref="O1046:O1054">
    <cfRule type="expression" dxfId="292" priority="309" stopIfTrue="1">
      <formula>IF($B1037-INT($B1037)&gt;0,TRUE,FALSE)</formula>
    </cfRule>
  </conditionalFormatting>
  <conditionalFormatting sqref="P1046:P1054">
    <cfRule type="expression" dxfId="291" priority="308" stopIfTrue="1">
      <formula>IF($B1037-INT($B1037)&gt;0,TRUE,FALSE)</formula>
    </cfRule>
  </conditionalFormatting>
  <conditionalFormatting sqref="R1046:R1054">
    <cfRule type="expression" dxfId="290" priority="307" stopIfTrue="1">
      <formula>IF($B1037-INT($B1037)&gt;0,TRUE,FALSE)</formula>
    </cfRule>
  </conditionalFormatting>
  <conditionalFormatting sqref="Q1045:Q1054">
    <cfRule type="expression" dxfId="289" priority="306" stopIfTrue="1">
      <formula>IF($B1036-INT($B1036)&gt;0,TRUE,FALSE)</formula>
    </cfRule>
  </conditionalFormatting>
  <conditionalFormatting sqref="D1055:D1065">
    <cfRule type="cellIs" dxfId="288" priority="304" stopIfTrue="1" operator="equal">
      <formula>"NO ADMISIBLE"</formula>
    </cfRule>
  </conditionalFormatting>
  <conditionalFormatting sqref="M1057:N1065 E1057:E1065">
    <cfRule type="expression" dxfId="287" priority="303" stopIfTrue="1">
      <formula>IF($B1050-INT($B1050)&gt;0,TRUE,FALSE)</formula>
    </cfRule>
  </conditionalFormatting>
  <conditionalFormatting sqref="S1055:S1065">
    <cfRule type="cellIs" dxfId="286" priority="301" stopIfTrue="1" operator="equal">
      <formula>"NO ADMISIBLE"</formula>
    </cfRule>
    <cfRule type="cellIs" dxfId="285" priority="302" stopIfTrue="1" operator="equal">
      <formula>"ADMISIBLE"</formula>
    </cfRule>
  </conditionalFormatting>
  <conditionalFormatting sqref="S1055:S1065">
    <cfRule type="cellIs" dxfId="284" priority="300" stopIfTrue="1" operator="equal">
      <formula>"PENDIENTE"</formula>
    </cfRule>
  </conditionalFormatting>
  <conditionalFormatting sqref="E1056 L1056:P1056 R1056">
    <cfRule type="expression" dxfId="283" priority="299" stopIfTrue="1">
      <formula>IF($B1047-INT($B1047)&gt;0,TRUE,FALSE)</formula>
    </cfRule>
  </conditionalFormatting>
  <conditionalFormatting sqref="E1055:R1055 J1056:J1065 F1056:F1065">
    <cfRule type="expression" dxfId="282" priority="305" stopIfTrue="1">
      <formula>IF(#REF!-INT(#REF!)&gt;0,TRUE,FALSE)</formula>
    </cfRule>
  </conditionalFormatting>
  <conditionalFormatting sqref="G1056:G1065">
    <cfRule type="expression" dxfId="281" priority="298" stopIfTrue="1">
      <formula>IF(#REF!-INT(#REF!)&gt;0,TRUE,FALSE)</formula>
    </cfRule>
  </conditionalFormatting>
  <conditionalFormatting sqref="H1056:H1065">
    <cfRule type="expression" dxfId="280" priority="297" stopIfTrue="1">
      <formula>IF(#REF!-INT(#REF!)&gt;0,TRUE,FALSE)</formula>
    </cfRule>
  </conditionalFormatting>
  <conditionalFormatting sqref="I1056:I1065">
    <cfRule type="expression" dxfId="279" priority="296" stopIfTrue="1">
      <formula>IF(#REF!-INT(#REF!)&gt;0,TRUE,FALSE)</formula>
    </cfRule>
  </conditionalFormatting>
  <conditionalFormatting sqref="K1056:K1065">
    <cfRule type="expression" dxfId="278" priority="295" stopIfTrue="1">
      <formula>IF($B1047-INT($B1047)&gt;0,TRUE,FALSE)</formula>
    </cfRule>
  </conditionalFormatting>
  <conditionalFormatting sqref="L1057:L1065">
    <cfRule type="expression" dxfId="277" priority="294" stopIfTrue="1">
      <formula>IF($B1048-INT($B1048)&gt;0,TRUE,FALSE)</formula>
    </cfRule>
  </conditionalFormatting>
  <conditionalFormatting sqref="O1057:O1065">
    <cfRule type="expression" dxfId="276" priority="293" stopIfTrue="1">
      <formula>IF($B1048-INT($B1048)&gt;0,TRUE,FALSE)</formula>
    </cfRule>
  </conditionalFormatting>
  <conditionalFormatting sqref="P1057:P1065">
    <cfRule type="expression" dxfId="275" priority="292" stopIfTrue="1">
      <formula>IF($B1048-INT($B1048)&gt;0,TRUE,FALSE)</formula>
    </cfRule>
  </conditionalFormatting>
  <conditionalFormatting sqref="R1057:R1065">
    <cfRule type="expression" dxfId="274" priority="291" stopIfTrue="1">
      <formula>IF($B1048-INT($B1048)&gt;0,TRUE,FALSE)</formula>
    </cfRule>
  </conditionalFormatting>
  <conditionalFormatting sqref="Q1056:Q1065">
    <cfRule type="expression" dxfId="273" priority="290" stopIfTrue="1">
      <formula>IF($B1047-INT($B1047)&gt;0,TRUE,FALSE)</formula>
    </cfRule>
  </conditionalFormatting>
  <conditionalFormatting sqref="D1066:D1076">
    <cfRule type="cellIs" dxfId="272" priority="288" stopIfTrue="1" operator="equal">
      <formula>"NO ADMISIBLE"</formula>
    </cfRule>
  </conditionalFormatting>
  <conditionalFormatting sqref="M1068:N1076 E1068:E1076">
    <cfRule type="expression" dxfId="271" priority="287" stopIfTrue="1">
      <formula>IF($B1061-INT($B1061)&gt;0,TRUE,FALSE)</formula>
    </cfRule>
  </conditionalFormatting>
  <conditionalFormatting sqref="S1066:S1076">
    <cfRule type="cellIs" dxfId="270" priority="285" stopIfTrue="1" operator="equal">
      <formula>"NO ADMISIBLE"</formula>
    </cfRule>
    <cfRule type="cellIs" dxfId="269" priority="286" stopIfTrue="1" operator="equal">
      <formula>"ADMISIBLE"</formula>
    </cfRule>
  </conditionalFormatting>
  <conditionalFormatting sqref="S1066:S1076">
    <cfRule type="cellIs" dxfId="268" priority="284" stopIfTrue="1" operator="equal">
      <formula>"PENDIENTE"</formula>
    </cfRule>
  </conditionalFormatting>
  <conditionalFormatting sqref="E1067 L1067:P1067 R1067">
    <cfRule type="expression" dxfId="267" priority="283" stopIfTrue="1">
      <formula>IF($B1058-INT($B1058)&gt;0,TRUE,FALSE)</formula>
    </cfRule>
  </conditionalFormatting>
  <conditionalFormatting sqref="E1066:R1066 J1067:J1076 F1067:F1076 G1067">
    <cfRule type="expression" dxfId="266" priority="289" stopIfTrue="1">
      <formula>IF(#REF!-INT(#REF!)&gt;0,TRUE,FALSE)</formula>
    </cfRule>
  </conditionalFormatting>
  <conditionalFormatting sqref="G1068:G1076">
    <cfRule type="expression" dxfId="265" priority="282" stopIfTrue="1">
      <formula>IF(#REF!-INT(#REF!)&gt;0,TRUE,FALSE)</formula>
    </cfRule>
  </conditionalFormatting>
  <conditionalFormatting sqref="H1067:H1076">
    <cfRule type="expression" dxfId="264" priority="281" stopIfTrue="1">
      <formula>IF(#REF!-INT(#REF!)&gt;0,TRUE,FALSE)</formula>
    </cfRule>
  </conditionalFormatting>
  <conditionalFormatting sqref="I1067:I1076">
    <cfRule type="expression" dxfId="263" priority="280" stopIfTrue="1">
      <formula>IF(#REF!-INT(#REF!)&gt;0,TRUE,FALSE)</formula>
    </cfRule>
  </conditionalFormatting>
  <conditionalFormatting sqref="K1067:K1076">
    <cfRule type="expression" dxfId="262" priority="279" stopIfTrue="1">
      <formula>IF($B1058-INT($B1058)&gt;0,TRUE,FALSE)</formula>
    </cfRule>
  </conditionalFormatting>
  <conditionalFormatting sqref="L1068:L1076">
    <cfRule type="expression" dxfId="261" priority="278" stopIfTrue="1">
      <formula>IF($B1059-INT($B1059)&gt;0,TRUE,FALSE)</formula>
    </cfRule>
  </conditionalFormatting>
  <conditionalFormatting sqref="O1068:O1076">
    <cfRule type="expression" dxfId="260" priority="277" stopIfTrue="1">
      <formula>IF($B1059-INT($B1059)&gt;0,TRUE,FALSE)</formula>
    </cfRule>
  </conditionalFormatting>
  <conditionalFormatting sqref="P1068:P1076">
    <cfRule type="expression" dxfId="259" priority="276" stopIfTrue="1">
      <formula>IF($B1059-INT($B1059)&gt;0,TRUE,FALSE)</formula>
    </cfRule>
  </conditionalFormatting>
  <conditionalFormatting sqref="R1068:R1076">
    <cfRule type="expression" dxfId="258" priority="275" stopIfTrue="1">
      <formula>IF($B1059-INT($B1059)&gt;0,TRUE,FALSE)</formula>
    </cfRule>
  </conditionalFormatting>
  <conditionalFormatting sqref="Q1067:Q1076">
    <cfRule type="expression" dxfId="257" priority="274" stopIfTrue="1">
      <formula>IF($B1058-INT($B1058)&gt;0,TRUE,FALSE)</formula>
    </cfRule>
  </conditionalFormatting>
  <conditionalFormatting sqref="D1077:D1087">
    <cfRule type="cellIs" dxfId="256" priority="272" stopIfTrue="1" operator="equal">
      <formula>"NO ADMISIBLE"</formula>
    </cfRule>
  </conditionalFormatting>
  <conditionalFormatting sqref="M1079:N1087 E1079:E1087">
    <cfRule type="expression" dxfId="255" priority="271" stopIfTrue="1">
      <formula>IF($B1072-INT($B1072)&gt;0,TRUE,FALSE)</formula>
    </cfRule>
  </conditionalFormatting>
  <conditionalFormatting sqref="S1077:S1087">
    <cfRule type="cellIs" dxfId="254" priority="269" stopIfTrue="1" operator="equal">
      <formula>"NO ADMISIBLE"</formula>
    </cfRule>
    <cfRule type="cellIs" dxfId="253" priority="270" stopIfTrue="1" operator="equal">
      <formula>"ADMISIBLE"</formula>
    </cfRule>
  </conditionalFormatting>
  <conditionalFormatting sqref="S1077:S1087">
    <cfRule type="cellIs" dxfId="252" priority="268" stopIfTrue="1" operator="equal">
      <formula>"PENDIENTE"</formula>
    </cfRule>
  </conditionalFormatting>
  <conditionalFormatting sqref="E1078 L1078:P1078 R1078">
    <cfRule type="expression" dxfId="251" priority="267" stopIfTrue="1">
      <formula>IF($B1069-INT($B1069)&gt;0,TRUE,FALSE)</formula>
    </cfRule>
  </conditionalFormatting>
  <conditionalFormatting sqref="E1077:R1077 J1078:J1087 F1078:F1087">
    <cfRule type="expression" dxfId="250" priority="273" stopIfTrue="1">
      <formula>IF(#REF!-INT(#REF!)&gt;0,TRUE,FALSE)</formula>
    </cfRule>
  </conditionalFormatting>
  <conditionalFormatting sqref="G1078:G1087">
    <cfRule type="expression" dxfId="249" priority="266" stopIfTrue="1">
      <formula>IF(#REF!-INT(#REF!)&gt;0,TRUE,FALSE)</formula>
    </cfRule>
  </conditionalFormatting>
  <conditionalFormatting sqref="H1078:H1087">
    <cfRule type="expression" dxfId="248" priority="265" stopIfTrue="1">
      <formula>IF(#REF!-INT(#REF!)&gt;0,TRUE,FALSE)</formula>
    </cfRule>
  </conditionalFormatting>
  <conditionalFormatting sqref="I1078:I1087">
    <cfRule type="expression" dxfId="247" priority="264" stopIfTrue="1">
      <formula>IF(#REF!-INT(#REF!)&gt;0,TRUE,FALSE)</formula>
    </cfRule>
  </conditionalFormatting>
  <conditionalFormatting sqref="K1078:K1087">
    <cfRule type="expression" dxfId="246" priority="263" stopIfTrue="1">
      <formula>IF($B1069-INT($B1069)&gt;0,TRUE,FALSE)</formula>
    </cfRule>
  </conditionalFormatting>
  <conditionalFormatting sqref="L1079:L1087">
    <cfRule type="expression" dxfId="245" priority="262" stopIfTrue="1">
      <formula>IF($B1070-INT($B1070)&gt;0,TRUE,FALSE)</formula>
    </cfRule>
  </conditionalFormatting>
  <conditionalFormatting sqref="O1079:O1087">
    <cfRule type="expression" dxfId="244" priority="261" stopIfTrue="1">
      <formula>IF($B1070-INT($B1070)&gt;0,TRUE,FALSE)</formula>
    </cfRule>
  </conditionalFormatting>
  <conditionalFormatting sqref="P1079:P1087">
    <cfRule type="expression" dxfId="243" priority="260" stopIfTrue="1">
      <formula>IF($B1070-INT($B1070)&gt;0,TRUE,FALSE)</formula>
    </cfRule>
  </conditionalFormatting>
  <conditionalFormatting sqref="R1079:R1087">
    <cfRule type="expression" dxfId="242" priority="259" stopIfTrue="1">
      <formula>IF($B1070-INT($B1070)&gt;0,TRUE,FALSE)</formula>
    </cfRule>
  </conditionalFormatting>
  <conditionalFormatting sqref="Q1078:Q1087">
    <cfRule type="expression" dxfId="241" priority="258" stopIfTrue="1">
      <formula>IF($B1069-INT($B1069)&gt;0,TRUE,FALSE)</formula>
    </cfRule>
  </conditionalFormatting>
  <conditionalFormatting sqref="D1088:D1098">
    <cfRule type="cellIs" dxfId="240" priority="256" stopIfTrue="1" operator="equal">
      <formula>"NO ADMISIBLE"</formula>
    </cfRule>
  </conditionalFormatting>
  <conditionalFormatting sqref="M1090:N1098 E1090:E1098">
    <cfRule type="expression" dxfId="239" priority="255" stopIfTrue="1">
      <formula>IF($B1083-INT($B1083)&gt;0,TRUE,FALSE)</formula>
    </cfRule>
  </conditionalFormatting>
  <conditionalFormatting sqref="S1088:S1098">
    <cfRule type="cellIs" dxfId="238" priority="253" stopIfTrue="1" operator="equal">
      <formula>"NO ADMISIBLE"</formula>
    </cfRule>
    <cfRule type="cellIs" dxfId="237" priority="254" stopIfTrue="1" operator="equal">
      <formula>"ADMISIBLE"</formula>
    </cfRule>
  </conditionalFormatting>
  <conditionalFormatting sqref="S1088:S1098">
    <cfRule type="cellIs" dxfId="236" priority="252" stopIfTrue="1" operator="equal">
      <formula>"PENDIENTE"</formula>
    </cfRule>
  </conditionalFormatting>
  <conditionalFormatting sqref="E1089 L1089:P1089 R1089">
    <cfRule type="expression" dxfId="235" priority="251" stopIfTrue="1">
      <formula>IF($B1080-INT($B1080)&gt;0,TRUE,FALSE)</formula>
    </cfRule>
  </conditionalFormatting>
  <conditionalFormatting sqref="E1088:R1088 J1089:J1098 F1089:F1098">
    <cfRule type="expression" dxfId="234" priority="257" stopIfTrue="1">
      <formula>IF(#REF!-INT(#REF!)&gt;0,TRUE,FALSE)</formula>
    </cfRule>
  </conditionalFormatting>
  <conditionalFormatting sqref="G1089:G1098">
    <cfRule type="expression" dxfId="233" priority="250" stopIfTrue="1">
      <formula>IF(#REF!-INT(#REF!)&gt;0,TRUE,FALSE)</formula>
    </cfRule>
  </conditionalFormatting>
  <conditionalFormatting sqref="H1089:H1098">
    <cfRule type="expression" dxfId="232" priority="249" stopIfTrue="1">
      <formula>IF(#REF!-INT(#REF!)&gt;0,TRUE,FALSE)</formula>
    </cfRule>
  </conditionalFormatting>
  <conditionalFormatting sqref="I1089:I1098">
    <cfRule type="expression" dxfId="231" priority="248" stopIfTrue="1">
      <formula>IF(#REF!-INT(#REF!)&gt;0,TRUE,FALSE)</formula>
    </cfRule>
  </conditionalFormatting>
  <conditionalFormatting sqref="K1089:K1098">
    <cfRule type="expression" dxfId="230" priority="247" stopIfTrue="1">
      <formula>IF($B1080-INT($B1080)&gt;0,TRUE,FALSE)</formula>
    </cfRule>
  </conditionalFormatting>
  <conditionalFormatting sqref="L1090:L1098">
    <cfRule type="expression" dxfId="229" priority="246" stopIfTrue="1">
      <formula>IF($B1081-INT($B1081)&gt;0,TRUE,FALSE)</formula>
    </cfRule>
  </conditionalFormatting>
  <conditionalFormatting sqref="O1090:O1098">
    <cfRule type="expression" dxfId="228" priority="245" stopIfTrue="1">
      <formula>IF($B1081-INT($B1081)&gt;0,TRUE,FALSE)</formula>
    </cfRule>
  </conditionalFormatting>
  <conditionalFormatting sqref="P1090:P1098">
    <cfRule type="expression" dxfId="227" priority="244" stopIfTrue="1">
      <formula>IF($B1081-INT($B1081)&gt;0,TRUE,FALSE)</formula>
    </cfRule>
  </conditionalFormatting>
  <conditionalFormatting sqref="R1090:R1098">
    <cfRule type="expression" dxfId="226" priority="243" stopIfTrue="1">
      <formula>IF($B1081-INT($B1081)&gt;0,TRUE,FALSE)</formula>
    </cfRule>
  </conditionalFormatting>
  <conditionalFormatting sqref="Q1089:Q1098">
    <cfRule type="expression" dxfId="225" priority="242" stopIfTrue="1">
      <formula>IF($B1080-INT($B1080)&gt;0,TRUE,FALSE)</formula>
    </cfRule>
  </conditionalFormatting>
  <conditionalFormatting sqref="D1099:D1109">
    <cfRule type="cellIs" dxfId="224" priority="240" stopIfTrue="1" operator="equal">
      <formula>"NO ADMISIBLE"</formula>
    </cfRule>
  </conditionalFormatting>
  <conditionalFormatting sqref="M1101:N1109 E1101:E1109">
    <cfRule type="expression" dxfId="223" priority="239" stopIfTrue="1">
      <formula>IF($B1094-INT($B1094)&gt;0,TRUE,FALSE)</formula>
    </cfRule>
  </conditionalFormatting>
  <conditionalFormatting sqref="S1099:S1109">
    <cfRule type="cellIs" dxfId="222" priority="237" stopIfTrue="1" operator="equal">
      <formula>"NO ADMISIBLE"</formula>
    </cfRule>
    <cfRule type="cellIs" dxfId="221" priority="238" stopIfTrue="1" operator="equal">
      <formula>"ADMISIBLE"</formula>
    </cfRule>
  </conditionalFormatting>
  <conditionalFormatting sqref="S1099:S1109">
    <cfRule type="cellIs" dxfId="220" priority="236" stopIfTrue="1" operator="equal">
      <formula>"PENDIENTE"</formula>
    </cfRule>
  </conditionalFormatting>
  <conditionalFormatting sqref="E1100 L1100:P1100 R1100">
    <cfRule type="expression" dxfId="219" priority="235" stopIfTrue="1">
      <formula>IF($B1091-INT($B1091)&gt;0,TRUE,FALSE)</formula>
    </cfRule>
  </conditionalFormatting>
  <conditionalFormatting sqref="E1099:R1099 J1100:J1109 F1100:F1109 G1100">
    <cfRule type="expression" dxfId="218" priority="241" stopIfTrue="1">
      <formula>IF(#REF!-INT(#REF!)&gt;0,TRUE,FALSE)</formula>
    </cfRule>
  </conditionalFormatting>
  <conditionalFormatting sqref="G1101:G1109">
    <cfRule type="expression" dxfId="217" priority="234" stopIfTrue="1">
      <formula>IF(#REF!-INT(#REF!)&gt;0,TRUE,FALSE)</formula>
    </cfRule>
  </conditionalFormatting>
  <conditionalFormatting sqref="H1100:H1109">
    <cfRule type="expression" dxfId="216" priority="233" stopIfTrue="1">
      <formula>IF(#REF!-INT(#REF!)&gt;0,TRUE,FALSE)</formula>
    </cfRule>
  </conditionalFormatting>
  <conditionalFormatting sqref="I1100:I1109">
    <cfRule type="expression" dxfId="215" priority="232" stopIfTrue="1">
      <formula>IF(#REF!-INT(#REF!)&gt;0,TRUE,FALSE)</formula>
    </cfRule>
  </conditionalFormatting>
  <conditionalFormatting sqref="K1100:K1109">
    <cfRule type="expression" dxfId="214" priority="231" stopIfTrue="1">
      <formula>IF($B1091-INT($B1091)&gt;0,TRUE,FALSE)</formula>
    </cfRule>
  </conditionalFormatting>
  <conditionalFormatting sqref="L1101:L1109">
    <cfRule type="expression" dxfId="213" priority="230" stopIfTrue="1">
      <formula>IF($B1092-INT($B1092)&gt;0,TRUE,FALSE)</formula>
    </cfRule>
  </conditionalFormatting>
  <conditionalFormatting sqref="O1101:O1109">
    <cfRule type="expression" dxfId="212" priority="229" stopIfTrue="1">
      <formula>IF($B1092-INT($B1092)&gt;0,TRUE,FALSE)</formula>
    </cfRule>
  </conditionalFormatting>
  <conditionalFormatting sqref="P1101:P1109">
    <cfRule type="expression" dxfId="211" priority="228" stopIfTrue="1">
      <formula>IF($B1092-INT($B1092)&gt;0,TRUE,FALSE)</formula>
    </cfRule>
  </conditionalFormatting>
  <conditionalFormatting sqref="R1101:R1109">
    <cfRule type="expression" dxfId="210" priority="227" stopIfTrue="1">
      <formula>IF($B1092-INT($B1092)&gt;0,TRUE,FALSE)</formula>
    </cfRule>
  </conditionalFormatting>
  <conditionalFormatting sqref="Q1100:Q1109">
    <cfRule type="expression" dxfId="209" priority="226" stopIfTrue="1">
      <formula>IF($B1091-INT($B1091)&gt;0,TRUE,FALSE)</formula>
    </cfRule>
  </conditionalFormatting>
  <conditionalFormatting sqref="D1110:D1120">
    <cfRule type="cellIs" dxfId="208" priority="224" stopIfTrue="1" operator="equal">
      <formula>"NO ADMISIBLE"</formula>
    </cfRule>
  </conditionalFormatting>
  <conditionalFormatting sqref="M1112:N1120 E1112:E1120">
    <cfRule type="expression" dxfId="207" priority="223" stopIfTrue="1">
      <formula>IF($B1105-INT($B1105)&gt;0,TRUE,FALSE)</formula>
    </cfRule>
  </conditionalFormatting>
  <conditionalFormatting sqref="S1110:S1120">
    <cfRule type="cellIs" dxfId="206" priority="221" stopIfTrue="1" operator="equal">
      <formula>"NO ADMISIBLE"</formula>
    </cfRule>
    <cfRule type="cellIs" dxfId="205" priority="222" stopIfTrue="1" operator="equal">
      <formula>"ADMISIBLE"</formula>
    </cfRule>
  </conditionalFormatting>
  <conditionalFormatting sqref="S1110:S1120">
    <cfRule type="cellIs" dxfId="204" priority="220" stopIfTrue="1" operator="equal">
      <formula>"PENDIENTE"</formula>
    </cfRule>
  </conditionalFormatting>
  <conditionalFormatting sqref="E1111 L1111:P1111 R1111">
    <cfRule type="expression" dxfId="203" priority="219" stopIfTrue="1">
      <formula>IF($B1102-INT($B1102)&gt;0,TRUE,FALSE)</formula>
    </cfRule>
  </conditionalFormatting>
  <conditionalFormatting sqref="E1110:R1110 J1111:J1120 F1111:F1120 G1111">
    <cfRule type="expression" dxfId="202" priority="225" stopIfTrue="1">
      <formula>IF(#REF!-INT(#REF!)&gt;0,TRUE,FALSE)</formula>
    </cfRule>
  </conditionalFormatting>
  <conditionalFormatting sqref="G1112:G1120">
    <cfRule type="expression" dxfId="201" priority="218" stopIfTrue="1">
      <formula>IF(#REF!-INT(#REF!)&gt;0,TRUE,FALSE)</formula>
    </cfRule>
  </conditionalFormatting>
  <conditionalFormatting sqref="H1111:H1120">
    <cfRule type="expression" dxfId="200" priority="217" stopIfTrue="1">
      <formula>IF(#REF!-INT(#REF!)&gt;0,TRUE,FALSE)</formula>
    </cfRule>
  </conditionalFormatting>
  <conditionalFormatting sqref="I1111:I1120">
    <cfRule type="expression" dxfId="199" priority="216" stopIfTrue="1">
      <formula>IF(#REF!-INT(#REF!)&gt;0,TRUE,FALSE)</formula>
    </cfRule>
  </conditionalFormatting>
  <conditionalFormatting sqref="K1111:K1120">
    <cfRule type="expression" dxfId="198" priority="215" stopIfTrue="1">
      <formula>IF($B1102-INT($B1102)&gt;0,TRUE,FALSE)</formula>
    </cfRule>
  </conditionalFormatting>
  <conditionalFormatting sqref="L1112:L1120">
    <cfRule type="expression" dxfId="197" priority="214" stopIfTrue="1">
      <formula>IF($B1103-INT($B1103)&gt;0,TRUE,FALSE)</formula>
    </cfRule>
  </conditionalFormatting>
  <conditionalFormatting sqref="O1112:O1120">
    <cfRule type="expression" dxfId="196" priority="213" stopIfTrue="1">
      <formula>IF($B1103-INT($B1103)&gt;0,TRUE,FALSE)</formula>
    </cfRule>
  </conditionalFormatting>
  <conditionalFormatting sqref="P1112:P1120">
    <cfRule type="expression" dxfId="195" priority="212" stopIfTrue="1">
      <formula>IF($B1103-INT($B1103)&gt;0,TRUE,FALSE)</formula>
    </cfRule>
  </conditionalFormatting>
  <conditionalFormatting sqref="R1112:R1120">
    <cfRule type="expression" dxfId="194" priority="211" stopIfTrue="1">
      <formula>IF($B1103-INT($B1103)&gt;0,TRUE,FALSE)</formula>
    </cfRule>
  </conditionalFormatting>
  <conditionalFormatting sqref="Q1111:Q1120">
    <cfRule type="expression" dxfId="193" priority="210" stopIfTrue="1">
      <formula>IF($B1102-INT($B1102)&gt;0,TRUE,FALSE)</formula>
    </cfRule>
  </conditionalFormatting>
  <conditionalFormatting sqref="D1121:D1131">
    <cfRule type="cellIs" dxfId="192" priority="208" stopIfTrue="1" operator="equal">
      <formula>"NO ADMISIBLE"</formula>
    </cfRule>
  </conditionalFormatting>
  <conditionalFormatting sqref="M1123:N1131 E1123:E1131">
    <cfRule type="expression" dxfId="191" priority="207" stopIfTrue="1">
      <formula>IF($B1116-INT($B1116)&gt;0,TRUE,FALSE)</formula>
    </cfRule>
  </conditionalFormatting>
  <conditionalFormatting sqref="S1121:S1131">
    <cfRule type="cellIs" dxfId="190" priority="205" stopIfTrue="1" operator="equal">
      <formula>"NO ADMISIBLE"</formula>
    </cfRule>
    <cfRule type="cellIs" dxfId="189" priority="206" stopIfTrue="1" operator="equal">
      <formula>"ADMISIBLE"</formula>
    </cfRule>
  </conditionalFormatting>
  <conditionalFormatting sqref="S1121:S1131">
    <cfRule type="cellIs" dxfId="188" priority="204" stopIfTrue="1" operator="equal">
      <formula>"PENDIENTE"</formula>
    </cfRule>
  </conditionalFormatting>
  <conditionalFormatting sqref="E1122 L1122:P1122 R1122">
    <cfRule type="expression" dxfId="187" priority="203" stopIfTrue="1">
      <formula>IF($B1113-INT($B1113)&gt;0,TRUE,FALSE)</formula>
    </cfRule>
  </conditionalFormatting>
  <conditionalFormatting sqref="E1121:R1121 J1122:J1131 F1122:F1131">
    <cfRule type="expression" dxfId="186" priority="209" stopIfTrue="1">
      <formula>IF(#REF!-INT(#REF!)&gt;0,TRUE,FALSE)</formula>
    </cfRule>
  </conditionalFormatting>
  <conditionalFormatting sqref="G1122:G1131">
    <cfRule type="expression" dxfId="185" priority="202" stopIfTrue="1">
      <formula>IF(#REF!-INT(#REF!)&gt;0,TRUE,FALSE)</formula>
    </cfRule>
  </conditionalFormatting>
  <conditionalFormatting sqref="H1122:H1131">
    <cfRule type="expression" dxfId="184" priority="201" stopIfTrue="1">
      <formula>IF(#REF!-INT(#REF!)&gt;0,TRUE,FALSE)</formula>
    </cfRule>
  </conditionalFormatting>
  <conditionalFormatting sqref="I1122:I1131">
    <cfRule type="expression" dxfId="183" priority="200" stopIfTrue="1">
      <formula>IF(#REF!-INT(#REF!)&gt;0,TRUE,FALSE)</formula>
    </cfRule>
  </conditionalFormatting>
  <conditionalFormatting sqref="K1122:K1131">
    <cfRule type="expression" dxfId="182" priority="199" stopIfTrue="1">
      <formula>IF($B1113-INT($B1113)&gt;0,TRUE,FALSE)</formula>
    </cfRule>
  </conditionalFormatting>
  <conditionalFormatting sqref="L1123:L1131">
    <cfRule type="expression" dxfId="181" priority="198" stopIfTrue="1">
      <formula>IF($B1114-INT($B1114)&gt;0,TRUE,FALSE)</formula>
    </cfRule>
  </conditionalFormatting>
  <conditionalFormatting sqref="O1123:O1131">
    <cfRule type="expression" dxfId="180" priority="197" stopIfTrue="1">
      <formula>IF($B1114-INT($B1114)&gt;0,TRUE,FALSE)</formula>
    </cfRule>
  </conditionalFormatting>
  <conditionalFormatting sqref="P1123:P1131">
    <cfRule type="expression" dxfId="179" priority="196" stopIfTrue="1">
      <formula>IF($B1114-INT($B1114)&gt;0,TRUE,FALSE)</formula>
    </cfRule>
  </conditionalFormatting>
  <conditionalFormatting sqref="R1123:R1131">
    <cfRule type="expression" dxfId="178" priority="195" stopIfTrue="1">
      <formula>IF($B1114-INT($B1114)&gt;0,TRUE,FALSE)</formula>
    </cfRule>
  </conditionalFormatting>
  <conditionalFormatting sqref="Q1122:Q1131">
    <cfRule type="expression" dxfId="177" priority="194" stopIfTrue="1">
      <formula>IF($B1113-INT($B1113)&gt;0,TRUE,FALSE)</formula>
    </cfRule>
  </conditionalFormatting>
  <conditionalFormatting sqref="D1132:D1142">
    <cfRule type="cellIs" dxfId="176" priority="192" stopIfTrue="1" operator="equal">
      <formula>"NO ADMISIBLE"</formula>
    </cfRule>
  </conditionalFormatting>
  <conditionalFormatting sqref="M1134:N1142 E1134:E1142">
    <cfRule type="expression" dxfId="175" priority="191" stopIfTrue="1">
      <formula>IF($B1127-INT($B1127)&gt;0,TRUE,FALSE)</formula>
    </cfRule>
  </conditionalFormatting>
  <conditionalFormatting sqref="S1132:S1142">
    <cfRule type="cellIs" dxfId="174" priority="189" stopIfTrue="1" operator="equal">
      <formula>"NO ADMISIBLE"</formula>
    </cfRule>
    <cfRule type="cellIs" dxfId="173" priority="190" stopIfTrue="1" operator="equal">
      <formula>"ADMISIBLE"</formula>
    </cfRule>
  </conditionalFormatting>
  <conditionalFormatting sqref="S1132:S1142">
    <cfRule type="cellIs" dxfId="172" priority="188" stopIfTrue="1" operator="equal">
      <formula>"PENDIENTE"</formula>
    </cfRule>
  </conditionalFormatting>
  <conditionalFormatting sqref="E1133 L1133:P1133 R1133">
    <cfRule type="expression" dxfId="171" priority="187" stopIfTrue="1">
      <formula>IF($B1124-INT($B1124)&gt;0,TRUE,FALSE)</formula>
    </cfRule>
  </conditionalFormatting>
  <conditionalFormatting sqref="E1132:R1132 J1133:J1142 F1133:F1142">
    <cfRule type="expression" dxfId="170" priority="193" stopIfTrue="1">
      <formula>IF(#REF!-INT(#REF!)&gt;0,TRUE,FALSE)</formula>
    </cfRule>
  </conditionalFormatting>
  <conditionalFormatting sqref="G1133:G1142">
    <cfRule type="expression" dxfId="169" priority="186" stopIfTrue="1">
      <formula>IF(#REF!-INT(#REF!)&gt;0,TRUE,FALSE)</formula>
    </cfRule>
  </conditionalFormatting>
  <conditionalFormatting sqref="H1133:H1142">
    <cfRule type="expression" dxfId="168" priority="185" stopIfTrue="1">
      <formula>IF(#REF!-INT(#REF!)&gt;0,TRUE,FALSE)</formula>
    </cfRule>
  </conditionalFormatting>
  <conditionalFormatting sqref="I1133:I1142">
    <cfRule type="expression" dxfId="167" priority="184" stopIfTrue="1">
      <formula>IF(#REF!-INT(#REF!)&gt;0,TRUE,FALSE)</formula>
    </cfRule>
  </conditionalFormatting>
  <conditionalFormatting sqref="K1133:K1142">
    <cfRule type="expression" dxfId="166" priority="183" stopIfTrue="1">
      <formula>IF($B1124-INT($B1124)&gt;0,TRUE,FALSE)</formula>
    </cfRule>
  </conditionalFormatting>
  <conditionalFormatting sqref="L1134:L1142">
    <cfRule type="expression" dxfId="165" priority="182" stopIfTrue="1">
      <formula>IF($B1125-INT($B1125)&gt;0,TRUE,FALSE)</formula>
    </cfRule>
  </conditionalFormatting>
  <conditionalFormatting sqref="O1134:O1142">
    <cfRule type="expression" dxfId="164" priority="181" stopIfTrue="1">
      <formula>IF($B1125-INT($B1125)&gt;0,TRUE,FALSE)</formula>
    </cfRule>
  </conditionalFormatting>
  <conditionalFormatting sqref="P1134:P1142">
    <cfRule type="expression" dxfId="163" priority="180" stopIfTrue="1">
      <formula>IF($B1125-INT($B1125)&gt;0,TRUE,FALSE)</formula>
    </cfRule>
  </conditionalFormatting>
  <conditionalFormatting sqref="R1134:R1142">
    <cfRule type="expression" dxfId="162" priority="179" stopIfTrue="1">
      <formula>IF($B1125-INT($B1125)&gt;0,TRUE,FALSE)</formula>
    </cfRule>
  </conditionalFormatting>
  <conditionalFormatting sqref="Q1133:Q1142">
    <cfRule type="expression" dxfId="161" priority="178" stopIfTrue="1">
      <formula>IF($B1124-INT($B1124)&gt;0,TRUE,FALSE)</formula>
    </cfRule>
  </conditionalFormatting>
  <conditionalFormatting sqref="D1143:D1153">
    <cfRule type="cellIs" dxfId="160" priority="176" stopIfTrue="1" operator="equal">
      <formula>"NO ADMISIBLE"</formula>
    </cfRule>
  </conditionalFormatting>
  <conditionalFormatting sqref="M1145:N1153 E1145:E1153">
    <cfRule type="expression" dxfId="159" priority="175" stopIfTrue="1">
      <formula>IF($B1138-INT($B1138)&gt;0,TRUE,FALSE)</formula>
    </cfRule>
  </conditionalFormatting>
  <conditionalFormatting sqref="S1143:S1153">
    <cfRule type="cellIs" dxfId="158" priority="173" stopIfTrue="1" operator="equal">
      <formula>"NO ADMISIBLE"</formula>
    </cfRule>
    <cfRule type="cellIs" dxfId="157" priority="174" stopIfTrue="1" operator="equal">
      <formula>"ADMISIBLE"</formula>
    </cfRule>
  </conditionalFormatting>
  <conditionalFormatting sqref="S1143:S1153">
    <cfRule type="cellIs" dxfId="156" priority="172" stopIfTrue="1" operator="equal">
      <formula>"PENDIENTE"</formula>
    </cfRule>
  </conditionalFormatting>
  <conditionalFormatting sqref="E1144 L1144:P1144 R1144">
    <cfRule type="expression" dxfId="155" priority="171" stopIfTrue="1">
      <formula>IF($B1135-INT($B1135)&gt;0,TRUE,FALSE)</formula>
    </cfRule>
  </conditionalFormatting>
  <conditionalFormatting sqref="E1143:R1143 J1144:J1153 F1144:F1153">
    <cfRule type="expression" dxfId="154" priority="177" stopIfTrue="1">
      <formula>IF(#REF!-INT(#REF!)&gt;0,TRUE,FALSE)</formula>
    </cfRule>
  </conditionalFormatting>
  <conditionalFormatting sqref="G1144:G1153">
    <cfRule type="expression" dxfId="153" priority="170" stopIfTrue="1">
      <formula>IF(#REF!-INT(#REF!)&gt;0,TRUE,FALSE)</formula>
    </cfRule>
  </conditionalFormatting>
  <conditionalFormatting sqref="H1144:H1153">
    <cfRule type="expression" dxfId="152" priority="169" stopIfTrue="1">
      <formula>IF(#REF!-INT(#REF!)&gt;0,TRUE,FALSE)</formula>
    </cfRule>
  </conditionalFormatting>
  <conditionalFormatting sqref="I1144:I1153">
    <cfRule type="expression" dxfId="151" priority="168" stopIfTrue="1">
      <formula>IF(#REF!-INT(#REF!)&gt;0,TRUE,FALSE)</formula>
    </cfRule>
  </conditionalFormatting>
  <conditionalFormatting sqref="K1144:K1153">
    <cfRule type="expression" dxfId="150" priority="167" stopIfTrue="1">
      <formula>IF($B1135-INT($B1135)&gt;0,TRUE,FALSE)</formula>
    </cfRule>
  </conditionalFormatting>
  <conditionalFormatting sqref="L1145:L1153">
    <cfRule type="expression" dxfId="149" priority="166" stopIfTrue="1">
      <formula>IF($B1136-INT($B1136)&gt;0,TRUE,FALSE)</formula>
    </cfRule>
  </conditionalFormatting>
  <conditionalFormatting sqref="O1145:O1153">
    <cfRule type="expression" dxfId="148" priority="165" stopIfTrue="1">
      <formula>IF($B1136-INT($B1136)&gt;0,TRUE,FALSE)</formula>
    </cfRule>
  </conditionalFormatting>
  <conditionalFormatting sqref="P1145:P1153">
    <cfRule type="expression" dxfId="147" priority="164" stopIfTrue="1">
      <formula>IF($B1136-INT($B1136)&gt;0,TRUE,FALSE)</formula>
    </cfRule>
  </conditionalFormatting>
  <conditionalFormatting sqref="R1145:R1153">
    <cfRule type="expression" dxfId="146" priority="163" stopIfTrue="1">
      <formula>IF($B1136-INT($B1136)&gt;0,TRUE,FALSE)</formula>
    </cfRule>
  </conditionalFormatting>
  <conditionalFormatting sqref="Q1144:Q1153">
    <cfRule type="expression" dxfId="145" priority="162" stopIfTrue="1">
      <formula>IF($B1135-INT($B1135)&gt;0,TRUE,FALSE)</formula>
    </cfRule>
  </conditionalFormatting>
  <conditionalFormatting sqref="S1157 E1157:J1157">
    <cfRule type="expression" dxfId="144" priority="143" stopIfTrue="1">
      <formula>IF($B1157-INT($B1157)&gt;0,TRUE,FALSE)</formula>
    </cfRule>
  </conditionalFormatting>
  <conditionalFormatting sqref="D1161:D1171 D1157 L1157:R1157">
    <cfRule type="cellIs" dxfId="143" priority="144" stopIfTrue="1" operator="equal">
      <formula>"NO ADMISIBLE"</formula>
    </cfRule>
  </conditionalFormatting>
  <conditionalFormatting sqref="M1163:N1171 E1163:E1171">
    <cfRule type="expression" dxfId="142" priority="142" stopIfTrue="1">
      <formula>IF($B1156-INT($B1156)&gt;0,TRUE,FALSE)</formula>
    </cfRule>
  </conditionalFormatting>
  <conditionalFormatting sqref="S1161:S1171">
    <cfRule type="cellIs" dxfId="141" priority="140" stopIfTrue="1" operator="equal">
      <formula>"NO ADMISIBLE"</formula>
    </cfRule>
    <cfRule type="cellIs" dxfId="140" priority="141" stopIfTrue="1" operator="equal">
      <formula>"ADMISIBLE"</formula>
    </cfRule>
  </conditionalFormatting>
  <conditionalFormatting sqref="S1161:S1171">
    <cfRule type="cellIs" dxfId="139" priority="139" stopIfTrue="1" operator="equal">
      <formula>"PENDIENTE"</formula>
    </cfRule>
  </conditionalFormatting>
  <conditionalFormatting sqref="E1162 L1162:P1162 R1162">
    <cfRule type="expression" dxfId="138" priority="138" stopIfTrue="1">
      <formula>IF($B1153-INT($B1153)&gt;0,TRUE,FALSE)</formula>
    </cfRule>
  </conditionalFormatting>
  <conditionalFormatting sqref="E1161:R1161 J1162:J1171 F1162:F1171 I1162">
    <cfRule type="expression" dxfId="137" priority="145" stopIfTrue="1">
      <formula>IF(#REF!-INT(#REF!)&gt;0,TRUE,FALSE)</formula>
    </cfRule>
  </conditionalFormatting>
  <conditionalFormatting sqref="G1162:G1171">
    <cfRule type="expression" dxfId="136" priority="137" stopIfTrue="1">
      <formula>IF(#REF!-INT(#REF!)&gt;0,TRUE,FALSE)</formula>
    </cfRule>
  </conditionalFormatting>
  <conditionalFormatting sqref="H1162:H1171">
    <cfRule type="expression" dxfId="135" priority="136" stopIfTrue="1">
      <formula>IF(#REF!-INT(#REF!)&gt;0,TRUE,FALSE)</formula>
    </cfRule>
  </conditionalFormatting>
  <conditionalFormatting sqref="I1163:I1171">
    <cfRule type="expression" dxfId="134" priority="135" stopIfTrue="1">
      <formula>IF(#REF!-INT(#REF!)&gt;0,TRUE,FALSE)</formula>
    </cfRule>
  </conditionalFormatting>
  <conditionalFormatting sqref="K1162:K1171">
    <cfRule type="expression" dxfId="133" priority="134" stopIfTrue="1">
      <formula>IF($B1153-INT($B1153)&gt;0,TRUE,FALSE)</formula>
    </cfRule>
  </conditionalFormatting>
  <conditionalFormatting sqref="L1163:L1171">
    <cfRule type="expression" dxfId="132" priority="133" stopIfTrue="1">
      <formula>IF($B1154-INT($B1154)&gt;0,TRUE,FALSE)</formula>
    </cfRule>
  </conditionalFormatting>
  <conditionalFormatting sqref="O1163:O1171">
    <cfRule type="expression" dxfId="131" priority="132" stopIfTrue="1">
      <formula>IF($B1154-INT($B1154)&gt;0,TRUE,FALSE)</formula>
    </cfRule>
  </conditionalFormatting>
  <conditionalFormatting sqref="P1163:P1171">
    <cfRule type="expression" dxfId="130" priority="131" stopIfTrue="1">
      <formula>IF($B1154-INT($B1154)&gt;0,TRUE,FALSE)</formula>
    </cfRule>
  </conditionalFormatting>
  <conditionalFormatting sqref="R1163:R1171">
    <cfRule type="expression" dxfId="129" priority="130" stopIfTrue="1">
      <formula>IF($B1154-INT($B1154)&gt;0,TRUE,FALSE)</formula>
    </cfRule>
  </conditionalFormatting>
  <conditionalFormatting sqref="Q1162:Q1171">
    <cfRule type="expression" dxfId="128" priority="129" stopIfTrue="1">
      <formula>IF($B1153-INT($B1153)&gt;0,TRUE,FALSE)</formula>
    </cfRule>
  </conditionalFormatting>
  <conditionalFormatting sqref="D1172:D1182">
    <cfRule type="cellIs" dxfId="127" priority="127" stopIfTrue="1" operator="equal">
      <formula>"NO ADMISIBLE"</formula>
    </cfRule>
  </conditionalFormatting>
  <conditionalFormatting sqref="M1174:N1182 E1174:E1182">
    <cfRule type="expression" dxfId="126" priority="126" stopIfTrue="1">
      <formula>IF($B1167-INT($B1167)&gt;0,TRUE,FALSE)</formula>
    </cfRule>
  </conditionalFormatting>
  <conditionalFormatting sqref="S1172:S1182">
    <cfRule type="cellIs" dxfId="125" priority="124" stopIfTrue="1" operator="equal">
      <formula>"NO ADMISIBLE"</formula>
    </cfRule>
    <cfRule type="cellIs" dxfId="124" priority="125" stopIfTrue="1" operator="equal">
      <formula>"ADMISIBLE"</formula>
    </cfRule>
  </conditionalFormatting>
  <conditionalFormatting sqref="S1172:S1182">
    <cfRule type="cellIs" dxfId="123" priority="123" stopIfTrue="1" operator="equal">
      <formula>"PENDIENTE"</formula>
    </cfRule>
  </conditionalFormatting>
  <conditionalFormatting sqref="E1173 L1173:P1173 R1173">
    <cfRule type="expression" dxfId="122" priority="122" stopIfTrue="1">
      <formula>IF($B1164-INT($B1164)&gt;0,TRUE,FALSE)</formula>
    </cfRule>
  </conditionalFormatting>
  <conditionalFormatting sqref="E1172:R1172 J1173:J1182 F1173:F1182 I1173">
    <cfRule type="expression" dxfId="121" priority="128" stopIfTrue="1">
      <formula>IF(#REF!-INT(#REF!)&gt;0,TRUE,FALSE)</formula>
    </cfRule>
  </conditionalFormatting>
  <conditionalFormatting sqref="G1173:G1182">
    <cfRule type="expression" dxfId="120" priority="121" stopIfTrue="1">
      <formula>IF(#REF!-INT(#REF!)&gt;0,TRUE,FALSE)</formula>
    </cfRule>
  </conditionalFormatting>
  <conditionalFormatting sqref="H1173:H1182">
    <cfRule type="expression" dxfId="119" priority="120" stopIfTrue="1">
      <formula>IF(#REF!-INT(#REF!)&gt;0,TRUE,FALSE)</formula>
    </cfRule>
  </conditionalFormatting>
  <conditionalFormatting sqref="I1174:I1182">
    <cfRule type="expression" dxfId="118" priority="119" stopIfTrue="1">
      <formula>IF(#REF!-INT(#REF!)&gt;0,TRUE,FALSE)</formula>
    </cfRule>
  </conditionalFormatting>
  <conditionalFormatting sqref="K1173:K1182">
    <cfRule type="expression" dxfId="117" priority="118" stopIfTrue="1">
      <formula>IF($B1164-INT($B1164)&gt;0,TRUE,FALSE)</formula>
    </cfRule>
  </conditionalFormatting>
  <conditionalFormatting sqref="L1174:L1182">
    <cfRule type="expression" dxfId="116" priority="117" stopIfTrue="1">
      <formula>IF($B1165-INT($B1165)&gt;0,TRUE,FALSE)</formula>
    </cfRule>
  </conditionalFormatting>
  <conditionalFormatting sqref="O1174:O1182">
    <cfRule type="expression" dxfId="115" priority="116" stopIfTrue="1">
      <formula>IF($B1165-INT($B1165)&gt;0,TRUE,FALSE)</formula>
    </cfRule>
  </conditionalFormatting>
  <conditionalFormatting sqref="P1174:P1182">
    <cfRule type="expression" dxfId="114" priority="115" stopIfTrue="1">
      <formula>IF($B1165-INT($B1165)&gt;0,TRUE,FALSE)</formula>
    </cfRule>
  </conditionalFormatting>
  <conditionalFormatting sqref="R1174:R1182">
    <cfRule type="expression" dxfId="113" priority="114" stopIfTrue="1">
      <formula>IF($B1165-INT($B1165)&gt;0,TRUE,FALSE)</formula>
    </cfRule>
  </conditionalFormatting>
  <conditionalFormatting sqref="Q1173:Q1182">
    <cfRule type="expression" dxfId="112" priority="113" stopIfTrue="1">
      <formula>IF($B1164-INT($B1164)&gt;0,TRUE,FALSE)</formula>
    </cfRule>
  </conditionalFormatting>
  <conditionalFormatting sqref="D1183:D1193">
    <cfRule type="cellIs" dxfId="111" priority="111" stopIfTrue="1" operator="equal">
      <formula>"NO ADMISIBLE"</formula>
    </cfRule>
  </conditionalFormatting>
  <conditionalFormatting sqref="M1185:N1193 E1185:E1193">
    <cfRule type="expression" dxfId="110" priority="110" stopIfTrue="1">
      <formula>IF($B1178-INT($B1178)&gt;0,TRUE,FALSE)</formula>
    </cfRule>
  </conditionalFormatting>
  <conditionalFormatting sqref="S1183:S1193">
    <cfRule type="cellIs" dxfId="109" priority="108" stopIfTrue="1" operator="equal">
      <formula>"NO ADMISIBLE"</formula>
    </cfRule>
    <cfRule type="cellIs" dxfId="108" priority="109" stopIfTrue="1" operator="equal">
      <formula>"ADMISIBLE"</formula>
    </cfRule>
  </conditionalFormatting>
  <conditionalFormatting sqref="S1183:S1193">
    <cfRule type="cellIs" dxfId="107" priority="107" stopIfTrue="1" operator="equal">
      <formula>"PENDIENTE"</formula>
    </cfRule>
  </conditionalFormatting>
  <conditionalFormatting sqref="E1184 L1184:P1184 R1184">
    <cfRule type="expression" dxfId="106" priority="106" stopIfTrue="1">
      <formula>IF($B1175-INT($B1175)&gt;0,TRUE,FALSE)</formula>
    </cfRule>
  </conditionalFormatting>
  <conditionalFormatting sqref="E1183:R1183 J1184:J1193 F1184:F1193 I1184">
    <cfRule type="expression" dxfId="105" priority="112" stopIfTrue="1">
      <formula>IF(#REF!-INT(#REF!)&gt;0,TRUE,FALSE)</formula>
    </cfRule>
  </conditionalFormatting>
  <conditionalFormatting sqref="G1184:G1193">
    <cfRule type="expression" dxfId="104" priority="105" stopIfTrue="1">
      <formula>IF(#REF!-INT(#REF!)&gt;0,TRUE,FALSE)</formula>
    </cfRule>
  </conditionalFormatting>
  <conditionalFormatting sqref="H1184:H1193">
    <cfRule type="expression" dxfId="103" priority="104" stopIfTrue="1">
      <formula>IF(#REF!-INT(#REF!)&gt;0,TRUE,FALSE)</formula>
    </cfRule>
  </conditionalFormatting>
  <conditionalFormatting sqref="I1185:I1193">
    <cfRule type="expression" dxfId="102" priority="103" stopIfTrue="1">
      <formula>IF(#REF!-INT(#REF!)&gt;0,TRUE,FALSE)</formula>
    </cfRule>
  </conditionalFormatting>
  <conditionalFormatting sqref="K1184:K1193">
    <cfRule type="expression" dxfId="101" priority="102" stopIfTrue="1">
      <formula>IF($B1175-INT($B1175)&gt;0,TRUE,FALSE)</formula>
    </cfRule>
  </conditionalFormatting>
  <conditionalFormatting sqref="L1185:L1193">
    <cfRule type="expression" dxfId="100" priority="101" stopIfTrue="1">
      <formula>IF($B1176-INT($B1176)&gt;0,TRUE,FALSE)</formula>
    </cfRule>
  </conditionalFormatting>
  <conditionalFormatting sqref="O1185:O1193">
    <cfRule type="expression" dxfId="99" priority="100" stopIfTrue="1">
      <formula>IF($B1176-INT($B1176)&gt;0,TRUE,FALSE)</formula>
    </cfRule>
  </conditionalFormatting>
  <conditionalFormatting sqref="P1185:P1193">
    <cfRule type="expression" dxfId="98" priority="99" stopIfTrue="1">
      <formula>IF($B1176-INT($B1176)&gt;0,TRUE,FALSE)</formula>
    </cfRule>
  </conditionalFormatting>
  <conditionalFormatting sqref="R1185:R1193">
    <cfRule type="expression" dxfId="97" priority="98" stopIfTrue="1">
      <formula>IF($B1176-INT($B1176)&gt;0,TRUE,FALSE)</formula>
    </cfRule>
  </conditionalFormatting>
  <conditionalFormatting sqref="Q1184:Q1193">
    <cfRule type="expression" dxfId="96" priority="97" stopIfTrue="1">
      <formula>IF($B1175-INT($B1175)&gt;0,TRUE,FALSE)</formula>
    </cfRule>
  </conditionalFormatting>
  <conditionalFormatting sqref="D1194:D1204">
    <cfRule type="cellIs" dxfId="95" priority="95" stopIfTrue="1" operator="equal">
      <formula>"NO ADMISIBLE"</formula>
    </cfRule>
  </conditionalFormatting>
  <conditionalFormatting sqref="M1196:N1204 E1196:E1204">
    <cfRule type="expression" dxfId="94" priority="94" stopIfTrue="1">
      <formula>IF($B1189-INT($B1189)&gt;0,TRUE,FALSE)</formula>
    </cfRule>
  </conditionalFormatting>
  <conditionalFormatting sqref="S1194:S1204">
    <cfRule type="cellIs" dxfId="93" priority="92" stopIfTrue="1" operator="equal">
      <formula>"NO ADMISIBLE"</formula>
    </cfRule>
    <cfRule type="cellIs" dxfId="92" priority="93" stopIfTrue="1" operator="equal">
      <formula>"ADMISIBLE"</formula>
    </cfRule>
  </conditionalFormatting>
  <conditionalFormatting sqref="S1194:S1204">
    <cfRule type="cellIs" dxfId="91" priority="91" stopIfTrue="1" operator="equal">
      <formula>"PENDIENTE"</formula>
    </cfRule>
  </conditionalFormatting>
  <conditionalFormatting sqref="E1195 L1195:P1195 R1195">
    <cfRule type="expression" dxfId="90" priority="90" stopIfTrue="1">
      <formula>IF($B1186-INT($B1186)&gt;0,TRUE,FALSE)</formula>
    </cfRule>
  </conditionalFormatting>
  <conditionalFormatting sqref="E1194:R1194 J1195:J1204 F1195:F1204 I1195">
    <cfRule type="expression" dxfId="89" priority="96" stopIfTrue="1">
      <formula>IF(#REF!-INT(#REF!)&gt;0,TRUE,FALSE)</formula>
    </cfRule>
  </conditionalFormatting>
  <conditionalFormatting sqref="G1195:G1204">
    <cfRule type="expression" dxfId="88" priority="89" stopIfTrue="1">
      <formula>IF(#REF!-INT(#REF!)&gt;0,TRUE,FALSE)</formula>
    </cfRule>
  </conditionalFormatting>
  <conditionalFormatting sqref="H1195:H1204">
    <cfRule type="expression" dxfId="87" priority="88" stopIfTrue="1">
      <formula>IF(#REF!-INT(#REF!)&gt;0,TRUE,FALSE)</formula>
    </cfRule>
  </conditionalFormatting>
  <conditionalFormatting sqref="I1196:I1204">
    <cfRule type="expression" dxfId="86" priority="87" stopIfTrue="1">
      <formula>IF(#REF!-INT(#REF!)&gt;0,TRUE,FALSE)</formula>
    </cfRule>
  </conditionalFormatting>
  <conditionalFormatting sqref="K1195:K1204">
    <cfRule type="expression" dxfId="85" priority="86" stopIfTrue="1">
      <formula>IF($B1186-INT($B1186)&gt;0,TRUE,FALSE)</formula>
    </cfRule>
  </conditionalFormatting>
  <conditionalFormatting sqref="L1196:L1204">
    <cfRule type="expression" dxfId="84" priority="85" stopIfTrue="1">
      <formula>IF($B1187-INT($B1187)&gt;0,TRUE,FALSE)</formula>
    </cfRule>
  </conditionalFormatting>
  <conditionalFormatting sqref="O1196:O1204">
    <cfRule type="expression" dxfId="83" priority="84" stopIfTrue="1">
      <formula>IF($B1187-INT($B1187)&gt;0,TRUE,FALSE)</formula>
    </cfRule>
  </conditionalFormatting>
  <conditionalFormatting sqref="P1196:P1204">
    <cfRule type="expression" dxfId="82" priority="83" stopIfTrue="1">
      <formula>IF($B1187-INT($B1187)&gt;0,TRUE,FALSE)</formula>
    </cfRule>
  </conditionalFormatting>
  <conditionalFormatting sqref="R1196:R1204">
    <cfRule type="expression" dxfId="81" priority="82" stopIfTrue="1">
      <formula>IF($B1187-INT($B1187)&gt;0,TRUE,FALSE)</formula>
    </cfRule>
  </conditionalFormatting>
  <conditionalFormatting sqref="Q1195:Q1204">
    <cfRule type="expression" dxfId="80" priority="81" stopIfTrue="1">
      <formula>IF($B1186-INT($B1186)&gt;0,TRUE,FALSE)</formula>
    </cfRule>
  </conditionalFormatting>
  <conditionalFormatting sqref="D1205:D1215">
    <cfRule type="cellIs" dxfId="79" priority="79" stopIfTrue="1" operator="equal">
      <formula>"NO ADMISIBLE"</formula>
    </cfRule>
  </conditionalFormatting>
  <conditionalFormatting sqref="M1207:N1215 E1207:E1215">
    <cfRule type="expression" dxfId="78" priority="78" stopIfTrue="1">
      <formula>IF($B1200-INT($B1200)&gt;0,TRUE,FALSE)</formula>
    </cfRule>
  </conditionalFormatting>
  <conditionalFormatting sqref="S1205:S1215">
    <cfRule type="cellIs" dxfId="77" priority="76" stopIfTrue="1" operator="equal">
      <formula>"NO ADMISIBLE"</formula>
    </cfRule>
    <cfRule type="cellIs" dxfId="76" priority="77" stopIfTrue="1" operator="equal">
      <formula>"ADMISIBLE"</formula>
    </cfRule>
  </conditionalFormatting>
  <conditionalFormatting sqref="S1205:S1215">
    <cfRule type="cellIs" dxfId="75" priority="75" stopIfTrue="1" operator="equal">
      <formula>"PENDIENTE"</formula>
    </cfRule>
  </conditionalFormatting>
  <conditionalFormatting sqref="E1206 L1206:P1206 R1206">
    <cfRule type="expression" dxfId="74" priority="74" stopIfTrue="1">
      <formula>IF($B1197-INT($B1197)&gt;0,TRUE,FALSE)</formula>
    </cfRule>
  </conditionalFormatting>
  <conditionalFormatting sqref="E1205:R1205 J1206:J1215 F1206:F1215 I1206">
    <cfRule type="expression" dxfId="73" priority="80" stopIfTrue="1">
      <formula>IF(#REF!-INT(#REF!)&gt;0,TRUE,FALSE)</formula>
    </cfRule>
  </conditionalFormatting>
  <conditionalFormatting sqref="G1206:G1215">
    <cfRule type="expression" dxfId="72" priority="73" stopIfTrue="1">
      <formula>IF(#REF!-INT(#REF!)&gt;0,TRUE,FALSE)</formula>
    </cfRule>
  </conditionalFormatting>
  <conditionalFormatting sqref="H1206:H1215">
    <cfRule type="expression" dxfId="71" priority="72" stopIfTrue="1">
      <formula>IF(#REF!-INT(#REF!)&gt;0,TRUE,FALSE)</formula>
    </cfRule>
  </conditionalFormatting>
  <conditionalFormatting sqref="I1207:I1215">
    <cfRule type="expression" dxfId="70" priority="71" stopIfTrue="1">
      <formula>IF(#REF!-INT(#REF!)&gt;0,TRUE,FALSE)</formula>
    </cfRule>
  </conditionalFormatting>
  <conditionalFormatting sqref="K1206:K1215">
    <cfRule type="expression" dxfId="69" priority="70" stopIfTrue="1">
      <formula>IF($B1197-INT($B1197)&gt;0,TRUE,FALSE)</formula>
    </cfRule>
  </conditionalFormatting>
  <conditionalFormatting sqref="L1207:L1215">
    <cfRule type="expression" dxfId="68" priority="69" stopIfTrue="1">
      <formula>IF($B1198-INT($B1198)&gt;0,TRUE,FALSE)</formula>
    </cfRule>
  </conditionalFormatting>
  <conditionalFormatting sqref="O1207:O1215">
    <cfRule type="expression" dxfId="67" priority="68" stopIfTrue="1">
      <formula>IF($B1198-INT($B1198)&gt;0,TRUE,FALSE)</formula>
    </cfRule>
  </conditionalFormatting>
  <conditionalFormatting sqref="P1207:P1215">
    <cfRule type="expression" dxfId="66" priority="67" stopIfTrue="1">
      <formula>IF($B1198-INT($B1198)&gt;0,TRUE,FALSE)</formula>
    </cfRule>
  </conditionalFormatting>
  <conditionalFormatting sqref="R1207:R1215">
    <cfRule type="expression" dxfId="65" priority="66" stopIfTrue="1">
      <formula>IF($B1198-INT($B1198)&gt;0,TRUE,FALSE)</formula>
    </cfRule>
  </conditionalFormatting>
  <conditionalFormatting sqref="Q1206:Q1215">
    <cfRule type="expression" dxfId="64" priority="65" stopIfTrue="1">
      <formula>IF($B1197-INT($B1197)&gt;0,TRUE,FALSE)</formula>
    </cfRule>
  </conditionalFormatting>
  <conditionalFormatting sqref="D1216:D1226">
    <cfRule type="cellIs" dxfId="63" priority="63" stopIfTrue="1" operator="equal">
      <formula>"NO ADMISIBLE"</formula>
    </cfRule>
  </conditionalFormatting>
  <conditionalFormatting sqref="M1218:N1226 E1218:E1226">
    <cfRule type="expression" dxfId="62" priority="62" stopIfTrue="1">
      <formula>IF($B1211-INT($B1211)&gt;0,TRUE,FALSE)</formula>
    </cfRule>
  </conditionalFormatting>
  <conditionalFormatting sqref="S1216:S1226">
    <cfRule type="cellIs" dxfId="61" priority="60" stopIfTrue="1" operator="equal">
      <formula>"NO ADMISIBLE"</formula>
    </cfRule>
    <cfRule type="cellIs" dxfId="60" priority="61" stopIfTrue="1" operator="equal">
      <formula>"ADMISIBLE"</formula>
    </cfRule>
  </conditionalFormatting>
  <conditionalFormatting sqref="S1216:S1226">
    <cfRule type="cellIs" dxfId="59" priority="59" stopIfTrue="1" operator="equal">
      <formula>"PENDIENTE"</formula>
    </cfRule>
  </conditionalFormatting>
  <conditionalFormatting sqref="E1217 L1217:P1217 R1217">
    <cfRule type="expression" dxfId="58" priority="58" stopIfTrue="1">
      <formula>IF($B1208-INT($B1208)&gt;0,TRUE,FALSE)</formula>
    </cfRule>
  </conditionalFormatting>
  <conditionalFormatting sqref="E1216:R1216 J1217:J1226 F1217:F1226 I1217">
    <cfRule type="expression" dxfId="57" priority="64" stopIfTrue="1">
      <formula>IF(#REF!-INT(#REF!)&gt;0,TRUE,FALSE)</formula>
    </cfRule>
  </conditionalFormatting>
  <conditionalFormatting sqref="G1217:G1226">
    <cfRule type="expression" dxfId="56" priority="57" stopIfTrue="1">
      <formula>IF(#REF!-INT(#REF!)&gt;0,TRUE,FALSE)</formula>
    </cfRule>
  </conditionalFormatting>
  <conditionalFormatting sqref="H1217:H1226">
    <cfRule type="expression" dxfId="55" priority="56" stopIfTrue="1">
      <formula>IF(#REF!-INT(#REF!)&gt;0,TRUE,FALSE)</formula>
    </cfRule>
  </conditionalFormatting>
  <conditionalFormatting sqref="I1218:I1226">
    <cfRule type="expression" dxfId="54" priority="55" stopIfTrue="1">
      <formula>IF(#REF!-INT(#REF!)&gt;0,TRUE,FALSE)</formula>
    </cfRule>
  </conditionalFormatting>
  <conditionalFormatting sqref="K1217:K1226">
    <cfRule type="expression" dxfId="53" priority="54" stopIfTrue="1">
      <formula>IF($B1208-INT($B1208)&gt;0,TRUE,FALSE)</formula>
    </cfRule>
  </conditionalFormatting>
  <conditionalFormatting sqref="L1218:L1226">
    <cfRule type="expression" dxfId="52" priority="53" stopIfTrue="1">
      <formula>IF($B1209-INT($B1209)&gt;0,TRUE,FALSE)</formula>
    </cfRule>
  </conditionalFormatting>
  <conditionalFormatting sqref="O1218:O1226">
    <cfRule type="expression" dxfId="51" priority="52" stopIfTrue="1">
      <formula>IF($B1209-INT($B1209)&gt;0,TRUE,FALSE)</formula>
    </cfRule>
  </conditionalFormatting>
  <conditionalFormatting sqref="P1218:P1226">
    <cfRule type="expression" dxfId="50" priority="51" stopIfTrue="1">
      <formula>IF($B1209-INT($B1209)&gt;0,TRUE,FALSE)</formula>
    </cfRule>
  </conditionalFormatting>
  <conditionalFormatting sqref="R1218:R1226">
    <cfRule type="expression" dxfId="49" priority="50" stopIfTrue="1">
      <formula>IF($B1209-INT($B1209)&gt;0,TRUE,FALSE)</formula>
    </cfRule>
  </conditionalFormatting>
  <conditionalFormatting sqref="Q1217:Q1226">
    <cfRule type="expression" dxfId="48" priority="49" stopIfTrue="1">
      <formula>IF($B1208-INT($B1208)&gt;0,TRUE,FALSE)</formula>
    </cfRule>
  </conditionalFormatting>
  <conditionalFormatting sqref="D1227:D1237">
    <cfRule type="cellIs" dxfId="47" priority="47" stopIfTrue="1" operator="equal">
      <formula>"NO ADMISIBLE"</formula>
    </cfRule>
  </conditionalFormatting>
  <conditionalFormatting sqref="M1229:N1237 E1229:E1237">
    <cfRule type="expression" dxfId="46" priority="46" stopIfTrue="1">
      <formula>IF($B1222-INT($B1222)&gt;0,TRUE,FALSE)</formula>
    </cfRule>
  </conditionalFormatting>
  <conditionalFormatting sqref="S1227:S1237">
    <cfRule type="cellIs" dxfId="45" priority="44" stopIfTrue="1" operator="equal">
      <formula>"NO ADMISIBLE"</formula>
    </cfRule>
    <cfRule type="cellIs" dxfId="44" priority="45" stopIfTrue="1" operator="equal">
      <formula>"ADMISIBLE"</formula>
    </cfRule>
  </conditionalFormatting>
  <conditionalFormatting sqref="S1227:S1237">
    <cfRule type="cellIs" dxfId="43" priority="43" stopIfTrue="1" operator="equal">
      <formula>"PENDIENTE"</formula>
    </cfRule>
  </conditionalFormatting>
  <conditionalFormatting sqref="E1228 L1228:P1228 R1228">
    <cfRule type="expression" dxfId="42" priority="42" stopIfTrue="1">
      <formula>IF($B1219-INT($B1219)&gt;0,TRUE,FALSE)</formula>
    </cfRule>
  </conditionalFormatting>
  <conditionalFormatting sqref="E1227:R1227 J1228:J1237 F1228:F1237 I1228">
    <cfRule type="expression" dxfId="41" priority="48" stopIfTrue="1">
      <formula>IF(#REF!-INT(#REF!)&gt;0,TRUE,FALSE)</formula>
    </cfRule>
  </conditionalFormatting>
  <conditionalFormatting sqref="G1228:G1237">
    <cfRule type="expression" dxfId="40" priority="41" stopIfTrue="1">
      <formula>IF(#REF!-INT(#REF!)&gt;0,TRUE,FALSE)</formula>
    </cfRule>
  </conditionalFormatting>
  <conditionalFormatting sqref="H1228:H1237">
    <cfRule type="expression" dxfId="39" priority="40" stopIfTrue="1">
      <formula>IF(#REF!-INT(#REF!)&gt;0,TRUE,FALSE)</formula>
    </cfRule>
  </conditionalFormatting>
  <conditionalFormatting sqref="I1229:I1237">
    <cfRule type="expression" dxfId="38" priority="39" stopIfTrue="1">
      <formula>IF(#REF!-INT(#REF!)&gt;0,TRUE,FALSE)</formula>
    </cfRule>
  </conditionalFormatting>
  <conditionalFormatting sqref="K1228:K1237">
    <cfRule type="expression" dxfId="37" priority="38" stopIfTrue="1">
      <formula>IF($B1219-INT($B1219)&gt;0,TRUE,FALSE)</formula>
    </cfRule>
  </conditionalFormatting>
  <conditionalFormatting sqref="L1229:L1237">
    <cfRule type="expression" dxfId="36" priority="37" stopIfTrue="1">
      <formula>IF($B1220-INT($B1220)&gt;0,TRUE,FALSE)</formula>
    </cfRule>
  </conditionalFormatting>
  <conditionalFormatting sqref="O1229:O1237">
    <cfRule type="expression" dxfId="35" priority="36" stopIfTrue="1">
      <formula>IF($B1220-INT($B1220)&gt;0,TRUE,FALSE)</formula>
    </cfRule>
  </conditionalFormatting>
  <conditionalFormatting sqref="P1229:P1237">
    <cfRule type="expression" dxfId="34" priority="35" stopIfTrue="1">
      <formula>IF($B1220-INT($B1220)&gt;0,TRUE,FALSE)</formula>
    </cfRule>
  </conditionalFormatting>
  <conditionalFormatting sqref="R1229:R1237">
    <cfRule type="expression" dxfId="33" priority="34" stopIfTrue="1">
      <formula>IF($B1220-INT($B1220)&gt;0,TRUE,FALSE)</formula>
    </cfRule>
  </conditionalFormatting>
  <conditionalFormatting sqref="Q1228:Q1237">
    <cfRule type="expression" dxfId="32" priority="33" stopIfTrue="1">
      <formula>IF($B1219-INT($B1219)&gt;0,TRUE,FALSE)</formula>
    </cfRule>
  </conditionalFormatting>
  <conditionalFormatting sqref="D1238:D1248">
    <cfRule type="cellIs" dxfId="31" priority="31" stopIfTrue="1" operator="equal">
      <formula>"NO ADMISIBLE"</formula>
    </cfRule>
  </conditionalFormatting>
  <conditionalFormatting sqref="M1240:N1248 E1240:E1248">
    <cfRule type="expression" dxfId="30" priority="30" stopIfTrue="1">
      <formula>IF($B1233-INT($B1233)&gt;0,TRUE,FALSE)</formula>
    </cfRule>
  </conditionalFormatting>
  <conditionalFormatting sqref="S1238:S1248">
    <cfRule type="cellIs" dxfId="29" priority="28" stopIfTrue="1" operator="equal">
      <formula>"NO ADMISIBLE"</formula>
    </cfRule>
    <cfRule type="cellIs" dxfId="28" priority="29" stopIfTrue="1" operator="equal">
      <formula>"ADMISIBLE"</formula>
    </cfRule>
  </conditionalFormatting>
  <conditionalFormatting sqref="S1238:S1248">
    <cfRule type="cellIs" dxfId="27" priority="27" stopIfTrue="1" operator="equal">
      <formula>"PENDIENTE"</formula>
    </cfRule>
  </conditionalFormatting>
  <conditionalFormatting sqref="E1239 L1239:P1239 R1239">
    <cfRule type="expression" dxfId="26" priority="26" stopIfTrue="1">
      <formula>IF($B1230-INT($B1230)&gt;0,TRUE,FALSE)</formula>
    </cfRule>
  </conditionalFormatting>
  <conditionalFormatting sqref="E1238:R1238 J1239:J1248 F1239:F1248 I1239">
    <cfRule type="expression" dxfId="25" priority="32" stopIfTrue="1">
      <formula>IF(#REF!-INT(#REF!)&gt;0,TRUE,FALSE)</formula>
    </cfRule>
  </conditionalFormatting>
  <conditionalFormatting sqref="G1239:G1248">
    <cfRule type="expression" dxfId="24" priority="25" stopIfTrue="1">
      <formula>IF(#REF!-INT(#REF!)&gt;0,TRUE,FALSE)</formula>
    </cfRule>
  </conditionalFormatting>
  <conditionalFormatting sqref="H1239:H1248">
    <cfRule type="expression" dxfId="23" priority="24" stopIfTrue="1">
      <formula>IF(#REF!-INT(#REF!)&gt;0,TRUE,FALSE)</formula>
    </cfRule>
  </conditionalFormatting>
  <conditionalFormatting sqref="I1240:I1248">
    <cfRule type="expression" dxfId="22" priority="23" stopIfTrue="1">
      <formula>IF(#REF!-INT(#REF!)&gt;0,TRUE,FALSE)</formula>
    </cfRule>
  </conditionalFormatting>
  <conditionalFormatting sqref="K1239:K1248">
    <cfRule type="expression" dxfId="21" priority="22" stopIfTrue="1">
      <formula>IF($B1230-INT($B1230)&gt;0,TRUE,FALSE)</formula>
    </cfRule>
  </conditionalFormatting>
  <conditionalFormatting sqref="L1240:L1248">
    <cfRule type="expression" dxfId="20" priority="21" stopIfTrue="1">
      <formula>IF($B1231-INT($B1231)&gt;0,TRUE,FALSE)</formula>
    </cfRule>
  </conditionalFormatting>
  <conditionalFormatting sqref="O1240:O1248">
    <cfRule type="expression" dxfId="19" priority="20" stopIfTrue="1">
      <formula>IF($B1231-INT($B1231)&gt;0,TRUE,FALSE)</formula>
    </cfRule>
  </conditionalFormatting>
  <conditionalFormatting sqref="P1240:P1248">
    <cfRule type="expression" dxfId="18" priority="19" stopIfTrue="1">
      <formula>IF($B1231-INT($B1231)&gt;0,TRUE,FALSE)</formula>
    </cfRule>
  </conditionalFormatting>
  <conditionalFormatting sqref="R1240:R1248">
    <cfRule type="expression" dxfId="17" priority="18" stopIfTrue="1">
      <formula>IF($B1231-INT($B1231)&gt;0,TRUE,FALSE)</formula>
    </cfRule>
  </conditionalFormatting>
  <conditionalFormatting sqref="Q1239:Q1248">
    <cfRule type="expression" dxfId="16" priority="17" stopIfTrue="1">
      <formula>IF($B1230-INT($B1230)&gt;0,TRUE,FALSE)</formula>
    </cfRule>
  </conditionalFormatting>
  <conditionalFormatting sqref="D1249:D1259">
    <cfRule type="cellIs" dxfId="15" priority="15" stopIfTrue="1" operator="equal">
      <formula>"NO ADMISIBLE"</formula>
    </cfRule>
  </conditionalFormatting>
  <conditionalFormatting sqref="M1251:N1259 E1251:E1259">
    <cfRule type="expression" dxfId="14" priority="14" stopIfTrue="1">
      <formula>IF($B1244-INT($B1244)&gt;0,TRUE,FALSE)</formula>
    </cfRule>
  </conditionalFormatting>
  <conditionalFormatting sqref="S1249:S1259">
    <cfRule type="cellIs" dxfId="13" priority="12" stopIfTrue="1" operator="equal">
      <formula>"NO ADMISIBLE"</formula>
    </cfRule>
    <cfRule type="cellIs" dxfId="12" priority="13" stopIfTrue="1" operator="equal">
      <formula>"ADMISIBLE"</formula>
    </cfRule>
  </conditionalFormatting>
  <conditionalFormatting sqref="S1249:S1259">
    <cfRule type="cellIs" dxfId="11" priority="11" stopIfTrue="1" operator="equal">
      <formula>"PENDIENTE"</formula>
    </cfRule>
  </conditionalFormatting>
  <conditionalFormatting sqref="E1250 L1250:P1250 R1250">
    <cfRule type="expression" dxfId="10" priority="10" stopIfTrue="1">
      <formula>IF($B1241-INT($B1241)&gt;0,TRUE,FALSE)</formula>
    </cfRule>
  </conditionalFormatting>
  <conditionalFormatting sqref="E1249:R1249 J1250:J1259 F1250:F1259 I1250">
    <cfRule type="expression" dxfId="9" priority="16" stopIfTrue="1">
      <formula>IF(#REF!-INT(#REF!)&gt;0,TRUE,FALSE)</formula>
    </cfRule>
  </conditionalFormatting>
  <conditionalFormatting sqref="G1250:G1259">
    <cfRule type="expression" dxfId="8" priority="9" stopIfTrue="1">
      <formula>IF(#REF!-INT(#REF!)&gt;0,TRUE,FALSE)</formula>
    </cfRule>
  </conditionalFormatting>
  <conditionalFormatting sqref="H1250:H1259">
    <cfRule type="expression" dxfId="7" priority="8" stopIfTrue="1">
      <formula>IF(#REF!-INT(#REF!)&gt;0,TRUE,FALSE)</formula>
    </cfRule>
  </conditionalFormatting>
  <conditionalFormatting sqref="I1251:I1259">
    <cfRule type="expression" dxfId="6" priority="7" stopIfTrue="1">
      <formula>IF(#REF!-INT(#REF!)&gt;0,TRUE,FALSE)</formula>
    </cfRule>
  </conditionalFormatting>
  <conditionalFormatting sqref="K1250:K1259">
    <cfRule type="expression" dxfId="5" priority="6" stopIfTrue="1">
      <formula>IF($B1241-INT($B1241)&gt;0,TRUE,FALSE)</formula>
    </cfRule>
  </conditionalFormatting>
  <conditionalFormatting sqref="L1251:L1259">
    <cfRule type="expression" dxfId="4" priority="5" stopIfTrue="1">
      <formula>IF($B1242-INT($B1242)&gt;0,TRUE,FALSE)</formula>
    </cfRule>
  </conditionalFormatting>
  <conditionalFormatting sqref="O1251:O1259">
    <cfRule type="expression" dxfId="3" priority="4" stopIfTrue="1">
      <formula>IF($B1242-INT($B1242)&gt;0,TRUE,FALSE)</formula>
    </cfRule>
  </conditionalFormatting>
  <conditionalFormatting sqref="P1251:P1259">
    <cfRule type="expression" dxfId="2" priority="3" stopIfTrue="1">
      <formula>IF($B1242-INT($B1242)&gt;0,TRUE,FALSE)</formula>
    </cfRule>
  </conditionalFormatting>
  <conditionalFormatting sqref="R1251:R1259">
    <cfRule type="expression" dxfId="1" priority="2" stopIfTrue="1">
      <formula>IF($B1242-INT($B1242)&gt;0,TRUE,FALSE)</formula>
    </cfRule>
  </conditionalFormatting>
  <conditionalFormatting sqref="Q1250:Q1259">
    <cfRule type="expression" dxfId="0" priority="1" stopIfTrue="1">
      <formula>IF($B1241-INT($B1241)&gt;0,TRUE,FALSE)</formula>
    </cfRule>
  </conditionalFormatting>
  <dataValidations count="1">
    <dataValidation type="list" allowBlank="1" showInputMessage="1" showErrorMessage="1" sqref="D6 D10:D1153 D1161:D1259 D1157">
      <formula1>prueba</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Pict="0" macro="[2]!copy">
                <anchor moveWithCells="1" sizeWithCells="1">
                  <from>
                    <xdr:col>0</xdr:col>
                    <xdr:colOff>219075</xdr:colOff>
                    <xdr:row>2</xdr:row>
                    <xdr:rowOff>114300</xdr:rowOff>
                  </from>
                  <to>
                    <xdr:col>1</xdr:col>
                    <xdr:colOff>628650</xdr:colOff>
                    <xdr:row>4</xdr:row>
                    <xdr:rowOff>19050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Finaciera-organizacional</vt:lpstr>
      <vt:lpstr>RESIDUAL</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Familiar</cp:lastModifiedBy>
  <dcterms:created xsi:type="dcterms:W3CDTF">2020-11-30T17:06:02Z</dcterms:created>
  <dcterms:modified xsi:type="dcterms:W3CDTF">2020-11-30T23:57:28Z</dcterms:modified>
</cp:coreProperties>
</file>