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amiliar\Desktop\INFORME EVALUACIÓN ECONÓMICA LP-050-2020\"/>
    </mc:Choice>
  </mc:AlternateContent>
  <bookViews>
    <workbookView xWindow="0" yWindow="0" windowWidth="20490" windowHeight="7455" tabRatio="597" activeTab="1"/>
  </bookViews>
  <sheets>
    <sheet name="PAB" sheetId="108" state="hidden" r:id="rId1"/>
    <sheet name="RESUMEN" sheetId="13" r:id="rId2"/>
    <sheet name="VR-PROP" sheetId="15" r:id="rId3"/>
    <sheet name="FORMULA" sheetId="107" r:id="rId4"/>
    <sheet name="Listas" sheetId="106" state="hidden" r:id="rId5"/>
  </sheets>
  <externalReferences>
    <externalReference r:id="rId6"/>
  </externalReferences>
  <definedNames>
    <definedName name="_xlnm._FilterDatabase" localSheetId="2" hidden="1">'VR-PROP'!$I$72:$K$76</definedName>
    <definedName name="_xlnm.Print_Area" localSheetId="1">RESUMEN!$B$1:$I$27</definedName>
    <definedName name="_xlnm.Print_Area" localSheetId="2">'VR-PROP'!$A$1:$K$80</definedName>
    <definedName name="DEPENDENCIAS" localSheetId="0">[1]Listas!$B$2:$B$16</definedName>
    <definedName name="DEPENDENCIAS">Listas!$B$2:$B$16</definedName>
    <definedName name="METEVA" localSheetId="0">[1]Listas!$D$2:$D$7</definedName>
    <definedName name="METEVA">Listas!$D$2:$D$6</definedName>
    <definedName name="RESULTADO" localSheetId="0">[1]Listas!$C$2:$C$4</definedName>
    <definedName name="RESULTADO">Listas!$C$2:$C$4</definedName>
    <definedName name="_xlnm.Print_Titles" localSheetId="3">FORMULA!$1:$11</definedName>
    <definedName name="_xlnm.Print_Titles" localSheetId="0">PAB!#REF!</definedName>
    <definedName name="_xlnm.Print_Titles" localSheetId="2">'VR-PROP'!$B:$H</definedName>
  </definedNames>
  <calcPr calcId="191028"/>
</workbook>
</file>

<file path=xl/calcChain.xml><?xml version="1.0" encoding="utf-8"?>
<calcChain xmlns="http://schemas.openxmlformats.org/spreadsheetml/2006/main">
  <c r="J221" i="106" l="1"/>
  <c r="I221" i="106"/>
  <c r="I220" i="106"/>
  <c r="J220" i="106"/>
  <c r="J219" i="106"/>
  <c r="I219" i="106"/>
  <c r="J218" i="106"/>
  <c r="I218" i="106"/>
  <c r="J217" i="106"/>
  <c r="I217" i="106"/>
  <c r="J216" i="106"/>
  <c r="I216" i="106"/>
  <c r="J215" i="106"/>
  <c r="I215" i="106"/>
  <c r="J214" i="106"/>
  <c r="I214" i="106"/>
  <c r="I213" i="106"/>
  <c r="J213" i="106"/>
  <c r="J212" i="106"/>
  <c r="I212" i="106"/>
  <c r="J211" i="106"/>
  <c r="I211" i="106"/>
  <c r="J210" i="106"/>
  <c r="I210" i="106"/>
  <c r="J209" i="106"/>
  <c r="I209" i="106"/>
  <c r="J208" i="106"/>
  <c r="I208" i="106"/>
  <c r="J207" i="106"/>
  <c r="I207" i="106"/>
  <c r="J206" i="106"/>
  <c r="I206" i="106"/>
  <c r="J205" i="106"/>
  <c r="I205" i="106"/>
  <c r="J204" i="106"/>
  <c r="I204" i="106"/>
  <c r="J203" i="106"/>
  <c r="I203" i="106"/>
  <c r="J202" i="106"/>
  <c r="I202" i="106"/>
  <c r="J201" i="106"/>
  <c r="I201" i="106"/>
  <c r="J200" i="106"/>
  <c r="I200" i="106"/>
  <c r="J199" i="106"/>
  <c r="I199" i="106"/>
  <c r="J198" i="106"/>
  <c r="I198" i="106"/>
  <c r="J197" i="106"/>
  <c r="I197" i="106"/>
  <c r="J196" i="106"/>
  <c r="I196" i="106"/>
  <c r="J195" i="106"/>
  <c r="I195" i="106"/>
  <c r="J194" i="106"/>
  <c r="I194" i="106"/>
  <c r="J193" i="106"/>
  <c r="I193" i="106"/>
  <c r="J192" i="106"/>
  <c r="I192" i="106"/>
  <c r="I191" i="106"/>
  <c r="J191" i="106"/>
  <c r="L45" i="108" l="1"/>
  <c r="L47" i="108" s="1"/>
  <c r="E39" i="108"/>
  <c r="E38" i="108"/>
  <c r="H37" i="108"/>
  <c r="E37" i="108" s="1"/>
  <c r="H36" i="108"/>
  <c r="I41" i="108" s="1"/>
  <c r="H35" i="108"/>
  <c r="H41" i="108" s="1"/>
  <c r="G34" i="108"/>
  <c r="J41" i="108" s="1"/>
  <c r="E33" i="108"/>
  <c r="E32" i="108"/>
  <c r="E31" i="108"/>
  <c r="E30" i="108"/>
  <c r="E29" i="108"/>
  <c r="E28" i="108"/>
  <c r="E27" i="108"/>
  <c r="E34" i="108" l="1"/>
  <c r="I70" i="108"/>
  <c r="I66" i="108"/>
  <c r="I62" i="108"/>
  <c r="I58" i="108"/>
  <c r="I54" i="108"/>
  <c r="I50" i="108"/>
  <c r="I45" i="108"/>
  <c r="I49" i="108"/>
  <c r="I44" i="108"/>
  <c r="I46" i="108"/>
  <c r="I55" i="108"/>
  <c r="I67" i="108"/>
  <c r="I63" i="108"/>
  <c r="I59" i="108"/>
  <c r="I51" i="108"/>
  <c r="I42" i="108"/>
  <c r="I61" i="108"/>
  <c r="I47" i="108"/>
  <c r="I53" i="108"/>
  <c r="I68" i="108"/>
  <c r="I64" i="108"/>
  <c r="I60" i="108"/>
  <c r="I56" i="108"/>
  <c r="I52" i="108"/>
  <c r="I48" i="108"/>
  <c r="I43" i="108"/>
  <c r="I69" i="108"/>
  <c r="I65" i="108"/>
  <c r="I57" i="108"/>
  <c r="J70" i="108"/>
  <c r="J66" i="108"/>
  <c r="J62" i="108"/>
  <c r="J58" i="108"/>
  <c r="J54" i="108"/>
  <c r="J50" i="108"/>
  <c r="J45" i="108"/>
  <c r="H40" i="108"/>
  <c r="J46" i="108"/>
  <c r="J67" i="108"/>
  <c r="J63" i="108"/>
  <c r="J59" i="108"/>
  <c r="J55" i="108"/>
  <c r="J51" i="108"/>
  <c r="J42" i="108"/>
  <c r="J47" i="108"/>
  <c r="I40" i="108"/>
  <c r="J68" i="108"/>
  <c r="J64" i="108"/>
  <c r="J60" i="108"/>
  <c r="J56" i="108"/>
  <c r="J52" i="108"/>
  <c r="J48" i="108"/>
  <c r="J43" i="108"/>
  <c r="J69" i="108"/>
  <c r="J65" i="108"/>
  <c r="J61" i="108"/>
  <c r="J57" i="108"/>
  <c r="J53" i="108"/>
  <c r="J49" i="108"/>
  <c r="J44" i="108"/>
  <c r="H69" i="108"/>
  <c r="H65" i="108"/>
  <c r="H61" i="108"/>
  <c r="H57" i="108"/>
  <c r="H53" i="108"/>
  <c r="H49" i="108"/>
  <c r="H44" i="108"/>
  <c r="H70" i="108"/>
  <c r="H66" i="108"/>
  <c r="H62" i="108"/>
  <c r="H58" i="108"/>
  <c r="H54" i="108"/>
  <c r="H50" i="108"/>
  <c r="H45" i="108"/>
  <c r="H46" i="108"/>
  <c r="H67" i="108"/>
  <c r="H63" i="108"/>
  <c r="H59" i="108"/>
  <c r="H55" i="108"/>
  <c r="H51" i="108"/>
  <c r="H42" i="108"/>
  <c r="H47" i="108"/>
  <c r="H68" i="108"/>
  <c r="H64" i="108"/>
  <c r="H60" i="108"/>
  <c r="H56" i="108"/>
  <c r="H52" i="108"/>
  <c r="H48" i="108"/>
  <c r="H43" i="108"/>
  <c r="I36" i="108"/>
  <c r="E35" i="108"/>
  <c r="J190" i="106"/>
  <c r="I190" i="106"/>
  <c r="J189" i="106"/>
  <c r="I189" i="106"/>
  <c r="J188" i="106"/>
  <c r="I188" i="106"/>
  <c r="J187" i="106"/>
  <c r="I187" i="106"/>
  <c r="J186" i="106"/>
  <c r="I186" i="106"/>
  <c r="J185" i="106"/>
  <c r="I185" i="106"/>
  <c r="J184" i="106"/>
  <c r="I184" i="106"/>
  <c r="J183" i="106"/>
  <c r="I183" i="106"/>
  <c r="J182" i="106"/>
  <c r="I182" i="106"/>
  <c r="J181" i="106"/>
  <c r="I181" i="106"/>
  <c r="J180" i="106"/>
  <c r="I180" i="106"/>
  <c r="J179" i="106"/>
  <c r="I179" i="106"/>
  <c r="J178" i="106"/>
  <c r="I178" i="106"/>
  <c r="J177" i="106"/>
  <c r="I177" i="106"/>
  <c r="J176" i="106"/>
  <c r="I176" i="106"/>
  <c r="J175" i="106"/>
  <c r="I175" i="106"/>
  <c r="J174" i="106"/>
  <c r="I174" i="106"/>
  <c r="J173" i="106"/>
  <c r="I173" i="106"/>
  <c r="J172" i="106"/>
  <c r="I172" i="106"/>
  <c r="J171" i="106"/>
  <c r="I171" i="106"/>
  <c r="J170" i="106"/>
  <c r="I170" i="106"/>
  <c r="J169" i="106"/>
  <c r="I169" i="106"/>
  <c r="J168" i="106"/>
  <c r="I168" i="106"/>
  <c r="J167" i="106"/>
  <c r="I167" i="106"/>
  <c r="J166" i="106"/>
  <c r="I166" i="106"/>
  <c r="J165" i="106"/>
  <c r="I165" i="106"/>
  <c r="J164" i="106"/>
  <c r="I164" i="106"/>
  <c r="J163" i="106"/>
  <c r="I163" i="106"/>
  <c r="J162" i="106"/>
  <c r="I162" i="106"/>
  <c r="J161" i="106"/>
  <c r="I161" i="106"/>
  <c r="J160" i="106"/>
  <c r="I160" i="106"/>
  <c r="J159" i="106"/>
  <c r="I159" i="106"/>
  <c r="J158" i="106"/>
  <c r="I158" i="106"/>
  <c r="J157" i="106"/>
  <c r="I157" i="106"/>
  <c r="J156" i="106"/>
  <c r="I156" i="106"/>
  <c r="J155" i="106"/>
  <c r="I155" i="106"/>
  <c r="J154" i="106"/>
  <c r="I154" i="106"/>
  <c r="J153" i="106"/>
  <c r="I153" i="106"/>
  <c r="J152" i="106"/>
  <c r="I152" i="106"/>
  <c r="J151" i="106"/>
  <c r="I151" i="106"/>
  <c r="J150" i="106"/>
  <c r="I150" i="106"/>
  <c r="J149" i="106"/>
  <c r="I149" i="106"/>
  <c r="J148" i="106"/>
  <c r="I148" i="106"/>
  <c r="J147" i="106"/>
  <c r="I147" i="106"/>
  <c r="J146" i="106"/>
  <c r="I146" i="106"/>
  <c r="J145" i="106"/>
  <c r="I145" i="106"/>
  <c r="J144" i="106"/>
  <c r="I144" i="106"/>
  <c r="J143" i="106"/>
  <c r="I143" i="106"/>
  <c r="J142" i="106"/>
  <c r="I142" i="106"/>
  <c r="J141" i="106"/>
  <c r="I141" i="106"/>
  <c r="J140" i="106"/>
  <c r="I140" i="106"/>
  <c r="J139" i="106"/>
  <c r="I139" i="106"/>
  <c r="J138" i="106"/>
  <c r="I138" i="106"/>
  <c r="J137" i="106"/>
  <c r="I137" i="106"/>
  <c r="J136" i="106"/>
  <c r="I136" i="106"/>
  <c r="J135" i="106"/>
  <c r="I135" i="106"/>
  <c r="J134" i="106"/>
  <c r="I134" i="106"/>
  <c r="J133" i="106"/>
  <c r="I133" i="106"/>
  <c r="J132" i="106"/>
  <c r="I132" i="106"/>
  <c r="J131" i="106"/>
  <c r="I131" i="106"/>
  <c r="J130" i="106"/>
  <c r="I130" i="106"/>
  <c r="J129" i="106"/>
  <c r="I129" i="106"/>
  <c r="J128" i="106"/>
  <c r="I128" i="106"/>
  <c r="J127" i="106"/>
  <c r="I127" i="106"/>
  <c r="J126" i="106"/>
  <c r="I126" i="106"/>
  <c r="J125" i="106"/>
  <c r="I125" i="106"/>
  <c r="J124" i="106"/>
  <c r="I124" i="106"/>
  <c r="J123" i="106"/>
  <c r="I123" i="106"/>
  <c r="J122" i="106"/>
  <c r="I122" i="106"/>
  <c r="J121" i="106"/>
  <c r="I121" i="106"/>
  <c r="J120" i="106"/>
  <c r="I120" i="106"/>
  <c r="J119" i="106"/>
  <c r="I119" i="106"/>
  <c r="J118" i="106"/>
  <c r="I118" i="106"/>
  <c r="J117" i="106"/>
  <c r="I117" i="106"/>
  <c r="J116" i="106"/>
  <c r="I116" i="106"/>
  <c r="J115" i="106"/>
  <c r="I115" i="106"/>
  <c r="J114" i="106"/>
  <c r="I114" i="106"/>
  <c r="J113" i="106"/>
  <c r="I113" i="106"/>
  <c r="J112" i="106"/>
  <c r="I112" i="106"/>
  <c r="J111" i="106"/>
  <c r="I111" i="106"/>
  <c r="J110" i="106"/>
  <c r="I110" i="106"/>
  <c r="J109" i="106"/>
  <c r="I109" i="106"/>
  <c r="J108" i="106"/>
  <c r="I108" i="106"/>
  <c r="J107" i="106"/>
  <c r="I107" i="106"/>
  <c r="J106" i="106"/>
  <c r="I106" i="106"/>
  <c r="J105" i="106"/>
  <c r="I105" i="106"/>
  <c r="J104" i="106"/>
  <c r="I104" i="106"/>
  <c r="J103" i="106"/>
  <c r="I103" i="106"/>
  <c r="J102" i="106"/>
  <c r="I102" i="106"/>
  <c r="J101" i="106"/>
  <c r="I101" i="106"/>
  <c r="J100" i="106"/>
  <c r="I100" i="106"/>
  <c r="J99" i="106"/>
  <c r="I99" i="106"/>
  <c r="J98" i="106"/>
  <c r="I98" i="106"/>
  <c r="J97" i="106"/>
  <c r="I97" i="106"/>
  <c r="J96" i="106"/>
  <c r="I96" i="106"/>
  <c r="J95" i="106"/>
  <c r="I95" i="106"/>
  <c r="J94" i="106"/>
  <c r="I94" i="106"/>
  <c r="J93" i="106"/>
  <c r="I93" i="106"/>
  <c r="J92" i="106"/>
  <c r="I92" i="106"/>
  <c r="J91" i="106"/>
  <c r="I91" i="106"/>
  <c r="J90" i="106"/>
  <c r="I90" i="106"/>
  <c r="J89" i="106"/>
  <c r="I89" i="106"/>
  <c r="J88" i="106"/>
  <c r="I88" i="106"/>
  <c r="J87" i="106"/>
  <c r="I87" i="106"/>
  <c r="J86" i="106"/>
  <c r="I86" i="106"/>
  <c r="J85" i="106"/>
  <c r="I85" i="106"/>
  <c r="J84" i="106"/>
  <c r="I84" i="106"/>
  <c r="J83" i="106"/>
  <c r="I83" i="106"/>
  <c r="J82" i="106"/>
  <c r="I82" i="106"/>
  <c r="J81" i="106"/>
  <c r="I81" i="106"/>
  <c r="J80" i="106"/>
  <c r="I80" i="106"/>
  <c r="J79" i="106"/>
  <c r="I79" i="106"/>
  <c r="J78" i="106"/>
  <c r="I78" i="106"/>
  <c r="J77" i="106"/>
  <c r="I77" i="106"/>
  <c r="J76" i="106"/>
  <c r="I76" i="106"/>
  <c r="J75" i="106"/>
  <c r="I75" i="106"/>
  <c r="J74" i="106"/>
  <c r="I74" i="106"/>
  <c r="J73" i="106"/>
  <c r="I73" i="106"/>
  <c r="J72" i="106"/>
  <c r="I72" i="106"/>
  <c r="J71" i="106"/>
  <c r="I71" i="106"/>
  <c r="J70" i="106"/>
  <c r="I70" i="106"/>
  <c r="J69" i="106"/>
  <c r="I69" i="106"/>
  <c r="J68" i="106"/>
  <c r="I68" i="106"/>
  <c r="J67" i="106"/>
  <c r="I67" i="106"/>
  <c r="J66" i="106"/>
  <c r="I66" i="106"/>
  <c r="J65" i="106"/>
  <c r="I65" i="106"/>
  <c r="J64" i="106"/>
  <c r="I64" i="106"/>
  <c r="J63" i="106"/>
  <c r="I63" i="106"/>
  <c r="J62" i="106"/>
  <c r="I62" i="106"/>
  <c r="J61" i="106"/>
  <c r="I61" i="106"/>
  <c r="J60" i="106"/>
  <c r="I60" i="106"/>
  <c r="J59" i="106"/>
  <c r="I59" i="106"/>
  <c r="J58" i="106"/>
  <c r="I58" i="106"/>
  <c r="J57" i="106"/>
  <c r="I57" i="106"/>
  <c r="J56" i="106"/>
  <c r="I56" i="106"/>
  <c r="J55" i="106"/>
  <c r="I55" i="106"/>
  <c r="J54" i="106"/>
  <c r="I54" i="106"/>
  <c r="J53" i="106"/>
  <c r="I53" i="106"/>
  <c r="J52" i="106"/>
  <c r="I52" i="106"/>
  <c r="J51" i="106"/>
  <c r="I51" i="106"/>
  <c r="J50" i="106"/>
  <c r="I50" i="106"/>
  <c r="J49" i="106"/>
  <c r="I49" i="106"/>
  <c r="J48" i="106"/>
  <c r="I48" i="106"/>
  <c r="J47" i="106"/>
  <c r="I47" i="106"/>
  <c r="J46" i="106"/>
  <c r="I46" i="106"/>
  <c r="J45" i="106"/>
  <c r="I45" i="106"/>
  <c r="J44" i="106"/>
  <c r="I44" i="106"/>
  <c r="J43" i="106"/>
  <c r="I43" i="106"/>
  <c r="J42" i="106"/>
  <c r="I42" i="106"/>
  <c r="J41" i="106"/>
  <c r="I41" i="106"/>
  <c r="J40" i="106"/>
  <c r="I40" i="106"/>
  <c r="J39" i="106"/>
  <c r="I39" i="106"/>
  <c r="J38" i="106"/>
  <c r="I38" i="106"/>
  <c r="J37" i="106"/>
  <c r="I37" i="106"/>
  <c r="J36" i="106"/>
  <c r="I36" i="106"/>
  <c r="J35" i="106"/>
  <c r="I35" i="106"/>
  <c r="J34" i="106"/>
  <c r="I34" i="106"/>
  <c r="J33" i="106"/>
  <c r="I33" i="106"/>
  <c r="J32" i="106"/>
  <c r="I32" i="106"/>
  <c r="J31" i="106"/>
  <c r="I31" i="106"/>
  <c r="J30" i="106"/>
  <c r="I30" i="106"/>
  <c r="J29" i="106"/>
  <c r="I29" i="106"/>
  <c r="J28" i="106"/>
  <c r="I28" i="106"/>
  <c r="J27" i="106"/>
  <c r="I27" i="106"/>
  <c r="J26" i="106"/>
  <c r="I26" i="106"/>
  <c r="J25" i="106"/>
  <c r="I25" i="106"/>
  <c r="J24" i="106"/>
  <c r="I24" i="106"/>
  <c r="J23" i="106"/>
  <c r="I23" i="106"/>
  <c r="J22" i="106"/>
  <c r="I22" i="106"/>
  <c r="J21" i="106"/>
  <c r="I21" i="106"/>
  <c r="J20" i="106"/>
  <c r="I20" i="106"/>
  <c r="J19" i="106"/>
  <c r="I19" i="106"/>
  <c r="J18" i="106"/>
  <c r="I18" i="106"/>
  <c r="J17" i="106"/>
  <c r="I17" i="106"/>
  <c r="J16" i="106"/>
  <c r="I16" i="106"/>
  <c r="J15" i="106"/>
  <c r="I15" i="106"/>
  <c r="J14" i="106"/>
  <c r="I14" i="106"/>
  <c r="J13" i="106"/>
  <c r="I13" i="106"/>
  <c r="J12" i="106"/>
  <c r="I12" i="106"/>
  <c r="J11" i="106"/>
  <c r="I11" i="106"/>
  <c r="J10" i="106"/>
  <c r="I10" i="106"/>
  <c r="J9" i="106"/>
  <c r="I9" i="106"/>
  <c r="J8" i="106"/>
  <c r="I8" i="106"/>
  <c r="J7" i="106"/>
  <c r="I7" i="106"/>
  <c r="J6" i="106"/>
  <c r="I6" i="106"/>
  <c r="J5" i="106"/>
  <c r="I5" i="106"/>
  <c r="J4" i="106"/>
  <c r="I4" i="106"/>
  <c r="J3" i="106"/>
  <c r="I3" i="106"/>
  <c r="J2" i="106"/>
  <c r="I2" i="106"/>
  <c r="F68" i="108" l="1"/>
  <c r="F64" i="108"/>
  <c r="F60" i="108"/>
  <c r="F56" i="108"/>
  <c r="F52" i="108"/>
  <c r="F48" i="108"/>
  <c r="F43" i="108"/>
  <c r="F37" i="108"/>
  <c r="F32" i="108"/>
  <c r="F28" i="108"/>
  <c r="F22" i="108"/>
  <c r="F14" i="108"/>
  <c r="F6" i="108"/>
  <c r="F35" i="108"/>
  <c r="F21" i="108"/>
  <c r="F13" i="108"/>
  <c r="F40" i="108"/>
  <c r="F69" i="108"/>
  <c r="F65" i="108"/>
  <c r="F61" i="108"/>
  <c r="F57" i="108"/>
  <c r="F53" i="108"/>
  <c r="F49" i="108"/>
  <c r="F44" i="108"/>
  <c r="J36" i="108"/>
  <c r="E36" i="108" s="1"/>
  <c r="F31" i="108"/>
  <c r="F27" i="108"/>
  <c r="F20" i="108"/>
  <c r="F12" i="108"/>
  <c r="F19" i="108"/>
  <c r="F11" i="108"/>
  <c r="F18" i="108"/>
  <c r="F15" i="108"/>
  <c r="G41" i="108"/>
  <c r="F39" i="108"/>
  <c r="F47" i="108"/>
  <c r="F70" i="108"/>
  <c r="F66" i="108"/>
  <c r="F62" i="108"/>
  <c r="F58" i="108"/>
  <c r="F54" i="108"/>
  <c r="F50" i="108"/>
  <c r="F45" i="108"/>
  <c r="F41" i="108"/>
  <c r="F34" i="108"/>
  <c r="F30" i="108"/>
  <c r="F26" i="108"/>
  <c r="F10" i="108"/>
  <c r="F25" i="108"/>
  <c r="F17" i="108"/>
  <c r="F9" i="108"/>
  <c r="F23" i="108"/>
  <c r="F7" i="108"/>
  <c r="F46" i="108"/>
  <c r="F38" i="108"/>
  <c r="F36" i="108"/>
  <c r="F67" i="108"/>
  <c r="F63" i="108"/>
  <c r="F59" i="108"/>
  <c r="F55" i="108"/>
  <c r="F51" i="108"/>
  <c r="F42" i="108"/>
  <c r="F33" i="108"/>
  <c r="F29" i="108"/>
  <c r="F24" i="108"/>
  <c r="F16" i="108"/>
  <c r="F8" i="108"/>
  <c r="J40" i="108"/>
  <c r="E40" i="108"/>
  <c r="G69" i="108" l="1"/>
  <c r="E69" i="108" s="1"/>
  <c r="G65" i="108"/>
  <c r="E65" i="108" s="1"/>
  <c r="G61" i="108"/>
  <c r="E61" i="108" s="1"/>
  <c r="G57" i="108"/>
  <c r="E57" i="108" s="1"/>
  <c r="G53" i="108"/>
  <c r="E53" i="108" s="1"/>
  <c r="G49" i="108"/>
  <c r="E49" i="108" s="1"/>
  <c r="G44" i="108"/>
  <c r="E44" i="108" s="1"/>
  <c r="G56" i="108"/>
  <c r="E56" i="108" s="1"/>
  <c r="G70" i="108"/>
  <c r="E70" i="108" s="1"/>
  <c r="G66" i="108"/>
  <c r="E66" i="108" s="1"/>
  <c r="G62" i="108"/>
  <c r="E62" i="108" s="1"/>
  <c r="G58" i="108"/>
  <c r="E58" i="108" s="1"/>
  <c r="G54" i="108"/>
  <c r="E54" i="108" s="1"/>
  <c r="G50" i="108"/>
  <c r="E50" i="108" s="1"/>
  <c r="G45" i="108"/>
  <c r="E45" i="108" s="1"/>
  <c r="G52" i="108"/>
  <c r="E52" i="108" s="1"/>
  <c r="G46" i="108"/>
  <c r="E46" i="108" s="1"/>
  <c r="G60" i="108"/>
  <c r="E60" i="108" s="1"/>
  <c r="G48" i="108"/>
  <c r="E48" i="108" s="1"/>
  <c r="G43" i="108"/>
  <c r="E43" i="108" s="1"/>
  <c r="G67" i="108"/>
  <c r="E67" i="108" s="1"/>
  <c r="G63" i="108"/>
  <c r="E63" i="108" s="1"/>
  <c r="G59" i="108"/>
  <c r="E59" i="108" s="1"/>
  <c r="G55" i="108"/>
  <c r="E55" i="108" s="1"/>
  <c r="G51" i="108"/>
  <c r="E51" i="108" s="1"/>
  <c r="G42" i="108"/>
  <c r="E41" i="108"/>
  <c r="G47" i="108"/>
  <c r="E47" i="108" s="1"/>
  <c r="G68" i="108"/>
  <c r="E68" i="108" s="1"/>
  <c r="G64" i="108"/>
  <c r="E64" i="108" s="1"/>
  <c r="E42" i="108" l="1"/>
  <c r="K35" i="108"/>
</calcChain>
</file>

<file path=xl/sharedStrings.xml><?xml version="1.0" encoding="utf-8"?>
<sst xmlns="http://schemas.openxmlformats.org/spreadsheetml/2006/main" count="889" uniqueCount="243">
  <si>
    <t>CONDICION DE LAS PROPUESTAS FRENTE AL MINIMO ACEPTABLE</t>
  </si>
  <si>
    <t/>
  </si>
  <si>
    <t>PRESUPUESTO OFICIAL</t>
  </si>
  <si>
    <t>MEDIA ARITMETICA=</t>
  </si>
  <si>
    <t>VALOR MINIMO ACEPTABLE</t>
  </si>
  <si>
    <t>CON RESPECTO AL PO</t>
  </si>
  <si>
    <t>MEDIANA=</t>
  </si>
  <si>
    <t>DESVIACION ESTANDAR=</t>
  </si>
  <si>
    <t>ANALISIS DE ACUERDO A COLOMBIA COMPRA EFICIENTE</t>
  </si>
  <si>
    <t>PROMEDIO DE LOS TRES AÑOS COMO REFERENTE</t>
  </si>
  <si>
    <t>PROMEDIO</t>
  </si>
  <si>
    <t>MEDIANA</t>
  </si>
  <si>
    <t>PROMEDIO HISTORICO DE OFERTAS Y CONTRATOS DE LOS AÑOS 2017, 2018 y 2019 DE ADJUDICACIONES POR DEBAJO DEL PRESUPUESTO OFICIAL</t>
  </si>
  <si>
    <t>MINIMO ADMISIBLE</t>
  </si>
  <si>
    <t>AÑO 2017</t>
  </si>
  <si>
    <t>IPC-PROYECTADO PARA EL AÑO 2020 POR BANREPUBLICA</t>
  </si>
  <si>
    <t>AÑO 2018</t>
  </si>
  <si>
    <t>AÑO 2019</t>
  </si>
  <si>
    <t>IPC + PROMEDIO</t>
  </si>
  <si>
    <t>INSTITUTO NACIONAL DE VÍAS</t>
  </si>
  <si>
    <t>DIRECCIÓN GENERAL</t>
  </si>
  <si>
    <t>DIRECCIÓN DE CONTRATACIÓN</t>
  </si>
  <si>
    <t>DIRECCIÓN OPERATIVA - SUBDIRECCIÓN RED NACIONAL DE CARRETERAS</t>
  </si>
  <si>
    <t>LICITACIÓN PÚBLICA LP-DT-050-2020</t>
  </si>
  <si>
    <t>MODULO No.3</t>
  </si>
  <si>
    <t>OBJETO: REALIZAR LA CONTRATACION DE LAS OBRAS DE CONSTRUCCION Y/O MEJORAMIENTO Y/O REHABILITACION Y/O MANTENIMIENTO DE LOS CORREDORES VIALES INCLUIDOS EN EL PROGRAMA DE OBRA PUBLICA "CONCLUIR Y CONCLUIR PARA LA REACTIVACIÓN DE LAS REGIONES", LOCALIZADOS EN LOS DEPARTAMENTOS DE ANTIOQUIA,CHOCO Y RISARALDA-REGION PACIFICO</t>
  </si>
  <si>
    <t>CUADRO No. 1</t>
  </si>
  <si>
    <t>RESULTADO FINAL DEL PROCESO DE EVALUACIÓN</t>
  </si>
  <si>
    <t>CONSECUTIVO</t>
  </si>
  <si>
    <t>PROPONENTE NÚMERO</t>
  </si>
  <si>
    <t>NOMBRE PROPONENTE</t>
  </si>
  <si>
    <t>CALIFICACIÓN OBTENIDA</t>
  </si>
  <si>
    <t>PUNTAJES OTORGADOS A LOS SIGUIENTES CRITERIOS:</t>
  </si>
  <si>
    <t>Apoyo a la industria nacional</t>
  </si>
  <si>
    <t>Factor de Calidad</t>
  </si>
  <si>
    <t>Vinculación trabajadores con discapacidad en planta de personal</t>
  </si>
  <si>
    <t>ASFALTEMOS S.A.S.</t>
  </si>
  <si>
    <t>NO ADMISIBLE</t>
  </si>
  <si>
    <t>LUIS EGIMIO BARÓN VARGAS</t>
  </si>
  <si>
    <t>EXCARVAR S.A.S.</t>
  </si>
  <si>
    <t>CONSORCIO INV 050 G-3</t>
  </si>
  <si>
    <t>ADMISIBLE</t>
  </si>
  <si>
    <t>CONSORCIO EL VALLE 2021</t>
  </si>
  <si>
    <t>CONSORCIO VIAS GAMA – GALAN</t>
  </si>
  <si>
    <t>ICOVICON LTDA.</t>
  </si>
  <si>
    <t>CONSORCIO FCCB 050</t>
  </si>
  <si>
    <t>TOTALES</t>
  </si>
  <si>
    <t>RECHAZO</t>
  </si>
  <si>
    <t>TOTAL</t>
  </si>
  <si>
    <t>*</t>
  </si>
  <si>
    <t>CUADRO No. 2 - VERIFICACIÓN DE LAS PROPUESTAS ECONÓMICAS</t>
  </si>
  <si>
    <t>MOVILIZAR</t>
  </si>
  <si>
    <t>INMOVILIZAR</t>
  </si>
  <si>
    <t>No.</t>
  </si>
  <si>
    <t>Ítem
Pago</t>
  </si>
  <si>
    <t>DESCRIPCIÓN</t>
  </si>
  <si>
    <t>UNIDAD</t>
  </si>
  <si>
    <t>CANTIDAD</t>
  </si>
  <si>
    <t>P/UNIT</t>
  </si>
  <si>
    <t>VR PARCIAL
(1)</t>
  </si>
  <si>
    <t>VR PARCIAL</t>
  </si>
  <si>
    <t>PU vs PO</t>
  </si>
  <si>
    <t>I - EXPLANACIONES</t>
  </si>
  <si>
    <t>200.2</t>
  </si>
  <si>
    <t>Desmonte y limpieza en zonas no boscosas</t>
  </si>
  <si>
    <t>Ha</t>
  </si>
  <si>
    <t>201.7</t>
  </si>
  <si>
    <t xml:space="preserve">Demolición de Estructuras </t>
  </si>
  <si>
    <t>m3</t>
  </si>
  <si>
    <t>201.15</t>
  </si>
  <si>
    <t xml:space="preserve">Remoción de alcantarillas   </t>
  </si>
  <si>
    <t>m</t>
  </si>
  <si>
    <t>201.16</t>
  </si>
  <si>
    <t xml:space="preserve">Remoción de cercas de alambre     </t>
  </si>
  <si>
    <t>210.2.1</t>
  </si>
  <si>
    <t>Excavación en roca de la explanación y canales</t>
  </si>
  <si>
    <t>210.2.2</t>
  </si>
  <si>
    <t>Excavaciones en material común de la Explanación y Canales</t>
  </si>
  <si>
    <t>211.1</t>
  </si>
  <si>
    <t>Remoción de Derrumbes</t>
  </si>
  <si>
    <t>220.1</t>
  </si>
  <si>
    <t xml:space="preserve">Terraplenes </t>
  </si>
  <si>
    <t>II - SUBBASES, BASES Y AFIRMADOS</t>
  </si>
  <si>
    <t>320.1</t>
  </si>
  <si>
    <t>Subbase granular Clase A (utilizando material pétreo seleccionado de la zona, incluye transporte)</t>
  </si>
  <si>
    <t>IV - PAVIMENTOS DE CONCRETO</t>
  </si>
  <si>
    <t>500.1</t>
  </si>
  <si>
    <t>Pavimento de concreto Hidráulico (utilizando material pétreo seleccionado de la zona)</t>
  </si>
  <si>
    <t>V - ESTRUCTURAS Y DRENAJES</t>
  </si>
  <si>
    <t>600.2.1</t>
  </si>
  <si>
    <t>Excavaciones varias en roca en seco</t>
  </si>
  <si>
    <t>600.2.3</t>
  </si>
  <si>
    <t>Excavaciones varias en material comun en seco</t>
  </si>
  <si>
    <t>610.1</t>
  </si>
  <si>
    <t>Rellenos para Estructuras con suelo</t>
  </si>
  <si>
    <t>630.3.1-2P</t>
  </si>
  <si>
    <t xml:space="preserve">Concreto Reforzado Reisstencia 28 Mpa, con cemento tipo ART, para vigas , placas ,riostras y elementos de superestructuras, utilizando material pétreo seleccionado de la zona. </t>
  </si>
  <si>
    <t>630.4.1-2P</t>
  </si>
  <si>
    <t xml:space="preserve">Concreto Reforzado Reisstencia 21 Mpa, con cemento tipo ART, sometido a exposición clase C1 para estribos, cunetas reforzadas, bateas y canales, utilizando material pétreo seleccionado de la zona. </t>
  </si>
  <si>
    <t>630.5.1-2P</t>
  </si>
  <si>
    <t xml:space="preserve">Concreto  simple de resistecia 17.5 Mpa, fabricado con cemento tipo ART para solados y obras menores, utilizando material pétreo seleccionado de la zona. </t>
  </si>
  <si>
    <t>640.1</t>
  </si>
  <si>
    <t>Acero de refuerzo Fy=420 Mpa.</t>
  </si>
  <si>
    <t>kg</t>
  </si>
  <si>
    <t>661.1</t>
  </si>
  <si>
    <t>Tubería de Concreto Reforzado CLASE III, de 900mm de diámetro interior</t>
  </si>
  <si>
    <t>673.1</t>
  </si>
  <si>
    <t>Geotextil Tipo NT-1600 o similar no tejido</t>
  </si>
  <si>
    <t>m2</t>
  </si>
  <si>
    <t>673.2</t>
  </si>
  <si>
    <t>Material granular drenante drenante (Sleccionado de fuentes de la zona)</t>
  </si>
  <si>
    <t>673.3</t>
  </si>
  <si>
    <t>Material de cobertura tipo SBG (utilizando material de la zona)</t>
  </si>
  <si>
    <t>VI. SEÑALIZACIÓN Y SEGURIDAD VIAL</t>
  </si>
  <si>
    <t>1P</t>
  </si>
  <si>
    <t>Suministro y aplicación de pintura en frío acrílica pura base agua para líneas de demarcación de pavimentos</t>
  </si>
  <si>
    <t>4P</t>
  </si>
  <si>
    <t>Suministro e instalación de tachas reflectiva bidireccionales</t>
  </si>
  <si>
    <t>u</t>
  </si>
  <si>
    <t>5P</t>
  </si>
  <si>
    <t>Suministro e instalación de señal vertical de transito sp, sr y si  (75cm*75cm) con lamina acero galvanizado retroreflectiva</t>
  </si>
  <si>
    <t>720.1</t>
  </si>
  <si>
    <t>Poste de referencia</t>
  </si>
  <si>
    <t>730.1</t>
  </si>
  <si>
    <t xml:space="preserve">Defensa metalica </t>
  </si>
  <si>
    <t>730.2</t>
  </si>
  <si>
    <t>Sección final</t>
  </si>
  <si>
    <t>VII - OBRAS VARIAS</t>
  </si>
  <si>
    <t>800.1</t>
  </si>
  <si>
    <t>Cerca de Alambre de Púas con postes de madera</t>
  </si>
  <si>
    <t>810.1</t>
  </si>
  <si>
    <t>Protección de Taludes con bloques de césped</t>
  </si>
  <si>
    <t>VII -TRANSPORTES</t>
  </si>
  <si>
    <t>900.2</t>
  </si>
  <si>
    <t>Transporte de materiales provenientes de la excavación de la explanación, canales y préstamos para distancias mayores de mil metros (1000 m), medido a partir de cien metros (100 m)</t>
  </si>
  <si>
    <t>m3-km</t>
  </si>
  <si>
    <t>900.3</t>
  </si>
  <si>
    <t>SUBTOTAL BÁSICO DE OBRA</t>
  </si>
  <si>
    <t>PROVISIÓN PARA AJUSTES, OBRAS COMPLEMENTARIAS Y/O ADICIONALES</t>
  </si>
  <si>
    <t>NO MODIFICAR</t>
  </si>
  <si>
    <t>PROVISION PARA JORNADAS DE TRABAJO 24 HORAS DIARIAS 7 DÍAS DE LA SEMANA</t>
  </si>
  <si>
    <t>SUBTOTAL BÁSICO DE OBRA (A)</t>
  </si>
  <si>
    <t>ADMINISTRACIÓN</t>
  </si>
  <si>
    <t>IMPREVISTOS</t>
  </si>
  <si>
    <t>UTILIDAD</t>
  </si>
  <si>
    <t>AIU</t>
  </si>
  <si>
    <t>VALOR IVA (OBRA) (19% SOBRE UTILIDAD OBRA)</t>
  </si>
  <si>
    <t>TOTAL OBRAS (INCLUYE IVA)</t>
  </si>
  <si>
    <t>REVISIÓN, AJUSTE Y/O ACTUALIZACIÓN Y/O MODIFICACIÓN Y/O COMPLEMENTACIÓN DE LOS ESTUDIOS Y DISEÑOS Y/O ELABORACION DEL CÁLCULO DE LA ESTRUCTURA DEL PAVIMENTO Y/O CÁLCULOS ESTRUCTURALES Y/O DE OBRAS REQUERIDAS PARA GARANTIZAR LA ESTABILIDAD DE LA INFRAESTRUCTURA VIAL</t>
  </si>
  <si>
    <t>IVA - REVISIÓN, AJUSTE Y/O ACTUALIZACIÓN Y/O MODIFICACIÓN Y/O COMPLEMENTACIÓN DE LOS ESTUDIOS Y DISEÑOS Y/O ELABORACION DEL CÁLCULO DE LA ESTRUCTURA DEL PAVIMENTO Y/O CÁLCULOS ESTRUCTURALES Y/O DE OBRAS REQUERIDAS PARA GARANTIZAR LA ESTABILIDAD DE LA INFRAESTRUCTURA VIAL</t>
  </si>
  <si>
    <t>TOTAL ESTUDIOS Y DISEÑOS, REVISIÓN, AJUSTE Y/O ACTUALIZACIÓN Y/O MODIFICACIÓN Y/O COMPLEMENTACIÓN DE LOS ESTUDIOS Y DISEÑOS Y/O ELABORACION DEL CÁLCULO DE LA ESTRUCTURA DEL PAVIMENTO Y/O CÁLCULOS ESTRUCTURALES Y/O DE OBRAS REQUERIDAS PARA GARANTIZAR LA ESTABILIDAD DE LA INFRAESTRUCTURA VIAL</t>
  </si>
  <si>
    <t>GESTIÓN SOCIAL, PREDIAL Y AMBIENTAL (incluye PAGA e IVA 19%)</t>
  </si>
  <si>
    <t>PROVISIÓN PARA IMPLEMENTACIÓN DEL PROTOCOLO DE BIOSEGURIDAD POR COVID-19 (INCLUYE IVA)</t>
  </si>
  <si>
    <t xml:space="preserve">VALOR TOTAL TOTAL DEL CONTRATO </t>
  </si>
  <si>
    <t>VALOR INICIAL DE LA PROPUESTA ECONÓMICA SEGÚN FORMULARIO No. 1</t>
  </si>
  <si>
    <t>% DE ERROR FRENTE AL VALOR DE LA OFERTA ECONÓMICA INICIAL</t>
  </si>
  <si>
    <t>NOTAS ACLARATORIAS PARA RECHAZO DE LA PROPUESTA ECONÓMICA</t>
  </si>
  <si>
    <t>NOTAS ACLARATORIAS DE LA PROPUESTA ECONÓMICA</t>
  </si>
  <si>
    <t>CUADRO No. 3</t>
  </si>
  <si>
    <t>DETERMINACIÓN DEL PUNTAJE POR VALOR DE LA PROPUESTA</t>
  </si>
  <si>
    <t>No. de Módulos del Proceso</t>
  </si>
  <si>
    <t>Determinación del Método para la Ponderación de la Propuesta Económica</t>
  </si>
  <si>
    <t>TRM DEL DÍA DE LA INSTALACIÓN DE LA AUDIENCIA DE ASIGNACIÓN DE PUNTAJE</t>
  </si>
  <si>
    <t xml:space="preserve">Valor = </t>
  </si>
  <si>
    <t>Último Método Utilizado</t>
  </si>
  <si>
    <t>CENTESIMAS =</t>
  </si>
  <si>
    <t>MEDIANA CON VALOR ABSOLUTO</t>
  </si>
  <si>
    <t>MÉTODO DE PONDERACIÓN =</t>
  </si>
  <si>
    <t>NO APLICA</t>
  </si>
  <si>
    <t>Parámetros para la ponderación de la propuesta económica</t>
  </si>
  <si>
    <t>Número de propuestas válidas</t>
  </si>
  <si>
    <t>Mínimo</t>
  </si>
  <si>
    <t>Media Aritmética = X</t>
  </si>
  <si>
    <t>Mediana= Me</t>
  </si>
  <si>
    <t>Presupuesto Oficial</t>
  </si>
  <si>
    <t>Puntaje propuesta Económica</t>
  </si>
  <si>
    <t>1. Mediana con Valor Absoluto</t>
  </si>
  <si>
    <t>¿Número de Propuestas Válidas es Par o Impar?</t>
  </si>
  <si>
    <t xml:space="preserve">2. Media Geométrica </t>
  </si>
  <si>
    <r>
      <t>Producto (1x10</t>
    </r>
    <r>
      <rPr>
        <b/>
        <vertAlign val="superscript"/>
        <sz val="9"/>
        <rFont val="Arial"/>
        <family val="2"/>
      </rPr>
      <t>9</t>
    </r>
    <r>
      <rPr>
        <b/>
        <sz val="10"/>
        <rFont val="Arial"/>
        <family val="2"/>
      </rPr>
      <t>)</t>
    </r>
  </si>
  <si>
    <t>Valor de la Propuesta más cercana al valor de la Media Geometrica:</t>
  </si>
  <si>
    <t>Media geométrica aproximada a números enteros = Mg</t>
  </si>
  <si>
    <t>3. Media Aritmética Baja</t>
  </si>
  <si>
    <r>
      <t>Media artimética baja (X</t>
    </r>
    <r>
      <rPr>
        <b/>
        <sz val="6"/>
        <rFont val="Arial"/>
        <family val="2"/>
      </rPr>
      <t>B</t>
    </r>
    <r>
      <rPr>
        <b/>
        <sz val="8"/>
        <rFont val="Arial"/>
        <family val="2"/>
      </rPr>
      <t>)</t>
    </r>
  </si>
  <si>
    <t>4. Menor Valor</t>
  </si>
  <si>
    <t>Menor Valor (Vmin)</t>
  </si>
  <si>
    <t>Estadistico usado para ponderar :</t>
  </si>
  <si>
    <t>PONDERACIÓN</t>
  </si>
  <si>
    <t>PROP. No.</t>
  </si>
  <si>
    <t>PROPONENTE</t>
  </si>
  <si>
    <t>PROPUESTA ECONÓMICA INICIAL</t>
  </si>
  <si>
    <t>PROPUESTA ECONÓMICA CORREGIDA</t>
  </si>
  <si>
    <t>PROPUESTA ECONÓMICA</t>
  </si>
  <si>
    <t>PORCENTAJE DE MEJORA</t>
  </si>
  <si>
    <t>PUNTAJE</t>
  </si>
  <si>
    <t>CON RESPECTO A PO</t>
  </si>
  <si>
    <t>CON RESPECTO A M1</t>
  </si>
  <si>
    <t>CON RESPECTO A M2</t>
  </si>
  <si>
    <t>CON RESPECTO A M3</t>
  </si>
  <si>
    <t>CON RESPECTO A M4</t>
  </si>
  <si>
    <t>($)</t>
  </si>
  <si>
    <t>(%)</t>
  </si>
  <si>
    <r>
      <t>($1x10</t>
    </r>
    <r>
      <rPr>
        <b/>
        <vertAlign val="superscript"/>
        <sz val="11"/>
        <rFont val="Arial"/>
        <family val="2"/>
      </rPr>
      <t>9</t>
    </r>
    <r>
      <rPr>
        <b/>
        <sz val="11"/>
        <rFont val="Arial"/>
        <family val="2"/>
      </rPr>
      <t>)</t>
    </r>
  </si>
  <si>
    <t>(Puntos)</t>
  </si>
  <si>
    <t>Estado de la Ponderación</t>
  </si>
  <si>
    <t>Indicador</t>
  </si>
  <si>
    <t>Cantidad</t>
  </si>
  <si>
    <t>Número total de propuestas descartadas</t>
  </si>
  <si>
    <t>Número de propuestas inferiores o iguales al estadistico de ponderación</t>
  </si>
  <si>
    <t>Número de propuestas superiores al estadistico de ponderación</t>
  </si>
  <si>
    <t>Descuento de la propuesta con mayor ponderación</t>
  </si>
  <si>
    <t>Número propuesta con mayor ponderación</t>
  </si>
  <si>
    <t>Propuesta con mayor ponderación</t>
  </si>
  <si>
    <t>&lt;0</t>
  </si>
  <si>
    <t>ID</t>
  </si>
  <si>
    <t>DEPENDENCIAS</t>
  </si>
  <si>
    <t>RESULTADO</t>
  </si>
  <si>
    <t>MÉTODOS DE EVALUACIÓN</t>
  </si>
  <si>
    <t>PROPUESTA</t>
  </si>
  <si>
    <t>SECRETARIA GENERAL - SUBDIRECCIÓN ADMINISTRATIVA</t>
  </si>
  <si>
    <t>MEDIA GEOMÉTRICA</t>
  </si>
  <si>
    <t>SECRETARIA GENERAL - SUBDIRECCIÓN FINANCIERA</t>
  </si>
  <si>
    <t>MEDIA ARITMÉTICA BAJA</t>
  </si>
  <si>
    <t>DIRECCIÓN OPERATIVA - DIRECCIONES TERRITORIALES</t>
  </si>
  <si>
    <t>MENOR VALOR</t>
  </si>
  <si>
    <t>DIRECCIÓN OPERATIVA - GERENCIA DE GRANDES PROYECTOS</t>
  </si>
  <si>
    <t>DIRECCIÓN OPERATIVA - GRUPO PLAN 2500</t>
  </si>
  <si>
    <t>DIRECCIÓN TÉCNICA - SUBDIRECCIÓN DE ESTUDIOS DE INNOVACIÓN</t>
  </si>
  <si>
    <t>DIRECCIÓN TÉCNICA - SUBDIRECCIÓN DE MEDIO AMBIENTE Y GESTIÓN SOCIAL</t>
  </si>
  <si>
    <t>DIRECCIÓN TÉCNICA - SUBDIRECCIÓN DE PREVENCIÓN Y ATENCIÓN DE EMERGENCIAS</t>
  </si>
  <si>
    <t>DIRECCIÓN OPERATIVA - SUBDIRECCIÓN MARÍTIMA Y FLUVIAL</t>
  </si>
  <si>
    <t>DIRECCIÓN OPERATIVA - SUBDIRECCIÓN RED TERCIARIA Y FERREA</t>
  </si>
  <si>
    <t>DIRECCIÓN TÉCNICA</t>
  </si>
  <si>
    <t>DIRECCIÓN OPERATIVA - GRUPO TÚNEL DE LA LÍNEA</t>
  </si>
  <si>
    <t>DIRECCIÓN OPERATIVA</t>
  </si>
  <si>
    <t>CORRECCION ARITMETICA POR DIFERENCIA EN EL VALOR TOTAL DE LA OFERTA</t>
  </si>
  <si>
    <t>Impar</t>
  </si>
  <si>
    <t>Valor de la Mediana</t>
  </si>
  <si>
    <t>DESCARTADO</t>
  </si>
  <si>
    <t>MÍNIMO</t>
  </si>
  <si>
    <t>NO VÁLIDA</t>
  </si>
  <si>
    <t>VÁLIDA</t>
  </si>
  <si>
    <t>CORRECTO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</si>
</sst>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6">
    <numFmt numFmtId="41" formatCode="_(* #,##0_);_(* \(#,##0\);_(* &quot;-&quot;_);_(@_)"/>
    <numFmt numFmtId="44" formatCode="_(&quot;$&quot;\ * #,##0.00_);_(&quot;$&quot;\ * \(#,##0.00\);_(&quot;$&quot;\ * &quot;-&quot;??_);_(@_)"/>
    <numFmt numFmtId="43" formatCode="_(* #,##0.00_);_(* \(#,##0.00\);_(* &quot;-&quot;??_);_(@_)"/>
    <numFmt numFmtId="164" formatCode="_-* #,##0_-;\-* #,##0_-;_-* &quot;-&quot;_-;_-@_-"/>
    <numFmt numFmtId="165" formatCode="_-&quot;$&quot;\ * #,##0_-;\-&quot;$&quot;\ * #,##0_-;_-&quot;$&quot;\ * &quot;-&quot;_-;_-@_-"/>
    <numFmt numFmtId="166" formatCode="_-* #,##0.00\ _€_-;\-* #,##0.00\ _€_-;_-* &quot;-&quot;??\ _€_-;_-@_-"/>
    <numFmt numFmtId="167" formatCode="_(&quot;$&quot;* #,##0.00_);_(&quot;$&quot;* \(#,##0.00\);_(&quot;$&quot;* &quot;-&quot;??_);_(@_)"/>
    <numFmt numFmtId="168" formatCode="_-* #,##0.00\ &quot;Pts&quot;_-;\-* #,##0.00\ &quot;Pts&quot;_-;_-* &quot;-&quot;??\ &quot;Pts&quot;_-;_-@_-"/>
    <numFmt numFmtId="169" formatCode="_-* #,##0.00\ _P_t_s_-;\-* #,##0.00\ _P_t_s_-;_-* &quot;-&quot;??\ _P_t_s_-;_-@_-"/>
    <numFmt numFmtId="170" formatCode="#,##0.0"/>
    <numFmt numFmtId="171" formatCode="#,##0.00;[Red]#,##0.00"/>
    <numFmt numFmtId="172" formatCode="&quot;NN&quot;\ 0"/>
    <numFmt numFmtId="173" formatCode="0.0%"/>
    <numFmt numFmtId="174" formatCode="_ [$€-2]\ * #,##0.00_ ;_ [$€-2]\ * \-#,##0.00_ ;_ [$€-2]\ * &quot;-&quot;??_ "/>
    <numFmt numFmtId="175" formatCode="_(* #,##0_);_(* \(#,##0\);_(* &quot;-&quot;??_);_(@_)"/>
    <numFmt numFmtId="176" formatCode="_([$$-240A]\ * #,##0.00_);_([$$-240A]\ * \(#,##0.00\);_([$$-240A]\ * &quot;-&quot;??_);_(@_)"/>
    <numFmt numFmtId="177" formatCode="0.000000000000000E+00"/>
    <numFmt numFmtId="178" formatCode="_-* #,##0\ _P_t_s_-;\-* #,##0\ _P_t_s_-;_-* &quot;-&quot;??\ _P_t_s_-;_-@_-"/>
    <numFmt numFmtId="179" formatCode="0.0000000000000"/>
    <numFmt numFmtId="180" formatCode="0.000E+00"/>
    <numFmt numFmtId="181" formatCode="##0"/>
    <numFmt numFmtId="182" formatCode="0.000"/>
    <numFmt numFmtId="183" formatCode="0.0000"/>
    <numFmt numFmtId="184" formatCode="&quot;$&quot;#,##0\ ;\(&quot;$&quot;#,##0\)"/>
    <numFmt numFmtId="185" formatCode="\(0%\)"/>
    <numFmt numFmtId="186" formatCode="d\ \d\e\ mmmm\ \d\e\ yyyy"/>
    <numFmt numFmtId="187" formatCode="000\°00&quot;´&quot;00&quot;´´&quot;"/>
    <numFmt numFmtId="188" formatCode="0%;\-0%;&quot;&quot;"/>
    <numFmt numFmtId="189" formatCode="#0&quot;.&quot;000&quot;´&quot;000&quot;.&quot;000"/>
    <numFmt numFmtId="190" formatCode="##0&quot;.&quot;000"/>
    <numFmt numFmtId="191" formatCode="&quot;$&quot;\ #,##0.00"/>
    <numFmt numFmtId="192" formatCode="#,##0.0000"/>
    <numFmt numFmtId="193" formatCode="_-* #,##0.00\ _P_t_a_-;\-* #,##0.00\ _P_t_a_-;_-* &quot;-&quot;??\ _P_t_a_-;_-@_-"/>
    <numFmt numFmtId="194" formatCode="_ * #,##0.00_ ;_ * \-#,##0.00_ ;_ * &quot;-&quot;??_ ;_ @_ "/>
    <numFmt numFmtId="195" formatCode="##0&quot;´&quot;000&quot;.&quot;000"/>
    <numFmt numFmtId="196" formatCode="[$$-240A]\ #,##0.00"/>
    <numFmt numFmtId="197" formatCode="_ &quot;$&quot;* #,##0.00_ ;_ &quot;$&quot;* \-#,##0.00_ ;_ &quot;$&quot;* &quot;-&quot;??_ ;_ @_ "/>
    <numFmt numFmtId="198" formatCode="#.##\ \K\g"/>
    <numFmt numFmtId="199" formatCode="_(* #,##0.0_);_(* \(#,##0.0\);_(* &quot;-&quot;??_);_(@_)"/>
    <numFmt numFmtId="200" formatCode="#0&quot;.&quot;"/>
    <numFmt numFmtId="201" formatCode="_([$€]* #,##0.00_);_([$€]* \(#,##0.00\);_([$€]* &quot;-&quot;??_);_(@_)"/>
    <numFmt numFmtId="202" formatCode="&quot;$&quot;\ #,##0.00;&quot;$&quot;\ \-#,##0.00"/>
    <numFmt numFmtId="203" formatCode="0\+000"/>
    <numFmt numFmtId="204" formatCode="#,##0.0000000"/>
    <numFmt numFmtId="205" formatCode="0.0000%"/>
    <numFmt numFmtId="206" formatCode="#,##0.000"/>
    <numFmt numFmtId="207" formatCode="_([$$-240A]\ * #,##0.0000000_);_([$$-240A]\ * \(#,##0.0000000\);_([$$-240A]\ * &quot;-&quot;??_);_(@_)"/>
    <numFmt numFmtId="208" formatCode="_-&quot;$&quot;\ * #,##0.00_-;\-&quot;$&quot;\ * #,##0.00_-;_-&quot;$&quot;\ * &quot;-&quot;_-;_-@_-"/>
    <numFmt numFmtId="209" formatCode="&quot;$&quot;\ #,##0.000"/>
    <numFmt numFmtId="210" formatCode="0.000%"/>
    <numFmt numFmtId="211" formatCode="&quot;$&quot;\ \ \ #,##0.00"/>
    <numFmt numFmtId="212" formatCode="&quot;(PO-P½  )/PO= &quot;0.000%"/>
    <numFmt numFmtId="213" formatCode="&quot;(PO-½ANA ) = &quot;0\ .000%"/>
    <numFmt numFmtId="214" formatCode="&quot;(PO - MinAC)/PO = &quot;0.000%"/>
    <numFmt numFmtId="215" formatCode="&quot;MODULO No. &quot;0&quot;→→&quot;"/>
    <numFmt numFmtId="216" formatCode="&quot;DE UN TOTAL DE &quot;0&quot; MODULOS&quot;"/>
  </numFmts>
  <fonts count="73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b/>
      <sz val="11"/>
      <name val="Arial"/>
      <family val="2"/>
    </font>
    <font>
      <b/>
      <sz val="12"/>
      <name val="Times New Roman"/>
      <family val="1"/>
    </font>
    <font>
      <b/>
      <sz val="16"/>
      <name val="Times New Roman"/>
      <family val="1"/>
    </font>
    <font>
      <sz val="12"/>
      <name val="Times New Roman"/>
      <family val="1"/>
    </font>
    <font>
      <sz val="14"/>
      <name val="Arial"/>
      <family val="2"/>
    </font>
    <font>
      <b/>
      <sz val="14"/>
      <name val="Times New Roman"/>
      <family val="1"/>
    </font>
    <font>
      <sz val="10"/>
      <color indexed="8"/>
      <name val="Arial"/>
      <family val="2"/>
    </font>
    <font>
      <b/>
      <i/>
      <sz val="10"/>
      <name val="Arial"/>
      <family val="2"/>
    </font>
    <font>
      <b/>
      <sz val="16"/>
      <name val="Arial"/>
      <family val="2"/>
    </font>
    <font>
      <b/>
      <sz val="6"/>
      <name val="Arial"/>
      <family val="2"/>
    </font>
    <font>
      <b/>
      <vertAlign val="superscript"/>
      <sz val="9"/>
      <name val="Arial"/>
      <family val="2"/>
    </font>
    <font>
      <b/>
      <sz val="11"/>
      <color theme="1"/>
      <name val="Calibri"/>
      <family val="2"/>
      <scheme val="minor"/>
    </font>
    <font>
      <b/>
      <vertAlign val="superscript"/>
      <sz val="11"/>
      <name val="Arial"/>
      <family val="2"/>
    </font>
    <font>
      <i/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0"/>
      <color indexed="24"/>
      <name val="Modern"/>
      <family val="3"/>
      <charset val="255"/>
    </font>
    <font>
      <sz val="10"/>
      <name val="Helv"/>
    </font>
    <font>
      <b/>
      <sz val="11"/>
      <color indexed="8"/>
      <name val="Calibri"/>
      <family val="2"/>
    </font>
    <font>
      <i/>
      <sz val="11"/>
      <color indexed="23"/>
      <name val="Calibri"/>
      <family val="2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sz val="11"/>
      <color indexed="17"/>
      <name val="Calibri"/>
      <family val="2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b/>
      <sz val="11"/>
      <color indexed="56"/>
      <name val="Calibri"/>
      <family val="2"/>
    </font>
    <font>
      <u/>
      <sz val="10"/>
      <color indexed="12"/>
      <name val="Arial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8"/>
      <name val="Arial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8"/>
      <color indexed="62"/>
      <name val="Cambria"/>
      <family val="2"/>
    </font>
    <font>
      <sz val="11"/>
      <color indexed="10"/>
      <name val="Calibri"/>
      <family val="2"/>
    </font>
    <font>
      <b/>
      <sz val="10"/>
      <color rgb="FFFF0000"/>
      <name val="Arial"/>
      <family val="2"/>
    </font>
    <font>
      <sz val="10"/>
      <name val="Arial"/>
      <family val="2"/>
    </font>
    <font>
      <sz val="10"/>
      <color theme="0"/>
      <name val="Arial"/>
      <family val="2"/>
    </font>
    <font>
      <b/>
      <sz val="20"/>
      <name val="Arial"/>
      <family val="2"/>
    </font>
    <font>
      <b/>
      <sz val="11"/>
      <color theme="0"/>
      <name val="Arial"/>
      <family val="2"/>
    </font>
    <font>
      <b/>
      <sz val="10"/>
      <color theme="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b/>
      <sz val="11"/>
      <color rgb="FF000000"/>
      <name val="Calibri"/>
      <family val="2"/>
    </font>
    <font>
      <sz val="10"/>
      <color rgb="FFFFFFFF"/>
      <name val="Arial"/>
      <family val="2"/>
    </font>
    <font>
      <sz val="10"/>
      <color rgb="FF000000"/>
      <name val="Arial"/>
      <family val="2"/>
    </font>
    <font>
      <sz val="14"/>
      <color rgb="FF0000FF"/>
      <name val="Arial"/>
      <family val="2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b/>
      <sz val="8"/>
      <name val="Calibri"/>
      <family val="2"/>
    </font>
    <font>
      <sz val="16"/>
      <name val="Calibri"/>
      <family val="2"/>
    </font>
    <font>
      <sz val="10"/>
      <name val="Calibri"/>
      <family val="2"/>
    </font>
    <font>
      <sz val="16"/>
      <color rgb="FF000000"/>
      <name val="Calibri"/>
      <family val="2"/>
    </font>
    <font>
      <b/>
      <sz val="18"/>
      <color rgb="FF000000"/>
      <name val="Calibri"/>
      <family val="2"/>
    </font>
    <font>
      <b/>
      <sz val="20"/>
      <color rgb="FF000000"/>
      <name val="Calibri"/>
      <family val="2"/>
    </font>
    <font>
      <b/>
      <sz val="11"/>
      <color theme="2"/>
      <name val="Arial"/>
      <family val="2"/>
    </font>
    <font>
      <b/>
      <sz val="25"/>
      <color rgb="FF0000FF"/>
      <name val="Swis721 BdCnOul BT"/>
      <family val="5"/>
    </font>
  </fonts>
  <fills count="6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CC81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7"/>
        <bgColor indexed="47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8B4C8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96CC"/>
        <bgColor indexed="64"/>
      </patternFill>
    </fill>
    <fill>
      <patternFill patternType="solid">
        <fgColor rgb="FFFFC8C8"/>
        <bgColor indexed="64"/>
      </patternFill>
    </fill>
    <fill>
      <patternFill patternType="solid">
        <fgColor rgb="FF00FFCC"/>
        <bgColor rgb="FF000000"/>
      </patternFill>
    </fill>
    <fill>
      <patternFill patternType="solid">
        <fgColor rgb="FF66FF66"/>
        <bgColor rgb="FF000000"/>
      </patternFill>
    </fill>
    <fill>
      <patternFill patternType="solid">
        <fgColor theme="2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FCC81"/>
        <bgColor rgb="FF000000"/>
      </patternFill>
    </fill>
    <fill>
      <patternFill patternType="solid">
        <fgColor rgb="FFC8B4C8"/>
        <bgColor rgb="FF000000"/>
      </patternFill>
    </fill>
    <fill>
      <patternFill patternType="solid">
        <fgColor rgb="FFE7E6E6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theme="2" tint="-9.9978637043366805E-2"/>
        <bgColor rgb="FF000000"/>
      </patternFill>
    </fill>
    <fill>
      <patternFill patternType="solid">
        <fgColor rgb="FFBFBFBF"/>
        <bgColor rgb="FF000000"/>
      </patternFill>
    </fill>
    <fill>
      <patternFill patternType="solid">
        <fgColor rgb="FFAEAAAA"/>
        <bgColor rgb="FF000000"/>
      </patternFill>
    </fill>
    <fill>
      <patternFill patternType="solid">
        <fgColor rgb="FFD0CECE"/>
        <bgColor rgb="FF000000"/>
      </patternFill>
    </fill>
    <fill>
      <patternFill patternType="solid">
        <fgColor rgb="FFE3D9E3"/>
        <bgColor rgb="FF000000"/>
      </patternFill>
    </fill>
  </fills>
  <borders count="133">
    <border>
      <left/>
      <right/>
      <top/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tted">
        <color indexed="64"/>
      </bottom>
      <diagonal/>
    </border>
    <border>
      <left style="double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uble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indexed="64"/>
      </left>
      <right style="thin">
        <color indexed="64"/>
      </right>
      <top style="dotted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tted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double">
        <color indexed="64"/>
      </right>
      <top style="dotted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dotted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tted">
        <color indexed="64"/>
      </bottom>
      <diagonal/>
    </border>
    <border>
      <left style="double">
        <color indexed="64"/>
      </left>
      <right style="double">
        <color indexed="64"/>
      </right>
      <top/>
      <bottom style="dotted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ashed">
        <color indexed="64"/>
      </bottom>
      <diagonal/>
    </border>
    <border>
      <left style="double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double">
        <color indexed="64"/>
      </right>
      <top style="dashed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medium">
        <color indexed="64"/>
      </right>
      <top/>
      <bottom style="thin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dotted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/>
      <diagonal/>
    </border>
    <border>
      <left style="dotted">
        <color indexed="64"/>
      </left>
      <right style="medium">
        <color indexed="64"/>
      </right>
      <top/>
      <bottom/>
      <diagonal/>
    </border>
  </borders>
  <cellStyleXfs count="228">
    <xf numFmtId="0" fontId="0" fillId="0" borderId="0"/>
    <xf numFmtId="0" fontId="19" fillId="0" borderId="0">
      <alignment vertical="top"/>
    </xf>
    <xf numFmtId="174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9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" fillId="0" borderId="0"/>
    <xf numFmtId="0" fontId="27" fillId="9" borderId="0" applyNumberFormat="0" applyBorder="0" applyAlignment="0" applyProtection="0"/>
    <xf numFmtId="0" fontId="27" fillId="10" borderId="0" applyNumberFormat="0" applyBorder="0" applyAlignment="0" applyProtection="0"/>
    <xf numFmtId="0" fontId="27" fillId="11" borderId="0" applyNumberFormat="0" applyBorder="0" applyAlignment="0" applyProtection="0"/>
    <xf numFmtId="0" fontId="27" fillId="12" borderId="0" applyNumberFormat="0" applyBorder="0" applyAlignment="0" applyProtection="0"/>
    <xf numFmtId="0" fontId="27" fillId="13" borderId="0" applyNumberFormat="0" applyBorder="0" applyAlignment="0" applyProtection="0"/>
    <xf numFmtId="0" fontId="27" fillId="14" borderId="0" applyNumberFormat="0" applyBorder="0" applyAlignment="0" applyProtection="0"/>
    <xf numFmtId="2" fontId="2" fillId="0" borderId="0"/>
    <xf numFmtId="0" fontId="27" fillId="15" borderId="0" applyNumberFormat="0" applyBorder="0" applyAlignment="0" applyProtection="0"/>
    <xf numFmtId="0" fontId="27" fillId="16" borderId="0" applyNumberFormat="0" applyBorder="0" applyAlignment="0" applyProtection="0"/>
    <xf numFmtId="0" fontId="27" fillId="17" borderId="0" applyNumberFormat="0" applyBorder="0" applyAlignment="0" applyProtection="0"/>
    <xf numFmtId="0" fontId="27" fillId="12" borderId="0" applyNumberFormat="0" applyBorder="0" applyAlignment="0" applyProtection="0"/>
    <xf numFmtId="0" fontId="27" fillId="15" borderId="0" applyNumberFormat="0" applyBorder="0" applyAlignment="0" applyProtection="0"/>
    <xf numFmtId="0" fontId="27" fillId="18" borderId="0" applyNumberFormat="0" applyBorder="0" applyAlignment="0" applyProtection="0"/>
    <xf numFmtId="0" fontId="28" fillId="19" borderId="0" applyNumberFormat="0" applyBorder="0" applyAlignment="0" applyProtection="0"/>
    <xf numFmtId="0" fontId="28" fillId="16" borderId="0" applyNumberFormat="0" applyBorder="0" applyAlignment="0" applyProtection="0"/>
    <xf numFmtId="0" fontId="28" fillId="17" borderId="0" applyNumberFormat="0" applyBorder="0" applyAlignment="0" applyProtection="0"/>
    <xf numFmtId="0" fontId="28" fillId="20" borderId="0" applyNumberFormat="0" applyBorder="0" applyAlignment="0" applyProtection="0"/>
    <xf numFmtId="0" fontId="28" fillId="21" borderId="0" applyNumberFormat="0" applyBorder="0" applyAlignment="0" applyProtection="0"/>
    <xf numFmtId="0" fontId="28" fillId="22" borderId="0" applyNumberFormat="0" applyBorder="0" applyAlignment="0" applyProtection="0"/>
    <xf numFmtId="0" fontId="28" fillId="23" borderId="0" applyNumberFormat="0" applyBorder="0" applyAlignment="0" applyProtection="0"/>
    <xf numFmtId="0" fontId="28" fillId="24" borderId="0" applyNumberFormat="0" applyBorder="0" applyAlignment="0" applyProtection="0"/>
    <xf numFmtId="0" fontId="28" fillId="25" borderId="0" applyNumberFormat="0" applyBorder="0" applyAlignment="0" applyProtection="0"/>
    <xf numFmtId="0" fontId="28" fillId="20" borderId="0" applyNumberFormat="0" applyBorder="0" applyAlignment="0" applyProtection="0"/>
    <xf numFmtId="0" fontId="28" fillId="21" borderId="0" applyNumberFormat="0" applyBorder="0" applyAlignment="0" applyProtection="0"/>
    <xf numFmtId="0" fontId="28" fillId="26" borderId="0" applyNumberFormat="0" applyBorder="0" applyAlignment="0" applyProtection="0"/>
    <xf numFmtId="0" fontId="29" fillId="10" borderId="0" applyNumberFormat="0" applyBorder="0" applyAlignment="0" applyProtection="0"/>
    <xf numFmtId="0" fontId="30" fillId="27" borderId="86" applyNumberFormat="0" applyAlignment="0" applyProtection="0"/>
    <xf numFmtId="0" fontId="31" fillId="28" borderId="87" applyNumberFormat="0" applyAlignment="0" applyProtection="0"/>
    <xf numFmtId="181" fontId="8" fillId="0" borderId="80">
      <alignment horizontal="right"/>
    </xf>
    <xf numFmtId="2" fontId="8" fillId="0" borderId="0"/>
    <xf numFmtId="182" fontId="8" fillId="0" borderId="0"/>
    <xf numFmtId="183" fontId="7" fillId="0" borderId="0"/>
    <xf numFmtId="181" fontId="8" fillId="0" borderId="80">
      <alignment horizontal="right"/>
    </xf>
    <xf numFmtId="3" fontId="32" fillId="0" borderId="0" applyFont="0" applyFill="0" applyBorder="0" applyAlignment="0" applyProtection="0"/>
    <xf numFmtId="0" fontId="33" fillId="0" borderId="0"/>
    <xf numFmtId="0" fontId="33" fillId="0" borderId="0"/>
    <xf numFmtId="0" fontId="33" fillId="0" borderId="0"/>
    <xf numFmtId="184" fontId="32" fillId="0" borderId="0" applyFont="0" applyFill="0" applyBorder="0" applyAlignment="0" applyProtection="0"/>
    <xf numFmtId="185" fontId="2" fillId="0" borderId="0">
      <protection locked="0"/>
    </xf>
    <xf numFmtId="0" fontId="34" fillId="29" borderId="0" applyNumberFormat="0" applyBorder="0" applyAlignment="0" applyProtection="0"/>
    <xf numFmtId="0" fontId="34" fillId="30" borderId="0" applyNumberFormat="0" applyBorder="0" applyAlignment="0" applyProtection="0"/>
    <xf numFmtId="0" fontId="34" fillId="31" borderId="0" applyNumberFormat="0" applyBorder="0" applyAlignment="0" applyProtection="0"/>
    <xf numFmtId="0" fontId="27" fillId="32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27" fillId="34" borderId="0" applyNumberFormat="0" applyBorder="0" applyAlignment="0" applyProtection="0"/>
    <xf numFmtId="0" fontId="27" fillId="35" borderId="0" applyNumberFormat="0" applyBorder="0" applyAlignment="0" applyProtection="0"/>
    <xf numFmtId="0" fontId="28" fillId="36" borderId="0" applyNumberFormat="0" applyBorder="0" applyAlignment="0" applyProtection="0"/>
    <xf numFmtId="0" fontId="27" fillId="34" borderId="0" applyNumberFormat="0" applyBorder="0" applyAlignment="0" applyProtection="0"/>
    <xf numFmtId="0" fontId="27" fillId="37" borderId="0" applyNumberFormat="0" applyBorder="0" applyAlignment="0" applyProtection="0"/>
    <xf numFmtId="0" fontId="28" fillId="35" borderId="0" applyNumberFormat="0" applyBorder="0" applyAlignment="0" applyProtection="0"/>
    <xf numFmtId="0" fontId="27" fillId="32" borderId="0" applyNumberFormat="0" applyBorder="0" applyAlignment="0" applyProtection="0"/>
    <xf numFmtId="0" fontId="27" fillId="35" borderId="0" applyNumberFormat="0" applyBorder="0" applyAlignment="0" applyProtection="0"/>
    <xf numFmtId="0" fontId="28" fillId="35" borderId="0" applyNumberFormat="0" applyBorder="0" applyAlignment="0" applyProtection="0"/>
    <xf numFmtId="0" fontId="27" fillId="38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27" fillId="34" borderId="0" applyNumberFormat="0" applyBorder="0" applyAlignment="0" applyProtection="0"/>
    <xf numFmtId="0" fontId="27" fillId="39" borderId="0" applyNumberFormat="0" applyBorder="0" applyAlignment="0" applyProtection="0"/>
    <xf numFmtId="0" fontId="28" fillId="39" borderId="0" applyNumberFormat="0" applyBorder="0" applyAlignment="0" applyProtection="0"/>
    <xf numFmtId="1" fontId="2" fillId="0" borderId="0"/>
    <xf numFmtId="0" fontId="2" fillId="0" borderId="0" applyFont="0" applyFill="0" applyBorder="0" applyAlignment="0" applyProtection="0"/>
    <xf numFmtId="0" fontId="35" fillId="0" borderId="0" applyNumberFormat="0" applyFill="0" applyBorder="0" applyAlignment="0" applyProtection="0"/>
    <xf numFmtId="4" fontId="36" fillId="0" borderId="0">
      <protection locked="0"/>
    </xf>
    <xf numFmtId="4" fontId="36" fillId="0" borderId="0">
      <protection locked="0"/>
    </xf>
    <xf numFmtId="4" fontId="37" fillId="0" borderId="0">
      <protection locked="0"/>
    </xf>
    <xf numFmtId="4" fontId="36" fillId="0" borderId="0">
      <protection locked="0"/>
    </xf>
    <xf numFmtId="4" fontId="36" fillId="0" borderId="0">
      <protection locked="0"/>
    </xf>
    <xf numFmtId="4" fontId="36" fillId="0" borderId="0">
      <protection locked="0"/>
    </xf>
    <xf numFmtId="4" fontId="37" fillId="0" borderId="0">
      <protection locked="0"/>
    </xf>
    <xf numFmtId="186" fontId="2" fillId="0" borderId="0">
      <protection locked="0"/>
    </xf>
    <xf numFmtId="0" fontId="38" fillId="11" borderId="0" applyNumberFormat="0" applyBorder="0" applyAlignment="0" applyProtection="0"/>
    <xf numFmtId="187" fontId="2" fillId="0" borderId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88" applyNumberFormat="0" applyFill="0" applyAlignment="0" applyProtection="0"/>
    <xf numFmtId="0" fontId="41" fillId="0" borderId="0" applyNumberFormat="0" applyFill="0" applyBorder="0" applyAlignment="0" applyProtection="0"/>
    <xf numFmtId="188" fontId="2" fillId="0" borderId="0">
      <protection locked="0"/>
    </xf>
    <xf numFmtId="188" fontId="2" fillId="0" borderId="0">
      <protection locked="0"/>
    </xf>
    <xf numFmtId="0" fontId="42" fillId="0" borderId="0" applyNumberFormat="0" applyFill="0" applyBorder="0" applyAlignment="0" applyProtection="0">
      <alignment vertical="top"/>
      <protection locked="0"/>
    </xf>
    <xf numFmtId="0" fontId="43" fillId="14" borderId="86" applyNumberFormat="0" applyAlignment="0" applyProtection="0"/>
    <xf numFmtId="0" fontId="44" fillId="0" borderId="89" applyNumberFormat="0" applyFill="0" applyAlignment="0" applyProtection="0"/>
    <xf numFmtId="189" fontId="8" fillId="0" borderId="0">
      <alignment horizontal="right"/>
    </xf>
    <xf numFmtId="190" fontId="8" fillId="0" borderId="0" applyFont="0" applyFill="0" applyBorder="0" applyAlignment="0">
      <alignment horizontal="center"/>
    </xf>
    <xf numFmtId="41" fontId="1" fillId="0" borderId="0" applyFont="0" applyFill="0" applyBorder="0" applyAlignment="0" applyProtection="0"/>
    <xf numFmtId="170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191" fontId="2" fillId="0" borderId="0" applyFont="0" applyFill="0" applyBorder="0" applyAlignment="0" applyProtection="0"/>
    <xf numFmtId="191" fontId="2" fillId="0" borderId="0" applyFont="0" applyFill="0" applyBorder="0" applyAlignment="0" applyProtection="0"/>
    <xf numFmtId="191" fontId="2" fillId="0" borderId="0" applyFont="0" applyFill="0" applyBorder="0" applyAlignment="0" applyProtection="0"/>
    <xf numFmtId="191" fontId="2" fillId="0" borderId="0" applyFont="0" applyFill="0" applyBorder="0" applyAlignment="0" applyProtection="0"/>
    <xf numFmtId="191" fontId="2" fillId="0" borderId="0" applyFont="0" applyFill="0" applyBorder="0" applyAlignment="0" applyProtection="0"/>
    <xf numFmtId="191" fontId="2" fillId="0" borderId="0" applyFont="0" applyFill="0" applyBorder="0" applyAlignment="0" applyProtection="0"/>
    <xf numFmtId="191" fontId="2" fillId="0" borderId="0" applyFont="0" applyFill="0" applyBorder="0" applyAlignment="0" applyProtection="0"/>
    <xf numFmtId="191" fontId="2" fillId="0" borderId="0" applyFont="0" applyFill="0" applyBorder="0" applyAlignment="0" applyProtection="0"/>
    <xf numFmtId="191" fontId="2" fillId="0" borderId="0" applyFont="0" applyFill="0" applyBorder="0" applyAlignment="0" applyProtection="0"/>
    <xf numFmtId="191" fontId="2" fillId="0" borderId="0" applyFont="0" applyFill="0" applyBorder="0" applyAlignment="0" applyProtection="0"/>
    <xf numFmtId="191" fontId="2" fillId="0" borderId="0" applyFont="0" applyFill="0" applyBorder="0" applyAlignment="0" applyProtection="0"/>
    <xf numFmtId="191" fontId="2" fillId="0" borderId="0" applyFont="0" applyFill="0" applyBorder="0" applyAlignment="0" applyProtection="0"/>
    <xf numFmtId="191" fontId="2" fillId="0" borderId="0" applyFont="0" applyFill="0" applyBorder="0" applyAlignment="0" applyProtection="0"/>
    <xf numFmtId="191" fontId="2" fillId="0" borderId="0" applyFont="0" applyFill="0" applyBorder="0" applyAlignment="0" applyProtection="0"/>
    <xf numFmtId="191" fontId="2" fillId="0" borderId="0" applyFont="0" applyFill="0" applyBorder="0" applyAlignment="0" applyProtection="0"/>
    <xf numFmtId="192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91" fontId="2" fillId="0" borderId="0" applyFont="0" applyFill="0" applyBorder="0" applyAlignment="0" applyProtection="0"/>
    <xf numFmtId="191" fontId="2" fillId="0" borderId="0" applyFont="0" applyFill="0" applyBorder="0" applyAlignment="0" applyProtection="0"/>
    <xf numFmtId="191" fontId="2" fillId="0" borderId="0" applyFont="0" applyFill="0" applyBorder="0" applyAlignment="0" applyProtection="0"/>
    <xf numFmtId="191" fontId="2" fillId="0" borderId="0" applyFont="0" applyFill="0" applyBorder="0" applyAlignment="0" applyProtection="0"/>
    <xf numFmtId="191" fontId="2" fillId="0" borderId="0" applyFont="0" applyFill="0" applyBorder="0" applyAlignment="0" applyProtection="0"/>
    <xf numFmtId="191" fontId="2" fillId="0" borderId="0" applyFont="0" applyFill="0" applyBorder="0" applyAlignment="0" applyProtection="0"/>
    <xf numFmtId="191" fontId="2" fillId="0" borderId="0" applyFont="0" applyFill="0" applyBorder="0" applyAlignment="0" applyProtection="0"/>
    <xf numFmtId="191" fontId="2" fillId="0" borderId="0" applyFont="0" applyFill="0" applyBorder="0" applyAlignment="0" applyProtection="0"/>
    <xf numFmtId="191" fontId="2" fillId="0" borderId="0" applyFont="0" applyFill="0" applyBorder="0" applyAlignment="0" applyProtection="0"/>
    <xf numFmtId="191" fontId="2" fillId="0" borderId="0" applyFont="0" applyFill="0" applyBorder="0" applyAlignment="0" applyProtection="0"/>
    <xf numFmtId="192" fontId="2" fillId="0" borderId="0" applyFont="0" applyFill="0" applyBorder="0" applyAlignment="0" applyProtection="0"/>
    <xf numFmtId="166" fontId="4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91" fontId="2" fillId="0" borderId="0" applyFont="0" applyFill="0" applyBorder="0" applyAlignment="0" applyProtection="0"/>
    <xf numFmtId="191" fontId="2" fillId="0" borderId="0" applyFont="0" applyFill="0" applyBorder="0" applyAlignment="0" applyProtection="0"/>
    <xf numFmtId="191" fontId="2" fillId="0" borderId="0" applyFont="0" applyFill="0" applyBorder="0" applyAlignment="0" applyProtection="0"/>
    <xf numFmtId="191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92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9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92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92" fontId="2" fillId="0" borderId="0" applyFont="0" applyFill="0" applyBorder="0" applyAlignment="0" applyProtection="0"/>
    <xf numFmtId="191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191" fontId="2" fillId="0" borderId="0" applyFont="0" applyFill="0" applyBorder="0" applyAlignment="0" applyProtection="0"/>
    <xf numFmtId="191" fontId="2" fillId="0" borderId="0" applyFont="0" applyFill="0" applyBorder="0" applyAlignment="0" applyProtection="0"/>
    <xf numFmtId="191" fontId="2" fillId="0" borderId="0" applyFont="0" applyFill="0" applyBorder="0" applyAlignment="0" applyProtection="0"/>
    <xf numFmtId="191" fontId="2" fillId="0" borderId="0" applyFont="0" applyFill="0" applyBorder="0" applyAlignment="0" applyProtection="0"/>
    <xf numFmtId="191" fontId="2" fillId="0" borderId="0" applyFont="0" applyFill="0" applyBorder="0" applyAlignment="0" applyProtection="0"/>
    <xf numFmtId="191" fontId="2" fillId="0" borderId="0" applyFont="0" applyFill="0" applyBorder="0" applyAlignment="0" applyProtection="0"/>
    <xf numFmtId="195" fontId="8" fillId="0" borderId="0">
      <alignment horizontal="right"/>
    </xf>
    <xf numFmtId="196" fontId="8" fillId="0" borderId="51"/>
    <xf numFmtId="197" fontId="2" fillId="0" borderId="0"/>
    <xf numFmtId="198" fontId="2" fillId="0" borderId="0" applyFont="0" applyFill="0" applyBorder="0" applyAlignment="0" applyProtection="0"/>
    <xf numFmtId="198" fontId="2" fillId="0" borderId="0" applyFont="0" applyFill="0" applyBorder="0" applyAlignment="0" applyProtection="0"/>
    <xf numFmtId="44" fontId="27" fillId="0" borderId="0" applyFont="0" applyFill="0" applyBorder="0" applyAlignment="0" applyProtection="0"/>
    <xf numFmtId="19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200" fontId="8" fillId="0" borderId="0" applyFont="0" applyFill="0" applyBorder="0" applyAlignment="0">
      <alignment horizont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1" fillId="0" borderId="0" applyFont="0" applyFill="0" applyBorder="0" applyAlignment="0" applyProtection="0"/>
    <xf numFmtId="0" fontId="2" fillId="0" borderId="0"/>
    <xf numFmtId="43" fontId="1" fillId="0" borderId="0" applyFont="0" applyFill="0" applyBorder="0" applyAlignment="0" applyProtection="0"/>
    <xf numFmtId="0" fontId="2" fillId="0" borderId="0"/>
    <xf numFmtId="0" fontId="2" fillId="0" borderId="0"/>
    <xf numFmtId="0" fontId="27" fillId="0" borderId="0"/>
    <xf numFmtId="0" fontId="27" fillId="40" borderId="90" applyNumberFormat="0" applyFont="0" applyAlignment="0" applyProtection="0"/>
    <xf numFmtId="0" fontId="46" fillId="27" borderId="91" applyNumberFormat="0" applyAlignment="0" applyProtection="0"/>
    <xf numFmtId="0" fontId="33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47" fillId="0" borderId="0" applyNumberFormat="0" applyFill="0" applyBorder="0" applyAlignment="0" applyProtection="0"/>
    <xf numFmtId="49" fontId="5" fillId="0" borderId="0">
      <alignment horizontal="center" vertical="center"/>
    </xf>
    <xf numFmtId="0" fontId="48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44" fontId="1" fillId="0" borderId="0" applyFont="0" applyFill="0" applyBorder="0" applyAlignment="0" applyProtection="0"/>
    <xf numFmtId="201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19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4" fontId="2" fillId="0" borderId="0" applyFont="0" applyFill="0" applyBorder="0" applyAlignment="0" applyProtection="0"/>
    <xf numFmtId="44" fontId="1" fillId="0" borderId="0" applyFont="0" applyFill="0" applyBorder="0" applyAlignment="0" applyProtection="0"/>
    <xf numFmtId="203" fontId="2" fillId="0" borderId="0" applyFont="0" applyFill="0" applyBorder="0" applyAlignment="0" applyProtection="0"/>
    <xf numFmtId="0" fontId="27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202" fontId="2" fillId="0" borderId="0" applyFont="0" applyFill="0" applyBorder="0" applyAlignment="0" applyProtection="0"/>
    <xf numFmtId="0" fontId="1" fillId="0" borderId="0"/>
    <xf numFmtId="0" fontId="1" fillId="0" borderId="0"/>
    <xf numFmtId="9" fontId="51" fillId="0" borderId="0" applyFont="0" applyFill="0" applyBorder="0" applyAlignment="0" applyProtection="0"/>
    <xf numFmtId="164" fontId="56" fillId="0" borderId="0" applyFont="0" applyFill="0" applyBorder="0" applyAlignment="0" applyProtection="0"/>
    <xf numFmtId="165" fontId="2" fillId="0" borderId="0" applyFont="0" applyFill="0" applyBorder="0" applyAlignment="0" applyProtection="0"/>
  </cellStyleXfs>
  <cellXfs count="489">
    <xf numFmtId="0" fontId="0" fillId="0" borderId="0" xfId="0"/>
    <xf numFmtId="0" fontId="9" fillId="0" borderId="0" xfId="0" applyFont="1" applyProtection="1">
      <protection hidden="1"/>
    </xf>
    <xf numFmtId="0" fontId="9" fillId="0" borderId="0" xfId="0" applyFont="1" applyAlignment="1" applyProtection="1">
      <protection hidden="1"/>
    </xf>
    <xf numFmtId="0" fontId="3" fillId="0" borderId="0" xfId="0" applyFont="1" applyAlignment="1" applyProtection="1">
      <alignment horizontal="left"/>
      <protection hidden="1"/>
    </xf>
    <xf numFmtId="0" fontId="9" fillId="0" borderId="0" xfId="0" applyFont="1" applyAlignment="1" applyProtection="1">
      <alignment horizontal="left" vertical="center"/>
      <protection hidden="1"/>
    </xf>
    <xf numFmtId="0" fontId="8" fillId="0" borderId="0" xfId="0" applyFont="1" applyProtection="1">
      <protection hidden="1"/>
    </xf>
    <xf numFmtId="0" fontId="15" fillId="0" borderId="0" xfId="0" applyFont="1" applyFill="1" applyAlignment="1" applyProtection="1">
      <alignment horizontal="centerContinuous" vertical="center" wrapText="1"/>
      <protection hidden="1"/>
    </xf>
    <xf numFmtId="0" fontId="11" fillId="0" borderId="0" xfId="0" applyFont="1" applyFill="1" applyAlignment="1" applyProtection="1">
      <alignment horizontal="centerContinuous" vertical="center" wrapText="1"/>
      <protection hidden="1"/>
    </xf>
    <xf numFmtId="0" fontId="12" fillId="0" borderId="0" xfId="0" applyFont="1" applyFill="1" applyProtection="1">
      <protection hidden="1"/>
    </xf>
    <xf numFmtId="0" fontId="8" fillId="0" borderId="0" xfId="0" applyFont="1" applyAlignment="1" applyProtection="1">
      <alignment horizontal="center"/>
      <protection hidden="1"/>
    </xf>
    <xf numFmtId="0" fontId="9" fillId="0" borderId="0" xfId="0" applyFont="1" applyAlignment="1" applyProtection="1">
      <alignment horizontal="center"/>
      <protection hidden="1"/>
    </xf>
    <xf numFmtId="0" fontId="16" fillId="0" borderId="0" xfId="0" applyFont="1" applyFill="1" applyAlignment="1" applyProtection="1">
      <alignment horizontal="centerContinuous" vertical="center" wrapText="1"/>
      <protection hidden="1"/>
    </xf>
    <xf numFmtId="0" fontId="8" fillId="0" borderId="0" xfId="0" applyFont="1" applyFill="1" applyAlignment="1" applyProtection="1">
      <alignment horizontal="centerContinuous" vertical="center" wrapText="1"/>
      <protection hidden="1"/>
    </xf>
    <xf numFmtId="0" fontId="3" fillId="0" borderId="0" xfId="0" applyFont="1" applyFill="1" applyAlignment="1" applyProtection="1">
      <alignment horizontal="left"/>
      <protection hidden="1"/>
    </xf>
    <xf numFmtId="0" fontId="3" fillId="0" borderId="0" xfId="0" applyFont="1" applyFill="1" applyAlignment="1" applyProtection="1">
      <alignment horizontal="centerContinuous" vertical="center" wrapText="1"/>
      <protection hidden="1"/>
    </xf>
    <xf numFmtId="0" fontId="8" fillId="0" borderId="0" xfId="0" applyFont="1" applyFill="1" applyBorder="1" applyAlignment="1" applyProtection="1">
      <alignment horizontal="center"/>
      <protection hidden="1"/>
    </xf>
    <xf numFmtId="0" fontId="8" fillId="0" borderId="0" xfId="0" quotePrefix="1" applyFont="1" applyFill="1" applyBorder="1" applyAlignment="1" applyProtection="1">
      <alignment horizontal="center" vertical="center"/>
      <protection hidden="1"/>
    </xf>
    <xf numFmtId="0" fontId="3" fillId="0" borderId="0" xfId="0" applyFont="1" applyFill="1" applyAlignment="1" applyProtection="1">
      <alignment horizontal="centerContinuous" vertical="center"/>
      <protection hidden="1"/>
    </xf>
    <xf numFmtId="0" fontId="8" fillId="0" borderId="0" xfId="0" applyFont="1" applyFill="1" applyProtection="1">
      <protection hidden="1"/>
    </xf>
    <xf numFmtId="0" fontId="17" fillId="0" borderId="0" xfId="0" applyFont="1" applyProtection="1">
      <protection hidden="1"/>
    </xf>
    <xf numFmtId="0" fontId="17" fillId="0" borderId="0" xfId="0" applyFont="1" applyAlignment="1" applyProtection="1">
      <protection hidden="1"/>
    </xf>
    <xf numFmtId="0" fontId="17" fillId="0" borderId="0" xfId="0" applyFont="1" applyFill="1" applyAlignment="1" applyProtection="1">
      <protection hidden="1"/>
    </xf>
    <xf numFmtId="0" fontId="17" fillId="0" borderId="0" xfId="0" quotePrefix="1" applyFont="1" applyFill="1" applyAlignment="1" applyProtection="1">
      <alignment vertical="center"/>
      <protection hidden="1"/>
    </xf>
    <xf numFmtId="0" fontId="17" fillId="0" borderId="0" xfId="0" applyFont="1" applyFill="1" applyAlignment="1" applyProtection="1">
      <alignment horizontal="center"/>
      <protection hidden="1"/>
    </xf>
    <xf numFmtId="0" fontId="18" fillId="0" borderId="0" xfId="0" applyFont="1" applyAlignment="1" applyProtection="1">
      <alignment horizontal="centerContinuous" vertical="center" wrapText="1"/>
      <protection locked="0"/>
    </xf>
    <xf numFmtId="0" fontId="2" fillId="0" borderId="0" xfId="0" applyFont="1" applyFill="1" applyProtection="1">
      <protection hidden="1"/>
    </xf>
    <xf numFmtId="0" fontId="2" fillId="0" borderId="0" xfId="0" applyFont="1" applyProtection="1">
      <protection hidden="1"/>
    </xf>
    <xf numFmtId="0" fontId="2" fillId="2" borderId="0" xfId="12" applyFont="1" applyFill="1" applyAlignment="1">
      <alignment horizontal="left" vertical="top" wrapText="1"/>
    </xf>
    <xf numFmtId="0" fontId="2" fillId="2" borderId="0" xfId="12" applyFont="1" applyFill="1" applyAlignment="1">
      <alignment wrapText="1"/>
    </xf>
    <xf numFmtId="0" fontId="2" fillId="2" borderId="0" xfId="12" applyFont="1" applyFill="1"/>
    <xf numFmtId="0" fontId="4" fillId="2" borderId="0" xfId="12" applyFont="1" applyFill="1" applyAlignment="1">
      <alignment horizontal="centerContinuous" vertical="center" wrapText="1"/>
    </xf>
    <xf numFmtId="0" fontId="2" fillId="2" borderId="0" xfId="12" applyFont="1" applyFill="1" applyAlignment="1">
      <alignment horizontal="center" vertical="center"/>
    </xf>
    <xf numFmtId="0" fontId="7" fillId="2" borderId="2" xfId="12" applyFont="1" applyFill="1" applyBorder="1" applyAlignment="1">
      <alignment horizontal="center" vertical="center"/>
    </xf>
    <xf numFmtId="1" fontId="14" fillId="0" borderId="0" xfId="12" applyNumberFormat="1" applyFont="1" applyAlignment="1">
      <alignment horizontal="centerContinuous" vertical="center" wrapText="1"/>
    </xf>
    <xf numFmtId="1" fontId="5" fillId="0" borderId="0" xfId="12" applyNumberFormat="1" applyFont="1" applyAlignment="1">
      <alignment horizontal="centerContinuous" vertical="center" wrapText="1"/>
    </xf>
    <xf numFmtId="0" fontId="5" fillId="0" borderId="0" xfId="12" applyFont="1" applyAlignment="1">
      <alignment horizontal="centerContinuous" vertical="center"/>
    </xf>
    <xf numFmtId="0" fontId="7" fillId="0" borderId="3" xfId="0" applyFont="1" applyBorder="1" applyAlignment="1" applyProtection="1">
      <alignment horizontal="centerContinuous"/>
      <protection hidden="1"/>
    </xf>
    <xf numFmtId="0" fontId="7" fillId="0" borderId="4" xfId="0" applyFont="1" applyBorder="1" applyAlignment="1" applyProtection="1">
      <alignment horizontal="center" vertical="center"/>
      <protection hidden="1"/>
    </xf>
    <xf numFmtId="0" fontId="24" fillId="3" borderId="13" xfId="13" applyFont="1" applyFill="1" applyBorder="1" applyAlignment="1">
      <alignment horizontal="center" vertical="center"/>
    </xf>
    <xf numFmtId="0" fontId="20" fillId="4" borderId="14" xfId="11" applyFont="1" applyFill="1" applyBorder="1"/>
    <xf numFmtId="0" fontId="20" fillId="4" borderId="15" xfId="11" applyFont="1" applyFill="1" applyBorder="1"/>
    <xf numFmtId="0" fontId="2" fillId="0" borderId="16" xfId="11" applyBorder="1"/>
    <xf numFmtId="0" fontId="20" fillId="4" borderId="17" xfId="11" applyFont="1" applyFill="1" applyBorder="1"/>
    <xf numFmtId="0" fontId="2" fillId="0" borderId="18" xfId="11" applyBorder="1"/>
    <xf numFmtId="0" fontId="20" fillId="4" borderId="19" xfId="11" applyFont="1" applyFill="1" applyBorder="1"/>
    <xf numFmtId="0" fontId="2" fillId="0" borderId="20" xfId="11" applyBorder="1"/>
    <xf numFmtId="0" fontId="2" fillId="0" borderId="20" xfId="11" applyFont="1" applyBorder="1"/>
    <xf numFmtId="0" fontId="2" fillId="0" borderId="21" xfId="11" applyFont="1" applyFill="1" applyBorder="1"/>
    <xf numFmtId="0" fontId="2" fillId="0" borderId="25" xfId="11" applyFont="1" applyFill="1" applyBorder="1"/>
    <xf numFmtId="0" fontId="2" fillId="0" borderId="26" xfId="11" applyFont="1" applyFill="1" applyBorder="1"/>
    <xf numFmtId="0" fontId="2" fillId="0" borderId="27" xfId="11" applyFont="1" applyFill="1" applyBorder="1"/>
    <xf numFmtId="0" fontId="7" fillId="0" borderId="4" xfId="0" applyFont="1" applyBorder="1" applyAlignment="1" applyProtection="1">
      <alignment horizontal="centerContinuous"/>
      <protection hidden="1"/>
    </xf>
    <xf numFmtId="0" fontId="7" fillId="2" borderId="0" xfId="12" applyFont="1" applyFill="1" applyBorder="1" applyAlignment="1">
      <alignment vertical="center"/>
    </xf>
    <xf numFmtId="176" fontId="13" fillId="2" borderId="0" xfId="7" applyNumberFormat="1" applyFont="1" applyFill="1" applyBorder="1" applyAlignment="1"/>
    <xf numFmtId="10" fontId="5" fillId="2" borderId="34" xfId="12" applyNumberFormat="1" applyFont="1" applyFill="1" applyBorder="1" applyAlignment="1">
      <alignment horizontal="center" vertical="center" wrapText="1"/>
    </xf>
    <xf numFmtId="10" fontId="5" fillId="2" borderId="56" xfId="12" applyNumberFormat="1" applyFont="1" applyFill="1" applyBorder="1" applyAlignment="1">
      <alignment horizontal="center" vertical="center" wrapText="1"/>
    </xf>
    <xf numFmtId="0" fontId="5" fillId="2" borderId="50" xfId="12" applyFont="1" applyFill="1" applyBorder="1" applyAlignment="1">
      <alignment horizontal="centerContinuous" vertical="center" wrapText="1"/>
    </xf>
    <xf numFmtId="0" fontId="2" fillId="2" borderId="49" xfId="12" applyFont="1" applyFill="1" applyBorder="1"/>
    <xf numFmtId="0" fontId="2" fillId="2" borderId="50" xfId="12" applyFont="1" applyFill="1" applyBorder="1"/>
    <xf numFmtId="0" fontId="2" fillId="0" borderId="50" xfId="12" applyFont="1" applyFill="1" applyBorder="1"/>
    <xf numFmtId="0" fontId="2" fillId="2" borderId="53" xfId="12" applyFont="1" applyFill="1" applyBorder="1"/>
    <xf numFmtId="0" fontId="2" fillId="0" borderId="53" xfId="12" applyFont="1" applyFill="1" applyBorder="1"/>
    <xf numFmtId="0" fontId="5" fillId="0" borderId="50" xfId="12" applyFont="1" applyFill="1" applyBorder="1" applyAlignment="1">
      <alignment horizontal="right" vertical="center"/>
    </xf>
    <xf numFmtId="0" fontId="5" fillId="0" borderId="49" xfId="12" applyFont="1" applyFill="1" applyBorder="1" applyAlignment="1">
      <alignment horizontal="left" vertical="center"/>
    </xf>
    <xf numFmtId="0" fontId="5" fillId="0" borderId="50" xfId="12" applyFont="1" applyFill="1" applyBorder="1" applyAlignment="1">
      <alignment vertical="center"/>
    </xf>
    <xf numFmtId="0" fontId="5" fillId="0" borderId="49" xfId="12" applyFont="1" applyFill="1" applyBorder="1" applyAlignment="1">
      <alignment horizontal="center" vertical="center" wrapText="1"/>
    </xf>
    <xf numFmtId="0" fontId="5" fillId="0" borderId="50" xfId="12" applyFont="1" applyFill="1" applyBorder="1" applyAlignment="1">
      <alignment horizontal="center" vertical="center" wrapText="1"/>
    </xf>
    <xf numFmtId="0" fontId="5" fillId="0" borderId="52" xfId="12" applyFont="1" applyFill="1" applyBorder="1" applyAlignment="1">
      <alignment horizontal="center" vertical="center" wrapText="1"/>
    </xf>
    <xf numFmtId="0" fontId="5" fillId="0" borderId="53" xfId="12" applyFont="1" applyFill="1" applyBorder="1" applyAlignment="1">
      <alignment horizontal="center" vertical="center" wrapText="1"/>
    </xf>
    <xf numFmtId="0" fontId="5" fillId="0" borderId="53" xfId="12" applyFont="1" applyFill="1" applyBorder="1" applyAlignment="1">
      <alignment horizontal="right" vertical="center"/>
    </xf>
    <xf numFmtId="175" fontId="5" fillId="0" borderId="45" xfId="6" applyNumberFormat="1" applyFont="1" applyFill="1" applyBorder="1" applyAlignment="1" applyProtection="1">
      <alignment vertical="center"/>
      <protection locked="0"/>
    </xf>
    <xf numFmtId="43" fontId="5" fillId="0" borderId="57" xfId="6" applyNumberFormat="1" applyFont="1" applyFill="1" applyBorder="1" applyAlignment="1" applyProtection="1">
      <alignment vertical="center"/>
      <protection locked="0"/>
    </xf>
    <xf numFmtId="176" fontId="5" fillId="2" borderId="51" xfId="7" applyNumberFormat="1" applyFont="1" applyFill="1" applyBorder="1" applyAlignment="1"/>
    <xf numFmtId="176" fontId="5" fillId="2" borderId="45" xfId="7" applyNumberFormat="1" applyFont="1" applyFill="1" applyBorder="1" applyAlignment="1"/>
    <xf numFmtId="177" fontId="5" fillId="2" borderId="51" xfId="7" applyNumberFormat="1" applyFont="1" applyFill="1" applyBorder="1" applyAlignment="1"/>
    <xf numFmtId="176" fontId="5" fillId="2" borderId="54" xfId="7" applyNumberFormat="1" applyFont="1" applyFill="1" applyBorder="1" applyAlignment="1"/>
    <xf numFmtId="0" fontId="5" fillId="0" borderId="51" xfId="0" applyFont="1" applyBorder="1" applyAlignment="1">
      <alignment horizontal="center" vertical="center"/>
    </xf>
    <xf numFmtId="0" fontId="5" fillId="2" borderId="51" xfId="12" applyFont="1" applyFill="1" applyBorder="1" applyAlignment="1">
      <alignment horizontal="center"/>
    </xf>
    <xf numFmtId="10" fontId="5" fillId="2" borderId="51" xfId="12" applyNumberFormat="1" applyFont="1" applyFill="1" applyBorder="1" applyAlignment="1">
      <alignment horizontal="center" vertical="center" wrapText="1"/>
    </xf>
    <xf numFmtId="10" fontId="5" fillId="2" borderId="54" xfId="12" applyNumberFormat="1" applyFont="1" applyFill="1" applyBorder="1" applyAlignment="1">
      <alignment horizontal="center" vertical="center" wrapText="1"/>
    </xf>
    <xf numFmtId="0" fontId="7" fillId="2" borderId="4" xfId="12" applyFont="1" applyFill="1" applyBorder="1" applyAlignment="1">
      <alignment horizontal="center" vertical="center" wrapText="1"/>
    </xf>
    <xf numFmtId="4" fontId="7" fillId="2" borderId="2" xfId="12" applyNumberFormat="1" applyFont="1" applyFill="1" applyBorder="1" applyAlignment="1">
      <alignment horizontal="center" vertical="center"/>
    </xf>
    <xf numFmtId="1" fontId="5" fillId="2" borderId="51" xfId="12" applyNumberFormat="1" applyFont="1" applyFill="1" applyBorder="1" applyAlignment="1">
      <alignment horizontal="center" vertical="center" wrapText="1"/>
    </xf>
    <xf numFmtId="169" fontId="5" fillId="0" borderId="61" xfId="3" applyFont="1" applyFill="1" applyBorder="1" applyAlignment="1" applyProtection="1">
      <alignment horizontal="center" vertical="center" wrapText="1"/>
    </xf>
    <xf numFmtId="178" fontId="5" fillId="2" borderId="61" xfId="3" applyNumberFormat="1" applyFont="1" applyFill="1" applyBorder="1" applyAlignment="1" applyProtection="1">
      <alignment horizontal="center" vertical="center" wrapText="1"/>
    </xf>
    <xf numFmtId="0" fontId="5" fillId="2" borderId="0" xfId="12" applyFont="1" applyFill="1" applyBorder="1" applyAlignment="1">
      <alignment horizontal="right" vertical="center"/>
    </xf>
    <xf numFmtId="176" fontId="5" fillId="2" borderId="0" xfId="7" applyNumberFormat="1" applyFont="1" applyFill="1" applyBorder="1" applyAlignment="1"/>
    <xf numFmtId="0" fontId="0" fillId="0" borderId="0" xfId="0" applyAlignment="1">
      <alignment wrapText="1"/>
    </xf>
    <xf numFmtId="177" fontId="0" fillId="0" borderId="0" xfId="0" applyNumberFormat="1"/>
    <xf numFmtId="176" fontId="0" fillId="0" borderId="0" xfId="7" applyNumberFormat="1" applyFont="1"/>
    <xf numFmtId="1" fontId="6" fillId="0" borderId="32" xfId="0" applyNumberFormat="1" applyFont="1" applyFill="1" applyBorder="1" applyAlignment="1" applyProtection="1">
      <alignment horizontal="center" vertical="center"/>
      <protection hidden="1"/>
    </xf>
    <xf numFmtId="1" fontId="6" fillId="0" borderId="33" xfId="0" applyNumberFormat="1" applyFont="1" applyFill="1" applyBorder="1" applyAlignment="1" applyProtection="1">
      <alignment horizontal="center" vertical="center"/>
      <protection hidden="1"/>
    </xf>
    <xf numFmtId="3" fontId="6" fillId="0" borderId="33" xfId="0" applyNumberFormat="1" applyFont="1" applyBorder="1" applyAlignment="1">
      <alignment horizontal="center" vertical="center"/>
    </xf>
    <xf numFmtId="0" fontId="6" fillId="0" borderId="33" xfId="0" applyFont="1" applyBorder="1" applyAlignment="1" applyProtection="1">
      <alignment horizontal="center" vertical="center"/>
      <protection hidden="1"/>
    </xf>
    <xf numFmtId="3" fontId="5" fillId="5" borderId="28" xfId="11" applyNumberFormat="1" applyFont="1" applyFill="1" applyBorder="1" applyAlignment="1" applyProtection="1">
      <alignment horizontal="right"/>
      <protection hidden="1"/>
    </xf>
    <xf numFmtId="3" fontId="5" fillId="7" borderId="34" xfId="11" applyNumberFormat="1" applyFont="1" applyFill="1" applyBorder="1" applyAlignment="1" applyProtection="1">
      <alignment horizontal="right"/>
      <protection hidden="1"/>
    </xf>
    <xf numFmtId="3" fontId="5" fillId="6" borderId="29" xfId="11" applyNumberFormat="1" applyFont="1" applyFill="1" applyBorder="1" applyAlignment="1" applyProtection="1">
      <alignment horizontal="right"/>
      <protection hidden="1"/>
    </xf>
    <xf numFmtId="0" fontId="10" fillId="8" borderId="42" xfId="0" applyFont="1" applyFill="1" applyBorder="1" applyAlignment="1" applyProtection="1">
      <alignment horizontal="centerContinuous"/>
      <protection hidden="1"/>
    </xf>
    <xf numFmtId="1" fontId="5" fillId="2" borderId="44" xfId="12" applyNumberFormat="1" applyFont="1" applyFill="1" applyBorder="1" applyAlignment="1">
      <alignment horizontal="center" vertical="center" wrapText="1"/>
    </xf>
    <xf numFmtId="1" fontId="5" fillId="2" borderId="33" xfId="12" applyNumberFormat="1" applyFont="1" applyFill="1" applyBorder="1" applyAlignment="1">
      <alignment horizontal="center" vertical="center" wrapText="1"/>
    </xf>
    <xf numFmtId="1" fontId="5" fillId="2" borderId="33" xfId="12" applyNumberFormat="1" applyFont="1" applyFill="1" applyBorder="1" applyAlignment="1">
      <alignment horizontal="left" vertical="center" wrapText="1"/>
    </xf>
    <xf numFmtId="3" fontId="5" fillId="0" borderId="33" xfId="12" applyNumberFormat="1" applyFont="1" applyFill="1" applyBorder="1" applyAlignment="1">
      <alignment horizontal="center" vertical="center" wrapText="1"/>
    </xf>
    <xf numFmtId="180" fontId="5" fillId="0" borderId="33" xfId="12" applyNumberFormat="1" applyFont="1" applyFill="1" applyBorder="1" applyAlignment="1">
      <alignment horizontal="center" vertical="center" wrapText="1"/>
    </xf>
    <xf numFmtId="0" fontId="26" fillId="0" borderId="0" xfId="0" applyFont="1" applyAlignment="1" applyProtection="1">
      <alignment horizontal="center" vertical="center"/>
      <protection hidden="1"/>
    </xf>
    <xf numFmtId="204" fontId="5" fillId="0" borderId="45" xfId="12" applyNumberFormat="1" applyFont="1" applyFill="1" applyBorder="1" applyAlignment="1">
      <alignment horizontal="center" vertical="center" wrapText="1"/>
    </xf>
    <xf numFmtId="171" fontId="17" fillId="0" borderId="0" xfId="0" applyNumberFormat="1" applyFont="1" applyFill="1" applyAlignment="1" applyProtection="1">
      <protection hidden="1"/>
    </xf>
    <xf numFmtId="171" fontId="2" fillId="0" borderId="0" xfId="0" applyNumberFormat="1" applyFont="1" applyFill="1" applyAlignment="1" applyProtection="1">
      <protection hidden="1"/>
    </xf>
    <xf numFmtId="0" fontId="5" fillId="0" borderId="95" xfId="0" applyFont="1" applyFill="1" applyBorder="1" applyAlignment="1" applyProtection="1">
      <alignment horizontal="center" vertical="center"/>
      <protection hidden="1"/>
    </xf>
    <xf numFmtId="0" fontId="5" fillId="0" borderId="95" xfId="0" quotePrefix="1" applyFont="1" applyFill="1" applyBorder="1" applyAlignment="1" applyProtection="1">
      <alignment horizontal="center" vertical="center"/>
      <protection hidden="1"/>
    </xf>
    <xf numFmtId="0" fontId="5" fillId="0" borderId="96" xfId="0" applyFont="1" applyFill="1" applyBorder="1" applyAlignment="1" applyProtection="1">
      <alignment horizontal="center" vertical="center" wrapText="1"/>
      <protection hidden="1"/>
    </xf>
    <xf numFmtId="0" fontId="5" fillId="0" borderId="94" xfId="0" quotePrefix="1" applyFont="1" applyFill="1" applyBorder="1" applyAlignment="1" applyProtection="1">
      <alignment horizontal="center" vertical="center"/>
      <protection hidden="1"/>
    </xf>
    <xf numFmtId="0" fontId="52" fillId="0" borderId="0" xfId="0" applyFont="1"/>
    <xf numFmtId="0" fontId="52" fillId="2" borderId="0" xfId="12" applyFont="1" applyFill="1"/>
    <xf numFmtId="0" fontId="52" fillId="2" borderId="0" xfId="12" applyFont="1" applyFill="1" applyAlignment="1">
      <alignment wrapText="1"/>
    </xf>
    <xf numFmtId="205" fontId="5" fillId="0" borderId="33" xfId="225" applyNumberFormat="1" applyFont="1" applyFill="1" applyBorder="1" applyAlignment="1">
      <alignment horizontal="center" vertical="center" wrapText="1"/>
    </xf>
    <xf numFmtId="0" fontId="0" fillId="42" borderId="0" xfId="0" applyFill="1"/>
    <xf numFmtId="205" fontId="5" fillId="2" borderId="33" xfId="12" applyNumberFormat="1" applyFont="1" applyFill="1" applyBorder="1" applyAlignment="1">
      <alignment horizontal="center" vertical="center" wrapText="1"/>
    </xf>
    <xf numFmtId="0" fontId="6" fillId="0" borderId="97" xfId="0" applyFont="1" applyBorder="1" applyAlignment="1" applyProtection="1">
      <alignment horizontal="center" vertical="center"/>
      <protection hidden="1"/>
    </xf>
    <xf numFmtId="0" fontId="2" fillId="0" borderId="0" xfId="0" applyFont="1" applyFill="1" applyAlignment="1" applyProtection="1">
      <alignment horizontal="right" vertical="center"/>
      <protection hidden="1"/>
    </xf>
    <xf numFmtId="0" fontId="2" fillId="0" borderId="0" xfId="0" applyFont="1" applyAlignment="1" applyProtection="1">
      <alignment horizontal="right" vertical="center"/>
      <protection hidden="1"/>
    </xf>
    <xf numFmtId="172" fontId="6" fillId="0" borderId="33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01" xfId="11" applyFont="1" applyFill="1" applyBorder="1"/>
    <xf numFmtId="0" fontId="2" fillId="0" borderId="102" xfId="11" applyFont="1" applyFill="1" applyBorder="1"/>
    <xf numFmtId="0" fontId="2" fillId="0" borderId="103" xfId="11" applyFont="1" applyFill="1" applyBorder="1"/>
    <xf numFmtId="0" fontId="24" fillId="3" borderId="5" xfId="13" applyFont="1" applyFill="1" applyBorder="1" applyAlignment="1">
      <alignment horizontal="center" vertical="center"/>
    </xf>
    <xf numFmtId="176" fontId="5" fillId="2" borderId="61" xfId="7" applyNumberFormat="1" applyFont="1" applyFill="1" applyBorder="1" applyAlignment="1">
      <alignment horizontal="center" vertical="center"/>
    </xf>
    <xf numFmtId="0" fontId="52" fillId="2" borderId="0" xfId="12" applyFont="1" applyFill="1" applyAlignment="1">
      <alignment horizontal="center" vertical="center"/>
    </xf>
    <xf numFmtId="0" fontId="54" fillId="42" borderId="38" xfId="12" applyFont="1" applyFill="1" applyBorder="1" applyAlignment="1">
      <alignment horizontal="center" vertical="center" wrapText="1"/>
    </xf>
    <xf numFmtId="0" fontId="55" fillId="42" borderId="38" xfId="12" applyFont="1" applyFill="1" applyBorder="1" applyAlignment="1">
      <alignment horizontal="center" vertical="center"/>
    </xf>
    <xf numFmtId="0" fontId="52" fillId="42" borderId="0" xfId="12" applyFont="1" applyFill="1" applyAlignment="1">
      <alignment horizontal="center" vertical="center"/>
    </xf>
    <xf numFmtId="179" fontId="52" fillId="2" borderId="0" xfId="12" applyNumberFormat="1" applyFont="1" applyFill="1" applyAlignment="1">
      <alignment horizontal="right" vertical="center"/>
    </xf>
    <xf numFmtId="169" fontId="52" fillId="2" borderId="0" xfId="3" applyFont="1" applyFill="1" applyAlignment="1">
      <alignment horizontal="center" vertical="center"/>
    </xf>
    <xf numFmtId="0" fontId="2" fillId="42" borderId="0" xfId="0" applyFont="1" applyFill="1"/>
    <xf numFmtId="0" fontId="52" fillId="0" borderId="0" xfId="0" applyFont="1" applyAlignment="1">
      <alignment horizontal="center" vertical="center"/>
    </xf>
    <xf numFmtId="0" fontId="52" fillId="2" borderId="0" xfId="12" applyFont="1" applyFill="1" applyAlignment="1">
      <alignment horizontal="center" vertical="center" wrapText="1"/>
    </xf>
    <xf numFmtId="179" fontId="52" fillId="0" borderId="0" xfId="0" applyNumberFormat="1" applyFont="1"/>
    <xf numFmtId="3" fontId="52" fillId="2" borderId="0" xfId="12" applyNumberFormat="1" applyFont="1" applyFill="1" applyAlignment="1">
      <alignment horizontal="center" vertical="center"/>
    </xf>
    <xf numFmtId="0" fontId="52" fillId="0" borderId="0" xfId="0" applyFont="1" applyAlignment="1">
      <alignment wrapText="1"/>
    </xf>
    <xf numFmtId="0" fontId="5" fillId="0" borderId="0" xfId="12" applyFont="1" applyAlignment="1" applyProtection="1">
      <alignment horizontal="centerContinuous" vertical="center"/>
      <protection hidden="1"/>
    </xf>
    <xf numFmtId="0" fontId="5" fillId="0" borderId="94" xfId="0" applyFont="1" applyFill="1" applyBorder="1" applyAlignment="1" applyProtection="1">
      <alignment horizontal="center" vertical="center"/>
      <protection hidden="1"/>
    </xf>
    <xf numFmtId="0" fontId="5" fillId="0" borderId="95" xfId="0" applyFont="1" applyFill="1" applyBorder="1" applyAlignment="1" applyProtection="1">
      <alignment horizontal="center" vertical="center" wrapText="1"/>
      <protection hidden="1"/>
    </xf>
    <xf numFmtId="0" fontId="2" fillId="0" borderId="44" xfId="0" applyFont="1" applyFill="1" applyBorder="1" applyAlignment="1" applyProtection="1">
      <alignment horizontal="center" vertical="center" wrapText="1"/>
      <protection hidden="1"/>
    </xf>
    <xf numFmtId="0" fontId="2" fillId="0" borderId="33" xfId="0" applyFont="1" applyFill="1" applyBorder="1" applyAlignment="1" applyProtection="1">
      <alignment horizontal="center" vertical="center" wrapText="1"/>
      <protection hidden="1"/>
    </xf>
    <xf numFmtId="0" fontId="2" fillId="0" borderId="33" xfId="0" applyFont="1" applyFill="1" applyBorder="1" applyAlignment="1" applyProtection="1">
      <alignment horizontal="justify" vertical="center" wrapText="1"/>
      <protection hidden="1"/>
    </xf>
    <xf numFmtId="170" fontId="2" fillId="0" borderId="33" xfId="0" applyNumberFormat="1" applyFont="1" applyFill="1" applyBorder="1" applyAlignment="1" applyProtection="1">
      <alignment horizontal="right" vertical="center"/>
      <protection hidden="1"/>
    </xf>
    <xf numFmtId="4" fontId="2" fillId="0" borderId="33" xfId="0" applyNumberFormat="1" applyFont="1" applyFill="1" applyBorder="1" applyAlignment="1" applyProtection="1">
      <alignment horizontal="right" vertical="center"/>
      <protection hidden="1"/>
    </xf>
    <xf numFmtId="4" fontId="2" fillId="0" borderId="45" xfId="7" applyNumberFormat="1" applyFont="1" applyFill="1" applyBorder="1" applyAlignment="1" applyProtection="1">
      <alignment vertical="center"/>
      <protection hidden="1"/>
    </xf>
    <xf numFmtId="4" fontId="2" fillId="0" borderId="44" xfId="0" applyNumberFormat="1" applyFont="1" applyFill="1" applyBorder="1" applyAlignment="1" applyProtection="1">
      <alignment horizontal="right" vertical="center"/>
      <protection hidden="1"/>
    </xf>
    <xf numFmtId="171" fontId="2" fillId="0" borderId="33" xfId="0" applyNumberFormat="1" applyFont="1" applyFill="1" applyBorder="1" applyAlignment="1" applyProtection="1">
      <alignment horizontal="right" vertical="center"/>
      <protection hidden="1"/>
    </xf>
    <xf numFmtId="3" fontId="2" fillId="0" borderId="43" xfId="0" applyNumberFormat="1" applyFont="1" applyFill="1" applyBorder="1" applyAlignment="1" applyProtection="1">
      <alignment horizontal="centerContinuous" vertical="center"/>
      <protection hidden="1"/>
    </xf>
    <xf numFmtId="0" fontId="2" fillId="0" borderId="77" xfId="0" applyFont="1" applyFill="1" applyBorder="1" applyAlignment="1" applyProtection="1">
      <alignment horizontal="center" vertical="center" wrapText="1"/>
      <protection hidden="1"/>
    </xf>
    <xf numFmtId="4" fontId="5" fillId="42" borderId="51" xfId="7" applyNumberFormat="1" applyFont="1" applyFill="1" applyBorder="1" applyAlignment="1" applyProtection="1">
      <alignment horizontal="right" vertical="center"/>
      <protection hidden="1"/>
    </xf>
    <xf numFmtId="3" fontId="2" fillId="0" borderId="37" xfId="0" applyNumberFormat="1" applyFont="1" applyFill="1" applyBorder="1" applyAlignment="1" applyProtection="1">
      <alignment horizontal="centerContinuous" vertical="center"/>
      <protection hidden="1"/>
    </xf>
    <xf numFmtId="3" fontId="2" fillId="42" borderId="37" xfId="0" applyNumberFormat="1" applyFont="1" applyFill="1" applyBorder="1" applyAlignment="1" applyProtection="1">
      <alignment horizontal="centerContinuous" vertical="center"/>
      <protection hidden="1"/>
    </xf>
    <xf numFmtId="206" fontId="2" fillId="0" borderId="37" xfId="0" applyNumberFormat="1" applyFont="1" applyFill="1" applyBorder="1" applyAlignment="1" applyProtection="1">
      <alignment horizontal="centerContinuous" vertical="center"/>
      <protection hidden="1"/>
    </xf>
    <xf numFmtId="3" fontId="2" fillId="0" borderId="37" xfId="0" applyNumberFormat="1" applyFont="1" applyFill="1" applyBorder="1" applyAlignment="1" applyProtection="1">
      <alignment horizontal="right" vertical="center"/>
      <protection hidden="1"/>
    </xf>
    <xf numFmtId="0" fontId="13" fillId="8" borderId="39" xfId="0" applyFont="1" applyFill="1" applyBorder="1" applyAlignment="1" applyProtection="1">
      <alignment horizontal="centerContinuous" vertical="center"/>
      <protection hidden="1"/>
    </xf>
    <xf numFmtId="0" fontId="10" fillId="8" borderId="40" xfId="0" applyFont="1" applyFill="1" applyBorder="1" applyAlignment="1" applyProtection="1">
      <alignment horizontal="centerContinuous"/>
      <protection hidden="1"/>
    </xf>
    <xf numFmtId="0" fontId="13" fillId="8" borderId="41" xfId="0" applyFont="1" applyFill="1" applyBorder="1" applyAlignment="1" applyProtection="1">
      <alignment horizontal="centerContinuous" vertical="center"/>
      <protection hidden="1"/>
    </xf>
    <xf numFmtId="3" fontId="10" fillId="8" borderId="40" xfId="0" applyNumberFormat="1" applyFont="1" applyFill="1" applyBorder="1" applyAlignment="1" applyProtection="1">
      <alignment horizontal="centerContinuous" vertical="center"/>
      <protection hidden="1"/>
    </xf>
    <xf numFmtId="0" fontId="52" fillId="0" borderId="0" xfId="0" applyFont="1" applyProtection="1"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5" fillId="46" borderId="12" xfId="0" applyFont="1" applyFill="1" applyBorder="1" applyAlignment="1" applyProtection="1">
      <alignment horizontal="center" vertical="center" wrapText="1"/>
      <protection locked="0"/>
    </xf>
    <xf numFmtId="0" fontId="5" fillId="46" borderId="100" xfId="0" applyFont="1" applyFill="1" applyBorder="1" applyAlignment="1" applyProtection="1">
      <alignment horizontal="center" vertical="center" wrapText="1"/>
      <protection hidden="1"/>
    </xf>
    <xf numFmtId="0" fontId="5" fillId="46" borderId="106" xfId="0" applyFont="1" applyFill="1" applyBorder="1" applyAlignment="1" applyProtection="1">
      <alignment horizontal="center" vertical="center" wrapText="1"/>
      <protection locked="0"/>
    </xf>
    <xf numFmtId="3" fontId="5" fillId="46" borderId="31" xfId="11" applyNumberFormat="1" applyFont="1" applyFill="1" applyBorder="1" applyAlignment="1" applyProtection="1">
      <alignment horizontal="right"/>
      <protection hidden="1"/>
    </xf>
    <xf numFmtId="0" fontId="5" fillId="47" borderId="5" xfId="11" applyFont="1" applyFill="1" applyBorder="1" applyAlignment="1" applyProtection="1">
      <alignment horizontal="center"/>
      <protection hidden="1"/>
    </xf>
    <xf numFmtId="0" fontId="5" fillId="49" borderId="6" xfId="11" applyFont="1" applyFill="1" applyBorder="1" applyAlignment="1" applyProtection="1">
      <alignment horizontal="center"/>
      <protection hidden="1"/>
    </xf>
    <xf numFmtId="0" fontId="50" fillId="48" borderId="30" xfId="11" applyFont="1" applyFill="1" applyBorder="1" applyAlignment="1" applyProtection="1">
      <alignment horizontal="center"/>
      <protection hidden="1"/>
    </xf>
    <xf numFmtId="0" fontId="5" fillId="46" borderId="7" xfId="11" applyFont="1" applyFill="1" applyBorder="1" applyAlignment="1" applyProtection="1">
      <alignment horizontal="center"/>
      <protection hidden="1"/>
    </xf>
    <xf numFmtId="0" fontId="13" fillId="46" borderId="62" xfId="12" applyFont="1" applyFill="1" applyBorder="1" applyAlignment="1">
      <alignment horizontal="center" vertical="center" wrapText="1"/>
    </xf>
    <xf numFmtId="0" fontId="13" fillId="46" borderId="63" xfId="12" applyFont="1" applyFill="1" applyBorder="1" applyAlignment="1">
      <alignment horizontal="center" vertical="center" wrapText="1"/>
    </xf>
    <xf numFmtId="0" fontId="13" fillId="46" borderId="35" xfId="12" applyFont="1" applyFill="1" applyBorder="1" applyAlignment="1">
      <alignment horizontal="center" vertical="center" wrapText="1"/>
    </xf>
    <xf numFmtId="0" fontId="13" fillId="46" borderId="35" xfId="12" applyFont="1" applyFill="1" applyBorder="1" applyAlignment="1">
      <alignment horizontal="center" vertical="center"/>
    </xf>
    <xf numFmtId="0" fontId="13" fillId="46" borderId="55" xfId="12" applyFont="1" applyFill="1" applyBorder="1" applyAlignment="1">
      <alignment horizontal="center" vertical="center"/>
    </xf>
    <xf numFmtId="0" fontId="5" fillId="46" borderId="51" xfId="12" applyFont="1" applyFill="1" applyBorder="1" applyAlignment="1">
      <alignment horizontal="center" vertical="center"/>
    </xf>
    <xf numFmtId="0" fontId="5" fillId="46" borderId="46" xfId="0" applyFont="1" applyFill="1" applyBorder="1" applyAlignment="1" applyProtection="1">
      <alignment horizontal="right" vertical="center"/>
      <protection hidden="1"/>
    </xf>
    <xf numFmtId="0" fontId="5" fillId="46" borderId="47" xfId="0" applyFont="1" applyFill="1" applyBorder="1" applyAlignment="1" applyProtection="1">
      <alignment horizontal="right" vertical="center"/>
      <protection hidden="1"/>
    </xf>
    <xf numFmtId="0" fontId="5" fillId="46" borderId="47" xfId="0" quotePrefix="1" applyFont="1" applyFill="1" applyBorder="1" applyAlignment="1" applyProtection="1">
      <alignment horizontal="right" vertical="center"/>
      <protection hidden="1"/>
    </xf>
    <xf numFmtId="4" fontId="50" fillId="46" borderId="47" xfId="0" applyNumberFormat="1" applyFont="1" applyFill="1" applyBorder="1" applyAlignment="1" applyProtection="1">
      <alignment horizontal="right" vertical="center"/>
      <protection hidden="1"/>
    </xf>
    <xf numFmtId="4" fontId="5" fillId="46" borderId="47" xfId="0" applyNumberFormat="1" applyFont="1" applyFill="1" applyBorder="1" applyAlignment="1" applyProtection="1">
      <alignment horizontal="right" vertical="center"/>
      <protection hidden="1"/>
    </xf>
    <xf numFmtId="4" fontId="5" fillId="46" borderId="48" xfId="7" applyNumberFormat="1" applyFont="1" applyFill="1" applyBorder="1" applyAlignment="1" applyProtection="1">
      <alignment horizontal="right" vertical="center"/>
      <protection hidden="1"/>
    </xf>
    <xf numFmtId="4" fontId="5" fillId="46" borderId="51" xfId="7" applyNumberFormat="1" applyFont="1" applyFill="1" applyBorder="1" applyAlignment="1" applyProtection="1">
      <alignment horizontal="right" vertical="center"/>
      <protection hidden="1"/>
    </xf>
    <xf numFmtId="0" fontId="5" fillId="46" borderId="49" xfId="0" applyFont="1" applyFill="1" applyBorder="1" applyAlignment="1" applyProtection="1">
      <alignment horizontal="right" vertical="center"/>
      <protection hidden="1"/>
    </xf>
    <xf numFmtId="0" fontId="5" fillId="46" borderId="50" xfId="0" applyFont="1" applyFill="1" applyBorder="1" applyAlignment="1" applyProtection="1">
      <alignment horizontal="right" vertical="center"/>
      <protection hidden="1"/>
    </xf>
    <xf numFmtId="0" fontId="5" fillId="46" borderId="50" xfId="0" quotePrefix="1" applyFont="1" applyFill="1" applyBorder="1" applyAlignment="1" applyProtection="1">
      <alignment horizontal="right" vertical="center"/>
      <protection hidden="1"/>
    </xf>
    <xf numFmtId="4" fontId="5" fillId="46" borderId="50" xfId="0" applyNumberFormat="1" applyFont="1" applyFill="1" applyBorder="1" applyAlignment="1" applyProtection="1">
      <alignment horizontal="right" vertical="center"/>
      <protection hidden="1"/>
    </xf>
    <xf numFmtId="173" fontId="5" fillId="46" borderId="51" xfId="7" applyNumberFormat="1" applyFont="1" applyFill="1" applyBorder="1" applyAlignment="1" applyProtection="1">
      <alignment horizontal="right" vertical="center"/>
      <protection hidden="1"/>
    </xf>
    <xf numFmtId="0" fontId="5" fillId="46" borderId="52" xfId="0" applyFont="1" applyFill="1" applyBorder="1" applyAlignment="1" applyProtection="1">
      <alignment horizontal="right" vertical="center"/>
      <protection hidden="1"/>
    </xf>
    <xf numFmtId="0" fontId="5" fillId="46" borderId="53" xfId="0" applyFont="1" applyFill="1" applyBorder="1" applyAlignment="1" applyProtection="1">
      <alignment horizontal="right" vertical="center"/>
      <protection hidden="1"/>
    </xf>
    <xf numFmtId="0" fontId="5" fillId="46" borderId="53" xfId="0" quotePrefix="1" applyFont="1" applyFill="1" applyBorder="1" applyAlignment="1" applyProtection="1">
      <alignment horizontal="right" vertical="center"/>
      <protection hidden="1"/>
    </xf>
    <xf numFmtId="4" fontId="5" fillId="46" borderId="53" xfId="0" applyNumberFormat="1" applyFont="1" applyFill="1" applyBorder="1" applyAlignment="1" applyProtection="1">
      <alignment horizontal="right" vertical="center"/>
      <protection hidden="1"/>
    </xf>
    <xf numFmtId="4" fontId="5" fillId="46" borderId="54" xfId="7" applyNumberFormat="1" applyFont="1" applyFill="1" applyBorder="1" applyAlignment="1" applyProtection="1">
      <alignment horizontal="right" vertical="center"/>
      <protection hidden="1"/>
    </xf>
    <xf numFmtId="0" fontId="7" fillId="50" borderId="0" xfId="0" applyFont="1" applyFill="1" applyAlignment="1" applyProtection="1">
      <alignment horizontal="center" vertical="center"/>
      <protection hidden="1"/>
    </xf>
    <xf numFmtId="0" fontId="7" fillId="51" borderId="0" xfId="0" applyFont="1" applyFill="1" applyAlignment="1" applyProtection="1">
      <alignment horizontal="center" vertical="center"/>
      <protection hidden="1"/>
    </xf>
    <xf numFmtId="4" fontId="4" fillId="2" borderId="0" xfId="12" applyNumberFormat="1" applyFont="1" applyFill="1" applyAlignment="1">
      <alignment horizontal="centerContinuous" vertical="center" wrapText="1"/>
    </xf>
    <xf numFmtId="164" fontId="2" fillId="2" borderId="0" xfId="226" applyFont="1" applyFill="1" applyBorder="1"/>
    <xf numFmtId="0" fontId="57" fillId="2" borderId="0" xfId="12" applyFont="1" applyFill="1" applyBorder="1"/>
    <xf numFmtId="0" fontId="2" fillId="2" borderId="0" xfId="12" applyFont="1" applyFill="1" applyBorder="1"/>
    <xf numFmtId="0" fontId="57" fillId="0" borderId="0" xfId="0" applyFont="1" applyBorder="1"/>
    <xf numFmtId="0" fontId="0" fillId="0" borderId="0" xfId="0" applyBorder="1"/>
    <xf numFmtId="0" fontId="57" fillId="2" borderId="0" xfId="12" applyFont="1" applyFill="1" applyBorder="1" applyAlignment="1">
      <alignment wrapText="1"/>
    </xf>
    <xf numFmtId="0" fontId="2" fillId="2" borderId="0" xfId="12" applyFont="1" applyFill="1" applyBorder="1" applyAlignment="1">
      <alignment wrapText="1"/>
    </xf>
    <xf numFmtId="0" fontId="2" fillId="0" borderId="0" xfId="0" applyFont="1" applyBorder="1"/>
    <xf numFmtId="2" fontId="5" fillId="2" borderId="51" xfId="7" applyNumberFormat="1" applyFont="1" applyFill="1" applyBorder="1" applyAlignment="1"/>
    <xf numFmtId="207" fontId="13" fillId="46" borderId="65" xfId="7" applyNumberFormat="1" applyFont="1" applyFill="1" applyBorder="1" applyAlignment="1">
      <alignment horizontal="center" vertical="center" wrapText="1"/>
    </xf>
    <xf numFmtId="0" fontId="2" fillId="0" borderId="10" xfId="0" applyFont="1" applyBorder="1" applyAlignment="1" applyProtection="1">
      <protection hidden="1"/>
    </xf>
    <xf numFmtId="1" fontId="5" fillId="2" borderId="108" xfId="12" applyNumberFormat="1" applyFont="1" applyFill="1" applyBorder="1" applyAlignment="1">
      <alignment horizontal="center" vertical="center" wrapText="1"/>
    </xf>
    <xf numFmtId="1" fontId="5" fillId="2" borderId="109" xfId="12" applyNumberFormat="1" applyFont="1" applyFill="1" applyBorder="1" applyAlignment="1">
      <alignment horizontal="center" vertical="center" wrapText="1"/>
    </xf>
    <xf numFmtId="1" fontId="5" fillId="2" borderId="109" xfId="12" applyNumberFormat="1" applyFont="1" applyFill="1" applyBorder="1" applyAlignment="1">
      <alignment horizontal="left" vertical="center" wrapText="1"/>
    </xf>
    <xf numFmtId="3" fontId="5" fillId="0" borderId="109" xfId="12" applyNumberFormat="1" applyFont="1" applyFill="1" applyBorder="1" applyAlignment="1">
      <alignment horizontal="center" vertical="center" wrapText="1"/>
    </xf>
    <xf numFmtId="205" fontId="5" fillId="0" borderId="109" xfId="225" applyNumberFormat="1" applyFont="1" applyFill="1" applyBorder="1" applyAlignment="1">
      <alignment horizontal="center" vertical="center" wrapText="1"/>
    </xf>
    <xf numFmtId="180" fontId="5" fillId="0" borderId="109" xfId="12" applyNumberFormat="1" applyFont="1" applyFill="1" applyBorder="1" applyAlignment="1">
      <alignment horizontal="center" vertical="center" wrapText="1"/>
    </xf>
    <xf numFmtId="205" fontId="5" fillId="2" borderId="109" xfId="12" applyNumberFormat="1" applyFont="1" applyFill="1" applyBorder="1" applyAlignment="1">
      <alignment horizontal="center" vertical="center" wrapText="1"/>
    </xf>
    <xf numFmtId="204" fontId="5" fillId="0" borderId="110" xfId="12" applyNumberFormat="1" applyFont="1" applyFill="1" applyBorder="1" applyAlignment="1">
      <alignment horizontal="center" vertical="center" wrapText="1"/>
    </xf>
    <xf numFmtId="0" fontId="13" fillId="52" borderId="39" xfId="12" applyFont="1" applyFill="1" applyBorder="1" applyAlignment="1">
      <alignment horizontal="center" vertical="center" wrapText="1"/>
    </xf>
    <xf numFmtId="0" fontId="13" fillId="52" borderId="40" xfId="12" applyFont="1" applyFill="1" applyBorder="1" applyAlignment="1">
      <alignment horizontal="center" vertical="center" wrapText="1"/>
    </xf>
    <xf numFmtId="0" fontId="13" fillId="52" borderId="40" xfId="12" applyFont="1" applyFill="1" applyBorder="1" applyAlignment="1">
      <alignment horizontal="center" vertical="center"/>
    </xf>
    <xf numFmtId="0" fontId="13" fillId="52" borderId="65" xfId="12" applyFont="1" applyFill="1" applyBorder="1" applyAlignment="1">
      <alignment horizontal="center" vertical="center"/>
    </xf>
    <xf numFmtId="0" fontId="2" fillId="0" borderId="0" xfId="0" applyFont="1"/>
    <xf numFmtId="0" fontId="5" fillId="46" borderId="43" xfId="0" applyFont="1" applyFill="1" applyBorder="1" applyAlignment="1" applyProtection="1">
      <alignment horizontal="centerContinuous" vertical="center" wrapText="1"/>
      <protection hidden="1"/>
    </xf>
    <xf numFmtId="0" fontId="5" fillId="46" borderId="4" xfId="0" applyFont="1" applyFill="1" applyBorder="1" applyAlignment="1" applyProtection="1">
      <alignment horizontal="centerContinuous" vertical="center" wrapText="1"/>
      <protection hidden="1"/>
    </xf>
    <xf numFmtId="170" fontId="5" fillId="46" borderId="4" xfId="0" applyNumberFormat="1" applyFont="1" applyFill="1" applyBorder="1" applyAlignment="1" applyProtection="1">
      <alignment horizontal="centerContinuous" vertical="center" wrapText="1"/>
      <protection hidden="1"/>
    </xf>
    <xf numFmtId="176" fontId="5" fillId="46" borderId="36" xfId="7" applyNumberFormat="1" applyFont="1" applyFill="1" applyBorder="1" applyAlignment="1" applyProtection="1">
      <alignment vertical="center" wrapText="1"/>
      <protection hidden="1"/>
    </xf>
    <xf numFmtId="0" fontId="5" fillId="47" borderId="58" xfId="0" applyFont="1" applyFill="1" applyBorder="1" applyAlignment="1" applyProtection="1">
      <alignment horizontal="centerContinuous" vertical="center" wrapText="1"/>
      <protection hidden="1"/>
    </xf>
    <xf numFmtId="176" fontId="5" fillId="47" borderId="59" xfId="7" applyNumberFormat="1" applyFont="1" applyFill="1" applyBorder="1" applyAlignment="1" applyProtection="1">
      <alignment vertical="center" wrapText="1"/>
      <protection hidden="1"/>
    </xf>
    <xf numFmtId="171" fontId="13" fillId="0" borderId="38" xfId="9" applyNumberFormat="1" applyFont="1" applyFill="1" applyBorder="1" applyAlignment="1" applyProtection="1">
      <alignment horizontal="center" vertical="center"/>
      <protection hidden="1"/>
    </xf>
    <xf numFmtId="4" fontId="5" fillId="0" borderId="51" xfId="7" applyNumberFormat="1" applyFont="1" applyFill="1" applyBorder="1" applyAlignment="1" applyProtection="1">
      <alignment horizontal="right" vertical="center"/>
      <protection hidden="1"/>
    </xf>
    <xf numFmtId="0" fontId="5" fillId="0" borderId="96" xfId="0" applyFont="1" applyFill="1" applyBorder="1" applyAlignment="1" applyProtection="1">
      <alignment horizontal="center" vertical="center"/>
      <protection hidden="1"/>
    </xf>
    <xf numFmtId="0" fontId="5" fillId="47" borderId="111" xfId="0" applyFont="1" applyFill="1" applyBorder="1" applyAlignment="1" applyProtection="1">
      <alignment horizontal="centerContinuous" vertical="center" wrapText="1"/>
      <protection hidden="1"/>
    </xf>
    <xf numFmtId="3" fontId="2" fillId="0" borderId="93" xfId="7" applyNumberFormat="1" applyFont="1" applyFill="1" applyBorder="1" applyAlignment="1" applyProtection="1">
      <alignment horizontal="center" vertical="center"/>
      <protection hidden="1"/>
    </xf>
    <xf numFmtId="3" fontId="2" fillId="0" borderId="4" xfId="0" applyNumberFormat="1" applyFont="1" applyFill="1" applyBorder="1" applyAlignment="1" applyProtection="1">
      <alignment horizontal="center" vertical="center"/>
      <protection hidden="1"/>
    </xf>
    <xf numFmtId="0" fontId="2" fillId="0" borderId="0" xfId="0" applyFont="1" applyBorder="1" applyAlignment="1" applyProtection="1">
      <alignment horizontal="center"/>
      <protection hidden="1"/>
    </xf>
    <xf numFmtId="3" fontId="2" fillId="0" borderId="0" xfId="7" applyNumberFormat="1" applyFont="1" applyFill="1" applyBorder="1" applyAlignment="1" applyProtection="1">
      <alignment horizontal="center" vertical="center"/>
      <protection hidden="1"/>
    </xf>
    <xf numFmtId="3" fontId="2" fillId="0" borderId="0" xfId="0" applyNumberFormat="1" applyFont="1" applyFill="1" applyBorder="1" applyAlignment="1" applyProtection="1">
      <alignment horizontal="center" vertical="center"/>
      <protection hidden="1"/>
    </xf>
    <xf numFmtId="3" fontId="2" fillId="0" borderId="0" xfId="0" applyNumberFormat="1" applyFont="1" applyFill="1" applyBorder="1" applyAlignment="1" applyProtection="1">
      <alignment horizontal="right" vertical="center"/>
      <protection hidden="1"/>
    </xf>
    <xf numFmtId="0" fontId="10" fillId="0" borderId="113" xfId="0" applyFont="1" applyFill="1" applyBorder="1" applyProtection="1">
      <protection hidden="1"/>
    </xf>
    <xf numFmtId="171" fontId="13" fillId="0" borderId="112" xfId="9" applyNumberFormat="1" applyFont="1" applyFill="1" applyBorder="1" applyAlignment="1" applyProtection="1">
      <alignment horizontal="center" vertical="center"/>
      <protection hidden="1"/>
    </xf>
    <xf numFmtId="3" fontId="2" fillId="0" borderId="114" xfId="7" applyNumberFormat="1" applyFont="1" applyFill="1" applyBorder="1" applyAlignment="1" applyProtection="1">
      <alignment horizontal="center" vertical="center"/>
      <protection hidden="1"/>
    </xf>
    <xf numFmtId="0" fontId="2" fillId="53" borderId="0" xfId="0" applyFont="1" applyFill="1" applyBorder="1"/>
    <xf numFmtId="0" fontId="2" fillId="53" borderId="0" xfId="0" applyFont="1" applyFill="1" applyBorder="1" applyAlignment="1">
      <alignment horizontal="center"/>
    </xf>
    <xf numFmtId="0" fontId="52" fillId="0" borderId="0" xfId="0" applyFont="1" applyAlignment="1" applyProtection="1">
      <protection hidden="1"/>
    </xf>
    <xf numFmtId="0" fontId="13" fillId="55" borderId="48" xfId="12" applyFont="1" applyFill="1" applyBorder="1" applyAlignment="1">
      <alignment horizontal="center" vertical="center" wrapText="1"/>
    </xf>
    <xf numFmtId="167" fontId="58" fillId="46" borderId="63" xfId="173" applyNumberFormat="1" applyFont="1" applyFill="1" applyBorder="1" applyAlignment="1">
      <alignment horizontal="center" vertical="center" wrapText="1"/>
    </xf>
    <xf numFmtId="167" fontId="58" fillId="46" borderId="55" xfId="173" applyNumberFormat="1" applyFont="1" applyFill="1" applyBorder="1" applyAlignment="1">
      <alignment horizontal="center" vertical="center" wrapText="1"/>
    </xf>
    <xf numFmtId="0" fontId="13" fillId="56" borderId="65" xfId="12" applyFont="1" applyFill="1" applyBorder="1" applyAlignment="1">
      <alignment horizontal="center" vertical="center" wrapText="1"/>
    </xf>
    <xf numFmtId="1" fontId="5" fillId="0" borderId="0" xfId="12" applyNumberFormat="1" applyFont="1" applyFill="1" applyBorder="1" applyAlignment="1">
      <alignment horizontal="center" vertical="center" wrapText="1"/>
    </xf>
    <xf numFmtId="1" fontId="5" fillId="0" borderId="0" xfId="12" applyNumberFormat="1" applyFont="1" applyFill="1" applyBorder="1" applyAlignment="1">
      <alignment horizontal="left" vertical="center" wrapText="1"/>
    </xf>
    <xf numFmtId="3" fontId="5" fillId="0" borderId="0" xfId="12" applyNumberFormat="1" applyFont="1" applyFill="1" applyBorder="1" applyAlignment="1">
      <alignment horizontal="center" vertical="center" wrapText="1"/>
    </xf>
    <xf numFmtId="167" fontId="58" fillId="0" borderId="56" xfId="173" applyNumberFormat="1" applyFont="1" applyFill="1" applyBorder="1" applyAlignment="1">
      <alignment horizontal="center" vertical="center"/>
    </xf>
    <xf numFmtId="0" fontId="59" fillId="53" borderId="0" xfId="12" applyFont="1" applyFill="1" applyBorder="1" applyAlignment="1">
      <alignment horizontal="center" vertical="center"/>
    </xf>
    <xf numFmtId="0" fontId="59" fillId="53" borderId="0" xfId="12" applyFont="1" applyFill="1" applyBorder="1"/>
    <xf numFmtId="208" fontId="53" fillId="53" borderId="37" xfId="227" applyNumberFormat="1" applyFont="1" applyFill="1" applyBorder="1" applyAlignment="1">
      <alignment vertical="center"/>
    </xf>
    <xf numFmtId="169" fontId="59" fillId="53" borderId="0" xfId="3" applyFont="1" applyFill="1" applyBorder="1" applyAlignment="1">
      <alignment horizontal="center" vertical="center"/>
    </xf>
    <xf numFmtId="208" fontId="21" fillId="57" borderId="115" xfId="227" applyNumberFormat="1" applyFont="1" applyFill="1" applyBorder="1" applyAlignment="1">
      <alignment vertical="center"/>
    </xf>
    <xf numFmtId="209" fontId="60" fillId="53" borderId="0" xfId="12" applyNumberFormat="1" applyFont="1" applyFill="1" applyBorder="1" applyAlignment="1">
      <alignment horizontal="center" vertical="center"/>
    </xf>
    <xf numFmtId="210" fontId="60" fillId="53" borderId="0" xfId="189" applyNumberFormat="1" applyFont="1" applyFill="1" applyBorder="1"/>
    <xf numFmtId="0" fontId="60" fillId="53" borderId="0" xfId="12" applyFont="1" applyFill="1" applyBorder="1"/>
    <xf numFmtId="211" fontId="53" fillId="57" borderId="116" xfId="227" applyNumberFormat="1" applyFont="1" applyFill="1" applyBorder="1" applyAlignment="1">
      <alignment horizontal="center" vertical="center"/>
    </xf>
    <xf numFmtId="0" fontId="60" fillId="53" borderId="0" xfId="12" applyFont="1" applyFill="1" applyBorder="1" applyAlignment="1">
      <alignment horizontal="center" vertical="center"/>
    </xf>
    <xf numFmtId="169" fontId="21" fillId="53" borderId="81" xfId="3" applyFont="1" applyFill="1" applyBorder="1" applyAlignment="1">
      <alignment horizontal="right" vertical="center"/>
    </xf>
    <xf numFmtId="208" fontId="53" fillId="53" borderId="115" xfId="227" applyNumberFormat="1" applyFont="1" applyFill="1" applyBorder="1" applyAlignment="1">
      <alignment horizontal="center" vertical="center"/>
    </xf>
    <xf numFmtId="0" fontId="4" fillId="58" borderId="81" xfId="12" applyFont="1" applyFill="1" applyBorder="1" applyAlignment="1">
      <alignment horizontal="center" vertical="center"/>
    </xf>
    <xf numFmtId="0" fontId="4" fillId="58" borderId="48" xfId="12" applyFont="1" applyFill="1" applyBorder="1" applyAlignment="1">
      <alignment horizontal="center" vertical="center"/>
    </xf>
    <xf numFmtId="169" fontId="21" fillId="53" borderId="77" xfId="3" applyFont="1" applyFill="1" applyBorder="1" applyAlignment="1">
      <alignment horizontal="right" vertical="center"/>
    </xf>
    <xf numFmtId="169" fontId="21" fillId="53" borderId="78" xfId="3" applyFont="1" applyFill="1" applyBorder="1" applyAlignment="1">
      <alignment horizontal="right" vertical="center"/>
    </xf>
    <xf numFmtId="208" fontId="53" fillId="53" borderId="38" xfId="227" applyNumberFormat="1" applyFont="1" applyFill="1" applyBorder="1" applyAlignment="1">
      <alignment horizontal="center" vertical="center"/>
    </xf>
    <xf numFmtId="167" fontId="62" fillId="61" borderId="122" xfId="173" applyNumberFormat="1" applyFont="1" applyFill="1" applyBorder="1" applyAlignment="1">
      <alignment horizontal="center"/>
    </xf>
    <xf numFmtId="167" fontId="62" fillId="61" borderId="123" xfId="173" applyNumberFormat="1" applyFont="1" applyFill="1" applyBorder="1" applyAlignment="1">
      <alignment horizontal="center"/>
    </xf>
    <xf numFmtId="167" fontId="62" fillId="61" borderId="124" xfId="173" applyNumberFormat="1" applyFont="1" applyFill="1" applyBorder="1" applyAlignment="1">
      <alignment horizontal="center"/>
    </xf>
    <xf numFmtId="0" fontId="58" fillId="61" borderId="115" xfId="173" applyFont="1" applyFill="1" applyBorder="1" applyAlignment="1">
      <alignment horizontal="center" vertical="center" wrapText="1"/>
    </xf>
    <xf numFmtId="167" fontId="63" fillId="62" borderId="81" xfId="173" applyNumberFormat="1" applyFont="1" applyFill="1" applyBorder="1"/>
    <xf numFmtId="0" fontId="58" fillId="62" borderId="82" xfId="173" applyFont="1" applyFill="1" applyBorder="1" applyAlignment="1">
      <alignment horizontal="center" vertical="center"/>
    </xf>
    <xf numFmtId="0" fontId="58" fillId="62" borderId="48" xfId="173" applyFont="1" applyFill="1" applyBorder="1" applyAlignment="1">
      <alignment horizontal="center" vertical="center" wrapText="1"/>
    </xf>
    <xf numFmtId="0" fontId="58" fillId="61" borderId="98" xfId="173" applyFont="1" applyFill="1" applyBorder="1" applyAlignment="1">
      <alignment horizontal="center" vertical="center" wrapText="1"/>
    </xf>
    <xf numFmtId="0" fontId="62" fillId="62" borderId="77" xfId="173" applyFont="1" applyFill="1" applyBorder="1" applyAlignment="1">
      <alignment horizontal="center" vertical="center"/>
    </xf>
    <xf numFmtId="212" fontId="62" fillId="62" borderId="56" xfId="189" applyNumberFormat="1" applyFont="1" applyFill="1" applyBorder="1" applyAlignment="1">
      <alignment horizontal="center" vertical="center"/>
    </xf>
    <xf numFmtId="213" fontId="62" fillId="62" borderId="56" xfId="189" applyNumberFormat="1" applyFont="1" applyFill="1" applyBorder="1" applyAlignment="1">
      <alignment horizontal="center" vertical="center"/>
    </xf>
    <xf numFmtId="214" fontId="64" fillId="62" borderId="56" xfId="189" applyNumberFormat="1" applyFont="1" applyFill="1" applyBorder="1" applyAlignment="1">
      <alignment horizontal="center" vertical="center"/>
    </xf>
    <xf numFmtId="0" fontId="58" fillId="62" borderId="51" xfId="173" applyFont="1" applyFill="1" applyBorder="1" applyAlignment="1">
      <alignment horizontal="center" vertical="center" wrapText="1"/>
    </xf>
    <xf numFmtId="0" fontId="58" fillId="62" borderId="54" xfId="173" applyFont="1" applyFill="1" applyBorder="1" applyAlignment="1">
      <alignment horizontal="center" vertical="center" wrapText="1"/>
    </xf>
    <xf numFmtId="0" fontId="58" fillId="61" borderId="116" xfId="173" applyFont="1" applyFill="1" applyBorder="1" applyAlignment="1">
      <alignment horizontal="center" vertical="center" wrapText="1"/>
    </xf>
    <xf numFmtId="210" fontId="58" fillId="0" borderId="125" xfId="189" applyNumberFormat="1" applyFont="1" applyFill="1" applyBorder="1" applyAlignment="1">
      <alignment horizontal="center" vertical="center"/>
    </xf>
    <xf numFmtId="210" fontId="58" fillId="0" borderId="64" xfId="189" applyNumberFormat="1" applyFont="1" applyFill="1" applyBorder="1" applyAlignment="1">
      <alignment horizontal="center" vertical="center"/>
    </xf>
    <xf numFmtId="210" fontId="63" fillId="0" borderId="64" xfId="189" applyNumberFormat="1" applyFont="1" applyFill="1" applyBorder="1" applyAlignment="1">
      <alignment horizontal="center" vertical="center"/>
    </xf>
    <xf numFmtId="0" fontId="64" fillId="0" borderId="126" xfId="173" applyFont="1" applyFill="1" applyBorder="1" applyAlignment="1">
      <alignment horizontal="center" vertical="center"/>
    </xf>
    <xf numFmtId="0" fontId="65" fillId="62" borderId="115" xfId="173" applyFont="1" applyFill="1" applyBorder="1" applyAlignment="1">
      <alignment horizontal="center" vertical="center" wrapText="1"/>
    </xf>
    <xf numFmtId="210" fontId="64" fillId="0" borderId="51" xfId="189" applyNumberFormat="1" applyFont="1" applyFill="1" applyBorder="1" applyAlignment="1">
      <alignment horizontal="center" vertical="center"/>
    </xf>
    <xf numFmtId="10" fontId="66" fillId="62" borderId="116" xfId="189" applyNumberFormat="1" applyFont="1" applyFill="1" applyBorder="1" applyAlignment="1">
      <alignment horizontal="center" vertical="center"/>
    </xf>
    <xf numFmtId="0" fontId="64" fillId="0" borderId="51" xfId="173" applyFont="1" applyFill="1" applyBorder="1" applyAlignment="1">
      <alignment horizontal="center" vertical="center"/>
    </xf>
    <xf numFmtId="0" fontId="67" fillId="62" borderId="98" xfId="173" applyFont="1" applyFill="1" applyBorder="1" applyAlignment="1">
      <alignment horizontal="center" vertical="center" wrapText="1"/>
    </xf>
    <xf numFmtId="210" fontId="68" fillId="62" borderId="98" xfId="173" applyNumberFormat="1" applyFont="1" applyFill="1" applyBorder="1" applyAlignment="1">
      <alignment horizontal="center" vertical="center"/>
    </xf>
    <xf numFmtId="210" fontId="69" fillId="58" borderId="115" xfId="173" applyNumberFormat="1" applyFont="1" applyFill="1" applyBorder="1" applyAlignment="1">
      <alignment horizontal="center" vertical="center"/>
    </xf>
    <xf numFmtId="210" fontId="70" fillId="58" borderId="116" xfId="173" applyNumberFormat="1" applyFont="1" applyFill="1" applyBorder="1" applyAlignment="1">
      <alignment horizontal="center" vertical="center"/>
    </xf>
    <xf numFmtId="0" fontId="2" fillId="0" borderId="0" xfId="173"/>
    <xf numFmtId="0" fontId="2" fillId="0" borderId="0" xfId="12" applyFont="1" applyFill="1" applyBorder="1"/>
    <xf numFmtId="0" fontId="71" fillId="52" borderId="40" xfId="12" applyFont="1" applyFill="1" applyBorder="1" applyAlignment="1">
      <alignment horizontal="center" vertical="center" wrapText="1"/>
    </xf>
    <xf numFmtId="3" fontId="50" fillId="41" borderId="49" xfId="0" applyNumberFormat="1" applyFont="1" applyFill="1" applyBorder="1" applyAlignment="1" applyProtection="1">
      <alignment horizontal="centerContinuous" vertical="center"/>
      <protection hidden="1"/>
    </xf>
    <xf numFmtId="3" fontId="50" fillId="0" borderId="49" xfId="0" applyNumberFormat="1" applyFont="1" applyFill="1" applyBorder="1" applyAlignment="1" applyProtection="1">
      <alignment horizontal="centerContinuous" vertical="center"/>
      <protection hidden="1"/>
    </xf>
    <xf numFmtId="3" fontId="2" fillId="0" borderId="50" xfId="7" applyNumberFormat="1" applyFont="1" applyFill="1" applyBorder="1" applyAlignment="1" applyProtection="1">
      <alignment horizontal="center" vertical="center"/>
      <protection hidden="1"/>
    </xf>
    <xf numFmtId="4" fontId="5" fillId="47" borderId="59" xfId="7" applyNumberFormat="1" applyFont="1" applyFill="1" applyBorder="1" applyAlignment="1" applyProtection="1">
      <alignment horizontal="right" vertical="center"/>
      <protection hidden="1"/>
    </xf>
    <xf numFmtId="4" fontId="5" fillId="42" borderId="33" xfId="7" applyNumberFormat="1" applyFont="1" applyFill="1" applyBorder="1" applyAlignment="1" applyProtection="1">
      <alignment horizontal="right" vertical="center"/>
      <protection hidden="1"/>
    </xf>
    <xf numFmtId="173" fontId="5" fillId="0" borderId="33" xfId="0" applyNumberFormat="1" applyFont="1" applyBorder="1" applyAlignment="1" applyProtection="1">
      <alignment horizontal="right" vertical="center"/>
      <protection hidden="1"/>
    </xf>
    <xf numFmtId="173" fontId="5" fillId="0" borderId="33" xfId="0" applyNumberFormat="1" applyFont="1" applyFill="1" applyBorder="1" applyAlignment="1" applyProtection="1">
      <alignment horizontal="right" vertical="center"/>
      <protection hidden="1"/>
    </xf>
    <xf numFmtId="173" fontId="5" fillId="47" borderId="33" xfId="0" applyNumberFormat="1" applyFont="1" applyFill="1" applyBorder="1" applyAlignment="1" applyProtection="1">
      <alignment horizontal="right" vertical="center"/>
      <protection hidden="1"/>
    </xf>
    <xf numFmtId="4" fontId="5" fillId="47" borderId="33" xfId="7" applyNumberFormat="1" applyFont="1" applyFill="1" applyBorder="1" applyAlignment="1" applyProtection="1">
      <alignment horizontal="right" vertical="center"/>
      <protection hidden="1"/>
    </xf>
    <xf numFmtId="4" fontId="5" fillId="47" borderId="127" xfId="7" applyNumberFormat="1" applyFont="1" applyFill="1" applyBorder="1" applyAlignment="1" applyProtection="1">
      <alignment horizontal="right" vertical="center"/>
      <protection hidden="1"/>
    </xf>
    <xf numFmtId="171" fontId="5" fillId="43" borderId="33" xfId="0" applyNumberFormat="1" applyFont="1" applyFill="1" applyBorder="1" applyAlignment="1" applyProtection="1">
      <alignment horizontal="right" vertical="center"/>
      <protection hidden="1"/>
    </xf>
    <xf numFmtId="205" fontId="5" fillId="44" borderId="95" xfId="225" applyNumberFormat="1" applyFont="1" applyFill="1" applyBorder="1" applyAlignment="1" applyProtection="1">
      <alignment horizontal="center" vertical="center"/>
      <protection hidden="1"/>
    </xf>
    <xf numFmtId="0" fontId="2" fillId="46" borderId="77" xfId="0" applyFont="1" applyFill="1" applyBorder="1" applyAlignment="1" applyProtection="1">
      <alignment horizontal="center" vertical="center" wrapText="1"/>
      <protection hidden="1"/>
    </xf>
    <xf numFmtId="0" fontId="5" fillId="0" borderId="128" xfId="0" applyFont="1" applyFill="1" applyBorder="1" applyAlignment="1" applyProtection="1">
      <alignment horizontal="center" vertical="center"/>
      <protection hidden="1"/>
    </xf>
    <xf numFmtId="0" fontId="5" fillId="47" borderId="60" xfId="0" applyFont="1" applyFill="1" applyBorder="1" applyAlignment="1" applyProtection="1">
      <alignment horizontal="centerContinuous" vertical="center" wrapText="1"/>
      <protection hidden="1"/>
    </xf>
    <xf numFmtId="3" fontId="2" fillId="0" borderId="45" xfId="7" applyNumberFormat="1" applyFont="1" applyFill="1" applyBorder="1" applyAlignment="1" applyProtection="1">
      <alignment horizontal="center" vertical="center"/>
      <protection hidden="1"/>
    </xf>
    <xf numFmtId="3" fontId="2" fillId="0" borderId="36" xfId="0" applyNumberFormat="1" applyFont="1" applyFill="1" applyBorder="1" applyAlignment="1" applyProtection="1">
      <alignment horizontal="center" vertical="center"/>
      <protection hidden="1"/>
    </xf>
    <xf numFmtId="3" fontId="2" fillId="0" borderId="61" xfId="7" applyNumberFormat="1" applyFont="1" applyFill="1" applyBorder="1" applyAlignment="1" applyProtection="1">
      <alignment horizontal="center" vertical="center"/>
      <protection hidden="1"/>
    </xf>
    <xf numFmtId="0" fontId="2" fillId="0" borderId="118" xfId="0" applyFont="1" applyBorder="1" applyAlignment="1" applyProtection="1">
      <alignment horizontal="center"/>
      <protection hidden="1"/>
    </xf>
    <xf numFmtId="3" fontId="2" fillId="0" borderId="118" xfId="7" applyNumberFormat="1" applyFont="1" applyFill="1" applyBorder="1" applyAlignment="1" applyProtection="1">
      <alignment horizontal="center" vertical="center"/>
      <protection hidden="1"/>
    </xf>
    <xf numFmtId="3" fontId="2" fillId="0" borderId="118" xfId="0" applyNumberFormat="1" applyFont="1" applyFill="1" applyBorder="1" applyAlignment="1" applyProtection="1">
      <alignment horizontal="center" vertical="center"/>
      <protection hidden="1"/>
    </xf>
    <xf numFmtId="3" fontId="2" fillId="0" borderId="130" xfId="7" applyNumberFormat="1" applyFont="1" applyFill="1" applyBorder="1" applyAlignment="1" applyProtection="1">
      <alignment horizontal="center" vertical="center"/>
      <protection hidden="1"/>
    </xf>
    <xf numFmtId="3" fontId="2" fillId="0" borderId="131" xfId="0" applyNumberFormat="1" applyFont="1" applyFill="1" applyBorder="1" applyAlignment="1" applyProtection="1">
      <alignment horizontal="right" vertical="center"/>
      <protection hidden="1"/>
    </xf>
    <xf numFmtId="3" fontId="2" fillId="0" borderId="132" xfId="0" applyNumberFormat="1" applyFont="1" applyFill="1" applyBorder="1" applyAlignment="1" applyProtection="1">
      <alignment horizontal="center" vertical="center"/>
      <protection hidden="1"/>
    </xf>
    <xf numFmtId="3" fontId="2" fillId="0" borderId="110" xfId="0" applyNumberFormat="1" applyFont="1" applyFill="1" applyBorder="1" applyAlignment="1" applyProtection="1">
      <alignment horizontal="center" vertical="center"/>
      <protection hidden="1"/>
    </xf>
    <xf numFmtId="0" fontId="5" fillId="0" borderId="50" xfId="12" applyFont="1" applyBorder="1" applyAlignment="1">
      <alignment horizontal="right" vertical="center"/>
    </xf>
    <xf numFmtId="0" fontId="5" fillId="0" borderId="50" xfId="12" applyFont="1" applyBorder="1" applyAlignment="1">
      <alignment vertical="center"/>
    </xf>
    <xf numFmtId="216" fontId="5" fillId="63" borderId="61" xfId="12" applyNumberFormat="1" applyFont="1" applyFill="1" applyBorder="1" applyAlignment="1">
      <alignment horizontal="left"/>
    </xf>
    <xf numFmtId="0" fontId="3" fillId="0" borderId="0" xfId="0" applyFont="1" applyAlignment="1" applyProtection="1">
      <alignment horizontal="centerContinuous" vertical="center" wrapText="1"/>
      <protection locked="0"/>
    </xf>
    <xf numFmtId="1" fontId="3" fillId="0" borderId="0" xfId="12" applyNumberFormat="1" applyFont="1" applyAlignment="1">
      <alignment horizontal="centerContinuous" vertical="center" wrapText="1"/>
    </xf>
    <xf numFmtId="1" fontId="4" fillId="0" borderId="0" xfId="12" applyNumberFormat="1" applyFont="1" applyAlignment="1">
      <alignment horizontal="centerContinuous" vertical="center" wrapText="1"/>
    </xf>
    <xf numFmtId="0" fontId="13" fillId="0" borderId="0" xfId="12" applyFont="1" applyFill="1" applyBorder="1" applyAlignment="1">
      <alignment horizontal="center" vertical="center" wrapText="1"/>
    </xf>
    <xf numFmtId="0" fontId="13" fillId="0" borderId="0" xfId="12" applyFont="1" applyFill="1" applyBorder="1" applyAlignment="1">
      <alignment horizontal="center" vertical="center"/>
    </xf>
    <xf numFmtId="0" fontId="11" fillId="2" borderId="80" xfId="12" applyFont="1" applyFill="1" applyBorder="1" applyAlignment="1">
      <alignment horizontal="center" vertical="center" wrapText="1"/>
    </xf>
    <xf numFmtId="0" fontId="11" fillId="2" borderId="79" xfId="12" applyFont="1" applyFill="1" applyBorder="1" applyAlignment="1">
      <alignment horizontal="center" vertical="center" wrapText="1"/>
    </xf>
    <xf numFmtId="0" fontId="13" fillId="46" borderId="40" xfId="12" applyFont="1" applyFill="1" applyBorder="1" applyAlignment="1">
      <alignment horizontal="center" vertical="center" wrapText="1"/>
    </xf>
    <xf numFmtId="169" fontId="61" fillId="59" borderId="43" xfId="3" applyFont="1" applyFill="1" applyBorder="1" applyAlignment="1">
      <alignment horizontal="center" vertical="center" wrapText="1"/>
    </xf>
    <xf numFmtId="169" fontId="61" fillId="59" borderId="36" xfId="3" applyFont="1" applyFill="1" applyBorder="1" applyAlignment="1">
      <alignment horizontal="center" vertical="center" wrapText="1"/>
    </xf>
    <xf numFmtId="169" fontId="61" fillId="59" borderId="37" xfId="3" applyFont="1" applyFill="1" applyBorder="1" applyAlignment="1">
      <alignment horizontal="center" vertical="center" wrapText="1"/>
    </xf>
    <xf numFmtId="169" fontId="61" fillId="59" borderId="118" xfId="3" applyFont="1" applyFill="1" applyBorder="1" applyAlignment="1">
      <alignment horizontal="center" vertical="center" wrapText="1"/>
    </xf>
    <xf numFmtId="169" fontId="61" fillId="59" borderId="120" xfId="3" applyFont="1" applyFill="1" applyBorder="1" applyAlignment="1">
      <alignment horizontal="center" vertical="center" wrapText="1"/>
    </xf>
    <xf numFmtId="169" fontId="61" fillId="59" borderId="121" xfId="3" applyFont="1" applyFill="1" applyBorder="1" applyAlignment="1">
      <alignment horizontal="center" vertical="center" wrapText="1"/>
    </xf>
    <xf numFmtId="3" fontId="53" fillId="60" borderId="117" xfId="12" applyNumberFormat="1" applyFont="1" applyFill="1" applyBorder="1" applyAlignment="1">
      <alignment horizontal="center" vertical="center"/>
    </xf>
    <xf numFmtId="3" fontId="53" fillId="60" borderId="119" xfId="12" applyNumberFormat="1" applyFont="1" applyFill="1" applyBorder="1" applyAlignment="1">
      <alignment horizontal="center" vertical="center"/>
    </xf>
    <xf numFmtId="210" fontId="53" fillId="60" borderId="63" xfId="189" applyNumberFormat="1" applyFont="1" applyFill="1" applyBorder="1" applyAlignment="1">
      <alignment horizontal="center" vertical="center"/>
    </xf>
    <xf numFmtId="210" fontId="53" fillId="60" borderId="55" xfId="189" applyNumberFormat="1" applyFont="1" applyFill="1" applyBorder="1" applyAlignment="1">
      <alignment horizontal="center" vertical="center"/>
    </xf>
    <xf numFmtId="0" fontId="2" fillId="0" borderId="4" xfId="0" applyFont="1" applyBorder="1" applyAlignment="1" applyProtection="1">
      <alignment horizontal="center"/>
      <protection hidden="1"/>
    </xf>
    <xf numFmtId="0" fontId="2" fillId="0" borderId="47" xfId="0" applyFont="1" applyBorder="1" applyAlignment="1" applyProtection="1">
      <alignment horizontal="center"/>
      <protection hidden="1"/>
    </xf>
    <xf numFmtId="0" fontId="2" fillId="0" borderId="8" xfId="0" applyFont="1" applyBorder="1" applyProtection="1">
      <protection hidden="1"/>
    </xf>
    <xf numFmtId="0" fontId="2" fillId="0" borderId="22" xfId="0" applyFont="1" applyBorder="1" applyAlignment="1" applyProtection="1">
      <alignment horizontal="center"/>
      <protection hidden="1"/>
    </xf>
    <xf numFmtId="0" fontId="2" fillId="0" borderId="23" xfId="0" applyFont="1" applyBorder="1" applyAlignment="1" applyProtection="1">
      <alignment horizontal="center"/>
      <protection hidden="1"/>
    </xf>
    <xf numFmtId="0" fontId="2" fillId="0" borderId="24" xfId="0" applyFont="1" applyBorder="1" applyAlignment="1" applyProtection="1">
      <alignment horizontal="center"/>
      <protection hidden="1"/>
    </xf>
    <xf numFmtId="0" fontId="2" fillId="0" borderId="8" xfId="0" applyFont="1" applyBorder="1" applyAlignment="1" applyProtection="1">
      <alignment horizontal="center"/>
      <protection hidden="1"/>
    </xf>
    <xf numFmtId="0" fontId="2" fillId="0" borderId="9" xfId="0" applyFont="1" applyBorder="1" applyAlignment="1" applyProtection="1">
      <alignment horizontal="center"/>
      <protection hidden="1"/>
    </xf>
    <xf numFmtId="0" fontId="2" fillId="0" borderId="10" xfId="0" applyFont="1" applyBorder="1" applyAlignment="1" applyProtection="1">
      <alignment horizontal="center"/>
      <protection hidden="1"/>
    </xf>
    <xf numFmtId="0" fontId="2" fillId="0" borderId="11" xfId="0" applyFont="1" applyBorder="1" applyAlignment="1" applyProtection="1">
      <alignment horizontal="center"/>
      <protection hidden="1"/>
    </xf>
    <xf numFmtId="0" fontId="2" fillId="0" borderId="1" xfId="0" applyFont="1" applyBorder="1" applyAlignment="1" applyProtection="1">
      <alignment horizontal="center"/>
      <protection hidden="1"/>
    </xf>
    <xf numFmtId="0" fontId="2" fillId="0" borderId="0" xfId="0" applyFont="1" applyAlignment="1" applyProtection="1">
      <alignment horizontal="center"/>
      <protection hidden="1"/>
    </xf>
    <xf numFmtId="0" fontId="2" fillId="0" borderId="0" xfId="0" applyFont="1" applyFill="1" applyAlignment="1" applyProtection="1">
      <alignment horizontal="center"/>
      <protection hidden="1"/>
    </xf>
    <xf numFmtId="0" fontId="2" fillId="0" borderId="0" xfId="0" applyFont="1" applyFill="1" applyAlignment="1" applyProtection="1">
      <protection hidden="1"/>
    </xf>
    <xf numFmtId="0" fontId="2" fillId="0" borderId="0" xfId="0" applyFont="1" applyAlignment="1" applyProtection="1">
      <protection hidden="1"/>
    </xf>
    <xf numFmtId="0" fontId="2" fillId="0" borderId="0" xfId="0" applyFont="1" applyFill="1" applyAlignment="1" applyProtection="1">
      <alignment horizontal="left" vertical="center"/>
      <protection hidden="1"/>
    </xf>
    <xf numFmtId="0" fontId="2" fillId="0" borderId="0" xfId="0" applyFont="1" applyAlignment="1" applyProtection="1">
      <alignment horizontal="left" vertical="center"/>
      <protection hidden="1"/>
    </xf>
    <xf numFmtId="0" fontId="13" fillId="0" borderId="0" xfId="12" applyFont="1" applyFill="1" applyBorder="1" applyAlignment="1">
      <alignment horizontal="center" vertical="center" wrapText="1"/>
    </xf>
    <xf numFmtId="0" fontId="13" fillId="0" borderId="0" xfId="12" applyFont="1" applyFill="1" applyBorder="1" applyAlignment="1">
      <alignment horizontal="center" vertical="center"/>
    </xf>
    <xf numFmtId="1" fontId="3" fillId="0" borderId="0" xfId="12" applyNumberFormat="1" applyFont="1" applyAlignment="1">
      <alignment horizontal="center" vertical="center" wrapText="1"/>
    </xf>
    <xf numFmtId="1" fontId="5" fillId="0" borderId="0" xfId="12" applyNumberFormat="1" applyFont="1" applyAlignment="1">
      <alignment horizontal="center" vertical="center" wrapText="1"/>
    </xf>
    <xf numFmtId="0" fontId="5" fillId="46" borderId="22" xfId="11" applyFont="1" applyFill="1" applyBorder="1" applyAlignment="1" applyProtection="1">
      <alignment horizontal="center" vertical="center" wrapText="1"/>
      <protection hidden="1"/>
    </xf>
    <xf numFmtId="0" fontId="5" fillId="46" borderId="24" xfId="11" applyFont="1" applyFill="1" applyBorder="1" applyAlignment="1" applyProtection="1">
      <alignment horizontal="center" vertical="center" wrapText="1"/>
      <protection hidden="1"/>
    </xf>
    <xf numFmtId="0" fontId="5" fillId="46" borderId="8" xfId="11" applyFont="1" applyFill="1" applyBorder="1" applyAlignment="1" applyProtection="1">
      <alignment horizontal="center" vertical="center" wrapText="1"/>
      <protection hidden="1"/>
    </xf>
    <xf numFmtId="0" fontId="5" fillId="46" borderId="9" xfId="11" applyFont="1" applyFill="1" applyBorder="1" applyAlignment="1" applyProtection="1">
      <alignment horizontal="center" vertical="center" wrapText="1"/>
      <protection hidden="1"/>
    </xf>
    <xf numFmtId="0" fontId="5" fillId="46" borderId="10" xfId="11" applyFont="1" applyFill="1" applyBorder="1" applyAlignment="1" applyProtection="1">
      <alignment horizontal="center" vertical="center" wrapText="1"/>
      <protection hidden="1"/>
    </xf>
    <xf numFmtId="0" fontId="5" fillId="46" borderId="1" xfId="11" applyFont="1" applyFill="1" applyBorder="1" applyAlignment="1" applyProtection="1">
      <alignment horizontal="center" vertical="center" wrapText="1"/>
      <protection hidden="1"/>
    </xf>
    <xf numFmtId="0" fontId="5" fillId="46" borderId="68" xfId="0" applyFont="1" applyFill="1" applyBorder="1" applyAlignment="1" applyProtection="1">
      <alignment horizontal="center" vertical="center" wrapText="1"/>
      <protection hidden="1"/>
    </xf>
    <xf numFmtId="0" fontId="5" fillId="46" borderId="69" xfId="0" applyFont="1" applyFill="1" applyBorder="1" applyAlignment="1" applyProtection="1">
      <alignment horizontal="center" vertical="center" wrapText="1"/>
      <protection hidden="1"/>
    </xf>
    <xf numFmtId="0" fontId="5" fillId="46" borderId="70" xfId="0" applyFont="1" applyFill="1" applyBorder="1" applyAlignment="1" applyProtection="1">
      <alignment horizontal="center" vertical="center" textRotation="90" wrapText="1"/>
      <protection hidden="1"/>
    </xf>
    <xf numFmtId="0" fontId="5" fillId="46" borderId="71" xfId="0" applyFont="1" applyFill="1" applyBorder="1" applyAlignment="1" applyProtection="1">
      <alignment horizontal="center" vertical="center" textRotation="90" wrapText="1"/>
      <protection hidden="1"/>
    </xf>
    <xf numFmtId="0" fontId="5" fillId="46" borderId="67" xfId="0" applyFont="1" applyFill="1" applyBorder="1" applyAlignment="1" applyProtection="1">
      <alignment horizontal="center" vertical="center" wrapText="1"/>
      <protection hidden="1"/>
    </xf>
    <xf numFmtId="0" fontId="5" fillId="46" borderId="35" xfId="0" applyFont="1" applyFill="1" applyBorder="1" applyAlignment="1" applyProtection="1">
      <alignment horizontal="center" vertical="center" wrapText="1"/>
      <protection hidden="1"/>
    </xf>
    <xf numFmtId="0" fontId="5" fillId="46" borderId="67" xfId="0" applyFont="1" applyFill="1" applyBorder="1" applyAlignment="1" applyProtection="1">
      <alignment horizontal="center" vertical="center" textRotation="90" wrapText="1"/>
      <protection hidden="1"/>
    </xf>
    <xf numFmtId="0" fontId="5" fillId="46" borderId="35" xfId="0" applyFont="1" applyFill="1" applyBorder="1" applyAlignment="1" applyProtection="1">
      <alignment horizontal="center" vertical="center" textRotation="90" wrapText="1"/>
      <protection hidden="1"/>
    </xf>
    <xf numFmtId="0" fontId="5" fillId="3" borderId="24" xfId="0" applyFont="1" applyFill="1" applyBorder="1" applyAlignment="1" applyProtection="1">
      <alignment horizontal="center" vertical="center" wrapText="1"/>
      <protection hidden="1"/>
    </xf>
    <xf numFmtId="0" fontId="5" fillId="3" borderId="104" xfId="0" applyFont="1" applyFill="1" applyBorder="1" applyAlignment="1" applyProtection="1">
      <alignment horizontal="center" vertical="center" wrapText="1"/>
      <protection hidden="1"/>
    </xf>
    <xf numFmtId="0" fontId="5" fillId="46" borderId="66" xfId="0" applyFont="1" applyFill="1" applyBorder="1" applyAlignment="1" applyProtection="1">
      <alignment horizontal="center" vertical="center" wrapText="1"/>
      <protection locked="0"/>
    </xf>
    <xf numFmtId="0" fontId="5" fillId="46" borderId="99" xfId="0" applyFont="1" applyFill="1" applyBorder="1" applyAlignment="1" applyProtection="1">
      <alignment horizontal="center" vertical="center" wrapText="1"/>
      <protection locked="0"/>
    </xf>
    <xf numFmtId="0" fontId="5" fillId="46" borderId="105" xfId="0" applyFont="1" applyFill="1" applyBorder="1" applyAlignment="1" applyProtection="1">
      <alignment horizontal="center" vertical="center" wrapText="1"/>
      <protection locked="0"/>
    </xf>
    <xf numFmtId="0" fontId="5" fillId="0" borderId="0" xfId="12" applyFont="1" applyAlignment="1">
      <alignment horizontal="center" vertical="center"/>
    </xf>
    <xf numFmtId="0" fontId="5" fillId="0" borderId="11" xfId="12" applyFont="1" applyBorder="1" applyAlignment="1">
      <alignment horizontal="center" vertical="center"/>
    </xf>
    <xf numFmtId="0" fontId="2" fillId="0" borderId="107" xfId="0" applyFont="1" applyBorder="1" applyAlignment="1" applyProtection="1">
      <alignment horizontal="center"/>
      <protection hidden="1"/>
    </xf>
    <xf numFmtId="3" fontId="4" fillId="0" borderId="72" xfId="0" applyNumberFormat="1" applyFont="1" applyFill="1" applyBorder="1" applyAlignment="1" applyProtection="1">
      <alignment horizontal="center" vertical="center"/>
      <protection hidden="1"/>
    </xf>
    <xf numFmtId="1" fontId="3" fillId="0" borderId="0" xfId="0" quotePrefix="1" applyNumberFormat="1" applyFont="1" applyFill="1" applyAlignment="1" applyProtection="1">
      <alignment horizontal="center" vertical="center" wrapText="1"/>
      <protection hidden="1"/>
    </xf>
    <xf numFmtId="0" fontId="5" fillId="0" borderId="50" xfId="0" applyFont="1" applyFill="1" applyBorder="1" applyAlignment="1" applyProtection="1">
      <alignment horizontal="right" vertical="center" wrapText="1"/>
      <protection hidden="1"/>
    </xf>
    <xf numFmtId="0" fontId="5" fillId="0" borderId="34" xfId="0" applyFont="1" applyFill="1" applyBorder="1" applyAlignment="1" applyProtection="1">
      <alignment horizontal="right" vertical="center" wrapText="1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hidden="1"/>
    </xf>
    <xf numFmtId="0" fontId="5" fillId="45" borderId="39" xfId="0" quotePrefix="1" applyFont="1" applyFill="1" applyBorder="1" applyAlignment="1" applyProtection="1">
      <alignment horizontal="center" vertical="center"/>
      <protection hidden="1"/>
    </xf>
    <xf numFmtId="0" fontId="5" fillId="45" borderId="40" xfId="0" quotePrefix="1" applyFont="1" applyFill="1" applyBorder="1" applyAlignment="1" applyProtection="1">
      <alignment horizontal="center" vertical="center"/>
      <protection hidden="1"/>
    </xf>
    <xf numFmtId="0" fontId="5" fillId="45" borderId="65" xfId="0" quotePrefix="1" applyFont="1" applyFill="1" applyBorder="1" applyAlignment="1" applyProtection="1">
      <alignment horizontal="center" vertical="center"/>
      <protection hidden="1"/>
    </xf>
    <xf numFmtId="1" fontId="3" fillId="0" borderId="0" xfId="12" applyNumberFormat="1" applyFont="1" applyAlignment="1" applyProtection="1">
      <alignment horizontal="center" vertical="center" wrapText="1"/>
      <protection hidden="1"/>
    </xf>
    <xf numFmtId="1" fontId="5" fillId="0" borderId="0" xfId="12" applyNumberFormat="1" applyFont="1" applyAlignment="1" applyProtection="1">
      <alignment horizontal="center" vertical="center" wrapText="1"/>
      <protection hidden="1"/>
    </xf>
    <xf numFmtId="0" fontId="5" fillId="0" borderId="0" xfId="12" applyFont="1" applyAlignment="1" applyProtection="1">
      <alignment horizontal="center" vertical="center"/>
      <protection hidden="1"/>
    </xf>
    <xf numFmtId="0" fontId="8" fillId="0" borderId="22" xfId="0" applyFont="1" applyFill="1" applyBorder="1" applyAlignment="1" applyProtection="1">
      <alignment horizontal="justify" vertical="center" wrapText="1"/>
      <protection hidden="1"/>
    </xf>
    <xf numFmtId="0" fontId="8" fillId="0" borderId="23" xfId="0" applyFont="1" applyFill="1" applyBorder="1" applyAlignment="1" applyProtection="1">
      <alignment horizontal="justify" vertical="center" wrapText="1"/>
      <protection hidden="1"/>
    </xf>
    <xf numFmtId="0" fontId="8" fillId="0" borderId="8" xfId="0" applyFont="1" applyFill="1" applyBorder="1" applyAlignment="1" applyProtection="1">
      <alignment horizontal="justify" vertical="center" wrapText="1"/>
      <protection hidden="1"/>
    </xf>
    <xf numFmtId="0" fontId="8" fillId="0" borderId="0" xfId="0" applyFont="1" applyFill="1" applyBorder="1" applyAlignment="1" applyProtection="1">
      <alignment horizontal="justify" vertical="center" wrapText="1"/>
      <protection hidden="1"/>
    </xf>
    <xf numFmtId="0" fontId="8" fillId="0" borderId="10" xfId="0" applyFont="1" applyFill="1" applyBorder="1" applyAlignment="1" applyProtection="1">
      <alignment horizontal="justify" vertical="center" wrapText="1"/>
      <protection hidden="1"/>
    </xf>
    <xf numFmtId="0" fontId="8" fillId="0" borderId="11" xfId="0" applyFont="1" applyFill="1" applyBorder="1" applyAlignment="1" applyProtection="1">
      <alignment horizontal="justify" vertical="center" wrapText="1"/>
      <protection hidden="1"/>
    </xf>
    <xf numFmtId="4" fontId="7" fillId="46" borderId="75" xfId="0" applyNumberFormat="1" applyFont="1" applyFill="1" applyBorder="1" applyAlignment="1" applyProtection="1">
      <alignment horizontal="center" vertical="center" wrapText="1"/>
      <protection hidden="1"/>
    </xf>
    <xf numFmtId="4" fontId="7" fillId="46" borderId="76" xfId="0" applyNumberFormat="1" applyFont="1" applyFill="1" applyBorder="1" applyAlignment="1" applyProtection="1">
      <alignment horizontal="center" vertical="center" wrapText="1"/>
      <protection hidden="1"/>
    </xf>
    <xf numFmtId="4" fontId="7" fillId="46" borderId="27" xfId="0" applyNumberFormat="1" applyFont="1" applyFill="1" applyBorder="1" applyAlignment="1" applyProtection="1">
      <alignment horizontal="center" vertical="center" wrapText="1"/>
      <protection hidden="1"/>
    </xf>
    <xf numFmtId="0" fontId="4" fillId="0" borderId="2" xfId="0" applyFont="1" applyFill="1" applyBorder="1" applyAlignment="1" applyProtection="1">
      <alignment horizontal="center" vertical="center"/>
      <protection hidden="1"/>
    </xf>
    <xf numFmtId="1" fontId="72" fillId="0" borderId="73" xfId="0" quotePrefix="1" applyNumberFormat="1" applyFont="1" applyFill="1" applyBorder="1" applyAlignment="1" applyProtection="1">
      <alignment horizontal="center" vertical="center" wrapText="1"/>
      <protection hidden="1"/>
    </xf>
    <xf numFmtId="1" fontId="72" fillId="0" borderId="74" xfId="0" quotePrefix="1" applyNumberFormat="1" applyFont="1" applyFill="1" applyBorder="1" applyAlignment="1" applyProtection="1">
      <alignment horizontal="center" vertical="center" wrapText="1"/>
      <protection hidden="1"/>
    </xf>
    <xf numFmtId="0" fontId="5" fillId="0" borderId="2" xfId="0" applyFont="1" applyFill="1" applyBorder="1" applyAlignment="1" applyProtection="1">
      <alignment horizontal="center" vertical="center" wrapText="1"/>
      <protection hidden="1"/>
    </xf>
    <xf numFmtId="0" fontId="5" fillId="43" borderId="39" xfId="0" applyFont="1" applyFill="1" applyBorder="1" applyAlignment="1" applyProtection="1">
      <alignment horizontal="center" vertical="center"/>
      <protection hidden="1"/>
    </xf>
    <xf numFmtId="0" fontId="5" fillId="43" borderId="40" xfId="0" applyFont="1" applyFill="1" applyBorder="1" applyAlignment="1" applyProtection="1">
      <alignment horizontal="center" vertical="center"/>
      <protection hidden="1"/>
    </xf>
    <xf numFmtId="0" fontId="5" fillId="43" borderId="65" xfId="0" applyFont="1" applyFill="1" applyBorder="1" applyAlignment="1" applyProtection="1">
      <alignment horizontal="center" vertical="center"/>
      <protection hidden="1"/>
    </xf>
    <xf numFmtId="0" fontId="5" fillId="44" borderId="39" xfId="0" applyFont="1" applyFill="1" applyBorder="1" applyAlignment="1" applyProtection="1">
      <alignment horizontal="center" vertical="center"/>
      <protection hidden="1"/>
    </xf>
    <xf numFmtId="0" fontId="5" fillId="44" borderId="40" xfId="0" applyFont="1" applyFill="1" applyBorder="1" applyAlignment="1" applyProtection="1">
      <alignment horizontal="center" vertical="center"/>
      <protection hidden="1"/>
    </xf>
    <xf numFmtId="0" fontId="5" fillId="44" borderId="65" xfId="0" applyFont="1" applyFill="1" applyBorder="1" applyAlignment="1" applyProtection="1">
      <alignment horizontal="center" vertical="center"/>
      <protection hidden="1"/>
    </xf>
    <xf numFmtId="0" fontId="5" fillId="45" borderId="39" xfId="0" applyFont="1" applyFill="1" applyBorder="1" applyAlignment="1" applyProtection="1">
      <alignment horizontal="center" vertical="center" wrapText="1"/>
      <protection hidden="1"/>
    </xf>
    <xf numFmtId="0" fontId="5" fillId="45" borderId="40" xfId="0" applyFont="1" applyFill="1" applyBorder="1" applyAlignment="1" applyProtection="1">
      <alignment horizontal="center" vertical="center" wrapText="1"/>
      <protection hidden="1"/>
    </xf>
    <xf numFmtId="0" fontId="5" fillId="45" borderId="65" xfId="0" applyFont="1" applyFill="1" applyBorder="1" applyAlignment="1" applyProtection="1">
      <alignment horizontal="center" vertical="center" wrapText="1"/>
      <protection hidden="1"/>
    </xf>
    <xf numFmtId="0" fontId="2" fillId="46" borderId="50" xfId="0" applyFont="1" applyFill="1" applyBorder="1" applyAlignment="1" applyProtection="1">
      <alignment horizontal="right" vertical="center" wrapText="1"/>
      <protection hidden="1"/>
    </xf>
    <xf numFmtId="0" fontId="2" fillId="0" borderId="92" xfId="0" applyFont="1" applyFill="1" applyBorder="1" applyAlignment="1" applyProtection="1">
      <alignment horizontal="right" vertical="center" wrapText="1"/>
      <protection hidden="1"/>
    </xf>
    <xf numFmtId="0" fontId="2" fillId="0" borderId="50" xfId="0" applyFont="1" applyFill="1" applyBorder="1" applyAlignment="1" applyProtection="1">
      <alignment horizontal="right" vertical="center" wrapText="1"/>
      <protection hidden="1"/>
    </xf>
    <xf numFmtId="0" fontId="5" fillId="46" borderId="50" xfId="0" applyFont="1" applyFill="1" applyBorder="1" applyAlignment="1" applyProtection="1">
      <alignment horizontal="right" vertical="center" wrapText="1"/>
      <protection hidden="1"/>
    </xf>
    <xf numFmtId="0" fontId="5" fillId="46" borderId="34" xfId="0" applyFont="1" applyFill="1" applyBorder="1" applyAlignment="1" applyProtection="1">
      <alignment horizontal="right" vertical="center" wrapText="1"/>
      <protection hidden="1"/>
    </xf>
    <xf numFmtId="0" fontId="5" fillId="0" borderId="53" xfId="0" applyFont="1" applyFill="1" applyBorder="1" applyAlignment="1" applyProtection="1">
      <alignment horizontal="right" vertical="center" wrapText="1"/>
      <protection hidden="1"/>
    </xf>
    <xf numFmtId="0" fontId="5" fillId="0" borderId="83" xfId="0" applyFont="1" applyFill="1" applyBorder="1" applyAlignment="1" applyProtection="1">
      <alignment horizontal="right" vertical="center" wrapText="1"/>
      <protection hidden="1"/>
    </xf>
    <xf numFmtId="1" fontId="18" fillId="0" borderId="0" xfId="12" applyNumberFormat="1" applyFont="1" applyAlignment="1" applyProtection="1">
      <alignment horizontal="center" vertical="center" wrapText="1"/>
      <protection hidden="1"/>
    </xf>
    <xf numFmtId="0" fontId="21" fillId="46" borderId="0" xfId="0" applyFont="1" applyFill="1" applyAlignment="1" applyProtection="1">
      <alignment horizontal="center" vertical="center" wrapText="1"/>
      <protection hidden="1"/>
    </xf>
    <xf numFmtId="1" fontId="72" fillId="0" borderId="129" xfId="0" quotePrefix="1" applyNumberFormat="1" applyFont="1" applyFill="1" applyBorder="1" applyAlignment="1" applyProtection="1">
      <alignment horizontal="center" vertical="center" wrapText="1"/>
      <protection hidden="1"/>
    </xf>
    <xf numFmtId="0" fontId="8" fillId="0" borderId="24" xfId="0" applyFont="1" applyFill="1" applyBorder="1" applyAlignment="1" applyProtection="1">
      <alignment horizontal="justify" vertical="center" wrapText="1"/>
      <protection hidden="1"/>
    </xf>
    <xf numFmtId="0" fontId="8" fillId="0" borderId="9" xfId="0" applyFont="1" applyFill="1" applyBorder="1" applyAlignment="1" applyProtection="1">
      <alignment horizontal="justify" vertical="center" wrapText="1"/>
      <protection hidden="1"/>
    </xf>
    <xf numFmtId="0" fontId="8" fillId="0" borderId="1" xfId="0" applyFont="1" applyFill="1" applyBorder="1" applyAlignment="1" applyProtection="1">
      <alignment horizontal="justify" vertical="center" wrapText="1"/>
      <protection hidden="1"/>
    </xf>
    <xf numFmtId="0" fontId="5" fillId="0" borderId="0" xfId="12" applyFont="1" applyBorder="1" applyAlignment="1">
      <alignment horizontal="center" vertical="center" wrapText="1"/>
    </xf>
    <xf numFmtId="0" fontId="11" fillId="2" borderId="62" xfId="12" applyFont="1" applyFill="1" applyBorder="1" applyAlignment="1">
      <alignment horizontal="center" vertical="center" wrapText="1"/>
    </xf>
    <xf numFmtId="0" fontId="11" fillId="2" borderId="80" xfId="12" applyFont="1" applyFill="1" applyBorder="1" applyAlignment="1">
      <alignment horizontal="center" vertical="center" wrapText="1"/>
    </xf>
    <xf numFmtId="0" fontId="13" fillId="46" borderId="46" xfId="12" applyFont="1" applyFill="1" applyBorder="1" applyAlignment="1">
      <alignment horizontal="left" vertical="center" wrapText="1"/>
    </xf>
    <xf numFmtId="0" fontId="13" fillId="46" borderId="47" xfId="12" applyFont="1" applyFill="1" applyBorder="1" applyAlignment="1">
      <alignment horizontal="left" vertical="center" wrapText="1"/>
    </xf>
    <xf numFmtId="0" fontId="13" fillId="46" borderId="84" xfId="12" applyFont="1" applyFill="1" applyBorder="1" applyAlignment="1">
      <alignment horizontal="left" vertical="center" wrapText="1"/>
    </xf>
    <xf numFmtId="0" fontId="13" fillId="46" borderId="49" xfId="12" applyFont="1" applyFill="1" applyBorder="1" applyAlignment="1">
      <alignment horizontal="left" vertical="center" wrapText="1"/>
    </xf>
    <xf numFmtId="0" fontId="13" fillId="46" borderId="50" xfId="12" applyFont="1" applyFill="1" applyBorder="1" applyAlignment="1">
      <alignment horizontal="left" vertical="center" wrapText="1"/>
    </xf>
    <xf numFmtId="0" fontId="13" fillId="46" borderId="61" xfId="12" applyFont="1" applyFill="1" applyBorder="1" applyAlignment="1">
      <alignment horizontal="left" vertical="center" wrapText="1"/>
    </xf>
    <xf numFmtId="176" fontId="13" fillId="46" borderId="40" xfId="7" applyNumberFormat="1" applyFont="1" applyFill="1" applyBorder="1" applyAlignment="1">
      <alignment horizontal="center" vertical="center" wrapText="1"/>
    </xf>
    <xf numFmtId="0" fontId="13" fillId="46" borderId="81" xfId="12" applyFont="1" applyFill="1" applyBorder="1" applyAlignment="1">
      <alignment horizontal="center" vertical="center" wrapText="1"/>
    </xf>
    <xf numFmtId="0" fontId="13" fillId="46" borderId="82" xfId="12" applyFont="1" applyFill="1" applyBorder="1" applyAlignment="1">
      <alignment horizontal="center" vertical="center" wrapText="1"/>
    </xf>
    <xf numFmtId="0" fontId="13" fillId="46" borderId="48" xfId="12" applyFont="1" applyFill="1" applyBorder="1" applyAlignment="1">
      <alignment horizontal="center" vertical="center" wrapText="1"/>
    </xf>
    <xf numFmtId="0" fontId="11" fillId="2" borderId="29" xfId="12" applyFont="1" applyFill="1" applyBorder="1" applyAlignment="1">
      <alignment horizontal="center" vertical="center" wrapText="1"/>
    </xf>
    <xf numFmtId="0" fontId="11" fillId="2" borderId="79" xfId="12" applyFont="1" applyFill="1" applyBorder="1" applyAlignment="1">
      <alignment horizontal="center" vertical="center" wrapText="1"/>
    </xf>
    <xf numFmtId="0" fontId="5" fillId="2" borderId="49" xfId="12" applyFont="1" applyFill="1" applyBorder="1" applyAlignment="1">
      <alignment horizontal="right" vertical="center"/>
    </xf>
    <xf numFmtId="0" fontId="5" fillId="2" borderId="50" xfId="12" applyFont="1" applyFill="1" applyBorder="1" applyAlignment="1">
      <alignment horizontal="right" vertical="center"/>
    </xf>
    <xf numFmtId="0" fontId="5" fillId="2" borderId="34" xfId="12" applyFont="1" applyFill="1" applyBorder="1" applyAlignment="1">
      <alignment horizontal="right" vertical="center"/>
    </xf>
    <xf numFmtId="0" fontId="13" fillId="46" borderId="77" xfId="12" applyFont="1" applyFill="1" applyBorder="1" applyAlignment="1">
      <alignment horizontal="center" vertical="center" wrapText="1"/>
    </xf>
    <xf numFmtId="0" fontId="13" fillId="46" borderId="78" xfId="12" applyFont="1" applyFill="1" applyBorder="1" applyAlignment="1">
      <alignment horizontal="center" vertical="center" wrapText="1"/>
    </xf>
    <xf numFmtId="0" fontId="13" fillId="46" borderId="56" xfId="12" applyFont="1" applyFill="1" applyBorder="1" applyAlignment="1">
      <alignment horizontal="center" vertical="center" wrapText="1"/>
    </xf>
    <xf numFmtId="0" fontId="13" fillId="46" borderId="12" xfId="12" applyFont="1" applyFill="1" applyBorder="1" applyAlignment="1">
      <alignment horizontal="center" vertical="center" wrapText="1"/>
    </xf>
    <xf numFmtId="0" fontId="13" fillId="46" borderId="56" xfId="12" applyFont="1" applyFill="1" applyBorder="1" applyAlignment="1">
      <alignment horizontal="center" vertical="center"/>
    </xf>
    <xf numFmtId="0" fontId="13" fillId="46" borderId="12" xfId="12" applyFont="1" applyFill="1" applyBorder="1" applyAlignment="1">
      <alignment horizontal="center" vertical="center"/>
    </xf>
    <xf numFmtId="4" fontId="5" fillId="2" borderId="78" xfId="12" applyNumberFormat="1" applyFont="1" applyFill="1" applyBorder="1" applyAlignment="1">
      <alignment horizontal="right" vertical="center" wrapText="1"/>
    </xf>
    <xf numFmtId="4" fontId="5" fillId="2" borderId="12" xfId="12" applyNumberFormat="1" applyFont="1" applyFill="1" applyBorder="1" applyAlignment="1">
      <alignment horizontal="right" vertical="center" wrapText="1"/>
    </xf>
    <xf numFmtId="4" fontId="5" fillId="2" borderId="77" xfId="12" applyNumberFormat="1" applyFont="1" applyFill="1" applyBorder="1" applyAlignment="1">
      <alignment horizontal="right" vertical="center" wrapText="1"/>
    </xf>
    <xf numFmtId="4" fontId="5" fillId="2" borderId="56" xfId="12" applyNumberFormat="1" applyFont="1" applyFill="1" applyBorder="1" applyAlignment="1">
      <alignment horizontal="right" vertical="center" wrapText="1"/>
    </xf>
    <xf numFmtId="0" fontId="13" fillId="46" borderId="58" xfId="12" applyFont="1" applyFill="1" applyBorder="1" applyAlignment="1">
      <alignment horizontal="center" vertical="center" wrapText="1"/>
    </xf>
    <xf numFmtId="0" fontId="13" fillId="46" borderId="59" xfId="12" applyFont="1" applyFill="1" applyBorder="1" applyAlignment="1">
      <alignment horizontal="center" vertical="center" wrapText="1"/>
    </xf>
    <xf numFmtId="0" fontId="13" fillId="46" borderId="60" xfId="12" applyFont="1" applyFill="1" applyBorder="1" applyAlignment="1">
      <alignment horizontal="center" vertical="center" wrapText="1"/>
    </xf>
    <xf numFmtId="0" fontId="5" fillId="2" borderId="52" xfId="12" applyFont="1" applyFill="1" applyBorder="1" applyAlignment="1">
      <alignment horizontal="right" vertical="center"/>
    </xf>
    <xf numFmtId="0" fontId="5" fillId="2" borderId="53" xfId="12" applyFont="1" applyFill="1" applyBorder="1" applyAlignment="1">
      <alignment horizontal="right" vertical="center"/>
    </xf>
    <xf numFmtId="0" fontId="5" fillId="2" borderId="83" xfId="12" applyFont="1" applyFill="1" applyBorder="1" applyAlignment="1">
      <alignment horizontal="right" vertical="center"/>
    </xf>
    <xf numFmtId="0" fontId="13" fillId="46" borderId="39" xfId="12" applyFont="1" applyFill="1" applyBorder="1" applyAlignment="1">
      <alignment horizontal="center" vertical="center" wrapText="1"/>
    </xf>
    <xf numFmtId="0" fontId="13" fillId="46" borderId="40" xfId="12" applyFont="1" applyFill="1" applyBorder="1" applyAlignment="1">
      <alignment horizontal="center" vertical="center" wrapText="1"/>
    </xf>
    <xf numFmtId="0" fontId="5" fillId="46" borderId="77" xfId="12" applyFont="1" applyFill="1" applyBorder="1" applyAlignment="1">
      <alignment horizontal="center" vertical="center" wrapText="1"/>
    </xf>
    <xf numFmtId="0" fontId="5" fillId="46" borderId="56" xfId="12" applyFont="1" applyFill="1" applyBorder="1" applyAlignment="1">
      <alignment horizontal="center" vertical="center" wrapText="1"/>
    </xf>
    <xf numFmtId="0" fontId="5" fillId="0" borderId="40" xfId="12" applyFont="1" applyBorder="1" applyAlignment="1">
      <alignment horizontal="center" vertical="center"/>
    </xf>
    <xf numFmtId="0" fontId="13" fillId="46" borderId="111" xfId="12" applyFont="1" applyFill="1" applyBorder="1" applyAlignment="1">
      <alignment horizontal="center" vertical="center" wrapText="1"/>
    </xf>
    <xf numFmtId="0" fontId="13" fillId="46" borderId="47" xfId="12" applyFont="1" applyFill="1" applyBorder="1" applyAlignment="1">
      <alignment horizontal="center" vertical="center" wrapText="1"/>
    </xf>
    <xf numFmtId="0" fontId="13" fillId="46" borderId="84" xfId="12" applyFont="1" applyFill="1" applyBorder="1" applyAlignment="1">
      <alignment horizontal="center" vertical="center" wrapText="1"/>
    </xf>
    <xf numFmtId="0" fontId="5" fillId="55" borderId="46" xfId="12" applyFont="1" applyFill="1" applyBorder="1" applyAlignment="1">
      <alignment horizontal="center"/>
    </xf>
    <xf numFmtId="0" fontId="5" fillId="55" borderId="47" xfId="12" applyFont="1" applyFill="1" applyBorder="1" applyAlignment="1">
      <alignment horizontal="center"/>
    </xf>
    <xf numFmtId="0" fontId="5" fillId="55" borderId="84" xfId="12" applyFont="1" applyFill="1" applyBorder="1" applyAlignment="1">
      <alignment horizontal="center"/>
    </xf>
    <xf numFmtId="0" fontId="5" fillId="55" borderId="49" xfId="12" applyFont="1" applyFill="1" applyBorder="1" applyAlignment="1">
      <alignment horizontal="center" vertical="center"/>
    </xf>
    <xf numFmtId="0" fontId="5" fillId="55" borderId="50" xfId="12" applyFont="1" applyFill="1" applyBorder="1" applyAlignment="1">
      <alignment horizontal="center" vertical="center"/>
    </xf>
    <xf numFmtId="0" fontId="5" fillId="55" borderId="61" xfId="12" applyFont="1" applyFill="1" applyBorder="1" applyAlignment="1">
      <alignment horizontal="center" vertical="center"/>
    </xf>
    <xf numFmtId="0" fontId="2" fillId="63" borderId="52" xfId="12" applyFill="1" applyBorder="1" applyAlignment="1">
      <alignment horizontal="center" vertical="center"/>
    </xf>
    <xf numFmtId="0" fontId="2" fillId="63" borderId="53" xfId="12" applyFill="1" applyBorder="1" applyAlignment="1">
      <alignment horizontal="center" vertical="center"/>
    </xf>
    <xf numFmtId="0" fontId="2" fillId="63" borderId="85" xfId="12" applyFill="1" applyBorder="1" applyAlignment="1">
      <alignment horizontal="center" vertical="center"/>
    </xf>
    <xf numFmtId="0" fontId="5" fillId="0" borderId="53" xfId="12" applyFont="1" applyBorder="1" applyAlignment="1">
      <alignment horizontal="center" vertical="center"/>
    </xf>
    <xf numFmtId="0" fontId="5" fillId="2" borderId="53" xfId="12" applyFont="1" applyFill="1" applyBorder="1" applyAlignment="1">
      <alignment horizontal="center" vertical="center"/>
    </xf>
    <xf numFmtId="0" fontId="5" fillId="2" borderId="85" xfId="12" applyFont="1" applyFill="1" applyBorder="1" applyAlignment="1">
      <alignment horizontal="center" vertical="center"/>
    </xf>
    <xf numFmtId="215" fontId="6" fillId="63" borderId="49" xfId="12" applyNumberFormat="1" applyFont="1" applyFill="1" applyBorder="1" applyAlignment="1">
      <alignment horizontal="center"/>
    </xf>
    <xf numFmtId="215" fontId="6" fillId="63" borderId="50" xfId="12" applyNumberFormat="1" applyFont="1" applyFill="1" applyBorder="1" applyAlignment="1">
      <alignment horizontal="center"/>
    </xf>
    <xf numFmtId="0" fontId="5" fillId="54" borderId="0" xfId="0" applyFont="1" applyFill="1" applyBorder="1" applyAlignment="1">
      <alignment horizontal="center" vertical="center"/>
    </xf>
  </cellXfs>
  <cellStyles count="228">
    <cellStyle name="20% - Accent1" xfId="21"/>
    <cellStyle name="20% - Accent2" xfId="22"/>
    <cellStyle name="20% - Accent3" xfId="23"/>
    <cellStyle name="20% - Accent4" xfId="24"/>
    <cellStyle name="20% - Accent5" xfId="25"/>
    <cellStyle name="20% - Accent6" xfId="26"/>
    <cellStyle name="2-decimales" xfId="27"/>
    <cellStyle name="40% - Accent1" xfId="28"/>
    <cellStyle name="40% - Accent2" xfId="29"/>
    <cellStyle name="40% - Accent3" xfId="30"/>
    <cellStyle name="40% - Accent4" xfId="31"/>
    <cellStyle name="40% - Accent5" xfId="32"/>
    <cellStyle name="40% - Accent6" xfId="33"/>
    <cellStyle name="60% - Accent1" xfId="34"/>
    <cellStyle name="60% - Accent2" xfId="35"/>
    <cellStyle name="60% - Accent3" xfId="36"/>
    <cellStyle name="60% - Accent4" xfId="37"/>
    <cellStyle name="60% - Accent5" xfId="38"/>
    <cellStyle name="60% - Accent6" xfId="39"/>
    <cellStyle name="Accent1" xfId="40"/>
    <cellStyle name="Accent2" xfId="41"/>
    <cellStyle name="Accent3" xfId="42"/>
    <cellStyle name="Accent4" xfId="43"/>
    <cellStyle name="Accent5" xfId="44"/>
    <cellStyle name="Accent6" xfId="45"/>
    <cellStyle name="Bad" xfId="46"/>
    <cellStyle name="Calculation" xfId="47"/>
    <cellStyle name="Check Cell" xfId="48"/>
    <cellStyle name="CIENTOS" xfId="49"/>
    <cellStyle name="CIENTOS 2D" xfId="50"/>
    <cellStyle name="CIENTOS 3D" xfId="51"/>
    <cellStyle name="CIENTOS 4D" xfId="52"/>
    <cellStyle name="CIENTOS_ANALISIS UNITARIO CONCRETO DE 3000 PSI Y VARIOS (ACERO GRADO 60)" xfId="53"/>
    <cellStyle name="Comma" xfId="3"/>
    <cellStyle name="Comma0" xfId="54"/>
    <cellStyle name="Comma0 - Modelo5" xfId="55"/>
    <cellStyle name="Comma1 - Modelo1" xfId="56"/>
    <cellStyle name="Curren - Modelo2" xfId="57"/>
    <cellStyle name="Currency" xfId="7"/>
    <cellStyle name="Currency0" xfId="58"/>
    <cellStyle name="Date" xfId="59"/>
    <cellStyle name="Énfasis 1" xfId="60"/>
    <cellStyle name="Énfasis 2" xfId="61"/>
    <cellStyle name="Énfasis 3" xfId="62"/>
    <cellStyle name="Énfasis1 - 20%" xfId="63"/>
    <cellStyle name="Énfasis1 - 40%" xfId="64"/>
    <cellStyle name="Énfasis1 - 60%" xfId="65"/>
    <cellStyle name="Énfasis2 - 20%" xfId="66"/>
    <cellStyle name="Énfasis2 - 40%" xfId="67"/>
    <cellStyle name="Énfasis2 - 60%" xfId="68"/>
    <cellStyle name="Énfasis3 - 20%" xfId="69"/>
    <cellStyle name="Énfasis3 - 40%" xfId="70"/>
    <cellStyle name="Énfasis3 - 60%" xfId="71"/>
    <cellStyle name="Énfasis4 - 20%" xfId="72"/>
    <cellStyle name="Énfasis4 - 40%" xfId="73"/>
    <cellStyle name="Énfasis4 - 60%" xfId="74"/>
    <cellStyle name="Énfasis5 - 20%" xfId="75"/>
    <cellStyle name="Énfasis5 - 40%" xfId="76"/>
    <cellStyle name="Énfasis5 - 60%" xfId="77"/>
    <cellStyle name="Énfasis6 - 20%" xfId="78"/>
    <cellStyle name="Énfasis6 - 40%" xfId="79"/>
    <cellStyle name="Énfasis6 - 60%" xfId="80"/>
    <cellStyle name="ENTERO" xfId="81"/>
    <cellStyle name="Estilo 1" xfId="1"/>
    <cellStyle name="Euro" xfId="2"/>
    <cellStyle name="Euro 2" xfId="82"/>
    <cellStyle name="Euro 3" xfId="209"/>
    <cellStyle name="Explanatory Text" xfId="83"/>
    <cellStyle name="F2" xfId="84"/>
    <cellStyle name="F3" xfId="85"/>
    <cellStyle name="F4" xfId="86"/>
    <cellStyle name="F5" xfId="87"/>
    <cellStyle name="F6" xfId="88"/>
    <cellStyle name="F7" xfId="89"/>
    <cellStyle name="F8" xfId="90"/>
    <cellStyle name="Fixed" xfId="91"/>
    <cellStyle name="Good" xfId="92"/>
    <cellStyle name="GRADOSMINSEG" xfId="93"/>
    <cellStyle name="Heading 1" xfId="94"/>
    <cellStyle name="Heading 2" xfId="95"/>
    <cellStyle name="Heading 3" xfId="96"/>
    <cellStyle name="Heading 4" xfId="97"/>
    <cellStyle name="Heading1" xfId="98"/>
    <cellStyle name="Heading2" xfId="99"/>
    <cellStyle name="Hipervínculo 2" xfId="100"/>
    <cellStyle name="Input" xfId="101"/>
    <cellStyle name="Linked Cell" xfId="102"/>
    <cellStyle name="MILE DE MILLONES" xfId="103"/>
    <cellStyle name="MILES" xfId="104"/>
    <cellStyle name="Millares [0]" xfId="226" builtinId="6"/>
    <cellStyle name="Millares [0] 2" xfId="105"/>
    <cellStyle name="Millares [0] 2 2" xfId="211"/>
    <cellStyle name="Millares [0] 3" xfId="106"/>
    <cellStyle name="Millares [0] 3 2" xfId="107"/>
    <cellStyle name="Millares [0] 4" xfId="108"/>
    <cellStyle name="Millares [0] 4 2" xfId="109"/>
    <cellStyle name="Millares [0] 5" xfId="110"/>
    <cellStyle name="Millares [0] 5 2" xfId="111"/>
    <cellStyle name="Millares 10" xfId="112"/>
    <cellStyle name="Millares 10 2" xfId="113"/>
    <cellStyle name="Millares 10 3" xfId="114"/>
    <cellStyle name="Millares 10 4" xfId="115"/>
    <cellStyle name="Millares 10 5" xfId="116"/>
    <cellStyle name="Millares 10 6" xfId="117"/>
    <cellStyle name="Millares 11" xfId="118"/>
    <cellStyle name="Millares 12" xfId="119"/>
    <cellStyle name="Millares 13" xfId="120"/>
    <cellStyle name="Millares 14" xfId="121"/>
    <cellStyle name="Millares 15" xfId="122"/>
    <cellStyle name="Millares 16" xfId="123"/>
    <cellStyle name="Millares 17" xfId="124"/>
    <cellStyle name="Millares 18" xfId="125"/>
    <cellStyle name="Millares 19" xfId="126"/>
    <cellStyle name="Millares 2" xfId="4"/>
    <cellStyle name="Millares 2 2" xfId="127"/>
    <cellStyle name="Millares 2 2 2" xfId="214"/>
    <cellStyle name="Millares 2 3" xfId="128"/>
    <cellStyle name="Millares 2 4" xfId="19"/>
    <cellStyle name="Millares 2 5" xfId="213"/>
    <cellStyle name="Millares 20" xfId="129"/>
    <cellStyle name="Millares 21" xfId="130"/>
    <cellStyle name="Millares 22" xfId="131"/>
    <cellStyle name="Millares 23" xfId="132"/>
    <cellStyle name="Millares 24" xfId="133"/>
    <cellStyle name="Millares 25" xfId="134"/>
    <cellStyle name="Millares 26" xfId="135"/>
    <cellStyle name="Millares 27" xfId="136"/>
    <cellStyle name="Millares 28" xfId="137"/>
    <cellStyle name="Millares 29" xfId="138"/>
    <cellStyle name="Millares 3" xfId="5"/>
    <cellStyle name="Millares 3 2" xfId="140"/>
    <cellStyle name="Millares 3 3" xfId="141"/>
    <cellStyle name="Millares 3 4" xfId="139"/>
    <cellStyle name="Millares 3_6._Presupuesto General Señalización" xfId="142"/>
    <cellStyle name="Millares 30" xfId="143"/>
    <cellStyle name="Millares 31" xfId="144"/>
    <cellStyle name="Millares 32" xfId="145"/>
    <cellStyle name="Millares 33" xfId="146"/>
    <cellStyle name="Millares 34" xfId="147"/>
    <cellStyle name="Millares 35" xfId="148"/>
    <cellStyle name="Millares 36" xfId="16"/>
    <cellStyle name="Millares 37" xfId="182"/>
    <cellStyle name="Millares 38" xfId="220"/>
    <cellStyle name="Millares 39" xfId="210"/>
    <cellStyle name="Millares 4" xfId="149"/>
    <cellStyle name="Millares 4 2" xfId="150"/>
    <cellStyle name="Millares 40" xfId="212"/>
    <cellStyle name="Millares 5" xfId="151"/>
    <cellStyle name="Millares 5 2" xfId="152"/>
    <cellStyle name="Millares 6" xfId="153"/>
    <cellStyle name="Millares 6 2" xfId="154"/>
    <cellStyle name="Millares 7" xfId="155"/>
    <cellStyle name="Millares 7 2" xfId="215"/>
    <cellStyle name="Millares 8" xfId="156"/>
    <cellStyle name="Millares 8 2" xfId="157"/>
    <cellStyle name="Millares 8 3" xfId="158"/>
    <cellStyle name="Millares 8 4" xfId="159"/>
    <cellStyle name="Millares 8 5" xfId="160"/>
    <cellStyle name="Millares 8 6" xfId="161"/>
    <cellStyle name="Millares 8 7" xfId="162"/>
    <cellStyle name="Millares 9" xfId="163"/>
    <cellStyle name="Millares_PtosLicitacionesSRTaño03" xfId="6"/>
    <cellStyle name="MILLONES" xfId="164"/>
    <cellStyle name="Moneda [0] 2" xfId="227"/>
    <cellStyle name="Moneda [00]" xfId="165"/>
    <cellStyle name="Moneda [2]" xfId="166"/>
    <cellStyle name="Moneda 12" xfId="167"/>
    <cellStyle name="Moneda 2" xfId="8"/>
    <cellStyle name="Moneda 2 2" xfId="168"/>
    <cellStyle name="Moneda 2 3" xfId="222"/>
    <cellStyle name="Moneda 3" xfId="169"/>
    <cellStyle name="Moneda 3 2" xfId="170"/>
    <cellStyle name="Moneda 3 3" xfId="217"/>
    <cellStyle name="Moneda 4" xfId="171"/>
    <cellStyle name="Moneda 5" xfId="17"/>
    <cellStyle name="Moneda 6" xfId="180"/>
    <cellStyle name="Moneda 7" xfId="219"/>
    <cellStyle name="Moneda 8" xfId="216"/>
    <cellStyle name="Moneda 9" xfId="208"/>
    <cellStyle name="Moneda_PtosLicitacionesSRTaño03" xfId="9"/>
    <cellStyle name="No. punto" xfId="172"/>
    <cellStyle name="Normal" xfId="0" builtinId="0"/>
    <cellStyle name="Normal 10" xfId="224"/>
    <cellStyle name="Normal 2" xfId="10"/>
    <cellStyle name="Normal 2 10" xfId="173"/>
    <cellStyle name="Normal 2 10 2" xfId="174"/>
    <cellStyle name="Normal 2 10 3" xfId="175"/>
    <cellStyle name="Normal 2 2" xfId="11"/>
    <cellStyle name="Normal 2 2 2" xfId="176"/>
    <cellStyle name="Normal 2 3" xfId="177"/>
    <cellStyle name="Normal 2 4" xfId="178"/>
    <cellStyle name="Normal 2_INFORME CTO. 52-2009 CONSORCIO H.L." xfId="179"/>
    <cellStyle name="Normal 3" xfId="12"/>
    <cellStyle name="Normal 3 2" xfId="181"/>
    <cellStyle name="Normal 4" xfId="13"/>
    <cellStyle name="Normal 4 2" xfId="218"/>
    <cellStyle name="Normal 5" xfId="183"/>
    <cellStyle name="Normal 5 2" xfId="184"/>
    <cellStyle name="Normal 5 3" xfId="185"/>
    <cellStyle name="Normal 6" xfId="15"/>
    <cellStyle name="Normal 7" xfId="20"/>
    <cellStyle name="Normal 8" xfId="221"/>
    <cellStyle name="Normal 9" xfId="223"/>
    <cellStyle name="Note" xfId="186"/>
    <cellStyle name="Output" xfId="187"/>
    <cellStyle name="Percen - Modelo3" xfId="188"/>
    <cellStyle name="Percent" xfId="225"/>
    <cellStyle name="Porcentaje 2" xfId="189"/>
    <cellStyle name="Porcentaje 3" xfId="18"/>
    <cellStyle name="Porcentual 2" xfId="14"/>
    <cellStyle name="Porcentual 2 2" xfId="190"/>
    <cellStyle name="Porcentual 2 2 2" xfId="191"/>
    <cellStyle name="Porcentual 2 3" xfId="192"/>
    <cellStyle name="Porcentual 2 4" xfId="193"/>
    <cellStyle name="Porcentual 2 5" xfId="194"/>
    <cellStyle name="Porcentual 2 6" xfId="195"/>
    <cellStyle name="Porcentual 3" xfId="196"/>
    <cellStyle name="Porcentual 3 2" xfId="197"/>
    <cellStyle name="Porcentual 4" xfId="198"/>
    <cellStyle name="Porcentual 4 2" xfId="199"/>
    <cellStyle name="Porcentual 5" xfId="200"/>
    <cellStyle name="Porcentual 5 2" xfId="201"/>
    <cellStyle name="Porcentual 6" xfId="202"/>
    <cellStyle name="Porcentual 7" xfId="203"/>
    <cellStyle name="Title" xfId="204"/>
    <cellStyle name="TITULO" xfId="205"/>
    <cellStyle name="Título de hoja" xfId="206"/>
    <cellStyle name="Warning Text" xfId="207"/>
  </cellStyles>
  <dxfs count="307">
    <dxf>
      <font>
        <b/>
        <i val="0"/>
      </font>
      <fill>
        <patternFill>
          <bgColor rgb="FFFFCCCC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CCCC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C8FAF0"/>
        </patternFill>
      </fill>
    </dxf>
    <dxf>
      <fill>
        <patternFill>
          <bgColor theme="0" tint="-0.24994659260841701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4DD34D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4DD34D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4DD34D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4DD34D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4DD34D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4DD34D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4DD34D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4DD34D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4DD34D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4DD34D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4DD34D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4DD34D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4DD34D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4DD34D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6" tint="-0.24994659260841701"/>
        </patternFill>
      </fill>
    </dxf>
    <dxf>
      <fill>
        <patternFill>
          <bgColor theme="0" tint="-0.24994659260841701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4DD34D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rgb="FFFF0000"/>
      </font>
      <fill>
        <patternFill>
          <bgColor rgb="FFFF96CC"/>
        </patternFill>
      </fill>
    </dxf>
    <dxf>
      <fill>
        <patternFill>
          <bgColor rgb="FFFFC8C8"/>
        </patternFill>
      </fill>
    </dxf>
    <dxf>
      <fill>
        <patternFill>
          <bgColor rgb="FFCCFFCC"/>
        </patternFill>
      </fill>
    </dxf>
    <dxf>
      <fill>
        <patternFill>
          <bgColor theme="0" tint="-0.24994659260841701"/>
        </patternFill>
      </fill>
    </dxf>
    <dxf>
      <fill>
        <patternFill>
          <bgColor rgb="FF4DD34D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indexed="49"/>
        </patternFill>
      </fill>
    </dxf>
    <dxf>
      <font>
        <b/>
        <i val="0"/>
        <color rgb="FFFF0000"/>
      </font>
      <fill>
        <patternFill>
          <bgColor rgb="FFFF96CC"/>
        </patternFill>
      </fill>
    </dxf>
    <dxf>
      <font>
        <b/>
        <i val="0"/>
      </font>
      <fill>
        <patternFill>
          <bgColor rgb="FFCCFFCC"/>
        </patternFill>
      </fill>
    </dxf>
    <dxf>
      <font>
        <b/>
        <i val="0"/>
        <color rgb="FF0000FF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</font>
      <fill>
        <patternFill>
          <bgColor rgb="FFFFC8C8"/>
        </patternFill>
      </fill>
    </dxf>
    <dxf>
      <font>
        <b/>
        <i val="0"/>
        <condense val="0"/>
        <extend val="0"/>
        <color indexed="10"/>
      </font>
      <fill>
        <patternFill>
          <bgColor indexed="45"/>
        </patternFill>
      </fill>
    </dxf>
    <dxf>
      <font>
        <b/>
        <i val="0"/>
        <color auto="1"/>
      </font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D5FF"/>
        </patternFill>
      </fill>
    </dxf>
    <dxf>
      <font>
        <b/>
        <i val="0"/>
        <color rgb="FF0000FF"/>
      </font>
      <fill>
        <patternFill>
          <bgColor rgb="FF66FFFF"/>
        </patternFill>
      </fill>
    </dxf>
    <dxf>
      <font>
        <b/>
        <i val="0"/>
        <color rgb="FFFF0000"/>
      </font>
      <fill>
        <patternFill>
          <bgColor rgb="FFFFE1FF"/>
        </patternFill>
      </fill>
    </dxf>
    <dxf>
      <font>
        <b/>
        <i val="0"/>
      </font>
      <fill>
        <patternFill>
          <bgColor rgb="FFFFCCCC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CCCC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C8FAF0"/>
        </patternFill>
      </fill>
    </dxf>
  </dxfs>
  <tableStyles count="0" defaultTableStyle="TableStyleMedium9" defaultPivotStyle="PivotStyleLight16"/>
  <colors>
    <mruColors>
      <color rgb="FFC8B4C8"/>
      <color rgb="FF0000FF"/>
      <color rgb="FFCCFFCC"/>
      <color rgb="FF4DD34D"/>
      <color rgb="FFCCFFFF"/>
      <color rgb="FF64C864"/>
      <color rgb="FF00B050"/>
      <color rgb="FFB498D0"/>
      <color rgb="FFC8FAF0"/>
      <color rgb="FF92D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superfinanciera.gov.co/publicacion/60819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259770</xdr:colOff>
      <xdr:row>12</xdr:row>
      <xdr:rowOff>95253</xdr:rowOff>
    </xdr:from>
    <xdr:to>
      <xdr:col>9</xdr:col>
      <xdr:colOff>909201</xdr:colOff>
      <xdr:row>12</xdr:row>
      <xdr:rowOff>744682</xdr:rowOff>
    </xdr:to>
    <xdr:sp macro="[0]!VERIFICAR" textlink="">
      <xdr:nvSpPr>
        <xdr:cNvPr id="17" name="Elipse 16">
          <a:extLst>
            <a:ext uri="{FF2B5EF4-FFF2-40B4-BE49-F238E27FC236}">
              <a16:creationId xmlns:a16="http://schemas.microsoft.com/office/drawing/2014/main" xmlns="" id="{37306A00-9B80-43FB-A073-2ACBFA1C498B}"/>
            </a:ext>
          </a:extLst>
        </xdr:cNvPr>
        <xdr:cNvSpPr/>
      </xdr:nvSpPr>
      <xdr:spPr bwMode="auto">
        <a:xfrm>
          <a:off x="10676656" y="3671458"/>
          <a:ext cx="649431" cy="649429"/>
        </a:xfrm>
        <a:prstGeom prst="ellipse">
          <a:avLst/>
        </a:prstGeom>
        <a:solidFill>
          <a:srgbClr val="9BBB59">
            <a:lumMod val="40000"/>
            <a:lumOff val="60000"/>
          </a:srgbClr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vertOverflow="clip" horz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8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</a:rPr>
            <a:t>VERIFICAR NOMBRES</a:t>
          </a:r>
        </a:p>
      </xdr:txBody>
    </xdr:sp>
    <xdr:clientData/>
  </xdr:twoCellAnchor>
  <xdr:twoCellAnchor>
    <xdr:from>
      <xdr:col>10</xdr:col>
      <xdr:colOff>303061</xdr:colOff>
      <xdr:row>12</xdr:row>
      <xdr:rowOff>95249</xdr:rowOff>
    </xdr:from>
    <xdr:to>
      <xdr:col>10</xdr:col>
      <xdr:colOff>952492</xdr:colOff>
      <xdr:row>12</xdr:row>
      <xdr:rowOff>744678</xdr:rowOff>
    </xdr:to>
    <xdr:sp macro="[0]!OCULTAR" textlink="">
      <xdr:nvSpPr>
        <xdr:cNvPr id="18" name="Elipse 17">
          <a:extLst>
            <a:ext uri="{FF2B5EF4-FFF2-40B4-BE49-F238E27FC236}">
              <a16:creationId xmlns:a16="http://schemas.microsoft.com/office/drawing/2014/main" xmlns="" id="{F91C545E-1FFF-4A5C-AD9C-8C8F48BF8098}"/>
            </a:ext>
          </a:extLst>
        </xdr:cNvPr>
        <xdr:cNvSpPr/>
      </xdr:nvSpPr>
      <xdr:spPr bwMode="auto">
        <a:xfrm>
          <a:off x="11767697" y="3671454"/>
          <a:ext cx="649431" cy="649429"/>
        </a:xfrm>
        <a:prstGeom prst="ellipse">
          <a:avLst/>
        </a:prstGeom>
        <a:solidFill>
          <a:srgbClr val="8064A2">
            <a:lumMod val="20000"/>
            <a:lumOff val="80000"/>
          </a:srgbClr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vertOverflow="clip" horz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8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</a:rPr>
            <a:t>OCULTAR VERIFICAR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8</xdr:row>
      <xdr:rowOff>164630</xdr:rowOff>
    </xdr:from>
    <xdr:to>
      <xdr:col>6</xdr:col>
      <xdr:colOff>1188000</xdr:colOff>
      <xdr:row>10</xdr:row>
      <xdr:rowOff>11297</xdr:rowOff>
    </xdr:to>
    <xdr:sp macro="[0]!MOVILIZAR" textlink="">
      <xdr:nvSpPr>
        <xdr:cNvPr id="2" name="Rectángulo 1">
          <a:extLst>
            <a:ext uri="{FF2B5EF4-FFF2-40B4-BE49-F238E27FC236}">
              <a16:creationId xmlns:a16="http://schemas.microsoft.com/office/drawing/2014/main" xmlns="" id="{555BEF3F-C75F-4DAE-928B-6D1C895FAB20}"/>
            </a:ext>
          </a:extLst>
        </xdr:cNvPr>
        <xdr:cNvSpPr>
          <a:spLocks noChangeArrowheads="1"/>
        </xdr:cNvSpPr>
      </xdr:nvSpPr>
      <xdr:spPr bwMode="auto">
        <a:xfrm>
          <a:off x="5785556" y="2340093"/>
          <a:ext cx="1188000" cy="270000"/>
        </a:xfrm>
        <a:prstGeom prst="rect">
          <a:avLst/>
        </a:prstGeom>
        <a:noFill/>
        <a:ln>
          <a:noFill/>
        </a:ln>
      </xdr:spPr>
    </xdr:sp>
    <xdr:clientData/>
  </xdr:twoCellAnchor>
  <xdr:twoCellAnchor>
    <xdr:from>
      <xdr:col>6</xdr:col>
      <xdr:colOff>1184240</xdr:colOff>
      <xdr:row>8</xdr:row>
      <xdr:rowOff>164631</xdr:rowOff>
    </xdr:from>
    <xdr:to>
      <xdr:col>8</xdr:col>
      <xdr:colOff>15129</xdr:colOff>
      <xdr:row>10</xdr:row>
      <xdr:rowOff>11298</xdr:rowOff>
    </xdr:to>
    <xdr:sp macro="[0]!INMOVILIZA" textlink="">
      <xdr:nvSpPr>
        <xdr:cNvPr id="3" name="Rectángulo 2">
          <a:extLst>
            <a:ext uri="{FF2B5EF4-FFF2-40B4-BE49-F238E27FC236}">
              <a16:creationId xmlns:a16="http://schemas.microsoft.com/office/drawing/2014/main" xmlns="" id="{3559E6D8-A5CE-4FCB-8150-E491826CE87D}"/>
            </a:ext>
          </a:extLst>
        </xdr:cNvPr>
        <xdr:cNvSpPr>
          <a:spLocks noChangeArrowheads="1"/>
        </xdr:cNvSpPr>
      </xdr:nvSpPr>
      <xdr:spPr bwMode="auto">
        <a:xfrm>
          <a:off x="6969796" y="2340094"/>
          <a:ext cx="1512000" cy="270000"/>
        </a:xfrm>
        <a:prstGeom prst="rect">
          <a:avLst/>
        </a:prstGeom>
        <a:noFill/>
        <a:ln>
          <a:noFill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1254115</xdr:colOff>
      <xdr:row>12</xdr:row>
      <xdr:rowOff>44026</xdr:rowOff>
    </xdr:from>
    <xdr:to>
      <xdr:col>5</xdr:col>
      <xdr:colOff>18193</xdr:colOff>
      <xdr:row>13</xdr:row>
      <xdr:rowOff>1692</xdr:rowOff>
    </xdr:to>
    <xdr:pic>
      <xdr:nvPicPr>
        <xdr:cNvPr id="423999" name="1 Imagen" descr="Exportable a varios formatos - TRM diari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200-00003F7806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7448" y="2658109"/>
          <a:ext cx="203412" cy="15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WINDOWS10/Desktop/1-Copia%20de%20Copia%20de%20PARA%20AYUDACopia%20de%200682020-V2%20ELEGIBILIDAD%20LP-DO-SRN-027-2020%20JESUS(Recuperado%20autom&#225;ticamente)(Recuperado%20autom&#225;ticamente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B"/>
      <sheetName val="RESUMEN"/>
      <sheetName val="VR-PROP"/>
      <sheetName val="Hoja2"/>
      <sheetName val="FORMULA"/>
      <sheetName val="ELEGIBILIDAD"/>
      <sheetName val="FORMULA (2)"/>
      <sheetName val="EJERCICIO"/>
      <sheetName val="Listas"/>
      <sheetName val="Hoja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2">
          <cell r="B2" t="str">
            <v>DIRECCIÓN GENERAL</v>
          </cell>
          <cell r="C2" t="str">
            <v>ADMISIBLE</v>
          </cell>
          <cell r="D2" t="str">
            <v>MEDIANA CON VALOR ABSOLUTO</v>
          </cell>
        </row>
        <row r="3">
          <cell r="B3" t="str">
            <v>SECRETARIA GENERAL - SUBDIRECCIÓN ADMINISTRATIVA</v>
          </cell>
          <cell r="C3" t="str">
            <v>NO ADMISIBLE</v>
          </cell>
          <cell r="D3" t="str">
            <v>MEDIA GEOMÉTRICA CON PRESUPUESTO OFICIAL</v>
          </cell>
        </row>
        <row r="4">
          <cell r="B4" t="str">
            <v>SECRETARIA GENERAL - SUBDIRECCIÓN FINANCIERA</v>
          </cell>
          <cell r="C4" t="str">
            <v>RECHAZO</v>
          </cell>
          <cell r="D4" t="str">
            <v>MEDIA ARITMÉTICA ALTA</v>
          </cell>
        </row>
        <row r="5">
          <cell r="B5" t="str">
            <v>DIRECCIÓN OPERATIVA - DIRECCIONES TERRITORIALES</v>
          </cell>
          <cell r="D5" t="str">
            <v>MEDIA ARITMÉTICA BAJA</v>
          </cell>
        </row>
        <row r="6">
          <cell r="B6" t="str">
            <v>DIRECCIÓN OPERATIVA - GERENCIA DE GRANDES PROYECTOS</v>
          </cell>
          <cell r="D6" t="str">
            <v>MENOR VALOR</v>
          </cell>
        </row>
        <row r="7">
          <cell r="B7" t="str">
            <v>DIRECCIÓN OPERATIVA - GRUPO PLAN 2500</v>
          </cell>
          <cell r="D7" t="str">
            <v>NO APLICA</v>
          </cell>
        </row>
        <row r="8">
          <cell r="B8" t="str">
            <v>DIRECCIÓN TÉCNICA - SUBDIRECCIÓN DE ESTUDIOS DE INNOVACIÓN</v>
          </cell>
        </row>
        <row r="9">
          <cell r="B9" t="str">
            <v>DIRECCIÓN TÉCNICA - SUBDIRECCIÓN DE MEDIO AMBIENTE Y GESTIÓN SOCIAL</v>
          </cell>
        </row>
        <row r="10">
          <cell r="B10" t="str">
            <v>DIRECCIÓN TÉCNICA - SUBDIRECCIÓN DE PREVENCIÓN Y ATENCIÓN DE EMERGENCIAS</v>
          </cell>
        </row>
        <row r="11">
          <cell r="B11" t="str">
            <v>DIRECCIÓN OPERATIVA - SUBDIRECCIÓN MARÍTIMA Y FLUVIAL</v>
          </cell>
        </row>
        <row r="12">
          <cell r="B12" t="str">
            <v>DIRECCIÓN OPERATIVA - SUBDIRECCIÓN RED NACIONAL DE CARRETERAS</v>
          </cell>
        </row>
        <row r="13">
          <cell r="B13" t="str">
            <v>DIRECCIÓN OPERATIVA - SUBDIRECCIÓN RED TERCIARIA Y FERREA</v>
          </cell>
        </row>
        <row r="14">
          <cell r="B14" t="str">
            <v>DIRECCIÓN TÉCNICA</v>
          </cell>
        </row>
        <row r="15">
          <cell r="B15" t="str">
            <v>DIRECCIÓN OPERATIVA - GRUPO TÚNEL DE LA LÍNEA</v>
          </cell>
        </row>
        <row r="16">
          <cell r="B16" t="str">
            <v>DIRECCIÓN OPERATIVA</v>
          </cell>
        </row>
      </sheetData>
      <sheetData sheetId="9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>
    <tabColor theme="8" tint="-0.499984740745262"/>
    <pageSetUpPr fitToPage="1"/>
  </sheetPr>
  <dimension ref="A1:O76"/>
  <sheetViews>
    <sheetView showGridLines="0" topLeftCell="B1" zoomScale="130" zoomScaleNormal="130" workbookViewId="0">
      <selection activeCell="E1" sqref="E1:L1048576"/>
    </sheetView>
  </sheetViews>
  <sheetFormatPr baseColWidth="10" defaultColWidth="11.42578125" defaultRowHeight="12.75"/>
  <cols>
    <col min="1" max="1" width="2.7109375" style="29" customWidth="1"/>
    <col min="2" max="2" width="8.28515625" style="29" customWidth="1"/>
    <col min="3" max="3" width="44.28515625" style="29" customWidth="1"/>
    <col min="4" max="4" width="21.42578125" style="29" customWidth="1"/>
    <col min="5" max="5" width="1.7109375" style="29" customWidth="1"/>
    <col min="6" max="6" width="20.7109375" style="29" customWidth="1"/>
    <col min="7" max="11" width="40.7109375" style="29" customWidth="1"/>
    <col min="12" max="13" width="25.7109375" style="29" customWidth="1"/>
    <col min="14" max="16384" width="11.42578125" style="29"/>
  </cols>
  <sheetData>
    <row r="1" spans="1:15" ht="16.5" thickBot="1">
      <c r="A1" s="29">
        <v>1</v>
      </c>
      <c r="B1" s="35">
        <v>2</v>
      </c>
      <c r="C1" s="30">
        <v>3</v>
      </c>
      <c r="D1" s="30">
        <v>4</v>
      </c>
      <c r="E1" s="29">
        <v>5</v>
      </c>
    </row>
    <row r="2" spans="1:15" ht="15">
      <c r="B2" s="360"/>
      <c r="C2" s="360"/>
      <c r="D2" s="360"/>
      <c r="F2" s="242"/>
    </row>
    <row r="3" spans="1:15" ht="15" customHeight="1">
      <c r="B3" s="360"/>
      <c r="C3" s="361"/>
      <c r="D3" s="328"/>
      <c r="F3" s="243" t="s">
        <v>0</v>
      </c>
    </row>
    <row r="4" spans="1:15" ht="22.5" customHeight="1" thickBot="1">
      <c r="B4" s="360"/>
      <c r="C4" s="361"/>
      <c r="D4" s="328"/>
      <c r="F4" s="244"/>
    </row>
    <row r="5" spans="1:15" ht="6.75" customHeight="1" thickBot="1">
      <c r="B5" s="328"/>
      <c r="C5" s="329"/>
      <c r="D5" s="328"/>
      <c r="F5" s="245"/>
    </row>
    <row r="6" spans="1:15" ht="26.25" customHeight="1">
      <c r="B6" s="246"/>
      <c r="C6" s="247"/>
      <c r="D6" s="248"/>
      <c r="F6" s="249" t="e">
        <f>IF(D6&gt;$I$36,"PROPUESTA VALIDA","PROPUESTA BAJA")</f>
        <v>#NUM!</v>
      </c>
    </row>
    <row r="7" spans="1:15" ht="26.25" customHeight="1">
      <c r="B7" s="246"/>
      <c r="C7" s="247"/>
      <c r="D7" s="248"/>
      <c r="F7" s="249" t="e">
        <f t="shared" ref="F7:F70" si="0">IF(D7&gt;$I$36,"PROPUESTA VALIDA","PROPUESTA BAJA")</f>
        <v>#NUM!</v>
      </c>
    </row>
    <row r="8" spans="1:15" ht="26.25" customHeight="1">
      <c r="B8" s="246"/>
      <c r="C8" s="247"/>
      <c r="D8" s="248"/>
      <c r="F8" s="249" t="e">
        <f t="shared" si="0"/>
        <v>#NUM!</v>
      </c>
    </row>
    <row r="9" spans="1:15" ht="26.25" customHeight="1">
      <c r="B9" s="246"/>
      <c r="C9" s="247"/>
      <c r="D9" s="248"/>
      <c r="F9" s="249" t="e">
        <f t="shared" si="0"/>
        <v>#NUM!</v>
      </c>
    </row>
    <row r="10" spans="1:15" s="112" customFormat="1" ht="26.25" customHeight="1">
      <c r="A10" s="29"/>
      <c r="B10" s="246"/>
      <c r="C10" s="247"/>
      <c r="D10" s="248"/>
      <c r="F10" s="249" t="e">
        <f t="shared" si="0"/>
        <v>#NUM!</v>
      </c>
      <c r="G10" s="29"/>
      <c r="H10" s="29"/>
      <c r="I10" s="29"/>
      <c r="J10" s="29"/>
      <c r="K10" s="29"/>
      <c r="L10" s="29"/>
      <c r="M10" s="29"/>
      <c r="N10" s="29"/>
      <c r="O10" s="29"/>
    </row>
    <row r="11" spans="1:15" s="112" customFormat="1" ht="26.25" customHeight="1">
      <c r="A11" s="29"/>
      <c r="B11" s="246"/>
      <c r="C11" s="247"/>
      <c r="D11" s="248"/>
      <c r="F11" s="249" t="e">
        <f t="shared" si="0"/>
        <v>#NUM!</v>
      </c>
      <c r="G11" s="29"/>
      <c r="H11" s="29"/>
      <c r="I11" s="29"/>
      <c r="J11" s="29"/>
      <c r="K11" s="29"/>
      <c r="L11" s="29"/>
      <c r="M11" s="29"/>
      <c r="N11" s="29"/>
      <c r="O11" s="29"/>
    </row>
    <row r="12" spans="1:15" s="112" customFormat="1" ht="26.25" customHeight="1">
      <c r="A12" s="29"/>
      <c r="B12" s="246"/>
      <c r="C12" s="247"/>
      <c r="D12" s="248"/>
      <c r="F12" s="249" t="e">
        <f t="shared" si="0"/>
        <v>#NUM!</v>
      </c>
      <c r="G12" s="29"/>
      <c r="H12" s="29"/>
      <c r="I12" s="29"/>
      <c r="J12" s="29"/>
      <c r="K12" s="29"/>
      <c r="L12" s="29"/>
      <c r="M12" s="29"/>
      <c r="N12" s="29"/>
      <c r="O12" s="29"/>
    </row>
    <row r="13" spans="1:15" s="112" customFormat="1" ht="26.25" customHeight="1">
      <c r="A13" s="29"/>
      <c r="B13" s="246"/>
      <c r="C13" s="247"/>
      <c r="D13" s="248"/>
      <c r="F13" s="249" t="e">
        <f t="shared" si="0"/>
        <v>#NUM!</v>
      </c>
      <c r="G13" s="29"/>
      <c r="H13" s="29"/>
      <c r="I13" s="29"/>
      <c r="J13" s="29"/>
      <c r="K13" s="29"/>
      <c r="L13" s="29"/>
      <c r="M13" s="29"/>
      <c r="N13" s="29"/>
      <c r="O13" s="29"/>
    </row>
    <row r="14" spans="1:15" s="112" customFormat="1" ht="26.25" customHeight="1">
      <c r="A14" s="29"/>
      <c r="B14" s="246"/>
      <c r="C14" s="247"/>
      <c r="D14" s="248"/>
      <c r="F14" s="249" t="e">
        <f t="shared" si="0"/>
        <v>#NUM!</v>
      </c>
      <c r="G14" s="29"/>
      <c r="H14" s="29"/>
      <c r="I14" s="29"/>
      <c r="J14" s="29"/>
      <c r="K14" s="29"/>
      <c r="L14" s="29"/>
      <c r="M14" s="29"/>
      <c r="N14" s="29"/>
      <c r="O14" s="29"/>
    </row>
    <row r="15" spans="1:15" s="112" customFormat="1" ht="26.25" customHeight="1">
      <c r="A15" s="29"/>
      <c r="B15" s="246"/>
      <c r="C15" s="247"/>
      <c r="D15" s="248"/>
      <c r="F15" s="249" t="e">
        <f t="shared" si="0"/>
        <v>#NUM!</v>
      </c>
      <c r="G15" s="29"/>
      <c r="H15" s="29"/>
      <c r="I15" s="29"/>
      <c r="J15" s="29"/>
      <c r="K15" s="29"/>
      <c r="L15" s="29"/>
      <c r="M15" s="29"/>
      <c r="N15" s="29"/>
      <c r="O15" s="29"/>
    </row>
    <row r="16" spans="1:15" s="112" customFormat="1" ht="26.25" customHeight="1">
      <c r="A16" s="29"/>
      <c r="B16" s="246"/>
      <c r="C16" s="247"/>
      <c r="D16" s="248"/>
      <c r="F16" s="249" t="e">
        <f t="shared" si="0"/>
        <v>#NUM!</v>
      </c>
      <c r="G16" s="29"/>
      <c r="H16" s="29"/>
      <c r="I16" s="29"/>
      <c r="J16" s="29"/>
      <c r="K16" s="29"/>
      <c r="L16" s="29"/>
      <c r="M16" s="29"/>
      <c r="N16" s="29"/>
      <c r="O16" s="29"/>
    </row>
    <row r="17" spans="1:15" s="112" customFormat="1" ht="26.25" customHeight="1">
      <c r="A17" s="29"/>
      <c r="B17" s="246"/>
      <c r="C17" s="247"/>
      <c r="D17" s="248"/>
      <c r="F17" s="249" t="e">
        <f t="shared" si="0"/>
        <v>#NUM!</v>
      </c>
      <c r="G17" s="250"/>
      <c r="H17" s="250"/>
      <c r="I17" s="251"/>
      <c r="J17" s="251"/>
      <c r="K17" s="251"/>
      <c r="L17" s="251"/>
      <c r="M17" s="29"/>
      <c r="N17" s="29"/>
      <c r="O17" s="29"/>
    </row>
    <row r="18" spans="1:15" s="112" customFormat="1" ht="26.25" customHeight="1">
      <c r="A18" s="29"/>
      <c r="B18" s="246"/>
      <c r="C18" s="247"/>
      <c r="D18" s="248"/>
      <c r="F18" s="249" t="e">
        <f t="shared" si="0"/>
        <v>#NUM!</v>
      </c>
      <c r="G18" s="252"/>
      <c r="H18" s="250"/>
      <c r="I18" s="251"/>
      <c r="J18" s="251"/>
      <c r="K18" s="251"/>
      <c r="L18" s="251"/>
      <c r="M18" s="29"/>
      <c r="N18" s="29"/>
      <c r="O18" s="29"/>
    </row>
    <row r="19" spans="1:15" s="112" customFormat="1" ht="26.25" customHeight="1">
      <c r="A19" s="29"/>
      <c r="B19" s="246"/>
      <c r="C19" s="247"/>
      <c r="D19" s="248"/>
      <c r="F19" s="249" t="e">
        <f t="shared" si="0"/>
        <v>#NUM!</v>
      </c>
      <c r="G19" s="253">
        <v>12517051</v>
      </c>
      <c r="H19" s="253" t="s">
        <v>1</v>
      </c>
      <c r="I19" s="253" t="s">
        <v>1</v>
      </c>
      <c r="J19" s="253" t="s">
        <v>1</v>
      </c>
      <c r="K19" s="253">
        <v>0</v>
      </c>
      <c r="L19" s="253"/>
      <c r="M19" s="29"/>
      <c r="N19" s="29"/>
      <c r="O19" s="29"/>
    </row>
    <row r="20" spans="1:15" s="112" customFormat="1" ht="26.25" customHeight="1">
      <c r="A20" s="29"/>
      <c r="B20" s="246"/>
      <c r="C20" s="247"/>
      <c r="D20" s="248"/>
      <c r="F20" s="249" t="e">
        <f t="shared" si="0"/>
        <v>#NUM!</v>
      </c>
      <c r="G20" s="253">
        <v>19572440</v>
      </c>
      <c r="H20" s="253" t="s">
        <v>1</v>
      </c>
      <c r="I20" s="253" t="s">
        <v>1</v>
      </c>
      <c r="J20" s="253" t="s">
        <v>1</v>
      </c>
      <c r="K20" s="253">
        <v>0</v>
      </c>
      <c r="L20" s="253"/>
      <c r="M20" s="29"/>
      <c r="N20" s="29"/>
      <c r="O20" s="29"/>
    </row>
    <row r="21" spans="1:15" s="112" customFormat="1" ht="26.25" customHeight="1">
      <c r="A21" s="29"/>
      <c r="B21" s="246"/>
      <c r="C21" s="247"/>
      <c r="D21" s="248"/>
      <c r="F21" s="249" t="e">
        <f t="shared" si="0"/>
        <v>#NUM!</v>
      </c>
      <c r="G21" s="253">
        <v>8230777</v>
      </c>
      <c r="H21" s="253" t="s">
        <v>1</v>
      </c>
      <c r="I21" s="253" t="s">
        <v>1</v>
      </c>
      <c r="J21" s="253" t="s">
        <v>1</v>
      </c>
      <c r="K21" s="253">
        <v>0</v>
      </c>
      <c r="L21" s="253"/>
      <c r="M21" s="29"/>
      <c r="N21" s="29"/>
      <c r="O21" s="29"/>
    </row>
    <row r="22" spans="1:15" s="112" customFormat="1" ht="26.25" customHeight="1">
      <c r="A22" s="29"/>
      <c r="B22" s="246"/>
      <c r="C22" s="247"/>
      <c r="D22" s="248"/>
      <c r="F22" s="249" t="e">
        <f t="shared" si="0"/>
        <v>#NUM!</v>
      </c>
      <c r="G22" s="253">
        <v>8599889</v>
      </c>
      <c r="H22" s="253">
        <v>4100122</v>
      </c>
      <c r="I22" s="253" t="s">
        <v>1</v>
      </c>
      <c r="J22" s="253" t="s">
        <v>1</v>
      </c>
      <c r="K22" s="253">
        <v>0</v>
      </c>
      <c r="L22" s="253"/>
      <c r="M22" s="29"/>
      <c r="N22" s="29"/>
      <c r="O22" s="29"/>
    </row>
    <row r="23" spans="1:15" s="112" customFormat="1" ht="26.25" customHeight="1">
      <c r="A23" s="29"/>
      <c r="B23" s="246"/>
      <c r="C23" s="247"/>
      <c r="D23" s="248"/>
      <c r="F23" s="249" t="e">
        <f t="shared" si="0"/>
        <v>#NUM!</v>
      </c>
      <c r="G23" s="253">
        <v>13016907</v>
      </c>
      <c r="H23" s="253" t="s">
        <v>1</v>
      </c>
      <c r="I23" s="253" t="s">
        <v>1</v>
      </c>
      <c r="J23" s="253" t="s">
        <v>1</v>
      </c>
      <c r="K23" s="253">
        <v>-14846.380000114441</v>
      </c>
      <c r="L23" s="253"/>
      <c r="M23" s="29"/>
      <c r="N23" s="29"/>
      <c r="O23" s="29"/>
    </row>
    <row r="24" spans="1:15" s="112" customFormat="1" ht="26.25" customHeight="1">
      <c r="A24" s="29"/>
      <c r="B24" s="246"/>
      <c r="C24" s="247"/>
      <c r="D24" s="248"/>
      <c r="F24" s="249" t="e">
        <f t="shared" si="0"/>
        <v>#NUM!</v>
      </c>
      <c r="G24" s="253">
        <v>18624297</v>
      </c>
      <c r="H24" s="253">
        <v>8517140</v>
      </c>
      <c r="I24" s="253" t="s">
        <v>1</v>
      </c>
      <c r="J24" s="253" t="s">
        <v>1</v>
      </c>
      <c r="K24" s="253">
        <v>0</v>
      </c>
      <c r="L24" s="253"/>
      <c r="M24" s="29"/>
      <c r="N24" s="29"/>
      <c r="O24" s="29"/>
    </row>
    <row r="25" spans="1:15" s="112" customFormat="1" ht="26.25" customHeight="1">
      <c r="A25" s="29"/>
      <c r="B25" s="246"/>
      <c r="C25" s="247"/>
      <c r="D25" s="248"/>
      <c r="F25" s="249" t="e">
        <f t="shared" si="0"/>
        <v>#NUM!</v>
      </c>
      <c r="G25" s="253">
        <v>15366493</v>
      </c>
      <c r="H25" s="253" t="s">
        <v>1</v>
      </c>
      <c r="I25" s="253" t="s">
        <v>1</v>
      </c>
      <c r="J25" s="253" t="s">
        <v>1</v>
      </c>
      <c r="K25" s="253">
        <v>0</v>
      </c>
      <c r="L25" s="253"/>
    </row>
    <row r="26" spans="1:15" s="112" customFormat="1" ht="26.25" customHeight="1">
      <c r="A26" s="29"/>
      <c r="B26" s="246"/>
      <c r="C26" s="247"/>
      <c r="D26" s="248"/>
      <c r="F26" s="249" t="e">
        <f t="shared" si="0"/>
        <v>#NUM!</v>
      </c>
      <c r="G26" s="253">
        <v>0</v>
      </c>
      <c r="H26" s="253">
        <v>5259336</v>
      </c>
      <c r="I26" s="253" t="s">
        <v>1</v>
      </c>
      <c r="J26" s="253" t="s">
        <v>1</v>
      </c>
      <c r="K26" s="253">
        <v>-137385</v>
      </c>
      <c r="L26" s="253"/>
    </row>
    <row r="27" spans="1:15" s="112" customFormat="1" ht="26.25" customHeight="1">
      <c r="A27" s="29"/>
      <c r="B27" s="246"/>
      <c r="C27" s="247"/>
      <c r="D27" s="248"/>
      <c r="E27" s="112" t="str">
        <f>IF(COUNTIF(G27:J27,"&gt;"&amp;$L$32),B27,"")</f>
        <v/>
      </c>
      <c r="F27" s="249" t="e">
        <f t="shared" si="0"/>
        <v>#NUM!</v>
      </c>
      <c r="G27" s="253" t="e">
        <v>#VALUE!</v>
      </c>
      <c r="H27" s="253">
        <v>5259336</v>
      </c>
      <c r="I27" s="253" t="s">
        <v>1</v>
      </c>
      <c r="J27" s="253" t="s">
        <v>1</v>
      </c>
      <c r="K27" s="253">
        <v>-797969</v>
      </c>
      <c r="L27" s="253"/>
    </row>
    <row r="28" spans="1:15" s="112" customFormat="1" ht="26.25" customHeight="1">
      <c r="A28" s="29"/>
      <c r="B28" s="246"/>
      <c r="C28" s="247"/>
      <c r="D28" s="248"/>
      <c r="E28" s="112" t="str">
        <f t="shared" ref="E28:E70" si="1">IF(COUNTIF(G28:J28,"&gt;"&amp;$L$32),B28,"")</f>
        <v/>
      </c>
      <c r="F28" s="249" t="e">
        <f t="shared" si="0"/>
        <v>#NUM!</v>
      </c>
      <c r="G28" s="253">
        <v>142621754</v>
      </c>
      <c r="H28" s="253">
        <v>154733629</v>
      </c>
      <c r="I28" s="253" t="s">
        <v>1</v>
      </c>
      <c r="J28" s="253" t="s">
        <v>1</v>
      </c>
      <c r="K28" s="253">
        <v>0</v>
      </c>
      <c r="L28" s="253"/>
    </row>
    <row r="29" spans="1:15" s="112" customFormat="1" ht="26.25" customHeight="1">
      <c r="A29" s="29"/>
      <c r="B29" s="246"/>
      <c r="C29" s="247"/>
      <c r="D29" s="248"/>
      <c r="E29" s="112" t="str">
        <f t="shared" si="1"/>
        <v/>
      </c>
      <c r="F29" s="249" t="e">
        <f t="shared" si="0"/>
        <v>#NUM!</v>
      </c>
      <c r="G29" s="253">
        <v>47648676</v>
      </c>
      <c r="H29" s="253">
        <v>12111875</v>
      </c>
      <c r="I29" s="253" t="s">
        <v>1</v>
      </c>
      <c r="J29" s="253" t="s">
        <v>1</v>
      </c>
      <c r="K29" s="253">
        <v>0</v>
      </c>
      <c r="L29" s="253"/>
    </row>
    <row r="30" spans="1:15" s="112" customFormat="1" ht="26.25" customHeight="1">
      <c r="A30" s="29"/>
      <c r="B30" s="246"/>
      <c r="C30" s="247"/>
      <c r="D30" s="248"/>
      <c r="E30" s="112" t="str">
        <f t="shared" si="1"/>
        <v/>
      </c>
      <c r="F30" s="249" t="e">
        <f t="shared" si="0"/>
        <v>#NUM!</v>
      </c>
      <c r="G30" s="253" t="e">
        <v>#VALUE!</v>
      </c>
      <c r="H30" s="253" t="s">
        <v>1</v>
      </c>
      <c r="I30" s="253" t="s">
        <v>1</v>
      </c>
      <c r="J30" s="253" t="s">
        <v>1</v>
      </c>
      <c r="K30" s="253">
        <v>0</v>
      </c>
      <c r="L30" s="253"/>
    </row>
    <row r="31" spans="1:15" s="112" customFormat="1" ht="26.25" customHeight="1">
      <c r="A31" s="29"/>
      <c r="B31" s="246"/>
      <c r="C31" s="247"/>
      <c r="D31" s="248"/>
      <c r="E31" s="112" t="str">
        <f t="shared" si="1"/>
        <v/>
      </c>
      <c r="F31" s="249" t="e">
        <f t="shared" si="0"/>
        <v>#NUM!</v>
      </c>
      <c r="G31" s="253">
        <v>19036932</v>
      </c>
      <c r="H31" s="253">
        <v>51547085</v>
      </c>
      <c r="I31" s="253" t="s">
        <v>1</v>
      </c>
      <c r="J31" s="253" t="s">
        <v>1</v>
      </c>
      <c r="K31" s="253">
        <v>0</v>
      </c>
      <c r="L31" s="253"/>
    </row>
    <row r="32" spans="1:15" s="112" customFormat="1" ht="26.25" customHeight="1" thickBot="1">
      <c r="A32" s="29"/>
      <c r="B32" s="246"/>
      <c r="C32" s="247"/>
      <c r="D32" s="248"/>
      <c r="E32" s="112" t="str">
        <f t="shared" si="1"/>
        <v/>
      </c>
      <c r="F32" s="249" t="e">
        <f t="shared" si="0"/>
        <v>#NUM!</v>
      </c>
      <c r="G32" s="253" t="e">
        <v>#VALUE!</v>
      </c>
      <c r="H32" s="253">
        <v>32510153</v>
      </c>
      <c r="I32" s="253" t="s">
        <v>1</v>
      </c>
      <c r="J32" s="253" t="s">
        <v>1</v>
      </c>
      <c r="K32" s="253">
        <v>551258</v>
      </c>
      <c r="L32" s="253"/>
    </row>
    <row r="33" spans="1:15" s="112" customFormat="1" ht="26.25" customHeight="1">
      <c r="A33" s="29"/>
      <c r="B33" s="246"/>
      <c r="C33" s="247"/>
      <c r="D33" s="248"/>
      <c r="E33" s="112" t="str">
        <f t="shared" si="1"/>
        <v/>
      </c>
      <c r="F33" s="249" t="e">
        <f t="shared" si="0"/>
        <v>#NUM!</v>
      </c>
      <c r="G33" s="254" t="s">
        <v>2</v>
      </c>
      <c r="H33" s="255"/>
      <c r="I33" s="256"/>
      <c r="J33" s="257"/>
      <c r="K33" s="253">
        <v>0</v>
      </c>
      <c r="L33" s="253"/>
    </row>
    <row r="34" spans="1:15" s="112" customFormat="1" ht="26.25" customHeight="1" thickBot="1">
      <c r="A34" s="29"/>
      <c r="B34" s="246"/>
      <c r="C34" s="247"/>
      <c r="D34" s="248"/>
      <c r="E34" s="112" t="str">
        <f t="shared" si="1"/>
        <v/>
      </c>
      <c r="F34" s="249" t="e">
        <f t="shared" si="0"/>
        <v>#NUM!</v>
      </c>
      <c r="G34" s="258">
        <f>D5</f>
        <v>0</v>
      </c>
      <c r="H34" s="259"/>
      <c r="I34" s="257"/>
      <c r="J34" s="257"/>
      <c r="K34" s="253">
        <v>0</v>
      </c>
      <c r="L34" s="253"/>
    </row>
    <row r="35" spans="1:15" s="112" customFormat="1" ht="26.25" customHeight="1" thickBot="1">
      <c r="A35" s="29"/>
      <c r="B35" s="246"/>
      <c r="C35" s="247"/>
      <c r="D35" s="248"/>
      <c r="E35" s="112" t="str">
        <f t="shared" si="1"/>
        <v/>
      </c>
      <c r="F35" s="249" t="e">
        <f t="shared" si="0"/>
        <v>#NUM!</v>
      </c>
      <c r="G35" s="260" t="s">
        <v>3</v>
      </c>
      <c r="H35" s="261" t="e">
        <f>AVERAGE(D6:D35)</f>
        <v>#DIV/0!</v>
      </c>
      <c r="I35" s="262" t="s">
        <v>4</v>
      </c>
      <c r="J35" s="263" t="s">
        <v>5</v>
      </c>
      <c r="K35" s="333" t="str">
        <f>IFERROR(IF(MAX(G42:J70)&lt;L47,"DESPUES DE APLICAR LA GUIA DE COLOMBIA COMPRA EFICIENTE, SE DETERMINA QUE NINGUNA OFERTA SE ENCUENTRA EN LA CONDICION DE OFERTA ARTIFICIALMENTE BAJA"," SE DEBE REQUERIR A LOS PROPONENTES: "&amp;E27 &amp;", "&amp;E28 &amp;", "&amp;E29 &amp;", "&amp; E30 &amp; ", "&amp;E31 &amp;", "&amp;E32 &amp; ", "&amp;E33 &amp; ", "&amp;E34 &amp;", "&amp;E35 &amp; ","&amp;E36 &amp;", "&amp;E37 &amp;", "&amp;E38 &amp;", "&amp; E39 &amp; ", "&amp;E40 &amp;", "&amp;E41 &amp; ", "&amp;E42 &amp; ", "&amp;E43 &amp;", "&amp; E44),"")</f>
        <v/>
      </c>
      <c r="L35" s="334"/>
    </row>
    <row r="36" spans="1:15" s="112" customFormat="1" ht="26.25" customHeight="1" thickBot="1">
      <c r="A36" s="29"/>
      <c r="B36" s="246"/>
      <c r="C36" s="247"/>
      <c r="D36" s="248"/>
      <c r="E36" s="112" t="str">
        <f t="shared" si="1"/>
        <v/>
      </c>
      <c r="F36" s="249" t="e">
        <f t="shared" si="0"/>
        <v>#NUM!</v>
      </c>
      <c r="G36" s="264" t="s">
        <v>6</v>
      </c>
      <c r="H36" s="261" t="e">
        <f>MEDIAN(D6:D35)</f>
        <v>#NUM!</v>
      </c>
      <c r="I36" s="339" t="e">
        <f>H36-H37</f>
        <v>#NUM!</v>
      </c>
      <c r="J36" s="341" t="e">
        <f>1-(I36/J41)</f>
        <v>#NUM!</v>
      </c>
      <c r="K36" s="335"/>
      <c r="L36" s="336"/>
    </row>
    <row r="37" spans="1:15" s="112" customFormat="1" ht="26.25" customHeight="1" thickBot="1">
      <c r="A37" s="29"/>
      <c r="B37" s="246"/>
      <c r="C37" s="247"/>
      <c r="D37" s="248"/>
      <c r="E37" s="112" t="str">
        <f t="shared" si="1"/>
        <v/>
      </c>
      <c r="F37" s="249" t="e">
        <f t="shared" si="0"/>
        <v>#NUM!</v>
      </c>
      <c r="G37" s="265" t="s">
        <v>7</v>
      </c>
      <c r="H37" s="266" t="e">
        <f>_xlfn.STDEV.P(D6:D35)</f>
        <v>#DIV/0!</v>
      </c>
      <c r="I37" s="340"/>
      <c r="J37" s="342"/>
      <c r="K37" s="337"/>
      <c r="L37" s="338"/>
    </row>
    <row r="38" spans="1:15" s="112" customFormat="1" ht="26.25" customHeight="1" thickBot="1">
      <c r="A38" s="29"/>
      <c r="B38" s="246"/>
      <c r="C38" s="247"/>
      <c r="D38" s="248"/>
      <c r="E38" s="112" t="str">
        <f t="shared" si="1"/>
        <v/>
      </c>
      <c r="F38" s="249" t="e">
        <f t="shared" si="0"/>
        <v>#NUM!</v>
      </c>
      <c r="G38" s="267" t="s">
        <v>8</v>
      </c>
      <c r="H38" s="268"/>
      <c r="I38" s="268"/>
      <c r="J38" s="268"/>
      <c r="K38" s="269"/>
      <c r="L38" s="270" t="s">
        <v>9</v>
      </c>
    </row>
    <row r="39" spans="1:15" s="112" customFormat="1" ht="26.25" customHeight="1">
      <c r="A39" s="29"/>
      <c r="B39" s="246"/>
      <c r="C39" s="247"/>
      <c r="D39" s="248"/>
      <c r="E39" s="112" t="str">
        <f t="shared" si="1"/>
        <v/>
      </c>
      <c r="F39" s="249" t="e">
        <f t="shared" si="0"/>
        <v>#NUM!</v>
      </c>
      <c r="G39" s="271"/>
      <c r="H39" s="272" t="s">
        <v>10</v>
      </c>
      <c r="I39" s="272" t="s">
        <v>11</v>
      </c>
      <c r="J39" s="272" t="s">
        <v>2</v>
      </c>
      <c r="K39" s="273" t="s">
        <v>12</v>
      </c>
      <c r="L39" s="274"/>
    </row>
    <row r="40" spans="1:15" s="112" customFormat="1" ht="26.25" customHeight="1">
      <c r="A40" s="29"/>
      <c r="B40" s="246"/>
      <c r="C40" s="247"/>
      <c r="D40" s="248"/>
      <c r="E40" s="112" t="str">
        <f t="shared" si="1"/>
        <v/>
      </c>
      <c r="F40" s="249" t="e">
        <f t="shared" si="0"/>
        <v>#NUM!</v>
      </c>
      <c r="G40" s="275" t="s">
        <v>13</v>
      </c>
      <c r="H40" s="276" t="e">
        <f>(J41-H41)/J41</f>
        <v>#DIV/0!</v>
      </c>
      <c r="I40" s="277" t="e">
        <f>(J41-I41)/J41</f>
        <v>#NUM!</v>
      </c>
      <c r="J40" s="278" t="e">
        <f>(J41-I36)/J41</f>
        <v>#NUM!</v>
      </c>
      <c r="K40" s="279"/>
      <c r="L40" s="274"/>
    </row>
    <row r="41" spans="1:15" s="112" customFormat="1" ht="26.25" customHeight="1" thickBot="1">
      <c r="A41" s="29"/>
      <c r="B41" s="246"/>
      <c r="C41" s="247"/>
      <c r="D41" s="248"/>
      <c r="E41" s="112" t="str">
        <f t="shared" si="1"/>
        <v/>
      </c>
      <c r="F41" s="249" t="e">
        <f t="shared" si="0"/>
        <v>#NUM!</v>
      </c>
      <c r="G41" s="258" t="e">
        <f>I36</f>
        <v>#NUM!</v>
      </c>
      <c r="H41" s="258" t="e">
        <f>H35</f>
        <v>#DIV/0!</v>
      </c>
      <c r="I41" s="258" t="e">
        <f>H36</f>
        <v>#NUM!</v>
      </c>
      <c r="J41" s="258">
        <f>G34</f>
        <v>0</v>
      </c>
      <c r="K41" s="280"/>
      <c r="L41" s="281"/>
    </row>
    <row r="42" spans="1:15" ht="26.25" customHeight="1">
      <c r="B42" s="246"/>
      <c r="C42" s="247"/>
      <c r="D42" s="248"/>
      <c r="E42" s="112" t="str">
        <f>IF(COUNTIF(G42:J42,"&gt;"&amp;$L$32),"No."&amp;B42&amp;",  ","")</f>
        <v/>
      </c>
      <c r="F42" s="249" t="e">
        <f t="shared" si="0"/>
        <v>#NUM!</v>
      </c>
      <c r="G42" s="282" t="e">
        <f>1-(D42/$G$41)</f>
        <v>#NUM!</v>
      </c>
      <c r="H42" s="283" t="e">
        <f>1-(D42/$H$41)</f>
        <v>#DIV/0!</v>
      </c>
      <c r="I42" s="284" t="e">
        <f>1-(D42/$I$41)</f>
        <v>#NUM!</v>
      </c>
      <c r="J42" s="284" t="e">
        <f>1-(D42/$J$41)</f>
        <v>#DIV/0!</v>
      </c>
      <c r="K42" s="285" t="s">
        <v>14</v>
      </c>
      <c r="L42" s="286" t="s">
        <v>15</v>
      </c>
      <c r="M42" s="112"/>
      <c r="N42" s="112"/>
      <c r="O42" s="112"/>
    </row>
    <row r="43" spans="1:15" ht="26.25" customHeight="1" thickBot="1">
      <c r="B43" s="246"/>
      <c r="C43" s="247"/>
      <c r="D43" s="248"/>
      <c r="E43" s="112" t="str">
        <f t="shared" ref="E43:E50" si="2">IF(COUNTIF(G43:J43,"&gt;"&amp;$L$32),"No."&amp;B43&amp;",  ","")</f>
        <v/>
      </c>
      <c r="F43" s="249" t="e">
        <f t="shared" si="0"/>
        <v>#NUM!</v>
      </c>
      <c r="G43" s="282" t="e">
        <f t="shared" ref="G43:G70" si="3">1-(D43/$G$41)</f>
        <v>#NUM!</v>
      </c>
      <c r="H43" s="283" t="e">
        <f t="shared" ref="H43:H70" si="4">1-(D43/$H$41)</f>
        <v>#DIV/0!</v>
      </c>
      <c r="I43" s="284" t="e">
        <f t="shared" ref="I43:I70" si="5">1-(D43/$I$41)</f>
        <v>#NUM!</v>
      </c>
      <c r="J43" s="284" t="e">
        <f t="shared" ref="J43:J70" si="6">1-(D43/$J$41)</f>
        <v>#DIV/0!</v>
      </c>
      <c r="K43" s="287">
        <v>0.113371142807664</v>
      </c>
      <c r="L43" s="288">
        <v>0.03</v>
      </c>
      <c r="M43" s="112"/>
      <c r="N43" s="112"/>
      <c r="O43" s="112"/>
    </row>
    <row r="44" spans="1:15" ht="26.25" customHeight="1">
      <c r="B44" s="246"/>
      <c r="C44" s="247"/>
      <c r="D44" s="248"/>
      <c r="E44" s="112" t="str">
        <f t="shared" si="2"/>
        <v/>
      </c>
      <c r="F44" s="249" t="e">
        <f t="shared" si="0"/>
        <v>#NUM!</v>
      </c>
      <c r="G44" s="282" t="e">
        <f t="shared" si="3"/>
        <v>#NUM!</v>
      </c>
      <c r="H44" s="283" t="e">
        <f t="shared" si="4"/>
        <v>#DIV/0!</v>
      </c>
      <c r="I44" s="284" t="e">
        <f t="shared" si="5"/>
        <v>#NUM!</v>
      </c>
      <c r="J44" s="284" t="e">
        <f t="shared" si="6"/>
        <v>#DIV/0!</v>
      </c>
      <c r="K44" s="289" t="s">
        <v>16</v>
      </c>
      <c r="L44" s="290" t="s">
        <v>9</v>
      </c>
      <c r="M44" s="112"/>
      <c r="N44" s="112"/>
      <c r="O44" s="112"/>
    </row>
    <row r="45" spans="1:15" ht="26.25" customHeight="1" thickBot="1">
      <c r="B45" s="246"/>
      <c r="C45" s="247"/>
      <c r="D45" s="248"/>
      <c r="E45" s="112" t="str">
        <f t="shared" si="2"/>
        <v/>
      </c>
      <c r="F45" s="249" t="e">
        <f t="shared" si="0"/>
        <v>#NUM!</v>
      </c>
      <c r="G45" s="282" t="e">
        <f t="shared" si="3"/>
        <v>#NUM!</v>
      </c>
      <c r="H45" s="283" t="e">
        <f t="shared" si="4"/>
        <v>#DIV/0!</v>
      </c>
      <c r="I45" s="284" t="e">
        <f t="shared" si="5"/>
        <v>#NUM!</v>
      </c>
      <c r="J45" s="284" t="e">
        <f t="shared" si="6"/>
        <v>#DIV/0!</v>
      </c>
      <c r="K45" s="287">
        <v>0.1157212157046858</v>
      </c>
      <c r="L45" s="291">
        <f>AVERAGE(K42:K47)</f>
        <v>0.12271663986972385</v>
      </c>
      <c r="M45" s="112"/>
      <c r="N45" s="112"/>
      <c r="O45" s="112"/>
    </row>
    <row r="46" spans="1:15" ht="26.25" customHeight="1">
      <c r="B46" s="246"/>
      <c r="C46" s="247"/>
      <c r="D46" s="248"/>
      <c r="E46" s="112" t="str">
        <f t="shared" si="2"/>
        <v/>
      </c>
      <c r="F46" s="249" t="e">
        <f t="shared" si="0"/>
        <v>#NUM!</v>
      </c>
      <c r="G46" s="282" t="e">
        <f t="shared" si="3"/>
        <v>#NUM!</v>
      </c>
      <c r="H46" s="283" t="e">
        <f t="shared" si="4"/>
        <v>#DIV/0!</v>
      </c>
      <c r="I46" s="284" t="e">
        <f t="shared" si="5"/>
        <v>#NUM!</v>
      </c>
      <c r="J46" s="284" t="e">
        <f t="shared" si="6"/>
        <v>#DIV/0!</v>
      </c>
      <c r="K46" s="287" t="s">
        <v>17</v>
      </c>
      <c r="L46" s="292" t="s">
        <v>18</v>
      </c>
      <c r="M46" s="112"/>
      <c r="N46" s="112"/>
      <c r="O46" s="112"/>
    </row>
    <row r="47" spans="1:15" ht="26.25" customHeight="1" thickBot="1">
      <c r="B47" s="246"/>
      <c r="C47" s="247"/>
      <c r="D47" s="248"/>
      <c r="E47" s="112" t="str">
        <f t="shared" si="2"/>
        <v/>
      </c>
      <c r="F47" s="249" t="e">
        <f t="shared" si="0"/>
        <v>#NUM!</v>
      </c>
      <c r="G47" s="282" t="e">
        <f t="shared" si="3"/>
        <v>#NUM!</v>
      </c>
      <c r="H47" s="283" t="e">
        <f t="shared" si="4"/>
        <v>#DIV/0!</v>
      </c>
      <c r="I47" s="284" t="e">
        <f t="shared" si="5"/>
        <v>#NUM!</v>
      </c>
      <c r="J47" s="284" t="e">
        <f t="shared" si="6"/>
        <v>#DIV/0!</v>
      </c>
      <c r="K47" s="287">
        <v>0.13905756109682174</v>
      </c>
      <c r="L47" s="293">
        <f>L43+L45</f>
        <v>0.15271663986972384</v>
      </c>
      <c r="M47" s="112"/>
      <c r="N47" s="112"/>
      <c r="O47" s="112"/>
    </row>
    <row r="48" spans="1:15" ht="26.25" customHeight="1">
      <c r="B48" s="246"/>
      <c r="C48" s="247"/>
      <c r="D48" s="248"/>
      <c r="E48" s="112" t="str">
        <f t="shared" si="2"/>
        <v/>
      </c>
      <c r="F48" s="249" t="e">
        <f t="shared" si="0"/>
        <v>#NUM!</v>
      </c>
      <c r="G48" s="282" t="e">
        <f t="shared" si="3"/>
        <v>#NUM!</v>
      </c>
      <c r="H48" s="283" t="e">
        <f t="shared" si="4"/>
        <v>#DIV/0!</v>
      </c>
      <c r="I48" s="284" t="e">
        <f t="shared" si="5"/>
        <v>#NUM!</v>
      </c>
      <c r="J48" s="284" t="e">
        <f t="shared" si="6"/>
        <v>#DIV/0!</v>
      </c>
      <c r="K48" s="253">
        <v>0</v>
      </c>
      <c r="L48" s="253"/>
      <c r="M48" s="112"/>
      <c r="N48" s="112"/>
      <c r="O48" s="112"/>
    </row>
    <row r="49" spans="1:15" ht="26.25" customHeight="1">
      <c r="B49" s="246"/>
      <c r="C49" s="247"/>
      <c r="D49" s="248"/>
      <c r="E49" s="112" t="str">
        <f t="shared" si="2"/>
        <v/>
      </c>
      <c r="F49" s="249" t="e">
        <f t="shared" si="0"/>
        <v>#NUM!</v>
      </c>
      <c r="G49" s="282" t="e">
        <f t="shared" si="3"/>
        <v>#NUM!</v>
      </c>
      <c r="H49" s="283" t="e">
        <f t="shared" si="4"/>
        <v>#DIV/0!</v>
      </c>
      <c r="I49" s="284" t="e">
        <f t="shared" si="5"/>
        <v>#NUM!</v>
      </c>
      <c r="J49" s="284" t="e">
        <f t="shared" si="6"/>
        <v>#DIV/0!</v>
      </c>
      <c r="K49" s="253">
        <v>0</v>
      </c>
      <c r="L49" s="253"/>
      <c r="M49" s="112"/>
      <c r="N49" s="112"/>
      <c r="O49" s="112"/>
    </row>
    <row r="50" spans="1:15" ht="26.25" customHeight="1">
      <c r="B50" s="246"/>
      <c r="C50" s="247"/>
      <c r="D50" s="248"/>
      <c r="E50" s="112" t="str">
        <f t="shared" si="2"/>
        <v/>
      </c>
      <c r="F50" s="249" t="e">
        <f t="shared" si="0"/>
        <v>#NUM!</v>
      </c>
      <c r="G50" s="282" t="e">
        <f t="shared" si="3"/>
        <v>#NUM!</v>
      </c>
      <c r="H50" s="283" t="e">
        <f t="shared" si="4"/>
        <v>#DIV/0!</v>
      </c>
      <c r="I50" s="284" t="e">
        <f t="shared" si="5"/>
        <v>#NUM!</v>
      </c>
      <c r="J50" s="284" t="e">
        <f t="shared" si="6"/>
        <v>#DIV/0!</v>
      </c>
      <c r="K50" s="253">
        <v>0</v>
      </c>
      <c r="L50" s="253"/>
      <c r="M50" s="112"/>
      <c r="N50" s="112"/>
      <c r="O50" s="112"/>
    </row>
    <row r="51" spans="1:15" s="294" customFormat="1" ht="6.75" customHeight="1">
      <c r="B51" s="246"/>
      <c r="C51" s="247"/>
      <c r="D51" s="248"/>
      <c r="E51" s="112" t="str">
        <f t="shared" si="1"/>
        <v/>
      </c>
      <c r="F51" s="249" t="e">
        <f t="shared" si="0"/>
        <v>#NUM!</v>
      </c>
      <c r="G51" s="282" t="e">
        <f t="shared" si="3"/>
        <v>#NUM!</v>
      </c>
      <c r="H51" s="283" t="e">
        <f t="shared" si="4"/>
        <v>#DIV/0!</v>
      </c>
      <c r="I51" s="284" t="e">
        <f t="shared" si="5"/>
        <v>#NUM!</v>
      </c>
      <c r="J51" s="284" t="e">
        <f t="shared" si="6"/>
        <v>#DIV/0!</v>
      </c>
      <c r="K51" s="29"/>
      <c r="L51" s="29"/>
      <c r="M51" s="112"/>
      <c r="N51" s="112"/>
      <c r="O51" s="112"/>
    </row>
    <row r="52" spans="1:15" ht="15">
      <c r="B52" s="246"/>
      <c r="C52" s="247"/>
      <c r="D52" s="248"/>
      <c r="E52" s="112" t="str">
        <f t="shared" si="1"/>
        <v/>
      </c>
      <c r="F52" s="249" t="e">
        <f t="shared" si="0"/>
        <v>#NUM!</v>
      </c>
      <c r="G52" s="282" t="e">
        <f t="shared" si="3"/>
        <v>#NUM!</v>
      </c>
      <c r="H52" s="283" t="e">
        <f t="shared" si="4"/>
        <v>#DIV/0!</v>
      </c>
      <c r="I52" s="284" t="e">
        <f t="shared" si="5"/>
        <v>#NUM!</v>
      </c>
      <c r="J52" s="284" t="e">
        <f t="shared" si="6"/>
        <v>#DIV/0!</v>
      </c>
      <c r="M52" s="112"/>
      <c r="N52" s="112"/>
      <c r="O52" s="112"/>
    </row>
    <row r="53" spans="1:15" ht="15">
      <c r="B53" s="246"/>
      <c r="C53" s="247"/>
      <c r="D53" s="248"/>
      <c r="E53" s="112" t="str">
        <f t="shared" si="1"/>
        <v/>
      </c>
      <c r="F53" s="249" t="e">
        <f t="shared" si="0"/>
        <v>#NUM!</v>
      </c>
      <c r="G53" s="282" t="e">
        <f t="shared" si="3"/>
        <v>#NUM!</v>
      </c>
      <c r="H53" s="283" t="e">
        <f t="shared" si="4"/>
        <v>#DIV/0!</v>
      </c>
      <c r="I53" s="284" t="e">
        <f t="shared" si="5"/>
        <v>#NUM!</v>
      </c>
      <c r="J53" s="284" t="e">
        <f t="shared" si="6"/>
        <v>#DIV/0!</v>
      </c>
      <c r="M53" s="112"/>
      <c r="N53" s="112"/>
      <c r="O53" s="112"/>
    </row>
    <row r="54" spans="1:15" ht="15">
      <c r="B54" s="246"/>
      <c r="C54" s="247"/>
      <c r="D54" s="248"/>
      <c r="E54" s="112" t="str">
        <f t="shared" si="1"/>
        <v/>
      </c>
      <c r="F54" s="249" t="e">
        <f t="shared" si="0"/>
        <v>#NUM!</v>
      </c>
      <c r="G54" s="282" t="e">
        <f t="shared" si="3"/>
        <v>#NUM!</v>
      </c>
      <c r="H54" s="283" t="e">
        <f t="shared" si="4"/>
        <v>#DIV/0!</v>
      </c>
      <c r="I54" s="284" t="e">
        <f t="shared" si="5"/>
        <v>#NUM!</v>
      </c>
      <c r="J54" s="284" t="e">
        <f t="shared" si="6"/>
        <v>#DIV/0!</v>
      </c>
      <c r="M54" s="112"/>
      <c r="N54" s="112"/>
      <c r="O54" s="112"/>
    </row>
    <row r="55" spans="1:15" s="126" customFormat="1" ht="15">
      <c r="A55" s="29"/>
      <c r="B55" s="246"/>
      <c r="C55" s="247"/>
      <c r="D55" s="248"/>
      <c r="E55" s="112" t="str">
        <f t="shared" si="1"/>
        <v/>
      </c>
      <c r="F55" s="249" t="e">
        <f t="shared" si="0"/>
        <v>#NUM!</v>
      </c>
      <c r="G55" s="282" t="e">
        <f t="shared" si="3"/>
        <v>#NUM!</v>
      </c>
      <c r="H55" s="283" t="e">
        <f t="shared" si="4"/>
        <v>#DIV/0!</v>
      </c>
      <c r="I55" s="284" t="e">
        <f t="shared" si="5"/>
        <v>#NUM!</v>
      </c>
      <c r="J55" s="284" t="e">
        <f t="shared" si="6"/>
        <v>#DIV/0!</v>
      </c>
      <c r="K55" s="29"/>
      <c r="L55" s="29"/>
      <c r="M55" s="112"/>
      <c r="N55" s="112"/>
      <c r="O55" s="112"/>
    </row>
    <row r="56" spans="1:15" s="126" customFormat="1" ht="15">
      <c r="A56" s="29"/>
      <c r="B56" s="246"/>
      <c r="C56" s="247"/>
      <c r="D56" s="248"/>
      <c r="E56" s="112" t="str">
        <f t="shared" si="1"/>
        <v/>
      </c>
      <c r="F56" s="249" t="e">
        <f t="shared" si="0"/>
        <v>#NUM!</v>
      </c>
      <c r="G56" s="282" t="e">
        <f t="shared" si="3"/>
        <v>#NUM!</v>
      </c>
      <c r="H56" s="283" t="e">
        <f t="shared" si="4"/>
        <v>#DIV/0!</v>
      </c>
      <c r="I56" s="284" t="e">
        <f t="shared" si="5"/>
        <v>#NUM!</v>
      </c>
      <c r="J56" s="284" t="e">
        <f t="shared" si="6"/>
        <v>#DIV/0!</v>
      </c>
      <c r="K56" s="29"/>
      <c r="L56" s="29"/>
      <c r="M56" s="112"/>
      <c r="N56" s="112"/>
      <c r="O56" s="112"/>
    </row>
    <row r="57" spans="1:15" s="126" customFormat="1" ht="15">
      <c r="A57" s="29"/>
      <c r="B57" s="246"/>
      <c r="C57" s="247"/>
      <c r="D57" s="248"/>
      <c r="E57" s="112" t="str">
        <f t="shared" si="1"/>
        <v/>
      </c>
      <c r="F57" s="249" t="e">
        <f t="shared" si="0"/>
        <v>#NUM!</v>
      </c>
      <c r="G57" s="282" t="e">
        <f t="shared" si="3"/>
        <v>#NUM!</v>
      </c>
      <c r="H57" s="283" t="e">
        <f t="shared" si="4"/>
        <v>#DIV/0!</v>
      </c>
      <c r="I57" s="284" t="e">
        <f t="shared" si="5"/>
        <v>#NUM!</v>
      </c>
      <c r="J57" s="284" t="e">
        <f t="shared" si="6"/>
        <v>#DIV/0!</v>
      </c>
      <c r="K57" s="29"/>
      <c r="L57" s="29"/>
      <c r="M57" s="29"/>
      <c r="N57" s="29"/>
      <c r="O57" s="29"/>
    </row>
    <row r="58" spans="1:15" s="126" customFormat="1" ht="15">
      <c r="A58" s="29"/>
      <c r="B58" s="246"/>
      <c r="C58" s="247"/>
      <c r="D58" s="248"/>
      <c r="E58" s="112" t="str">
        <f t="shared" si="1"/>
        <v/>
      </c>
      <c r="F58" s="249" t="e">
        <f t="shared" si="0"/>
        <v>#NUM!</v>
      </c>
      <c r="G58" s="282" t="e">
        <f t="shared" si="3"/>
        <v>#NUM!</v>
      </c>
      <c r="H58" s="283" t="e">
        <f t="shared" si="4"/>
        <v>#DIV/0!</v>
      </c>
      <c r="I58" s="284" t="e">
        <f t="shared" si="5"/>
        <v>#NUM!</v>
      </c>
      <c r="J58" s="284" t="e">
        <f t="shared" si="6"/>
        <v>#DIV/0!</v>
      </c>
      <c r="K58" s="29"/>
      <c r="L58" s="29"/>
      <c r="M58" s="29"/>
      <c r="N58" s="29"/>
      <c r="O58" s="29"/>
    </row>
    <row r="59" spans="1:15" s="126" customFormat="1" ht="15">
      <c r="A59" s="29"/>
      <c r="B59" s="246"/>
      <c r="C59" s="247"/>
      <c r="D59" s="248"/>
      <c r="E59" s="112" t="str">
        <f t="shared" si="1"/>
        <v/>
      </c>
      <c r="F59" s="249" t="e">
        <f t="shared" si="0"/>
        <v>#NUM!</v>
      </c>
      <c r="G59" s="282" t="e">
        <f t="shared" si="3"/>
        <v>#NUM!</v>
      </c>
      <c r="H59" s="283" t="e">
        <f t="shared" si="4"/>
        <v>#DIV/0!</v>
      </c>
      <c r="I59" s="284" t="e">
        <f t="shared" si="5"/>
        <v>#NUM!</v>
      </c>
      <c r="J59" s="284" t="e">
        <f t="shared" si="6"/>
        <v>#DIV/0!</v>
      </c>
      <c r="K59" s="29"/>
      <c r="L59" s="29"/>
      <c r="M59" s="29"/>
      <c r="N59" s="29"/>
      <c r="O59" s="29"/>
    </row>
    <row r="60" spans="1:15" s="126" customFormat="1" ht="15">
      <c r="A60" s="29"/>
      <c r="B60" s="246"/>
      <c r="C60" s="247"/>
      <c r="D60" s="248"/>
      <c r="E60" s="112" t="str">
        <f t="shared" si="1"/>
        <v/>
      </c>
      <c r="F60" s="249" t="e">
        <f t="shared" si="0"/>
        <v>#NUM!</v>
      </c>
      <c r="G60" s="282" t="e">
        <f t="shared" si="3"/>
        <v>#NUM!</v>
      </c>
      <c r="H60" s="283" t="e">
        <f t="shared" si="4"/>
        <v>#DIV/0!</v>
      </c>
      <c r="I60" s="284" t="e">
        <f t="shared" si="5"/>
        <v>#NUM!</v>
      </c>
      <c r="J60" s="284" t="e">
        <f t="shared" si="6"/>
        <v>#DIV/0!</v>
      </c>
      <c r="K60" s="29"/>
      <c r="L60" s="29"/>
      <c r="M60" s="29"/>
      <c r="N60" s="29"/>
      <c r="O60" s="29"/>
    </row>
    <row r="61" spans="1:15" s="126" customFormat="1" ht="15">
      <c r="A61" s="29"/>
      <c r="B61" s="246"/>
      <c r="C61" s="247"/>
      <c r="D61" s="248"/>
      <c r="E61" s="112" t="str">
        <f t="shared" si="1"/>
        <v/>
      </c>
      <c r="F61" s="249" t="e">
        <f t="shared" si="0"/>
        <v>#NUM!</v>
      </c>
      <c r="G61" s="282" t="e">
        <f t="shared" si="3"/>
        <v>#NUM!</v>
      </c>
      <c r="H61" s="283" t="e">
        <f t="shared" si="4"/>
        <v>#DIV/0!</v>
      </c>
      <c r="I61" s="284" t="e">
        <f t="shared" si="5"/>
        <v>#NUM!</v>
      </c>
      <c r="J61" s="284" t="e">
        <f t="shared" si="6"/>
        <v>#DIV/0!</v>
      </c>
      <c r="K61" s="29"/>
      <c r="L61" s="29"/>
      <c r="M61" s="29"/>
      <c r="N61" s="29"/>
      <c r="O61" s="29"/>
    </row>
    <row r="62" spans="1:15" ht="15">
      <c r="B62" s="246"/>
      <c r="C62" s="247"/>
      <c r="D62" s="248"/>
      <c r="E62" s="112" t="str">
        <f t="shared" si="1"/>
        <v/>
      </c>
      <c r="F62" s="249" t="e">
        <f t="shared" si="0"/>
        <v>#NUM!</v>
      </c>
      <c r="G62" s="282" t="e">
        <f t="shared" si="3"/>
        <v>#NUM!</v>
      </c>
      <c r="H62" s="283" t="e">
        <f t="shared" si="4"/>
        <v>#DIV/0!</v>
      </c>
      <c r="I62" s="284" t="e">
        <f t="shared" si="5"/>
        <v>#NUM!</v>
      </c>
      <c r="J62" s="284" t="e">
        <f t="shared" si="6"/>
        <v>#DIV/0!</v>
      </c>
    </row>
    <row r="63" spans="1:15" ht="15">
      <c r="B63" s="246"/>
      <c r="C63" s="247"/>
      <c r="D63" s="248"/>
      <c r="E63" s="112" t="str">
        <f t="shared" si="1"/>
        <v/>
      </c>
      <c r="F63" s="249" t="e">
        <f t="shared" si="0"/>
        <v>#NUM!</v>
      </c>
      <c r="G63" s="282" t="e">
        <f t="shared" si="3"/>
        <v>#NUM!</v>
      </c>
      <c r="H63" s="283" t="e">
        <f t="shared" si="4"/>
        <v>#DIV/0!</v>
      </c>
      <c r="I63" s="284" t="e">
        <f t="shared" si="5"/>
        <v>#NUM!</v>
      </c>
      <c r="J63" s="284" t="e">
        <f t="shared" si="6"/>
        <v>#DIV/0!</v>
      </c>
    </row>
    <row r="64" spans="1:15" ht="15">
      <c r="B64" s="246"/>
      <c r="C64" s="247"/>
      <c r="D64" s="248"/>
      <c r="E64" s="112" t="str">
        <f t="shared" si="1"/>
        <v/>
      </c>
      <c r="F64" s="249" t="e">
        <f t="shared" si="0"/>
        <v>#NUM!</v>
      </c>
      <c r="G64" s="282" t="e">
        <f t="shared" si="3"/>
        <v>#NUM!</v>
      </c>
      <c r="H64" s="283" t="e">
        <f t="shared" si="4"/>
        <v>#DIV/0!</v>
      </c>
      <c r="I64" s="284" t="e">
        <f t="shared" si="5"/>
        <v>#NUM!</v>
      </c>
      <c r="J64" s="284" t="e">
        <f t="shared" si="6"/>
        <v>#DIV/0!</v>
      </c>
    </row>
    <row r="65" spans="2:15" ht="15">
      <c r="B65" s="246"/>
      <c r="C65" s="247"/>
      <c r="D65" s="248"/>
      <c r="E65" s="112" t="str">
        <f t="shared" si="1"/>
        <v/>
      </c>
      <c r="F65" s="249" t="e">
        <f t="shared" si="0"/>
        <v>#NUM!</v>
      </c>
      <c r="G65" s="282" t="e">
        <f t="shared" si="3"/>
        <v>#NUM!</v>
      </c>
      <c r="H65" s="283" t="e">
        <f t="shared" si="4"/>
        <v>#DIV/0!</v>
      </c>
      <c r="I65" s="284" t="e">
        <f t="shared" si="5"/>
        <v>#NUM!</v>
      </c>
      <c r="J65" s="284" t="e">
        <f t="shared" si="6"/>
        <v>#DIV/0!</v>
      </c>
    </row>
    <row r="66" spans="2:15" ht="15">
      <c r="B66" s="246"/>
      <c r="C66" s="247"/>
      <c r="D66" s="248"/>
      <c r="E66" s="112" t="str">
        <f t="shared" si="1"/>
        <v/>
      </c>
      <c r="F66" s="249" t="e">
        <f t="shared" si="0"/>
        <v>#NUM!</v>
      </c>
      <c r="G66" s="282" t="e">
        <f t="shared" si="3"/>
        <v>#NUM!</v>
      </c>
      <c r="H66" s="283" t="e">
        <f t="shared" si="4"/>
        <v>#DIV/0!</v>
      </c>
      <c r="I66" s="284" t="e">
        <f t="shared" si="5"/>
        <v>#NUM!</v>
      </c>
      <c r="J66" s="284" t="e">
        <f t="shared" si="6"/>
        <v>#DIV/0!</v>
      </c>
      <c r="M66" s="294"/>
      <c r="N66" s="294"/>
      <c r="O66" s="294"/>
    </row>
    <row r="67" spans="2:15" ht="15">
      <c r="B67" s="246"/>
      <c r="C67" s="247"/>
      <c r="D67" s="248"/>
      <c r="E67" s="112" t="str">
        <f t="shared" si="1"/>
        <v/>
      </c>
      <c r="F67" s="249" t="e">
        <f t="shared" si="0"/>
        <v>#NUM!</v>
      </c>
      <c r="G67" s="282" t="e">
        <f t="shared" si="3"/>
        <v>#NUM!</v>
      </c>
      <c r="H67" s="283" t="e">
        <f t="shared" si="4"/>
        <v>#DIV/0!</v>
      </c>
      <c r="I67" s="284" t="e">
        <f t="shared" si="5"/>
        <v>#NUM!</v>
      </c>
      <c r="J67" s="284" t="e">
        <f t="shared" si="6"/>
        <v>#DIV/0!</v>
      </c>
    </row>
    <row r="68" spans="2:15" ht="15">
      <c r="B68" s="246"/>
      <c r="C68" s="247"/>
      <c r="D68" s="248"/>
      <c r="E68" s="112" t="str">
        <f t="shared" si="1"/>
        <v/>
      </c>
      <c r="F68" s="249" t="e">
        <f t="shared" si="0"/>
        <v>#NUM!</v>
      </c>
      <c r="G68" s="282" t="e">
        <f t="shared" si="3"/>
        <v>#NUM!</v>
      </c>
      <c r="H68" s="283" t="e">
        <f t="shared" si="4"/>
        <v>#DIV/0!</v>
      </c>
      <c r="I68" s="284" t="e">
        <f t="shared" si="5"/>
        <v>#NUM!</v>
      </c>
      <c r="J68" s="284" t="e">
        <f t="shared" si="6"/>
        <v>#DIV/0!</v>
      </c>
    </row>
    <row r="69" spans="2:15" ht="15">
      <c r="B69" s="246"/>
      <c r="C69" s="247"/>
      <c r="D69" s="248"/>
      <c r="E69" s="112" t="str">
        <f t="shared" si="1"/>
        <v/>
      </c>
      <c r="F69" s="249" t="e">
        <f t="shared" si="0"/>
        <v>#NUM!</v>
      </c>
      <c r="G69" s="282" t="e">
        <f t="shared" si="3"/>
        <v>#NUM!</v>
      </c>
      <c r="H69" s="283" t="e">
        <f t="shared" si="4"/>
        <v>#DIV/0!</v>
      </c>
      <c r="I69" s="284" t="e">
        <f t="shared" si="5"/>
        <v>#NUM!</v>
      </c>
      <c r="J69" s="284" t="e">
        <f t="shared" si="6"/>
        <v>#DIV/0!</v>
      </c>
    </row>
    <row r="70" spans="2:15" ht="15">
      <c r="B70" s="246"/>
      <c r="C70" s="247"/>
      <c r="D70" s="248"/>
      <c r="E70" s="112" t="str">
        <f t="shared" si="1"/>
        <v/>
      </c>
      <c r="F70" s="249" t="e">
        <f t="shared" si="0"/>
        <v>#NUM!</v>
      </c>
      <c r="G70" s="282" t="e">
        <f t="shared" si="3"/>
        <v>#NUM!</v>
      </c>
      <c r="H70" s="283" t="e">
        <f t="shared" si="4"/>
        <v>#DIV/0!</v>
      </c>
      <c r="I70" s="284" t="e">
        <f t="shared" si="5"/>
        <v>#NUM!</v>
      </c>
      <c r="J70" s="284" t="e">
        <f t="shared" si="6"/>
        <v>#DIV/0!</v>
      </c>
      <c r="M70" s="126"/>
      <c r="N70" s="126"/>
      <c r="O70" s="126"/>
    </row>
    <row r="71" spans="2:15">
      <c r="B71" s="295"/>
      <c r="C71" s="295"/>
      <c r="D71" s="295"/>
      <c r="M71" s="126"/>
      <c r="N71" s="126"/>
      <c r="O71" s="126"/>
    </row>
    <row r="72" spans="2:15">
      <c r="B72" s="295"/>
      <c r="C72" s="295"/>
      <c r="D72" s="295"/>
      <c r="M72" s="126"/>
      <c r="N72" s="126"/>
      <c r="O72" s="126"/>
    </row>
    <row r="73" spans="2:15">
      <c r="B73" s="295"/>
      <c r="C73" s="295"/>
      <c r="D73" s="295"/>
      <c r="M73" s="126"/>
      <c r="N73" s="126"/>
      <c r="O73" s="126"/>
    </row>
    <row r="74" spans="2:15">
      <c r="B74" s="295"/>
      <c r="C74" s="295"/>
      <c r="D74" s="295"/>
      <c r="M74" s="126"/>
      <c r="N74" s="126"/>
      <c r="O74" s="126"/>
    </row>
    <row r="75" spans="2:15">
      <c r="B75" s="295"/>
      <c r="C75" s="295"/>
      <c r="D75" s="295"/>
      <c r="M75" s="126"/>
      <c r="N75" s="126"/>
      <c r="O75" s="126"/>
    </row>
    <row r="76" spans="2:15">
      <c r="B76" s="295"/>
      <c r="C76" s="295"/>
      <c r="D76" s="295"/>
      <c r="M76" s="126"/>
      <c r="N76" s="126"/>
      <c r="O76" s="126"/>
    </row>
  </sheetData>
  <sheetProtection selectLockedCells="1"/>
  <dataConsolidate/>
  <mergeCells count="3">
    <mergeCell ref="B2:D2"/>
    <mergeCell ref="B3:B4"/>
    <mergeCell ref="C3:C4"/>
  </mergeCells>
  <conditionalFormatting sqref="B6:D70">
    <cfRule type="expression" dxfId="306" priority="8" stopIfTrue="1">
      <formula>MOD(ROW(),2)</formula>
    </cfRule>
  </conditionalFormatting>
  <conditionalFormatting sqref="D6:D70">
    <cfRule type="cellIs" dxfId="305" priority="7" stopIfTrue="1" operator="equal">
      <formula>"NO ADMISIBLE"</formula>
    </cfRule>
  </conditionalFormatting>
  <conditionalFormatting sqref="D6:D70">
    <cfRule type="cellIs" dxfId="304" priority="6" stopIfTrue="1" operator="equal">
      <formula>"DESCARTADO"</formula>
    </cfRule>
  </conditionalFormatting>
  <conditionalFormatting sqref="D6:D70">
    <cfRule type="cellIs" dxfId="303" priority="5" stopIfTrue="1" operator="equal">
      <formula>"NO ADMISIBLE"</formula>
    </cfRule>
  </conditionalFormatting>
  <conditionalFormatting sqref="D6:D70">
    <cfRule type="cellIs" dxfId="302" priority="4" stopIfTrue="1" operator="equal">
      <formula>"DESCARTADO"</formula>
    </cfRule>
  </conditionalFormatting>
  <conditionalFormatting sqref="F6:F70">
    <cfRule type="cellIs" dxfId="301" priority="2" operator="equal">
      <formula>"PROPUESTA BAJA"</formula>
    </cfRule>
    <cfRule type="cellIs" dxfId="300" priority="3" operator="equal">
      <formula>"PROPUESTA VALIDA"</formula>
    </cfRule>
  </conditionalFormatting>
  <conditionalFormatting sqref="G42:J70">
    <cfRule type="cellIs" dxfId="299" priority="1" operator="greaterThan">
      <formula>$L$47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scale="85" fitToHeight="0" orientation="portrait" horizontalDpi="1200" verticalDpi="1200" r:id="rId1"/>
  <headerFooter alignWithMargins="0">
    <oddFooter>&amp;L&amp;9&amp;F
&amp;A&amp;C&amp;P de &amp;N&amp;R&amp;9INSTITUTO NACIONAL DE VIAS
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0">
    <tabColor rgb="FFFFFF00"/>
  </sheetPr>
  <dimension ref="A1:L274"/>
  <sheetViews>
    <sheetView showGridLines="0" tabSelected="1" zoomScale="87" zoomScaleNormal="87" workbookViewId="0">
      <selection activeCell="B1" sqref="B1:I1"/>
    </sheetView>
  </sheetViews>
  <sheetFormatPr baseColWidth="10" defaultColWidth="0" defaultRowHeight="12.75" zeroHeight="1"/>
  <cols>
    <col min="1" max="1" width="3" style="1" customWidth="1"/>
    <col min="2" max="2" width="7.140625" style="1" customWidth="1"/>
    <col min="3" max="3" width="7" style="1" customWidth="1"/>
    <col min="4" max="4" width="60.28515625" style="1" customWidth="1"/>
    <col min="5" max="5" width="15.7109375" style="1" customWidth="1"/>
    <col min="6" max="7" width="13.42578125" style="10" customWidth="1"/>
    <col min="8" max="8" width="21.42578125" style="10" customWidth="1"/>
    <col min="9" max="9" width="15.7109375" style="10" hidden="1" customWidth="1"/>
    <col min="10" max="10" width="15.7109375" style="1" customWidth="1"/>
    <col min="11" max="11" width="19.7109375" style="1" hidden="1" customWidth="1"/>
    <col min="12" max="12" width="11.42578125" style="1" customWidth="1"/>
    <col min="13" max="16384" width="11.42578125" style="1" hidden="1"/>
  </cols>
  <sheetData>
    <row r="1" spans="1:11" s="19" customFormat="1" ht="20.100000000000001" customHeight="1">
      <c r="B1" s="362" t="s">
        <v>19</v>
      </c>
      <c r="C1" s="362"/>
      <c r="D1" s="362"/>
      <c r="E1" s="362"/>
      <c r="F1" s="362"/>
      <c r="G1" s="362"/>
      <c r="H1" s="362"/>
      <c r="I1" s="362"/>
    </row>
    <row r="2" spans="1:11" s="19" customFormat="1" ht="20.100000000000001" customHeight="1">
      <c r="B2" s="363" t="s">
        <v>20</v>
      </c>
      <c r="C2" s="363"/>
      <c r="D2" s="363"/>
      <c r="E2" s="363"/>
      <c r="F2" s="363"/>
      <c r="G2" s="363"/>
      <c r="H2" s="363"/>
      <c r="I2" s="363"/>
    </row>
    <row r="3" spans="1:11" s="19" customFormat="1" ht="20.100000000000001" customHeight="1">
      <c r="B3" s="363" t="s">
        <v>21</v>
      </c>
      <c r="C3" s="363"/>
      <c r="D3" s="363"/>
      <c r="E3" s="363"/>
      <c r="F3" s="363"/>
      <c r="G3" s="363"/>
      <c r="H3" s="363"/>
      <c r="I3" s="363"/>
    </row>
    <row r="4" spans="1:11" s="19" customFormat="1" ht="18">
      <c r="B4" s="363" t="s">
        <v>22</v>
      </c>
      <c r="C4" s="363"/>
      <c r="D4" s="363"/>
      <c r="E4" s="363"/>
      <c r="F4" s="363"/>
      <c r="G4" s="363"/>
      <c r="H4" s="363"/>
      <c r="I4" s="363"/>
    </row>
    <row r="5" spans="1:11" s="19" customFormat="1" ht="25.5" customHeight="1">
      <c r="A5" s="24"/>
      <c r="B5" s="363" t="s">
        <v>23</v>
      </c>
      <c r="C5" s="363"/>
      <c r="D5" s="363"/>
      <c r="E5" s="363"/>
      <c r="F5" s="363"/>
      <c r="G5" s="363"/>
      <c r="H5" s="363"/>
      <c r="I5" s="363"/>
    </row>
    <row r="6" spans="1:11" s="19" customFormat="1" ht="18">
      <c r="A6" s="325"/>
      <c r="B6" s="326" t="s">
        <v>24</v>
      </c>
      <c r="C6" s="34"/>
      <c r="D6" s="327"/>
      <c r="E6" s="327"/>
      <c r="F6" s="327"/>
      <c r="G6" s="327"/>
      <c r="H6" s="327"/>
      <c r="I6" s="327"/>
    </row>
    <row r="7" spans="1:11" s="19" customFormat="1" ht="53.25" customHeight="1">
      <c r="A7" s="24"/>
      <c r="B7" s="363" t="s">
        <v>25</v>
      </c>
      <c r="C7" s="363"/>
      <c r="D7" s="363"/>
      <c r="E7" s="363"/>
      <c r="F7" s="363"/>
      <c r="G7" s="363"/>
      <c r="H7" s="363"/>
      <c r="I7" s="363"/>
    </row>
    <row r="8" spans="1:11" s="19" customFormat="1" ht="18.75">
      <c r="A8" s="24"/>
      <c r="B8" s="34"/>
      <c r="C8" s="34"/>
      <c r="D8" s="33"/>
      <c r="E8" s="33"/>
      <c r="F8" s="33"/>
      <c r="G8" s="33"/>
      <c r="H8" s="33"/>
      <c r="I8" s="33"/>
    </row>
    <row r="9" spans="1:11" s="19" customFormat="1" ht="18.75">
      <c r="A9" s="24"/>
      <c r="B9" s="34"/>
      <c r="C9" s="34"/>
      <c r="D9" s="33"/>
      <c r="E9" s="33"/>
      <c r="F9" s="33"/>
      <c r="G9" s="33"/>
      <c r="H9" s="33"/>
      <c r="I9" s="33"/>
    </row>
    <row r="10" spans="1:11" ht="13.5" customHeight="1">
      <c r="A10" s="26"/>
      <c r="B10" s="383" t="s">
        <v>26</v>
      </c>
      <c r="C10" s="383"/>
      <c r="D10" s="383"/>
      <c r="E10" s="383"/>
      <c r="F10" s="383"/>
      <c r="G10" s="383"/>
      <c r="H10" s="383"/>
      <c r="I10" s="383"/>
      <c r="J10" s="26"/>
      <c r="K10" s="26"/>
    </row>
    <row r="11" spans="1:11" ht="13.5" customHeight="1" thickBot="1">
      <c r="A11" s="26"/>
      <c r="B11" s="384" t="s">
        <v>27</v>
      </c>
      <c r="C11" s="384"/>
      <c r="D11" s="384"/>
      <c r="E11" s="384"/>
      <c r="F11" s="384"/>
      <c r="G11" s="384"/>
      <c r="H11" s="384"/>
      <c r="I11" s="384"/>
      <c r="J11" s="26"/>
      <c r="K11" s="26"/>
    </row>
    <row r="12" spans="1:11" ht="41.25" customHeight="1" thickTop="1">
      <c r="A12" s="26"/>
      <c r="B12" s="372" t="s">
        <v>28</v>
      </c>
      <c r="C12" s="376" t="s">
        <v>29</v>
      </c>
      <c r="D12" s="370" t="s">
        <v>30</v>
      </c>
      <c r="E12" s="374" t="s">
        <v>31</v>
      </c>
      <c r="F12" s="380" t="s">
        <v>32</v>
      </c>
      <c r="G12" s="381"/>
      <c r="H12" s="382"/>
      <c r="I12" s="378"/>
      <c r="J12" s="26"/>
      <c r="K12" s="26"/>
    </row>
    <row r="13" spans="1:11" ht="59.25" customHeight="1" thickBot="1">
      <c r="A13" s="26"/>
      <c r="B13" s="373"/>
      <c r="C13" s="377"/>
      <c r="D13" s="371"/>
      <c r="E13" s="375"/>
      <c r="F13" s="162" t="s">
        <v>33</v>
      </c>
      <c r="G13" s="163" t="s">
        <v>34</v>
      </c>
      <c r="H13" s="164" t="s">
        <v>35</v>
      </c>
      <c r="I13" s="379"/>
      <c r="J13" s="26"/>
      <c r="K13" s="26"/>
    </row>
    <row r="14" spans="1:11" ht="4.5" customHeight="1">
      <c r="A14" s="26"/>
      <c r="B14" s="36"/>
      <c r="C14" s="51"/>
      <c r="D14" s="37"/>
      <c r="E14" s="37"/>
      <c r="F14" s="343"/>
      <c r="G14" s="343"/>
      <c r="H14" s="344"/>
      <c r="I14" s="343"/>
      <c r="J14" s="345"/>
      <c r="K14" s="26"/>
    </row>
    <row r="15" spans="1:11">
      <c r="A15" s="26"/>
      <c r="B15" s="90">
        <v>1</v>
      </c>
      <c r="C15" s="91">
        <v>1</v>
      </c>
      <c r="D15" s="120" t="s">
        <v>36</v>
      </c>
      <c r="E15" s="92" t="s">
        <v>37</v>
      </c>
      <c r="F15" s="93">
        <v>10</v>
      </c>
      <c r="G15" s="93">
        <v>19</v>
      </c>
      <c r="H15" s="117">
        <v>1</v>
      </c>
      <c r="I15" s="117">
        <v>1</v>
      </c>
      <c r="J15" s="345"/>
      <c r="K15" s="161" t="s">
        <v>242</v>
      </c>
    </row>
    <row r="16" spans="1:11">
      <c r="A16" s="26"/>
      <c r="B16" s="90">
        <v>2</v>
      </c>
      <c r="C16" s="91">
        <v>2</v>
      </c>
      <c r="D16" s="120" t="s">
        <v>38</v>
      </c>
      <c r="E16" s="92" t="s">
        <v>37</v>
      </c>
      <c r="F16" s="93">
        <v>10</v>
      </c>
      <c r="G16" s="93">
        <v>19</v>
      </c>
      <c r="H16" s="117">
        <v>1</v>
      </c>
      <c r="I16" s="93"/>
      <c r="J16" s="345"/>
      <c r="K16" s="161" t="s">
        <v>242</v>
      </c>
    </row>
    <row r="17" spans="2:11">
      <c r="B17" s="90">
        <v>3</v>
      </c>
      <c r="C17" s="91">
        <v>4</v>
      </c>
      <c r="D17" s="120" t="s">
        <v>39</v>
      </c>
      <c r="E17" s="92" t="s">
        <v>37</v>
      </c>
      <c r="F17" s="93">
        <v>10</v>
      </c>
      <c r="G17" s="93">
        <v>19</v>
      </c>
      <c r="H17" s="117">
        <v>1</v>
      </c>
      <c r="I17" s="93"/>
      <c r="J17" s="345"/>
      <c r="K17" s="161" t="s">
        <v>242</v>
      </c>
    </row>
    <row r="18" spans="2:11">
      <c r="B18" s="90">
        <v>4</v>
      </c>
      <c r="C18" s="91">
        <v>5</v>
      </c>
      <c r="D18" s="120" t="s">
        <v>40</v>
      </c>
      <c r="E18" s="92" t="s">
        <v>41</v>
      </c>
      <c r="F18" s="93">
        <v>0</v>
      </c>
      <c r="G18" s="93">
        <v>19</v>
      </c>
      <c r="H18" s="117">
        <v>1</v>
      </c>
      <c r="I18" s="93"/>
      <c r="J18" s="345"/>
      <c r="K18" s="161" t="s">
        <v>242</v>
      </c>
    </row>
    <row r="19" spans="2:11">
      <c r="B19" s="90">
        <v>5</v>
      </c>
      <c r="C19" s="91">
        <v>11</v>
      </c>
      <c r="D19" s="120" t="s">
        <v>42</v>
      </c>
      <c r="E19" s="92" t="s">
        <v>41</v>
      </c>
      <c r="F19" s="93">
        <v>10</v>
      </c>
      <c r="G19" s="93">
        <v>19</v>
      </c>
      <c r="H19" s="117">
        <v>1</v>
      </c>
      <c r="I19" s="93"/>
      <c r="J19" s="345"/>
      <c r="K19" s="161" t="s">
        <v>242</v>
      </c>
    </row>
    <row r="20" spans="2:11">
      <c r="B20" s="90">
        <v>6</v>
      </c>
      <c r="C20" s="91">
        <v>12</v>
      </c>
      <c r="D20" s="120" t="s">
        <v>43</v>
      </c>
      <c r="E20" s="92" t="s">
        <v>37</v>
      </c>
      <c r="F20" s="93">
        <v>10</v>
      </c>
      <c r="G20" s="93">
        <v>19</v>
      </c>
      <c r="H20" s="117">
        <v>1</v>
      </c>
      <c r="I20" s="93"/>
      <c r="J20" s="345"/>
      <c r="K20" s="161" t="s">
        <v>242</v>
      </c>
    </row>
    <row r="21" spans="2:11">
      <c r="B21" s="90">
        <v>7</v>
      </c>
      <c r="C21" s="91">
        <v>15</v>
      </c>
      <c r="D21" s="120" t="s">
        <v>44</v>
      </c>
      <c r="E21" s="92" t="s">
        <v>41</v>
      </c>
      <c r="F21" s="93">
        <v>10</v>
      </c>
      <c r="G21" s="93">
        <v>19</v>
      </c>
      <c r="H21" s="117">
        <v>1</v>
      </c>
      <c r="I21" s="93"/>
      <c r="J21" s="345"/>
      <c r="K21" s="161" t="s">
        <v>242</v>
      </c>
    </row>
    <row r="22" spans="2:11">
      <c r="B22" s="90">
        <v>8</v>
      </c>
      <c r="C22" s="91">
        <v>16</v>
      </c>
      <c r="D22" s="120" t="s">
        <v>45</v>
      </c>
      <c r="E22" s="92" t="s">
        <v>37</v>
      </c>
      <c r="F22" s="93">
        <v>10</v>
      </c>
      <c r="G22" s="93">
        <v>19</v>
      </c>
      <c r="H22" s="117">
        <v>1</v>
      </c>
      <c r="I22" s="93"/>
      <c r="J22" s="345"/>
      <c r="K22" s="161" t="s">
        <v>242</v>
      </c>
    </row>
    <row r="23" spans="2:11" ht="5.25" customHeight="1" thickBot="1">
      <c r="B23" s="206"/>
      <c r="C23" s="385"/>
      <c r="D23" s="385"/>
      <c r="E23" s="385"/>
      <c r="F23" s="385"/>
      <c r="G23" s="385"/>
      <c r="H23" s="385"/>
      <c r="I23" s="232"/>
      <c r="J23" s="345"/>
      <c r="K23" s="26"/>
    </row>
    <row r="24" spans="2:11" ht="13.5" thickTop="1">
      <c r="B24" s="364" t="s">
        <v>46</v>
      </c>
      <c r="C24" s="365"/>
      <c r="D24" s="94" t="s">
        <v>41</v>
      </c>
      <c r="E24" s="166">
        <v>3</v>
      </c>
      <c r="F24" s="346"/>
      <c r="G24" s="347"/>
      <c r="H24" s="348"/>
      <c r="I24" s="348"/>
      <c r="J24" s="26"/>
      <c r="K24" s="26"/>
    </row>
    <row r="25" spans="2:11">
      <c r="B25" s="366"/>
      <c r="C25" s="367"/>
      <c r="D25" s="95" t="s">
        <v>37</v>
      </c>
      <c r="E25" s="167">
        <v>5</v>
      </c>
      <c r="F25" s="349"/>
      <c r="G25" s="232"/>
      <c r="H25" s="350"/>
      <c r="I25" s="350"/>
      <c r="J25" s="26"/>
      <c r="K25" s="26"/>
    </row>
    <row r="26" spans="2:11">
      <c r="B26" s="366"/>
      <c r="C26" s="367"/>
      <c r="D26" s="96" t="s">
        <v>47</v>
      </c>
      <c r="E26" s="168">
        <v>0</v>
      </c>
      <c r="F26" s="349"/>
      <c r="G26" s="232"/>
      <c r="H26" s="350"/>
      <c r="I26" s="350"/>
      <c r="J26" s="26"/>
      <c r="K26" s="26"/>
    </row>
    <row r="27" spans="2:11" ht="13.5" thickBot="1">
      <c r="B27" s="368"/>
      <c r="C27" s="369"/>
      <c r="D27" s="165" t="s">
        <v>48</v>
      </c>
      <c r="E27" s="169">
        <v>8</v>
      </c>
      <c r="F27" s="351"/>
      <c r="G27" s="352"/>
      <c r="H27" s="353"/>
      <c r="I27" s="353"/>
      <c r="J27" s="26"/>
      <c r="K27" s="26"/>
    </row>
    <row r="28" spans="2:11" ht="3" customHeight="1" thickTop="1">
      <c r="B28" s="160" t="s">
        <v>49</v>
      </c>
      <c r="C28" s="26"/>
      <c r="D28" s="26"/>
      <c r="E28" s="26"/>
      <c r="F28" s="354"/>
      <c r="G28" s="354"/>
      <c r="H28" s="354"/>
      <c r="I28" s="354"/>
      <c r="J28" s="26"/>
      <c r="K28" s="26"/>
    </row>
    <row r="29" spans="2:11">
      <c r="B29" s="26"/>
      <c r="C29" s="26"/>
      <c r="D29" s="26"/>
      <c r="E29" s="26"/>
      <c r="F29" s="354"/>
      <c r="G29" s="354"/>
      <c r="H29" s="354"/>
      <c r="I29" s="354"/>
      <c r="J29" s="26"/>
      <c r="K29" s="26"/>
    </row>
    <row r="30" spans="2:11">
      <c r="B30" s="26"/>
      <c r="C30" s="26"/>
      <c r="D30" s="26"/>
      <c r="E30" s="26"/>
      <c r="F30" s="354"/>
      <c r="G30" s="354"/>
      <c r="H30" s="354"/>
      <c r="I30" s="354"/>
      <c r="J30" s="26"/>
      <c r="K30" s="26"/>
    </row>
    <row r="31" spans="2:11">
      <c r="B31" s="26"/>
      <c r="C31" s="26"/>
      <c r="D31" s="26"/>
      <c r="E31" s="26"/>
      <c r="F31" s="354"/>
      <c r="G31" s="354"/>
      <c r="H31" s="354"/>
      <c r="I31" s="354"/>
      <c r="J31" s="26"/>
      <c r="K31" s="26"/>
    </row>
    <row r="32" spans="2:11">
      <c r="B32" s="26"/>
      <c r="C32" s="26"/>
      <c r="D32" s="26"/>
      <c r="E32" s="26"/>
      <c r="F32" s="354"/>
      <c r="G32" s="354"/>
      <c r="H32" s="354"/>
      <c r="I32" s="354"/>
      <c r="J32" s="26"/>
      <c r="K32" s="26"/>
    </row>
    <row r="33"/>
    <row r="34"/>
    <row r="35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</sheetData>
  <sheetProtection selectLockedCells="1"/>
  <mergeCells count="16">
    <mergeCell ref="B24:C27"/>
    <mergeCell ref="B4:I4"/>
    <mergeCell ref="D12:D13"/>
    <mergeCell ref="B12:B13"/>
    <mergeCell ref="E12:E13"/>
    <mergeCell ref="C12:C13"/>
    <mergeCell ref="I12:I13"/>
    <mergeCell ref="F12:H12"/>
    <mergeCell ref="B10:I10"/>
    <mergeCell ref="B11:I11"/>
    <mergeCell ref="C23:H23"/>
    <mergeCell ref="B1:I1"/>
    <mergeCell ref="B2:I2"/>
    <mergeCell ref="B3:I3"/>
    <mergeCell ref="B5:I5"/>
    <mergeCell ref="B7:I7"/>
  </mergeCells>
  <phoneticPr fontId="0" type="noConversion"/>
  <conditionalFormatting sqref="B15:I22">
    <cfRule type="expression" dxfId="298" priority="38">
      <formula>MOD(ROW(),2)</formula>
    </cfRule>
  </conditionalFormatting>
  <conditionalFormatting sqref="E25">
    <cfRule type="cellIs" dxfId="297" priority="21" operator="greaterThan">
      <formula>0</formula>
    </cfRule>
  </conditionalFormatting>
  <conditionalFormatting sqref="E15:E22 D25:E25">
    <cfRule type="cellIs" dxfId="296" priority="19" operator="equal">
      <formula>"NO ADMISIBLE"</formula>
    </cfRule>
  </conditionalFormatting>
  <conditionalFormatting sqref="I15 F15:H22">
    <cfRule type="cellIs" dxfId="295" priority="12" operator="equal">
      <formula>0</formula>
    </cfRule>
  </conditionalFormatting>
  <conditionalFormatting sqref="I15:I22">
    <cfRule type="cellIs" dxfId="294" priority="11" operator="equal">
      <formula>"NO"</formula>
    </cfRule>
  </conditionalFormatting>
  <conditionalFormatting sqref="K15:K22">
    <cfRule type="cellIs" dxfId="293" priority="9" operator="notEqual">
      <formula>"CORRECTO"</formula>
    </cfRule>
    <cfRule type="cellIs" dxfId="292" priority="10" operator="equal">
      <formula>"CORRECTO"</formula>
    </cfRule>
  </conditionalFormatting>
  <conditionalFormatting sqref="E15:E22 D24:E24">
    <cfRule type="cellIs" dxfId="291" priority="20" stopIfTrue="1" operator="equal">
      <formula>"ADMISIBLE"</formula>
    </cfRule>
  </conditionalFormatting>
  <conditionalFormatting sqref="E15:E22 D26:E26">
    <cfRule type="cellIs" dxfId="290" priority="18" operator="equal">
      <formula>"RECHAZO"</formula>
    </cfRule>
  </conditionalFormatting>
  <dataValidations count="2">
    <dataValidation type="list" allowBlank="1" showInputMessage="1" showErrorMessage="1" sqref="B4:C4">
      <formula1>DEPENDENCIAS</formula1>
    </dataValidation>
    <dataValidation type="list" allowBlank="1" showInputMessage="1" showErrorMessage="1" sqref="E15:E22">
      <formula1>RESULTADO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scale="53" orientation="portrait" horizontalDpi="1200" verticalDpi="1200" r:id="rId1"/>
  <headerFooter alignWithMargins="0">
    <oddFooter>&amp;L&amp;9&amp;F
&amp;A&amp;C&amp;P de &amp;N&amp;R&amp;9INSTITUTO NACIONAL DE VIAS
&amp;D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1">
    <tabColor theme="9" tint="-0.249977111117893"/>
  </sheetPr>
  <dimension ref="A1:AJ151"/>
  <sheetViews>
    <sheetView showGridLines="0" topLeftCell="A11" zoomScaleNormal="70" zoomScaleSheetLayoutView="93" workbookViewId="0">
      <selection activeCell="B13" sqref="B13:H13"/>
    </sheetView>
  </sheetViews>
  <sheetFormatPr baseColWidth="10" defaultColWidth="11.42578125" defaultRowHeight="12.75" zeroHeight="1"/>
  <cols>
    <col min="1" max="1" width="2.7109375" style="1" customWidth="1"/>
    <col min="2" max="2" width="5.140625" style="8" customWidth="1"/>
    <col min="3" max="3" width="9.42578125" style="8" customWidth="1"/>
    <col min="4" max="4" width="45.7109375" style="1" customWidth="1"/>
    <col min="5" max="5" width="10.140625" style="1" customWidth="1"/>
    <col min="6" max="6" width="13.42578125" style="1" customWidth="1"/>
    <col min="7" max="7" width="18" style="5" customWidth="1"/>
    <col min="8" max="8" width="22.140625" style="1" customWidth="1"/>
    <col min="9" max="10" width="21.140625" style="5" customWidth="1"/>
    <col min="11" max="11" width="21.140625" style="9" customWidth="1"/>
    <col min="12" max="13" width="21.140625" style="5" customWidth="1"/>
    <col min="14" max="14" width="21.140625" style="9" customWidth="1"/>
    <col min="15" max="16" width="21.140625" style="5" customWidth="1"/>
    <col min="17" max="17" width="21.140625" style="9" customWidth="1"/>
    <col min="18" max="19" width="21.140625" style="5" customWidth="1"/>
    <col min="20" max="20" width="21.140625" style="9" customWidth="1"/>
    <col min="21" max="22" width="21.140625" style="5" customWidth="1"/>
    <col min="23" max="23" width="21.140625" style="9" customWidth="1"/>
    <col min="24" max="25" width="21.140625" style="5" customWidth="1"/>
    <col min="26" max="26" width="21.140625" style="9" customWidth="1"/>
    <col min="27" max="28" width="21.140625" style="5" customWidth="1"/>
    <col min="29" max="29" width="21.140625" style="9" customWidth="1"/>
    <col min="30" max="31" width="21.140625" style="5" customWidth="1"/>
    <col min="32" max="32" width="21.140625" style="9" customWidth="1"/>
    <col min="33" max="129" width="11.42578125" style="1" customWidth="1"/>
    <col min="130" max="16384" width="11.42578125" style="1"/>
  </cols>
  <sheetData>
    <row r="1" spans="1:36" s="20" customFormat="1" ht="20.100000000000001" customHeight="1">
      <c r="A1" s="21"/>
      <c r="B1" s="394" t="s">
        <v>19</v>
      </c>
      <c r="C1" s="394"/>
      <c r="D1" s="394"/>
      <c r="E1" s="394"/>
      <c r="F1" s="394"/>
      <c r="G1" s="394"/>
      <c r="H1" s="394"/>
      <c r="I1" s="22"/>
      <c r="J1" s="21"/>
      <c r="K1" s="23"/>
      <c r="L1" s="22"/>
      <c r="M1" s="21"/>
      <c r="N1" s="23"/>
      <c r="O1" s="22"/>
      <c r="P1" s="21"/>
      <c r="Q1" s="23"/>
      <c r="R1" s="22"/>
      <c r="S1" s="21"/>
      <c r="T1" s="23"/>
      <c r="U1" s="22"/>
      <c r="V1" s="21"/>
      <c r="W1" s="23"/>
      <c r="X1" s="22"/>
      <c r="Y1" s="21"/>
      <c r="Z1" s="23"/>
      <c r="AA1" s="22"/>
      <c r="AB1" s="21"/>
      <c r="AC1" s="23"/>
      <c r="AD1" s="22"/>
      <c r="AE1" s="21"/>
      <c r="AF1" s="23"/>
    </row>
    <row r="2" spans="1:36" s="20" customFormat="1" ht="20.100000000000001" customHeight="1">
      <c r="A2" s="21"/>
      <c r="B2" s="395" t="s">
        <v>20</v>
      </c>
      <c r="C2" s="395"/>
      <c r="D2" s="395"/>
      <c r="E2" s="395"/>
      <c r="F2" s="395"/>
      <c r="G2" s="395"/>
      <c r="H2" s="395"/>
      <c r="I2" s="22"/>
      <c r="J2" s="21"/>
      <c r="K2" s="23"/>
      <c r="L2" s="22"/>
      <c r="M2" s="21"/>
      <c r="N2" s="23"/>
      <c r="O2" s="22"/>
      <c r="P2" s="21"/>
      <c r="Q2" s="23"/>
      <c r="R2" s="22"/>
      <c r="S2" s="21"/>
      <c r="T2" s="23"/>
      <c r="U2" s="22"/>
      <c r="V2" s="21"/>
      <c r="W2" s="23"/>
      <c r="X2" s="22"/>
      <c r="Y2" s="21"/>
      <c r="Z2" s="23"/>
      <c r="AA2" s="22"/>
      <c r="AB2" s="21"/>
      <c r="AC2" s="23"/>
      <c r="AD2" s="22"/>
      <c r="AE2" s="21"/>
      <c r="AF2" s="23"/>
    </row>
    <row r="3" spans="1:36" s="20" customFormat="1" ht="20.100000000000001" customHeight="1">
      <c r="A3" s="21"/>
      <c r="B3" s="395" t="s">
        <v>21</v>
      </c>
      <c r="C3" s="395"/>
      <c r="D3" s="395"/>
      <c r="E3" s="395"/>
      <c r="F3" s="395"/>
      <c r="G3" s="395"/>
      <c r="H3" s="395"/>
      <c r="I3" s="22"/>
      <c r="J3" s="105"/>
      <c r="K3" s="23"/>
      <c r="L3" s="22"/>
      <c r="M3" s="105"/>
      <c r="N3" s="23"/>
      <c r="O3" s="22"/>
      <c r="P3" s="105"/>
      <c r="Q3" s="23"/>
      <c r="R3" s="22"/>
      <c r="S3" s="105"/>
      <c r="T3" s="23"/>
      <c r="U3" s="22"/>
      <c r="V3" s="105"/>
      <c r="W3" s="23"/>
      <c r="X3" s="22"/>
      <c r="Y3" s="105"/>
      <c r="Z3" s="23"/>
      <c r="AA3" s="22"/>
      <c r="AB3" s="105"/>
      <c r="AC3" s="23"/>
      <c r="AD3" s="22"/>
      <c r="AE3" s="105"/>
      <c r="AF3" s="23"/>
    </row>
    <row r="4" spans="1:36" s="20" customFormat="1" ht="20.100000000000001" customHeight="1">
      <c r="A4" s="21"/>
      <c r="B4" s="395" t="s">
        <v>22</v>
      </c>
      <c r="C4" s="395"/>
      <c r="D4" s="395"/>
      <c r="E4" s="395"/>
      <c r="F4" s="395"/>
      <c r="G4" s="395"/>
      <c r="H4" s="395"/>
      <c r="I4" s="22"/>
      <c r="J4" s="106"/>
      <c r="K4" s="23"/>
      <c r="L4" s="22"/>
      <c r="M4" s="106"/>
      <c r="N4" s="23"/>
      <c r="O4" s="22"/>
      <c r="P4" s="106"/>
      <c r="Q4" s="23"/>
      <c r="R4" s="22"/>
      <c r="S4" s="106"/>
      <c r="T4" s="23"/>
      <c r="U4" s="22"/>
      <c r="V4" s="106"/>
      <c r="W4" s="23"/>
      <c r="X4" s="22"/>
      <c r="Y4" s="106"/>
      <c r="Z4" s="23"/>
      <c r="AA4" s="22"/>
      <c r="AB4" s="106"/>
      <c r="AC4" s="23"/>
      <c r="AD4" s="22"/>
      <c r="AE4" s="106"/>
      <c r="AF4" s="23"/>
    </row>
    <row r="5" spans="1:36" s="20" customFormat="1" ht="20.100000000000001" customHeight="1">
      <c r="A5" s="21"/>
      <c r="B5" s="395" t="s">
        <v>23</v>
      </c>
      <c r="C5" s="395"/>
      <c r="D5" s="395"/>
      <c r="E5" s="395"/>
      <c r="F5" s="395"/>
      <c r="G5" s="395"/>
      <c r="H5" s="395"/>
      <c r="I5" s="22"/>
      <c r="J5" s="21"/>
      <c r="K5" s="23"/>
      <c r="L5" s="22"/>
      <c r="M5" s="21"/>
      <c r="N5" s="23"/>
      <c r="O5" s="22"/>
      <c r="P5" s="21"/>
      <c r="Q5" s="23"/>
      <c r="R5" s="22"/>
      <c r="S5" s="21"/>
      <c r="T5" s="23"/>
      <c r="U5" s="22"/>
      <c r="V5" s="21"/>
      <c r="W5" s="23"/>
      <c r="X5" s="22"/>
      <c r="Y5" s="21"/>
      <c r="Z5" s="23"/>
      <c r="AA5" s="22"/>
      <c r="AB5" s="21"/>
      <c r="AC5" s="23"/>
      <c r="AD5" s="22"/>
      <c r="AE5" s="21"/>
      <c r="AF5" s="23"/>
    </row>
    <row r="6" spans="1:36" s="20" customFormat="1" ht="24.75" customHeight="1">
      <c r="A6" s="21"/>
      <c r="B6" s="426" t="s">
        <v>24</v>
      </c>
      <c r="C6" s="426"/>
      <c r="D6" s="426"/>
      <c r="E6" s="426"/>
      <c r="F6" s="426"/>
      <c r="G6" s="426"/>
      <c r="H6" s="426"/>
      <c r="I6" s="22"/>
      <c r="J6" s="21"/>
      <c r="K6" s="23"/>
      <c r="L6" s="22"/>
      <c r="M6" s="21"/>
      <c r="N6" s="23"/>
      <c r="O6" s="22"/>
      <c r="P6" s="21"/>
      <c r="Q6" s="23"/>
      <c r="R6" s="22"/>
      <c r="S6" s="21"/>
      <c r="T6" s="23"/>
      <c r="U6" s="22"/>
      <c r="V6" s="21"/>
      <c r="W6" s="23"/>
      <c r="X6" s="22"/>
      <c r="Y6" s="21"/>
      <c r="Z6" s="23"/>
      <c r="AA6" s="22"/>
      <c r="AB6" s="21"/>
      <c r="AC6" s="23"/>
      <c r="AD6" s="22"/>
      <c r="AE6" s="21"/>
      <c r="AF6" s="23"/>
    </row>
    <row r="7" spans="1:36" s="20" customFormat="1" ht="36.75" customHeight="1" thickBot="1">
      <c r="A7" s="21"/>
      <c r="B7" s="395" t="s">
        <v>25</v>
      </c>
      <c r="C7" s="395"/>
      <c r="D7" s="395"/>
      <c r="E7" s="395"/>
      <c r="F7" s="395"/>
      <c r="G7" s="395"/>
      <c r="H7" s="395"/>
      <c r="I7" s="22"/>
      <c r="J7" s="21"/>
      <c r="K7" s="23"/>
      <c r="L7" s="22"/>
      <c r="M7" s="21"/>
      <c r="N7" s="23"/>
      <c r="O7" s="22"/>
      <c r="P7" s="21"/>
      <c r="Q7" s="23"/>
      <c r="R7" s="22"/>
      <c r="S7" s="21"/>
      <c r="T7" s="23"/>
      <c r="U7" s="22"/>
      <c r="V7" s="21"/>
      <c r="W7" s="23"/>
      <c r="X7" s="22"/>
      <c r="Y7" s="21"/>
      <c r="Z7" s="23"/>
      <c r="AA7" s="22"/>
      <c r="AB7" s="21"/>
      <c r="AC7" s="23"/>
      <c r="AD7" s="22"/>
      <c r="AE7" s="21"/>
      <c r="AF7" s="23"/>
    </row>
    <row r="8" spans="1:36" s="20" customFormat="1" ht="18.75" hidden="1" thickBot="1"/>
    <row r="9" spans="1:36" s="10" customFormat="1" ht="13.5" hidden="1" thickBot="1">
      <c r="A9" s="355"/>
      <c r="B9" s="396" t="s">
        <v>50</v>
      </c>
      <c r="C9" s="396"/>
      <c r="D9" s="396"/>
      <c r="E9" s="396"/>
      <c r="F9" s="396"/>
      <c r="G9" s="396"/>
      <c r="H9" s="396"/>
      <c r="I9" s="16"/>
      <c r="J9" s="15"/>
      <c r="K9" s="15"/>
      <c r="L9" s="16"/>
      <c r="M9" s="15"/>
      <c r="N9" s="15"/>
      <c r="O9" s="16"/>
      <c r="P9" s="15"/>
      <c r="Q9" s="15"/>
      <c r="R9" s="16"/>
      <c r="S9" s="15"/>
      <c r="T9" s="15"/>
      <c r="U9" s="16"/>
      <c r="V9" s="15"/>
      <c r="W9" s="15"/>
      <c r="X9" s="16"/>
      <c r="Y9" s="15"/>
      <c r="Z9" s="15"/>
      <c r="AA9" s="16"/>
      <c r="AB9" s="15"/>
      <c r="AC9" s="15"/>
      <c r="AD9" s="16"/>
      <c r="AE9" s="15"/>
      <c r="AF9" s="15"/>
      <c r="AG9" s="354"/>
      <c r="AH9" s="354"/>
      <c r="AI9" s="354"/>
      <c r="AJ9" s="354"/>
    </row>
    <row r="10" spans="1:36" s="2" customFormat="1" ht="20.100000000000001" customHeight="1" thickTop="1" thickBot="1">
      <c r="A10" s="356"/>
      <c r="B10" s="138"/>
      <c r="C10" s="6"/>
      <c r="D10" s="11"/>
      <c r="E10" s="12"/>
      <c r="F10" s="12"/>
      <c r="G10" s="193" t="s">
        <v>51</v>
      </c>
      <c r="H10" s="194" t="s">
        <v>52</v>
      </c>
      <c r="I10" s="386" t="s">
        <v>37</v>
      </c>
      <c r="J10" s="386"/>
      <c r="K10" s="386"/>
      <c r="L10" s="386" t="s">
        <v>37</v>
      </c>
      <c r="M10" s="386"/>
      <c r="N10" s="386"/>
      <c r="O10" s="386" t="s">
        <v>37</v>
      </c>
      <c r="P10" s="386"/>
      <c r="Q10" s="386"/>
      <c r="R10" s="386" t="s">
        <v>41</v>
      </c>
      <c r="S10" s="386"/>
      <c r="T10" s="386"/>
      <c r="U10" s="386" t="s">
        <v>41</v>
      </c>
      <c r="V10" s="386"/>
      <c r="W10" s="386"/>
      <c r="X10" s="386" t="s">
        <v>37</v>
      </c>
      <c r="Y10" s="386"/>
      <c r="Z10" s="386"/>
      <c r="AA10" s="386" t="s">
        <v>41</v>
      </c>
      <c r="AB10" s="386"/>
      <c r="AC10" s="386"/>
      <c r="AD10" s="386" t="s">
        <v>37</v>
      </c>
      <c r="AE10" s="386"/>
      <c r="AF10" s="386"/>
      <c r="AG10" s="241"/>
      <c r="AH10" s="357"/>
      <c r="AI10" s="357"/>
      <c r="AJ10" s="241" t="s">
        <v>49</v>
      </c>
    </row>
    <row r="11" spans="1:36" s="3" customFormat="1" ht="20.25" customHeight="1" thickTop="1">
      <c r="A11" s="13"/>
      <c r="B11" s="427"/>
      <c r="C11" s="427"/>
      <c r="D11" s="427"/>
      <c r="E11" s="427"/>
      <c r="F11" s="427"/>
      <c r="G11" s="427"/>
      <c r="H11" s="427"/>
      <c r="I11" s="387">
        <v>1</v>
      </c>
      <c r="J11" s="387"/>
      <c r="K11" s="387"/>
      <c r="L11" s="387">
        <v>2</v>
      </c>
      <c r="M11" s="387"/>
      <c r="N11" s="387"/>
      <c r="O11" s="387">
        <v>4</v>
      </c>
      <c r="P11" s="387"/>
      <c r="Q11" s="387"/>
      <c r="R11" s="387">
        <v>5</v>
      </c>
      <c r="S11" s="387"/>
      <c r="T11" s="387"/>
      <c r="U11" s="387">
        <v>11</v>
      </c>
      <c r="V11" s="387"/>
      <c r="W11" s="387"/>
      <c r="X11" s="387">
        <v>12</v>
      </c>
      <c r="Y11" s="387"/>
      <c r="Z11" s="387"/>
      <c r="AA11" s="387">
        <v>15</v>
      </c>
      <c r="AB11" s="387"/>
      <c r="AC11" s="387"/>
      <c r="AD11" s="387">
        <v>16</v>
      </c>
      <c r="AE11" s="387"/>
      <c r="AF11" s="387"/>
    </row>
    <row r="12" spans="1:36" s="4" customFormat="1" ht="17.25" customHeight="1" thickBot="1">
      <c r="A12" s="358"/>
      <c r="B12" s="406" t="s">
        <v>2</v>
      </c>
      <c r="C12" s="406"/>
      <c r="D12" s="406"/>
      <c r="E12" s="406"/>
      <c r="F12" s="406"/>
      <c r="G12" s="406"/>
      <c r="H12" s="406"/>
      <c r="I12" s="409" t="s">
        <v>36</v>
      </c>
      <c r="J12" s="409"/>
      <c r="K12" s="409"/>
      <c r="L12" s="390" t="s">
        <v>38</v>
      </c>
      <c r="M12" s="390"/>
      <c r="N12" s="390"/>
      <c r="O12" s="390" t="s">
        <v>39</v>
      </c>
      <c r="P12" s="390"/>
      <c r="Q12" s="390"/>
      <c r="R12" s="390" t="s">
        <v>40</v>
      </c>
      <c r="S12" s="390"/>
      <c r="T12" s="390"/>
      <c r="U12" s="390" t="s">
        <v>42</v>
      </c>
      <c r="V12" s="390"/>
      <c r="W12" s="390"/>
      <c r="X12" s="390" t="s">
        <v>43</v>
      </c>
      <c r="Y12" s="390"/>
      <c r="Z12" s="390"/>
      <c r="AA12" s="390" t="s">
        <v>44</v>
      </c>
      <c r="AB12" s="390"/>
      <c r="AC12" s="390"/>
      <c r="AD12" s="390" t="s">
        <v>45</v>
      </c>
      <c r="AE12" s="390"/>
      <c r="AF12" s="390"/>
      <c r="AG12" s="359"/>
      <c r="AH12" s="359"/>
      <c r="AI12" s="359"/>
      <c r="AJ12" s="359"/>
    </row>
    <row r="13" spans="1:36" ht="30.6" customHeight="1" thickBot="1">
      <c r="A13" s="25"/>
      <c r="B13" s="416"/>
      <c r="C13" s="417"/>
      <c r="D13" s="417"/>
      <c r="E13" s="417"/>
      <c r="F13" s="417"/>
      <c r="G13" s="417"/>
      <c r="H13" s="418"/>
      <c r="I13" s="391"/>
      <c r="J13" s="392"/>
      <c r="K13" s="392"/>
      <c r="L13" s="391"/>
      <c r="M13" s="392"/>
      <c r="N13" s="392"/>
      <c r="O13" s="391"/>
      <c r="P13" s="392"/>
      <c r="Q13" s="392"/>
      <c r="R13" s="391"/>
      <c r="S13" s="392"/>
      <c r="T13" s="392"/>
      <c r="U13" s="391"/>
      <c r="V13" s="392"/>
      <c r="W13" s="392"/>
      <c r="X13" s="391"/>
      <c r="Y13" s="392"/>
      <c r="Z13" s="392"/>
      <c r="AA13" s="391"/>
      <c r="AB13" s="392"/>
      <c r="AC13" s="392"/>
      <c r="AD13" s="391"/>
      <c r="AE13" s="392"/>
      <c r="AF13" s="393"/>
      <c r="AG13" s="26"/>
      <c r="AH13" s="26"/>
      <c r="AI13" s="26"/>
      <c r="AJ13" s="26"/>
    </row>
    <row r="14" spans="1:36" ht="36" customHeight="1" thickBot="1">
      <c r="A14" s="25"/>
      <c r="B14" s="139" t="s">
        <v>53</v>
      </c>
      <c r="C14" s="140" t="s">
        <v>54</v>
      </c>
      <c r="D14" s="107" t="s">
        <v>55</v>
      </c>
      <c r="E14" s="107" t="s">
        <v>56</v>
      </c>
      <c r="F14" s="108" t="s">
        <v>57</v>
      </c>
      <c r="G14" s="107" t="s">
        <v>58</v>
      </c>
      <c r="H14" s="109" t="s">
        <v>59</v>
      </c>
      <c r="I14" s="110" t="s">
        <v>58</v>
      </c>
      <c r="J14" s="107" t="s">
        <v>60</v>
      </c>
      <c r="K14" s="228" t="s">
        <v>61</v>
      </c>
      <c r="L14" s="110" t="s">
        <v>58</v>
      </c>
      <c r="M14" s="107" t="s">
        <v>60</v>
      </c>
      <c r="N14" s="228" t="s">
        <v>61</v>
      </c>
      <c r="O14" s="110" t="s">
        <v>58</v>
      </c>
      <c r="P14" s="107" t="s">
        <v>60</v>
      </c>
      <c r="Q14" s="228" t="s">
        <v>61</v>
      </c>
      <c r="R14" s="110" t="s">
        <v>58</v>
      </c>
      <c r="S14" s="107" t="s">
        <v>60</v>
      </c>
      <c r="T14" s="228" t="s">
        <v>61</v>
      </c>
      <c r="U14" s="110" t="s">
        <v>58</v>
      </c>
      <c r="V14" s="107" t="s">
        <v>60</v>
      </c>
      <c r="W14" s="228" t="s">
        <v>61</v>
      </c>
      <c r="X14" s="110" t="s">
        <v>58</v>
      </c>
      <c r="Y14" s="107" t="s">
        <v>60</v>
      </c>
      <c r="Z14" s="228" t="s">
        <v>61</v>
      </c>
      <c r="AA14" s="110" t="s">
        <v>58</v>
      </c>
      <c r="AB14" s="107" t="s">
        <v>60</v>
      </c>
      <c r="AC14" s="228" t="s">
        <v>61</v>
      </c>
      <c r="AD14" s="110" t="s">
        <v>58</v>
      </c>
      <c r="AE14" s="107" t="s">
        <v>60</v>
      </c>
      <c r="AF14" s="310" t="s">
        <v>61</v>
      </c>
      <c r="AG14" s="26"/>
      <c r="AH14" s="26"/>
      <c r="AI14" s="26"/>
      <c r="AJ14" s="26"/>
    </row>
    <row r="15" spans="1:36" ht="20.25" customHeight="1">
      <c r="A15" s="25"/>
      <c r="B15" s="220" t="s">
        <v>62</v>
      </c>
      <c r="C15" s="221"/>
      <c r="D15" s="221"/>
      <c r="E15" s="221"/>
      <c r="F15" s="222"/>
      <c r="G15" s="221"/>
      <c r="H15" s="223">
        <v>391652075</v>
      </c>
      <c r="I15" s="224"/>
      <c r="J15" s="225">
        <v>0</v>
      </c>
      <c r="K15" s="229"/>
      <c r="L15" s="224"/>
      <c r="M15" s="225">
        <v>0</v>
      </c>
      <c r="N15" s="229"/>
      <c r="O15" s="224"/>
      <c r="P15" s="225">
        <v>0</v>
      </c>
      <c r="Q15" s="229"/>
      <c r="R15" s="224"/>
      <c r="S15" s="225">
        <v>387738366</v>
      </c>
      <c r="T15" s="229"/>
      <c r="U15" s="224"/>
      <c r="V15" s="225">
        <v>391652075</v>
      </c>
      <c r="W15" s="229"/>
      <c r="X15" s="224"/>
      <c r="Y15" s="225">
        <v>0</v>
      </c>
      <c r="Z15" s="229"/>
      <c r="AA15" s="224"/>
      <c r="AB15" s="225">
        <v>375395465</v>
      </c>
      <c r="AC15" s="229"/>
      <c r="AD15" s="224"/>
      <c r="AE15" s="225">
        <v>0</v>
      </c>
      <c r="AF15" s="311"/>
      <c r="AG15" s="26"/>
      <c r="AH15" s="26"/>
      <c r="AI15" s="26"/>
      <c r="AJ15" s="26"/>
    </row>
    <row r="16" spans="1:36" ht="30.6" customHeight="1">
      <c r="A16" s="25"/>
      <c r="B16" s="141">
        <v>1</v>
      </c>
      <c r="C16" s="142" t="s">
        <v>63</v>
      </c>
      <c r="D16" s="143" t="s">
        <v>64</v>
      </c>
      <c r="E16" s="142" t="s">
        <v>65</v>
      </c>
      <c r="F16" s="144">
        <v>3</v>
      </c>
      <c r="G16" s="145">
        <v>990973</v>
      </c>
      <c r="H16" s="146">
        <v>2972919</v>
      </c>
      <c r="I16" s="147"/>
      <c r="J16" s="148">
        <v>0</v>
      </c>
      <c r="K16" s="230" t="s">
        <v>240</v>
      </c>
      <c r="L16" s="147"/>
      <c r="M16" s="148">
        <v>0</v>
      </c>
      <c r="N16" s="230" t="s">
        <v>240</v>
      </c>
      <c r="O16" s="147"/>
      <c r="P16" s="148">
        <v>0</v>
      </c>
      <c r="Q16" s="230" t="s">
        <v>240</v>
      </c>
      <c r="R16" s="147">
        <v>981063</v>
      </c>
      <c r="S16" s="148">
        <v>2943189</v>
      </c>
      <c r="T16" s="230" t="s">
        <v>241</v>
      </c>
      <c r="U16" s="147">
        <v>990973</v>
      </c>
      <c r="V16" s="148">
        <v>2972919</v>
      </c>
      <c r="W16" s="230" t="s">
        <v>241</v>
      </c>
      <c r="X16" s="147"/>
      <c r="Y16" s="148">
        <v>0</v>
      </c>
      <c r="Z16" s="230" t="s">
        <v>240</v>
      </c>
      <c r="AA16" s="147">
        <v>949848</v>
      </c>
      <c r="AB16" s="148">
        <v>2849544</v>
      </c>
      <c r="AC16" s="230" t="s">
        <v>241</v>
      </c>
      <c r="AD16" s="147"/>
      <c r="AE16" s="148">
        <v>0</v>
      </c>
      <c r="AF16" s="312" t="s">
        <v>240</v>
      </c>
      <c r="AG16" s="26"/>
      <c r="AH16" s="26"/>
      <c r="AI16" s="26"/>
      <c r="AJ16" s="26"/>
    </row>
    <row r="17" spans="1:32" ht="30.6" customHeight="1">
      <c r="A17" s="25"/>
      <c r="B17" s="141">
        <v>2</v>
      </c>
      <c r="C17" s="142" t="s">
        <v>66</v>
      </c>
      <c r="D17" s="143" t="s">
        <v>67</v>
      </c>
      <c r="E17" s="142" t="s">
        <v>68</v>
      </c>
      <c r="F17" s="144">
        <v>197</v>
      </c>
      <c r="G17" s="145">
        <v>109348</v>
      </c>
      <c r="H17" s="146">
        <v>21541556</v>
      </c>
      <c r="I17" s="147"/>
      <c r="J17" s="148">
        <v>0</v>
      </c>
      <c r="K17" s="230" t="s">
        <v>240</v>
      </c>
      <c r="L17" s="147"/>
      <c r="M17" s="148">
        <v>0</v>
      </c>
      <c r="N17" s="230" t="s">
        <v>240</v>
      </c>
      <c r="O17" s="147"/>
      <c r="P17" s="148">
        <v>0</v>
      </c>
      <c r="Q17" s="230" t="s">
        <v>240</v>
      </c>
      <c r="R17" s="147">
        <v>108255</v>
      </c>
      <c r="S17" s="148">
        <v>21326235</v>
      </c>
      <c r="T17" s="230" t="s">
        <v>241</v>
      </c>
      <c r="U17" s="147">
        <v>109348</v>
      </c>
      <c r="V17" s="148">
        <v>21541556</v>
      </c>
      <c r="W17" s="230" t="s">
        <v>241</v>
      </c>
      <c r="X17" s="147"/>
      <c r="Y17" s="148">
        <v>0</v>
      </c>
      <c r="Z17" s="230" t="s">
        <v>240</v>
      </c>
      <c r="AA17" s="147">
        <v>104810</v>
      </c>
      <c r="AB17" s="148">
        <v>20647570</v>
      </c>
      <c r="AC17" s="230" t="s">
        <v>241</v>
      </c>
      <c r="AD17" s="147"/>
      <c r="AE17" s="148">
        <v>0</v>
      </c>
      <c r="AF17" s="312" t="s">
        <v>240</v>
      </c>
    </row>
    <row r="18" spans="1:32" ht="30.6" customHeight="1">
      <c r="A18" s="25"/>
      <c r="B18" s="141">
        <v>3</v>
      </c>
      <c r="C18" s="142" t="s">
        <v>69</v>
      </c>
      <c r="D18" s="143" t="s">
        <v>70</v>
      </c>
      <c r="E18" s="142" t="s">
        <v>71</v>
      </c>
      <c r="F18" s="144">
        <v>184</v>
      </c>
      <c r="G18" s="145">
        <v>62987</v>
      </c>
      <c r="H18" s="146">
        <v>11589608</v>
      </c>
      <c r="I18" s="147"/>
      <c r="J18" s="148">
        <v>0</v>
      </c>
      <c r="K18" s="230" t="s">
        <v>240</v>
      </c>
      <c r="L18" s="147"/>
      <c r="M18" s="148">
        <v>0</v>
      </c>
      <c r="N18" s="230" t="s">
        <v>240</v>
      </c>
      <c r="O18" s="147"/>
      <c r="P18" s="148">
        <v>0</v>
      </c>
      <c r="Q18" s="230" t="s">
        <v>240</v>
      </c>
      <c r="R18" s="147">
        <v>62357</v>
      </c>
      <c r="S18" s="148">
        <v>11473688</v>
      </c>
      <c r="T18" s="230" t="s">
        <v>241</v>
      </c>
      <c r="U18" s="147">
        <v>62987</v>
      </c>
      <c r="V18" s="148">
        <v>11589608</v>
      </c>
      <c r="W18" s="230" t="s">
        <v>241</v>
      </c>
      <c r="X18" s="147"/>
      <c r="Y18" s="148">
        <v>0</v>
      </c>
      <c r="Z18" s="230" t="s">
        <v>240</v>
      </c>
      <c r="AA18" s="147">
        <v>60373</v>
      </c>
      <c r="AB18" s="148">
        <v>11108632</v>
      </c>
      <c r="AC18" s="230" t="s">
        <v>241</v>
      </c>
      <c r="AD18" s="147"/>
      <c r="AE18" s="148">
        <v>0</v>
      </c>
      <c r="AF18" s="312" t="s">
        <v>240</v>
      </c>
    </row>
    <row r="19" spans="1:32" ht="30.6" customHeight="1">
      <c r="A19" s="25"/>
      <c r="B19" s="141">
        <v>4</v>
      </c>
      <c r="C19" s="142" t="s">
        <v>72</v>
      </c>
      <c r="D19" s="143" t="s">
        <v>73</v>
      </c>
      <c r="E19" s="142" t="s">
        <v>71</v>
      </c>
      <c r="F19" s="144">
        <v>2325</v>
      </c>
      <c r="G19" s="145">
        <v>4233</v>
      </c>
      <c r="H19" s="146">
        <v>9841725</v>
      </c>
      <c r="I19" s="147"/>
      <c r="J19" s="148">
        <v>0</v>
      </c>
      <c r="K19" s="230" t="s">
        <v>240</v>
      </c>
      <c r="L19" s="147"/>
      <c r="M19" s="148">
        <v>0</v>
      </c>
      <c r="N19" s="230" t="s">
        <v>240</v>
      </c>
      <c r="O19" s="147"/>
      <c r="P19" s="148">
        <v>0</v>
      </c>
      <c r="Q19" s="230" t="s">
        <v>240</v>
      </c>
      <c r="R19" s="147">
        <v>4191</v>
      </c>
      <c r="S19" s="148">
        <v>9744075</v>
      </c>
      <c r="T19" s="230" t="s">
        <v>241</v>
      </c>
      <c r="U19" s="147">
        <v>4233</v>
      </c>
      <c r="V19" s="148">
        <v>9841725</v>
      </c>
      <c r="W19" s="230" t="s">
        <v>241</v>
      </c>
      <c r="X19" s="147"/>
      <c r="Y19" s="148">
        <v>0</v>
      </c>
      <c r="Z19" s="230" t="s">
        <v>240</v>
      </c>
      <c r="AA19" s="147">
        <v>4057</v>
      </c>
      <c r="AB19" s="148">
        <v>9432525</v>
      </c>
      <c r="AC19" s="230" t="s">
        <v>241</v>
      </c>
      <c r="AD19" s="147"/>
      <c r="AE19" s="148">
        <v>0</v>
      </c>
      <c r="AF19" s="312" t="s">
        <v>240</v>
      </c>
    </row>
    <row r="20" spans="1:32" ht="30.6" customHeight="1">
      <c r="A20" s="25"/>
      <c r="B20" s="141">
        <v>5</v>
      </c>
      <c r="C20" s="142" t="s">
        <v>74</v>
      </c>
      <c r="D20" s="143" t="s">
        <v>75</v>
      </c>
      <c r="E20" s="142" t="s">
        <v>68</v>
      </c>
      <c r="F20" s="144">
        <v>590</v>
      </c>
      <c r="G20" s="145">
        <v>65583</v>
      </c>
      <c r="H20" s="146">
        <v>38693970</v>
      </c>
      <c r="I20" s="147"/>
      <c r="J20" s="148">
        <v>0</v>
      </c>
      <c r="K20" s="230" t="s">
        <v>240</v>
      </c>
      <c r="L20" s="147"/>
      <c r="M20" s="148">
        <v>0</v>
      </c>
      <c r="N20" s="230" t="s">
        <v>240</v>
      </c>
      <c r="O20" s="147"/>
      <c r="P20" s="148">
        <v>0</v>
      </c>
      <c r="Q20" s="230" t="s">
        <v>240</v>
      </c>
      <c r="R20" s="147">
        <v>64927</v>
      </c>
      <c r="S20" s="148">
        <v>38306930</v>
      </c>
      <c r="T20" s="230" t="s">
        <v>241</v>
      </c>
      <c r="U20" s="147">
        <v>65583</v>
      </c>
      <c r="V20" s="148">
        <v>38693970</v>
      </c>
      <c r="W20" s="230" t="s">
        <v>241</v>
      </c>
      <c r="X20" s="147"/>
      <c r="Y20" s="148">
        <v>0</v>
      </c>
      <c r="Z20" s="230" t="s">
        <v>240</v>
      </c>
      <c r="AA20" s="147">
        <v>62861</v>
      </c>
      <c r="AB20" s="148">
        <v>37087990</v>
      </c>
      <c r="AC20" s="230" t="s">
        <v>241</v>
      </c>
      <c r="AD20" s="147"/>
      <c r="AE20" s="148">
        <v>0</v>
      </c>
      <c r="AF20" s="312" t="s">
        <v>240</v>
      </c>
    </row>
    <row r="21" spans="1:32" ht="30.6" customHeight="1">
      <c r="A21" s="25"/>
      <c r="B21" s="141">
        <v>6</v>
      </c>
      <c r="C21" s="142" t="s">
        <v>76</v>
      </c>
      <c r="D21" s="143" t="s">
        <v>77</v>
      </c>
      <c r="E21" s="142" t="s">
        <v>68</v>
      </c>
      <c r="F21" s="144">
        <v>14983</v>
      </c>
      <c r="G21" s="145">
        <v>10619</v>
      </c>
      <c r="H21" s="146">
        <v>159104477</v>
      </c>
      <c r="I21" s="147"/>
      <c r="J21" s="148">
        <v>0</v>
      </c>
      <c r="K21" s="230" t="s">
        <v>240</v>
      </c>
      <c r="L21" s="147"/>
      <c r="M21" s="148">
        <v>0</v>
      </c>
      <c r="N21" s="230" t="s">
        <v>240</v>
      </c>
      <c r="O21" s="147"/>
      <c r="P21" s="148">
        <v>0</v>
      </c>
      <c r="Q21" s="230" t="s">
        <v>240</v>
      </c>
      <c r="R21" s="147">
        <v>10513</v>
      </c>
      <c r="S21" s="148">
        <v>157516279</v>
      </c>
      <c r="T21" s="230" t="s">
        <v>241</v>
      </c>
      <c r="U21" s="147">
        <v>10619</v>
      </c>
      <c r="V21" s="148">
        <v>159104477</v>
      </c>
      <c r="W21" s="230" t="s">
        <v>241</v>
      </c>
      <c r="X21" s="147"/>
      <c r="Y21" s="148">
        <v>0</v>
      </c>
      <c r="Z21" s="230" t="s">
        <v>240</v>
      </c>
      <c r="AA21" s="147">
        <v>10178</v>
      </c>
      <c r="AB21" s="148">
        <v>152496974</v>
      </c>
      <c r="AC21" s="230" t="s">
        <v>241</v>
      </c>
      <c r="AD21" s="147"/>
      <c r="AE21" s="148">
        <v>0</v>
      </c>
      <c r="AF21" s="312" t="s">
        <v>240</v>
      </c>
    </row>
    <row r="22" spans="1:32" ht="30.6" customHeight="1">
      <c r="A22" s="25"/>
      <c r="B22" s="141">
        <v>7</v>
      </c>
      <c r="C22" s="142" t="s">
        <v>78</v>
      </c>
      <c r="D22" s="143" t="s">
        <v>79</v>
      </c>
      <c r="E22" s="142" t="s">
        <v>68</v>
      </c>
      <c r="F22" s="144">
        <v>1670</v>
      </c>
      <c r="G22" s="145">
        <v>9708</v>
      </c>
      <c r="H22" s="146">
        <v>16212360</v>
      </c>
      <c r="I22" s="147"/>
      <c r="J22" s="148">
        <v>0</v>
      </c>
      <c r="K22" s="230" t="s">
        <v>240</v>
      </c>
      <c r="L22" s="147"/>
      <c r="M22" s="148">
        <v>0</v>
      </c>
      <c r="N22" s="230" t="s">
        <v>240</v>
      </c>
      <c r="O22" s="147"/>
      <c r="P22" s="148">
        <v>0</v>
      </c>
      <c r="Q22" s="230" t="s">
        <v>240</v>
      </c>
      <c r="R22" s="147">
        <v>9611</v>
      </c>
      <c r="S22" s="148">
        <v>16050370</v>
      </c>
      <c r="T22" s="230" t="s">
        <v>241</v>
      </c>
      <c r="U22" s="147">
        <v>9708</v>
      </c>
      <c r="V22" s="148">
        <v>16212360</v>
      </c>
      <c r="W22" s="230" t="s">
        <v>241</v>
      </c>
      <c r="X22" s="147"/>
      <c r="Y22" s="148">
        <v>0</v>
      </c>
      <c r="Z22" s="230" t="s">
        <v>240</v>
      </c>
      <c r="AA22" s="147">
        <v>9305</v>
      </c>
      <c r="AB22" s="148">
        <v>15539350</v>
      </c>
      <c r="AC22" s="230" t="s">
        <v>241</v>
      </c>
      <c r="AD22" s="147"/>
      <c r="AE22" s="148">
        <v>0</v>
      </c>
      <c r="AF22" s="312" t="s">
        <v>240</v>
      </c>
    </row>
    <row r="23" spans="1:32" ht="30.6" customHeight="1" thickBot="1">
      <c r="A23" s="25"/>
      <c r="B23" s="141">
        <v>8</v>
      </c>
      <c r="C23" s="142" t="s">
        <v>80</v>
      </c>
      <c r="D23" s="143" t="s">
        <v>81</v>
      </c>
      <c r="E23" s="142" t="s">
        <v>68</v>
      </c>
      <c r="F23" s="144">
        <v>10060</v>
      </c>
      <c r="G23" s="145">
        <v>13091</v>
      </c>
      <c r="H23" s="146">
        <v>131695460</v>
      </c>
      <c r="I23" s="147"/>
      <c r="J23" s="148">
        <v>0</v>
      </c>
      <c r="K23" s="230" t="s">
        <v>240</v>
      </c>
      <c r="L23" s="147"/>
      <c r="M23" s="148">
        <v>0</v>
      </c>
      <c r="N23" s="230" t="s">
        <v>240</v>
      </c>
      <c r="O23" s="147"/>
      <c r="P23" s="148">
        <v>0</v>
      </c>
      <c r="Q23" s="230" t="s">
        <v>240</v>
      </c>
      <c r="R23" s="147">
        <v>12960</v>
      </c>
      <c r="S23" s="148">
        <v>130377600</v>
      </c>
      <c r="T23" s="230" t="s">
        <v>241</v>
      </c>
      <c r="U23" s="147">
        <v>13091</v>
      </c>
      <c r="V23" s="148">
        <v>131695460</v>
      </c>
      <c r="W23" s="230" t="s">
        <v>241</v>
      </c>
      <c r="X23" s="147"/>
      <c r="Y23" s="148">
        <v>0</v>
      </c>
      <c r="Z23" s="230" t="s">
        <v>240</v>
      </c>
      <c r="AA23" s="147">
        <v>12548</v>
      </c>
      <c r="AB23" s="148">
        <v>126232880</v>
      </c>
      <c r="AC23" s="230" t="s">
        <v>241</v>
      </c>
      <c r="AD23" s="147"/>
      <c r="AE23" s="148">
        <v>0</v>
      </c>
      <c r="AF23" s="312" t="s">
        <v>240</v>
      </c>
    </row>
    <row r="24" spans="1:32" ht="20.45" customHeight="1">
      <c r="A24" s="25"/>
      <c r="B24" s="220" t="s">
        <v>82</v>
      </c>
      <c r="C24" s="221"/>
      <c r="D24" s="221"/>
      <c r="E24" s="221"/>
      <c r="F24" s="222"/>
      <c r="G24" s="221"/>
      <c r="H24" s="223">
        <v>2390845724</v>
      </c>
      <c r="I24" s="224"/>
      <c r="J24" s="225">
        <v>0</v>
      </c>
      <c r="K24" s="229"/>
      <c r="L24" s="224"/>
      <c r="M24" s="225">
        <v>0</v>
      </c>
      <c r="N24" s="229"/>
      <c r="O24" s="224"/>
      <c r="P24" s="225">
        <v>0</v>
      </c>
      <c r="Q24" s="229"/>
      <c r="R24" s="224"/>
      <c r="S24" s="225">
        <v>2319123222</v>
      </c>
      <c r="T24" s="229"/>
      <c r="U24" s="224"/>
      <c r="V24" s="225">
        <v>2254124064</v>
      </c>
      <c r="W24" s="229"/>
      <c r="X24" s="224"/>
      <c r="Y24" s="225">
        <v>0</v>
      </c>
      <c r="Z24" s="229"/>
      <c r="AA24" s="224"/>
      <c r="AB24" s="225">
        <v>2291625155</v>
      </c>
      <c r="AC24" s="229"/>
      <c r="AD24" s="224"/>
      <c r="AE24" s="225">
        <v>0</v>
      </c>
      <c r="AF24" s="311"/>
    </row>
    <row r="25" spans="1:32" ht="30.6" customHeight="1" thickBot="1">
      <c r="A25" s="25"/>
      <c r="B25" s="141">
        <v>9</v>
      </c>
      <c r="C25" s="142" t="s">
        <v>83</v>
      </c>
      <c r="D25" s="143" t="s">
        <v>84</v>
      </c>
      <c r="E25" s="142" t="s">
        <v>68</v>
      </c>
      <c r="F25" s="144">
        <v>10249</v>
      </c>
      <c r="G25" s="145">
        <v>233276</v>
      </c>
      <c r="H25" s="146">
        <v>2390845724</v>
      </c>
      <c r="I25" s="147"/>
      <c r="J25" s="148">
        <v>0</v>
      </c>
      <c r="K25" s="230" t="s">
        <v>240</v>
      </c>
      <c r="L25" s="147"/>
      <c r="M25" s="148">
        <v>0</v>
      </c>
      <c r="N25" s="230" t="s">
        <v>240</v>
      </c>
      <c r="O25" s="147"/>
      <c r="P25" s="148">
        <v>0</v>
      </c>
      <c r="Q25" s="230" t="s">
        <v>240</v>
      </c>
      <c r="R25" s="147">
        <v>226278</v>
      </c>
      <c r="S25" s="148">
        <v>2319123222</v>
      </c>
      <c r="T25" s="230" t="s">
        <v>241</v>
      </c>
      <c r="U25" s="147">
        <v>219936</v>
      </c>
      <c r="V25" s="148">
        <v>2254124064</v>
      </c>
      <c r="W25" s="230" t="s">
        <v>241</v>
      </c>
      <c r="X25" s="147"/>
      <c r="Y25" s="148">
        <v>0</v>
      </c>
      <c r="Z25" s="230" t="s">
        <v>240</v>
      </c>
      <c r="AA25" s="147">
        <v>223595</v>
      </c>
      <c r="AB25" s="148">
        <v>2291625155</v>
      </c>
      <c r="AC25" s="230" t="s">
        <v>241</v>
      </c>
      <c r="AD25" s="147"/>
      <c r="AE25" s="148">
        <v>0</v>
      </c>
      <c r="AF25" s="312" t="s">
        <v>240</v>
      </c>
    </row>
    <row r="26" spans="1:32" ht="22.5" customHeight="1">
      <c r="A26" s="25"/>
      <c r="B26" s="220" t="s">
        <v>85</v>
      </c>
      <c r="C26" s="221"/>
      <c r="D26" s="221"/>
      <c r="E26" s="221"/>
      <c r="F26" s="222"/>
      <c r="G26" s="221"/>
      <c r="H26" s="223">
        <v>6494930492</v>
      </c>
      <c r="I26" s="224"/>
      <c r="J26" s="225">
        <v>0</v>
      </c>
      <c r="K26" s="229"/>
      <c r="L26" s="224"/>
      <c r="M26" s="225">
        <v>0</v>
      </c>
      <c r="N26" s="229"/>
      <c r="O26" s="224"/>
      <c r="P26" s="225">
        <v>0</v>
      </c>
      <c r="Q26" s="229"/>
      <c r="R26" s="224"/>
      <c r="S26" s="225">
        <v>6303237510</v>
      </c>
      <c r="T26" s="229"/>
      <c r="U26" s="224"/>
      <c r="V26" s="225">
        <v>6494930492</v>
      </c>
      <c r="W26" s="229"/>
      <c r="X26" s="224"/>
      <c r="Y26" s="225">
        <v>0</v>
      </c>
      <c r="Z26" s="229"/>
      <c r="AA26" s="224"/>
      <c r="AB26" s="225">
        <v>6225389141</v>
      </c>
      <c r="AC26" s="229"/>
      <c r="AD26" s="224"/>
      <c r="AE26" s="225">
        <v>0</v>
      </c>
      <c r="AF26" s="311"/>
    </row>
    <row r="27" spans="1:32" ht="40.5" customHeight="1" thickBot="1">
      <c r="A27" s="25"/>
      <c r="B27" s="141">
        <v>10</v>
      </c>
      <c r="C27" s="142" t="s">
        <v>86</v>
      </c>
      <c r="D27" s="143" t="s">
        <v>87</v>
      </c>
      <c r="E27" s="142" t="s">
        <v>68</v>
      </c>
      <c r="F27" s="144">
        <v>6833</v>
      </c>
      <c r="G27" s="145">
        <v>950524</v>
      </c>
      <c r="H27" s="146">
        <v>6494930492</v>
      </c>
      <c r="I27" s="147"/>
      <c r="J27" s="148">
        <v>0</v>
      </c>
      <c r="K27" s="230" t="s">
        <v>240</v>
      </c>
      <c r="L27" s="147"/>
      <c r="M27" s="148">
        <v>0</v>
      </c>
      <c r="N27" s="230" t="s">
        <v>240</v>
      </c>
      <c r="O27" s="147"/>
      <c r="P27" s="148">
        <v>0</v>
      </c>
      <c r="Q27" s="230" t="s">
        <v>240</v>
      </c>
      <c r="R27" s="147">
        <v>922470</v>
      </c>
      <c r="S27" s="148">
        <v>6303237510</v>
      </c>
      <c r="T27" s="230" t="s">
        <v>241</v>
      </c>
      <c r="U27" s="147">
        <v>950524</v>
      </c>
      <c r="V27" s="148">
        <v>6494930492</v>
      </c>
      <c r="W27" s="230" t="s">
        <v>241</v>
      </c>
      <c r="X27" s="147"/>
      <c r="Y27" s="148">
        <v>0</v>
      </c>
      <c r="Z27" s="230" t="s">
        <v>240</v>
      </c>
      <c r="AA27" s="147">
        <v>911077</v>
      </c>
      <c r="AB27" s="148">
        <v>6225389141</v>
      </c>
      <c r="AC27" s="230" t="s">
        <v>241</v>
      </c>
      <c r="AD27" s="147"/>
      <c r="AE27" s="148">
        <v>0</v>
      </c>
      <c r="AF27" s="312" t="s">
        <v>240</v>
      </c>
    </row>
    <row r="28" spans="1:32" ht="22.5" customHeight="1">
      <c r="A28" s="25"/>
      <c r="B28" s="220" t="s">
        <v>88</v>
      </c>
      <c r="C28" s="221"/>
      <c r="D28" s="221"/>
      <c r="E28" s="221"/>
      <c r="F28" s="222"/>
      <c r="G28" s="221"/>
      <c r="H28" s="223">
        <v>1944074505</v>
      </c>
      <c r="I28" s="224"/>
      <c r="J28" s="225">
        <v>0</v>
      </c>
      <c r="K28" s="229"/>
      <c r="L28" s="224"/>
      <c r="M28" s="225">
        <v>0</v>
      </c>
      <c r="N28" s="229"/>
      <c r="O28" s="224"/>
      <c r="P28" s="225">
        <v>0</v>
      </c>
      <c r="Q28" s="229"/>
      <c r="R28" s="224"/>
      <c r="S28" s="225">
        <v>1911491915</v>
      </c>
      <c r="T28" s="229"/>
      <c r="U28" s="224"/>
      <c r="V28" s="225">
        <v>1944074505</v>
      </c>
      <c r="W28" s="229"/>
      <c r="X28" s="224"/>
      <c r="Y28" s="225">
        <v>0</v>
      </c>
      <c r="Z28" s="229"/>
      <c r="AA28" s="224"/>
      <c r="AB28" s="225">
        <v>1910516634</v>
      </c>
      <c r="AC28" s="229"/>
      <c r="AD28" s="224"/>
      <c r="AE28" s="225">
        <v>0</v>
      </c>
      <c r="AF28" s="311"/>
    </row>
    <row r="29" spans="1:32" ht="30.6" customHeight="1">
      <c r="A29" s="25"/>
      <c r="B29" s="141">
        <v>11</v>
      </c>
      <c r="C29" s="142" t="s">
        <v>89</v>
      </c>
      <c r="D29" s="143" t="s">
        <v>90</v>
      </c>
      <c r="E29" s="142" t="s">
        <v>68</v>
      </c>
      <c r="F29" s="144">
        <v>115</v>
      </c>
      <c r="G29" s="145">
        <v>74193</v>
      </c>
      <c r="H29" s="146">
        <v>8532195</v>
      </c>
      <c r="I29" s="147"/>
      <c r="J29" s="148">
        <v>0</v>
      </c>
      <c r="K29" s="230" t="s">
        <v>240</v>
      </c>
      <c r="L29" s="147"/>
      <c r="M29" s="148">
        <v>0</v>
      </c>
      <c r="N29" s="230" t="s">
        <v>240</v>
      </c>
      <c r="O29" s="147"/>
      <c r="P29" s="148">
        <v>0</v>
      </c>
      <c r="Q29" s="230" t="s">
        <v>240</v>
      </c>
      <c r="R29" s="147">
        <v>73451</v>
      </c>
      <c r="S29" s="148">
        <v>8446865</v>
      </c>
      <c r="T29" s="230" t="s">
        <v>241</v>
      </c>
      <c r="U29" s="147">
        <v>74193</v>
      </c>
      <c r="V29" s="148">
        <v>8532195</v>
      </c>
      <c r="W29" s="230" t="s">
        <v>241</v>
      </c>
      <c r="X29" s="147"/>
      <c r="Y29" s="148">
        <v>0</v>
      </c>
      <c r="Z29" s="230" t="s">
        <v>240</v>
      </c>
      <c r="AA29" s="147">
        <v>71114</v>
      </c>
      <c r="AB29" s="148">
        <v>8178110</v>
      </c>
      <c r="AC29" s="230" t="s">
        <v>241</v>
      </c>
      <c r="AD29" s="147"/>
      <c r="AE29" s="148">
        <v>0</v>
      </c>
      <c r="AF29" s="312" t="s">
        <v>240</v>
      </c>
    </row>
    <row r="30" spans="1:32" ht="30.6" customHeight="1">
      <c r="A30" s="25"/>
      <c r="B30" s="141">
        <v>12</v>
      </c>
      <c r="C30" s="142" t="s">
        <v>91</v>
      </c>
      <c r="D30" s="143" t="s">
        <v>92</v>
      </c>
      <c r="E30" s="142" t="s">
        <v>68</v>
      </c>
      <c r="F30" s="144">
        <v>3343</v>
      </c>
      <c r="G30" s="145">
        <v>19112</v>
      </c>
      <c r="H30" s="146">
        <v>63891416</v>
      </c>
      <c r="I30" s="147"/>
      <c r="J30" s="148">
        <v>0</v>
      </c>
      <c r="K30" s="230" t="s">
        <v>240</v>
      </c>
      <c r="L30" s="147"/>
      <c r="M30" s="148">
        <v>0</v>
      </c>
      <c r="N30" s="230" t="s">
        <v>240</v>
      </c>
      <c r="O30" s="147"/>
      <c r="P30" s="148">
        <v>0</v>
      </c>
      <c r="Q30" s="230" t="s">
        <v>240</v>
      </c>
      <c r="R30" s="147">
        <v>18921</v>
      </c>
      <c r="S30" s="148">
        <v>63252903</v>
      </c>
      <c r="T30" s="230" t="s">
        <v>241</v>
      </c>
      <c r="U30" s="147">
        <v>19112</v>
      </c>
      <c r="V30" s="148">
        <v>63891416</v>
      </c>
      <c r="W30" s="230" t="s">
        <v>241</v>
      </c>
      <c r="X30" s="147"/>
      <c r="Y30" s="148">
        <v>0</v>
      </c>
      <c r="Z30" s="230" t="s">
        <v>240</v>
      </c>
      <c r="AA30" s="147">
        <v>18319</v>
      </c>
      <c r="AB30" s="148">
        <v>61240417</v>
      </c>
      <c r="AC30" s="230" t="s">
        <v>241</v>
      </c>
      <c r="AD30" s="147"/>
      <c r="AE30" s="148">
        <v>0</v>
      </c>
      <c r="AF30" s="312" t="s">
        <v>240</v>
      </c>
    </row>
    <row r="31" spans="1:32" ht="30.6" customHeight="1">
      <c r="A31" s="25"/>
      <c r="B31" s="141">
        <v>13</v>
      </c>
      <c r="C31" s="142" t="s">
        <v>93</v>
      </c>
      <c r="D31" s="143" t="s">
        <v>94</v>
      </c>
      <c r="E31" s="142" t="s">
        <v>68</v>
      </c>
      <c r="F31" s="144">
        <v>791</v>
      </c>
      <c r="G31" s="145">
        <v>36890</v>
      </c>
      <c r="H31" s="146">
        <v>29179990</v>
      </c>
      <c r="I31" s="147"/>
      <c r="J31" s="148">
        <v>0</v>
      </c>
      <c r="K31" s="230" t="s">
        <v>240</v>
      </c>
      <c r="L31" s="147"/>
      <c r="M31" s="148">
        <v>0</v>
      </c>
      <c r="N31" s="230" t="s">
        <v>240</v>
      </c>
      <c r="O31" s="147"/>
      <c r="P31" s="148">
        <v>0</v>
      </c>
      <c r="Q31" s="230" t="s">
        <v>240</v>
      </c>
      <c r="R31" s="147">
        <v>36521</v>
      </c>
      <c r="S31" s="148">
        <v>28888111</v>
      </c>
      <c r="T31" s="230" t="s">
        <v>241</v>
      </c>
      <c r="U31" s="147">
        <v>36890</v>
      </c>
      <c r="V31" s="148">
        <v>29179990</v>
      </c>
      <c r="W31" s="230" t="s">
        <v>241</v>
      </c>
      <c r="X31" s="147"/>
      <c r="Y31" s="148">
        <v>0</v>
      </c>
      <c r="Z31" s="230" t="s">
        <v>240</v>
      </c>
      <c r="AA31" s="147">
        <v>35359</v>
      </c>
      <c r="AB31" s="148">
        <v>27968969</v>
      </c>
      <c r="AC31" s="230" t="s">
        <v>241</v>
      </c>
      <c r="AD31" s="147"/>
      <c r="AE31" s="148">
        <v>0</v>
      </c>
      <c r="AF31" s="312" t="s">
        <v>240</v>
      </c>
    </row>
    <row r="32" spans="1:32" ht="30.6" customHeight="1">
      <c r="A32" s="25"/>
      <c r="B32" s="141">
        <v>14</v>
      </c>
      <c r="C32" s="142" t="s">
        <v>95</v>
      </c>
      <c r="D32" s="143" t="s">
        <v>96</v>
      </c>
      <c r="E32" s="142" t="s">
        <v>68</v>
      </c>
      <c r="F32" s="144">
        <v>558</v>
      </c>
      <c r="G32" s="145">
        <v>1000648</v>
      </c>
      <c r="H32" s="146">
        <v>558361584</v>
      </c>
      <c r="I32" s="147"/>
      <c r="J32" s="148">
        <v>0</v>
      </c>
      <c r="K32" s="230" t="s">
        <v>240</v>
      </c>
      <c r="L32" s="147"/>
      <c r="M32" s="148">
        <v>0</v>
      </c>
      <c r="N32" s="230" t="s">
        <v>240</v>
      </c>
      <c r="O32" s="147"/>
      <c r="P32" s="148">
        <v>0</v>
      </c>
      <c r="Q32" s="230" t="s">
        <v>240</v>
      </c>
      <c r="R32" s="147">
        <v>980635</v>
      </c>
      <c r="S32" s="148">
        <v>547194330</v>
      </c>
      <c r="T32" s="230" t="s">
        <v>241</v>
      </c>
      <c r="U32" s="147">
        <v>1000648</v>
      </c>
      <c r="V32" s="148">
        <v>558361584</v>
      </c>
      <c r="W32" s="230" t="s">
        <v>241</v>
      </c>
      <c r="X32" s="147"/>
      <c r="Y32" s="148">
        <v>0</v>
      </c>
      <c r="Z32" s="230" t="s">
        <v>240</v>
      </c>
      <c r="AA32" s="147">
        <v>1000648</v>
      </c>
      <c r="AB32" s="148">
        <v>558361584</v>
      </c>
      <c r="AC32" s="230" t="s">
        <v>241</v>
      </c>
      <c r="AD32" s="147"/>
      <c r="AE32" s="148">
        <v>0</v>
      </c>
      <c r="AF32" s="312" t="s">
        <v>240</v>
      </c>
    </row>
    <row r="33" spans="1:32" ht="30.6" customHeight="1">
      <c r="A33" s="25"/>
      <c r="B33" s="141">
        <v>15</v>
      </c>
      <c r="C33" s="142" t="s">
        <v>97</v>
      </c>
      <c r="D33" s="143" t="s">
        <v>98</v>
      </c>
      <c r="E33" s="142" t="s">
        <v>68</v>
      </c>
      <c r="F33" s="144">
        <v>78</v>
      </c>
      <c r="G33" s="145">
        <v>783271</v>
      </c>
      <c r="H33" s="146">
        <v>61095138</v>
      </c>
      <c r="I33" s="147"/>
      <c r="J33" s="148">
        <v>0</v>
      </c>
      <c r="K33" s="230" t="s">
        <v>240</v>
      </c>
      <c r="L33" s="147"/>
      <c r="M33" s="148">
        <v>0</v>
      </c>
      <c r="N33" s="230" t="s">
        <v>240</v>
      </c>
      <c r="O33" s="147"/>
      <c r="P33" s="148">
        <v>0</v>
      </c>
      <c r="Q33" s="230" t="s">
        <v>240</v>
      </c>
      <c r="R33" s="147">
        <v>767606</v>
      </c>
      <c r="S33" s="148">
        <v>59873268</v>
      </c>
      <c r="T33" s="230" t="s">
        <v>241</v>
      </c>
      <c r="U33" s="147">
        <v>783271</v>
      </c>
      <c r="V33" s="148">
        <v>61095138</v>
      </c>
      <c r="W33" s="230" t="s">
        <v>241</v>
      </c>
      <c r="X33" s="147"/>
      <c r="Y33" s="148">
        <v>0</v>
      </c>
      <c r="Z33" s="230" t="s">
        <v>240</v>
      </c>
      <c r="AA33" s="147">
        <v>783271</v>
      </c>
      <c r="AB33" s="148">
        <v>61095138</v>
      </c>
      <c r="AC33" s="230" t="s">
        <v>241</v>
      </c>
      <c r="AD33" s="147"/>
      <c r="AE33" s="148">
        <v>0</v>
      </c>
      <c r="AF33" s="312" t="s">
        <v>240</v>
      </c>
    </row>
    <row r="34" spans="1:32" ht="30.6" customHeight="1">
      <c r="A34" s="25"/>
      <c r="B34" s="141">
        <v>16</v>
      </c>
      <c r="C34" s="142" t="s">
        <v>99</v>
      </c>
      <c r="D34" s="143" t="s">
        <v>100</v>
      </c>
      <c r="E34" s="142" t="s">
        <v>68</v>
      </c>
      <c r="F34" s="144">
        <v>222</v>
      </c>
      <c r="G34" s="145">
        <v>605072</v>
      </c>
      <c r="H34" s="146">
        <v>134325984</v>
      </c>
      <c r="I34" s="147"/>
      <c r="J34" s="148">
        <v>0</v>
      </c>
      <c r="K34" s="230" t="s">
        <v>240</v>
      </c>
      <c r="L34" s="147"/>
      <c r="M34" s="148">
        <v>0</v>
      </c>
      <c r="N34" s="230" t="s">
        <v>240</v>
      </c>
      <c r="O34" s="147"/>
      <c r="P34" s="148">
        <v>0</v>
      </c>
      <c r="Q34" s="230" t="s">
        <v>240</v>
      </c>
      <c r="R34" s="147">
        <v>592971</v>
      </c>
      <c r="S34" s="148">
        <v>131639562</v>
      </c>
      <c r="T34" s="230" t="s">
        <v>241</v>
      </c>
      <c r="U34" s="147">
        <v>605072</v>
      </c>
      <c r="V34" s="148">
        <v>134325984</v>
      </c>
      <c r="W34" s="230" t="s">
        <v>241</v>
      </c>
      <c r="X34" s="147"/>
      <c r="Y34" s="148">
        <v>0</v>
      </c>
      <c r="Z34" s="230" t="s">
        <v>240</v>
      </c>
      <c r="AA34" s="147">
        <v>605072</v>
      </c>
      <c r="AB34" s="148">
        <v>134325984</v>
      </c>
      <c r="AC34" s="230" t="s">
        <v>241</v>
      </c>
      <c r="AD34" s="147"/>
      <c r="AE34" s="148">
        <v>0</v>
      </c>
      <c r="AF34" s="312" t="s">
        <v>240</v>
      </c>
    </row>
    <row r="35" spans="1:32" ht="30.6" customHeight="1">
      <c r="A35" s="25"/>
      <c r="B35" s="141">
        <v>17</v>
      </c>
      <c r="C35" s="142" t="s">
        <v>101</v>
      </c>
      <c r="D35" s="143" t="s">
        <v>102</v>
      </c>
      <c r="E35" s="142" t="s">
        <v>103</v>
      </c>
      <c r="F35" s="144">
        <v>36473</v>
      </c>
      <c r="G35" s="145">
        <v>5253</v>
      </c>
      <c r="H35" s="146">
        <v>191592669</v>
      </c>
      <c r="I35" s="147"/>
      <c r="J35" s="148">
        <v>0</v>
      </c>
      <c r="K35" s="230" t="s">
        <v>240</v>
      </c>
      <c r="L35" s="147"/>
      <c r="M35" s="148">
        <v>0</v>
      </c>
      <c r="N35" s="230" t="s">
        <v>240</v>
      </c>
      <c r="O35" s="147"/>
      <c r="P35" s="148">
        <v>0</v>
      </c>
      <c r="Q35" s="230" t="s">
        <v>240</v>
      </c>
      <c r="R35" s="147">
        <v>5200</v>
      </c>
      <c r="S35" s="148">
        <v>189659600</v>
      </c>
      <c r="T35" s="230" t="s">
        <v>241</v>
      </c>
      <c r="U35" s="147">
        <v>5253</v>
      </c>
      <c r="V35" s="148">
        <v>191592669</v>
      </c>
      <c r="W35" s="230" t="s">
        <v>241</v>
      </c>
      <c r="X35" s="147"/>
      <c r="Y35" s="148">
        <v>0</v>
      </c>
      <c r="Z35" s="230" t="s">
        <v>240</v>
      </c>
      <c r="AA35" s="147">
        <v>5253</v>
      </c>
      <c r="AB35" s="148">
        <v>191592669</v>
      </c>
      <c r="AC35" s="230" t="s">
        <v>241</v>
      </c>
      <c r="AD35" s="147"/>
      <c r="AE35" s="148">
        <v>0</v>
      </c>
      <c r="AF35" s="312" t="s">
        <v>240</v>
      </c>
    </row>
    <row r="36" spans="1:32" ht="30.6" customHeight="1">
      <c r="A36" s="25"/>
      <c r="B36" s="141">
        <v>18</v>
      </c>
      <c r="C36" s="142" t="s">
        <v>104</v>
      </c>
      <c r="D36" s="143" t="s">
        <v>105</v>
      </c>
      <c r="E36" s="142" t="s">
        <v>71</v>
      </c>
      <c r="F36" s="144">
        <v>285</v>
      </c>
      <c r="G36" s="145">
        <v>667515</v>
      </c>
      <c r="H36" s="146">
        <v>190241775</v>
      </c>
      <c r="I36" s="147"/>
      <c r="J36" s="148">
        <v>0</v>
      </c>
      <c r="K36" s="230" t="s">
        <v>240</v>
      </c>
      <c r="L36" s="147"/>
      <c r="M36" s="148">
        <v>0</v>
      </c>
      <c r="N36" s="230" t="s">
        <v>240</v>
      </c>
      <c r="O36" s="147"/>
      <c r="P36" s="148">
        <v>0</v>
      </c>
      <c r="Q36" s="230" t="s">
        <v>240</v>
      </c>
      <c r="R36" s="147">
        <v>660840</v>
      </c>
      <c r="S36" s="148">
        <v>188339400</v>
      </c>
      <c r="T36" s="230" t="s">
        <v>241</v>
      </c>
      <c r="U36" s="147">
        <v>667515</v>
      </c>
      <c r="V36" s="148">
        <v>190241775</v>
      </c>
      <c r="W36" s="230" t="s">
        <v>241</v>
      </c>
      <c r="X36" s="147"/>
      <c r="Y36" s="148">
        <v>0</v>
      </c>
      <c r="Z36" s="230" t="s">
        <v>240</v>
      </c>
      <c r="AA36" s="147">
        <v>667515</v>
      </c>
      <c r="AB36" s="148">
        <v>190241775</v>
      </c>
      <c r="AC36" s="230" t="s">
        <v>241</v>
      </c>
      <c r="AD36" s="147"/>
      <c r="AE36" s="148">
        <v>0</v>
      </c>
      <c r="AF36" s="312" t="s">
        <v>240</v>
      </c>
    </row>
    <row r="37" spans="1:32" ht="30.6" customHeight="1">
      <c r="A37" s="25"/>
      <c r="B37" s="141">
        <v>19</v>
      </c>
      <c r="C37" s="142" t="s">
        <v>106</v>
      </c>
      <c r="D37" s="143" t="s">
        <v>107</v>
      </c>
      <c r="E37" s="142" t="s">
        <v>108</v>
      </c>
      <c r="F37" s="144">
        <v>16696</v>
      </c>
      <c r="G37" s="145">
        <v>8833</v>
      </c>
      <c r="H37" s="146">
        <v>147475768</v>
      </c>
      <c r="I37" s="147"/>
      <c r="J37" s="148">
        <v>0</v>
      </c>
      <c r="K37" s="230" t="s">
        <v>240</v>
      </c>
      <c r="L37" s="147"/>
      <c r="M37" s="148">
        <v>0</v>
      </c>
      <c r="N37" s="230" t="s">
        <v>240</v>
      </c>
      <c r="O37" s="147"/>
      <c r="P37" s="148">
        <v>0</v>
      </c>
      <c r="Q37" s="230" t="s">
        <v>240</v>
      </c>
      <c r="R37" s="147">
        <v>8745</v>
      </c>
      <c r="S37" s="148">
        <v>146006520</v>
      </c>
      <c r="T37" s="230" t="s">
        <v>241</v>
      </c>
      <c r="U37" s="147">
        <v>8833</v>
      </c>
      <c r="V37" s="148">
        <v>147475768</v>
      </c>
      <c r="W37" s="230" t="s">
        <v>241</v>
      </c>
      <c r="X37" s="147"/>
      <c r="Y37" s="148">
        <v>0</v>
      </c>
      <c r="Z37" s="230" t="s">
        <v>240</v>
      </c>
      <c r="AA37" s="147">
        <v>8466</v>
      </c>
      <c r="AB37" s="148">
        <v>141348336</v>
      </c>
      <c r="AC37" s="230" t="s">
        <v>241</v>
      </c>
      <c r="AD37" s="147"/>
      <c r="AE37" s="148">
        <v>0</v>
      </c>
      <c r="AF37" s="312" t="s">
        <v>240</v>
      </c>
    </row>
    <row r="38" spans="1:32" ht="30.6" customHeight="1">
      <c r="A38" s="25"/>
      <c r="B38" s="141">
        <v>20</v>
      </c>
      <c r="C38" s="142" t="s">
        <v>109</v>
      </c>
      <c r="D38" s="143" t="s">
        <v>110</v>
      </c>
      <c r="E38" s="142" t="s">
        <v>68</v>
      </c>
      <c r="F38" s="144">
        <v>2152</v>
      </c>
      <c r="G38" s="145">
        <v>163466</v>
      </c>
      <c r="H38" s="146">
        <v>351778832</v>
      </c>
      <c r="I38" s="147"/>
      <c r="J38" s="148">
        <v>0</v>
      </c>
      <c r="K38" s="230" t="s">
        <v>240</v>
      </c>
      <c r="L38" s="147"/>
      <c r="M38" s="148">
        <v>0</v>
      </c>
      <c r="N38" s="230" t="s">
        <v>240</v>
      </c>
      <c r="O38" s="147"/>
      <c r="P38" s="148">
        <v>0</v>
      </c>
      <c r="Q38" s="230" t="s">
        <v>240</v>
      </c>
      <c r="R38" s="147">
        <v>160197</v>
      </c>
      <c r="S38" s="148">
        <v>344743944</v>
      </c>
      <c r="T38" s="230" t="s">
        <v>241</v>
      </c>
      <c r="U38" s="147">
        <v>163466</v>
      </c>
      <c r="V38" s="148">
        <v>351778832</v>
      </c>
      <c r="W38" s="230" t="s">
        <v>241</v>
      </c>
      <c r="X38" s="147"/>
      <c r="Y38" s="148">
        <v>0</v>
      </c>
      <c r="Z38" s="230" t="s">
        <v>240</v>
      </c>
      <c r="AA38" s="147">
        <v>156682</v>
      </c>
      <c r="AB38" s="148">
        <v>337179664</v>
      </c>
      <c r="AC38" s="230" t="s">
        <v>241</v>
      </c>
      <c r="AD38" s="147"/>
      <c r="AE38" s="148">
        <v>0</v>
      </c>
      <c r="AF38" s="312" t="s">
        <v>240</v>
      </c>
    </row>
    <row r="39" spans="1:32" ht="30.6" customHeight="1" thickBot="1">
      <c r="A39" s="25"/>
      <c r="B39" s="141">
        <v>21</v>
      </c>
      <c r="C39" s="142" t="s">
        <v>111</v>
      </c>
      <c r="D39" s="143" t="s">
        <v>112</v>
      </c>
      <c r="E39" s="142" t="s">
        <v>68</v>
      </c>
      <c r="F39" s="144">
        <v>861</v>
      </c>
      <c r="G39" s="145">
        <v>241114</v>
      </c>
      <c r="H39" s="146">
        <v>207599154</v>
      </c>
      <c r="I39" s="147"/>
      <c r="J39" s="148">
        <v>0</v>
      </c>
      <c r="K39" s="230" t="s">
        <v>240</v>
      </c>
      <c r="L39" s="147"/>
      <c r="M39" s="148">
        <v>0</v>
      </c>
      <c r="N39" s="230" t="s">
        <v>240</v>
      </c>
      <c r="O39" s="147"/>
      <c r="P39" s="148">
        <v>0</v>
      </c>
      <c r="Q39" s="230" t="s">
        <v>240</v>
      </c>
      <c r="R39" s="147">
        <v>236292</v>
      </c>
      <c r="S39" s="148">
        <v>203447412</v>
      </c>
      <c r="T39" s="230" t="s">
        <v>241</v>
      </c>
      <c r="U39" s="147">
        <v>241114</v>
      </c>
      <c r="V39" s="148">
        <v>207599154</v>
      </c>
      <c r="W39" s="230" t="s">
        <v>241</v>
      </c>
      <c r="X39" s="147"/>
      <c r="Y39" s="148">
        <v>0</v>
      </c>
      <c r="Z39" s="230" t="s">
        <v>240</v>
      </c>
      <c r="AA39" s="147">
        <v>231108</v>
      </c>
      <c r="AB39" s="148">
        <v>198983988</v>
      </c>
      <c r="AC39" s="230" t="s">
        <v>241</v>
      </c>
      <c r="AD39" s="147"/>
      <c r="AE39" s="148">
        <v>0</v>
      </c>
      <c r="AF39" s="312" t="s">
        <v>240</v>
      </c>
    </row>
    <row r="40" spans="1:32" ht="22.5" customHeight="1">
      <c r="A40" s="25"/>
      <c r="B40" s="220" t="s">
        <v>113</v>
      </c>
      <c r="C40" s="221"/>
      <c r="D40" s="221"/>
      <c r="E40" s="221"/>
      <c r="F40" s="222"/>
      <c r="G40" s="221"/>
      <c r="H40" s="223">
        <v>189484428</v>
      </c>
      <c r="I40" s="224"/>
      <c r="J40" s="225">
        <v>0</v>
      </c>
      <c r="K40" s="229"/>
      <c r="L40" s="224"/>
      <c r="M40" s="225">
        <v>0</v>
      </c>
      <c r="N40" s="229"/>
      <c r="O40" s="224"/>
      <c r="P40" s="225">
        <v>0</v>
      </c>
      <c r="Q40" s="229"/>
      <c r="R40" s="224"/>
      <c r="S40" s="225">
        <v>187590208</v>
      </c>
      <c r="T40" s="229"/>
      <c r="U40" s="224"/>
      <c r="V40" s="225">
        <v>189484428</v>
      </c>
      <c r="W40" s="229"/>
      <c r="X40" s="224"/>
      <c r="Y40" s="225">
        <v>0</v>
      </c>
      <c r="Z40" s="229"/>
      <c r="AA40" s="224"/>
      <c r="AB40" s="225">
        <v>189484428</v>
      </c>
      <c r="AC40" s="229"/>
      <c r="AD40" s="224"/>
      <c r="AE40" s="225">
        <v>0</v>
      </c>
      <c r="AF40" s="311"/>
    </row>
    <row r="41" spans="1:32" ht="40.5" customHeight="1">
      <c r="A41" s="25"/>
      <c r="B41" s="141">
        <v>22</v>
      </c>
      <c r="C41" s="142" t="s">
        <v>114</v>
      </c>
      <c r="D41" s="143" t="s">
        <v>115</v>
      </c>
      <c r="E41" s="142" t="s">
        <v>71</v>
      </c>
      <c r="F41" s="144">
        <v>11875</v>
      </c>
      <c r="G41" s="145">
        <v>2000</v>
      </c>
      <c r="H41" s="146">
        <v>23750000</v>
      </c>
      <c r="I41" s="147"/>
      <c r="J41" s="148">
        <v>0</v>
      </c>
      <c r="K41" s="230" t="s">
        <v>240</v>
      </c>
      <c r="L41" s="147"/>
      <c r="M41" s="148">
        <v>0</v>
      </c>
      <c r="N41" s="230" t="s">
        <v>240</v>
      </c>
      <c r="O41" s="147"/>
      <c r="P41" s="148">
        <v>0</v>
      </c>
      <c r="Q41" s="230" t="s">
        <v>240</v>
      </c>
      <c r="R41" s="147">
        <v>1980</v>
      </c>
      <c r="S41" s="148">
        <v>23512500</v>
      </c>
      <c r="T41" s="230" t="s">
        <v>241</v>
      </c>
      <c r="U41" s="147">
        <v>2000</v>
      </c>
      <c r="V41" s="148">
        <v>23750000</v>
      </c>
      <c r="W41" s="230" t="s">
        <v>241</v>
      </c>
      <c r="X41" s="147"/>
      <c r="Y41" s="148">
        <v>0</v>
      </c>
      <c r="Z41" s="230" t="s">
        <v>240</v>
      </c>
      <c r="AA41" s="147">
        <v>2000</v>
      </c>
      <c r="AB41" s="148">
        <v>23750000</v>
      </c>
      <c r="AC41" s="230" t="s">
        <v>241</v>
      </c>
      <c r="AD41" s="147"/>
      <c r="AE41" s="148">
        <v>0</v>
      </c>
      <c r="AF41" s="312" t="s">
        <v>240</v>
      </c>
    </row>
    <row r="42" spans="1:32" ht="40.5" customHeight="1">
      <c r="A42" s="25"/>
      <c r="B42" s="141">
        <v>23</v>
      </c>
      <c r="C42" s="142" t="s">
        <v>116</v>
      </c>
      <c r="D42" s="143" t="s">
        <v>117</v>
      </c>
      <c r="E42" s="142" t="s">
        <v>118</v>
      </c>
      <c r="F42" s="144">
        <v>2758</v>
      </c>
      <c r="G42" s="145">
        <v>8328</v>
      </c>
      <c r="H42" s="146">
        <v>22968624</v>
      </c>
      <c r="I42" s="147"/>
      <c r="J42" s="148">
        <v>0</v>
      </c>
      <c r="K42" s="230" t="s">
        <v>240</v>
      </c>
      <c r="L42" s="147"/>
      <c r="M42" s="148">
        <v>0</v>
      </c>
      <c r="N42" s="230" t="s">
        <v>240</v>
      </c>
      <c r="O42" s="147"/>
      <c r="P42" s="148">
        <v>0</v>
      </c>
      <c r="Q42" s="230" t="s">
        <v>240</v>
      </c>
      <c r="R42" s="147">
        <v>8245</v>
      </c>
      <c r="S42" s="148">
        <v>22739710</v>
      </c>
      <c r="T42" s="230" t="s">
        <v>241</v>
      </c>
      <c r="U42" s="147">
        <v>8328</v>
      </c>
      <c r="V42" s="148">
        <v>22968624</v>
      </c>
      <c r="W42" s="230" t="s">
        <v>241</v>
      </c>
      <c r="X42" s="147"/>
      <c r="Y42" s="148">
        <v>0</v>
      </c>
      <c r="Z42" s="230" t="s">
        <v>240</v>
      </c>
      <c r="AA42" s="147">
        <v>8328</v>
      </c>
      <c r="AB42" s="148">
        <v>22968624</v>
      </c>
      <c r="AC42" s="230" t="s">
        <v>241</v>
      </c>
      <c r="AD42" s="147"/>
      <c r="AE42" s="148">
        <v>0</v>
      </c>
      <c r="AF42" s="312" t="s">
        <v>240</v>
      </c>
    </row>
    <row r="43" spans="1:32" ht="40.5" customHeight="1">
      <c r="A43" s="25"/>
      <c r="B43" s="141">
        <v>24</v>
      </c>
      <c r="C43" s="142" t="s">
        <v>119</v>
      </c>
      <c r="D43" s="143" t="s">
        <v>120</v>
      </c>
      <c r="E43" s="142" t="s">
        <v>118</v>
      </c>
      <c r="F43" s="144">
        <v>123</v>
      </c>
      <c r="G43" s="145">
        <v>397762</v>
      </c>
      <c r="H43" s="146">
        <v>48924726</v>
      </c>
      <c r="I43" s="147"/>
      <c r="J43" s="148">
        <v>0</v>
      </c>
      <c r="K43" s="230" t="s">
        <v>240</v>
      </c>
      <c r="L43" s="147"/>
      <c r="M43" s="148">
        <v>0</v>
      </c>
      <c r="N43" s="230" t="s">
        <v>240</v>
      </c>
      <c r="O43" s="147"/>
      <c r="P43" s="148">
        <v>0</v>
      </c>
      <c r="Q43" s="230" t="s">
        <v>240</v>
      </c>
      <c r="R43" s="147">
        <v>393784</v>
      </c>
      <c r="S43" s="148">
        <v>48435432</v>
      </c>
      <c r="T43" s="230" t="s">
        <v>241</v>
      </c>
      <c r="U43" s="147">
        <v>397762</v>
      </c>
      <c r="V43" s="148">
        <v>48924726</v>
      </c>
      <c r="W43" s="230" t="s">
        <v>241</v>
      </c>
      <c r="X43" s="147"/>
      <c r="Y43" s="148">
        <v>0</v>
      </c>
      <c r="Z43" s="230" t="s">
        <v>240</v>
      </c>
      <c r="AA43" s="147">
        <v>397762</v>
      </c>
      <c r="AB43" s="148">
        <v>48924726</v>
      </c>
      <c r="AC43" s="230" t="s">
        <v>241</v>
      </c>
      <c r="AD43" s="147"/>
      <c r="AE43" s="148">
        <v>0</v>
      </c>
      <c r="AF43" s="312" t="s">
        <v>240</v>
      </c>
    </row>
    <row r="44" spans="1:32" ht="40.5" customHeight="1">
      <c r="A44" s="25"/>
      <c r="B44" s="141">
        <v>25</v>
      </c>
      <c r="C44" s="142" t="s">
        <v>121</v>
      </c>
      <c r="D44" s="143" t="s">
        <v>122</v>
      </c>
      <c r="E44" s="142" t="s">
        <v>118</v>
      </c>
      <c r="F44" s="144">
        <v>6</v>
      </c>
      <c r="G44" s="145">
        <v>257953</v>
      </c>
      <c r="H44" s="146">
        <v>1547718</v>
      </c>
      <c r="I44" s="147"/>
      <c r="J44" s="148">
        <v>0</v>
      </c>
      <c r="K44" s="230" t="s">
        <v>240</v>
      </c>
      <c r="L44" s="147"/>
      <c r="M44" s="148">
        <v>0</v>
      </c>
      <c r="N44" s="230" t="s">
        <v>240</v>
      </c>
      <c r="O44" s="147"/>
      <c r="P44" s="148">
        <v>0</v>
      </c>
      <c r="Q44" s="230" t="s">
        <v>240</v>
      </c>
      <c r="R44" s="147">
        <v>255373</v>
      </c>
      <c r="S44" s="148">
        <v>1532238</v>
      </c>
      <c r="T44" s="230" t="s">
        <v>241</v>
      </c>
      <c r="U44" s="147">
        <v>257953</v>
      </c>
      <c r="V44" s="148">
        <v>1547718</v>
      </c>
      <c r="W44" s="230" t="s">
        <v>241</v>
      </c>
      <c r="X44" s="147"/>
      <c r="Y44" s="148">
        <v>0</v>
      </c>
      <c r="Z44" s="230" t="s">
        <v>240</v>
      </c>
      <c r="AA44" s="147">
        <v>257953</v>
      </c>
      <c r="AB44" s="148">
        <v>1547718</v>
      </c>
      <c r="AC44" s="230" t="s">
        <v>241</v>
      </c>
      <c r="AD44" s="147"/>
      <c r="AE44" s="148">
        <v>0</v>
      </c>
      <c r="AF44" s="312" t="s">
        <v>240</v>
      </c>
    </row>
    <row r="45" spans="1:32" ht="40.5" customHeight="1">
      <c r="A45" s="25"/>
      <c r="B45" s="141">
        <v>26</v>
      </c>
      <c r="C45" s="142" t="s">
        <v>123</v>
      </c>
      <c r="D45" s="143" t="s">
        <v>124</v>
      </c>
      <c r="E45" s="142" t="s">
        <v>71</v>
      </c>
      <c r="F45" s="144">
        <v>400</v>
      </c>
      <c r="G45" s="145">
        <v>228676</v>
      </c>
      <c r="H45" s="146">
        <v>91470400</v>
      </c>
      <c r="I45" s="147"/>
      <c r="J45" s="148">
        <v>0</v>
      </c>
      <c r="K45" s="230" t="s">
        <v>240</v>
      </c>
      <c r="L45" s="147"/>
      <c r="M45" s="148">
        <v>0</v>
      </c>
      <c r="N45" s="230" t="s">
        <v>240</v>
      </c>
      <c r="O45" s="147"/>
      <c r="P45" s="148">
        <v>0</v>
      </c>
      <c r="Q45" s="230" t="s">
        <v>240</v>
      </c>
      <c r="R45" s="147">
        <v>226389</v>
      </c>
      <c r="S45" s="148">
        <v>90555600</v>
      </c>
      <c r="T45" s="230" t="s">
        <v>241</v>
      </c>
      <c r="U45" s="147">
        <v>228676</v>
      </c>
      <c r="V45" s="148">
        <v>91470400</v>
      </c>
      <c r="W45" s="230" t="s">
        <v>241</v>
      </c>
      <c r="X45" s="147"/>
      <c r="Y45" s="148">
        <v>0</v>
      </c>
      <c r="Z45" s="230" t="s">
        <v>240</v>
      </c>
      <c r="AA45" s="147">
        <v>228676</v>
      </c>
      <c r="AB45" s="148">
        <v>91470400</v>
      </c>
      <c r="AC45" s="230" t="s">
        <v>241</v>
      </c>
      <c r="AD45" s="147"/>
      <c r="AE45" s="148">
        <v>0</v>
      </c>
      <c r="AF45" s="312" t="s">
        <v>240</v>
      </c>
    </row>
    <row r="46" spans="1:32" ht="40.5" customHeight="1" thickBot="1">
      <c r="A46" s="25"/>
      <c r="B46" s="141">
        <v>27</v>
      </c>
      <c r="C46" s="142" t="s">
        <v>125</v>
      </c>
      <c r="D46" s="143" t="s">
        <v>126</v>
      </c>
      <c r="E46" s="142" t="s">
        <v>118</v>
      </c>
      <c r="F46" s="144">
        <v>8</v>
      </c>
      <c r="G46" s="145">
        <v>102870</v>
      </c>
      <c r="H46" s="146">
        <v>822960</v>
      </c>
      <c r="I46" s="147"/>
      <c r="J46" s="148">
        <v>0</v>
      </c>
      <c r="K46" s="230" t="s">
        <v>240</v>
      </c>
      <c r="L46" s="147"/>
      <c r="M46" s="148">
        <v>0</v>
      </c>
      <c r="N46" s="230" t="s">
        <v>240</v>
      </c>
      <c r="O46" s="147"/>
      <c r="P46" s="148">
        <v>0</v>
      </c>
      <c r="Q46" s="230" t="s">
        <v>240</v>
      </c>
      <c r="R46" s="147">
        <v>101841</v>
      </c>
      <c r="S46" s="148">
        <v>814728</v>
      </c>
      <c r="T46" s="230" t="s">
        <v>241</v>
      </c>
      <c r="U46" s="147">
        <v>102870</v>
      </c>
      <c r="V46" s="148">
        <v>822960</v>
      </c>
      <c r="W46" s="230" t="s">
        <v>241</v>
      </c>
      <c r="X46" s="147"/>
      <c r="Y46" s="148">
        <v>0</v>
      </c>
      <c r="Z46" s="230" t="s">
        <v>240</v>
      </c>
      <c r="AA46" s="147">
        <v>102870</v>
      </c>
      <c r="AB46" s="148">
        <v>822960</v>
      </c>
      <c r="AC46" s="230" t="s">
        <v>241</v>
      </c>
      <c r="AD46" s="147"/>
      <c r="AE46" s="148">
        <v>0</v>
      </c>
      <c r="AF46" s="312" t="s">
        <v>240</v>
      </c>
    </row>
    <row r="47" spans="1:32" ht="22.5" customHeight="1">
      <c r="A47" s="25"/>
      <c r="B47" s="220" t="s">
        <v>127</v>
      </c>
      <c r="C47" s="221"/>
      <c r="D47" s="221"/>
      <c r="E47" s="221"/>
      <c r="F47" s="222"/>
      <c r="G47" s="221"/>
      <c r="H47" s="223">
        <v>248894900</v>
      </c>
      <c r="I47" s="224"/>
      <c r="J47" s="225">
        <v>0</v>
      </c>
      <c r="K47" s="229"/>
      <c r="L47" s="224"/>
      <c r="M47" s="225">
        <v>0</v>
      </c>
      <c r="N47" s="229"/>
      <c r="O47" s="224"/>
      <c r="P47" s="225">
        <v>0</v>
      </c>
      <c r="Q47" s="229"/>
      <c r="R47" s="224"/>
      <c r="S47" s="225">
        <v>246401500</v>
      </c>
      <c r="T47" s="229"/>
      <c r="U47" s="224"/>
      <c r="V47" s="225">
        <v>192354600</v>
      </c>
      <c r="W47" s="229"/>
      <c r="X47" s="224"/>
      <c r="Y47" s="225">
        <v>0</v>
      </c>
      <c r="Z47" s="229"/>
      <c r="AA47" s="224"/>
      <c r="AB47" s="225">
        <v>233568900</v>
      </c>
      <c r="AC47" s="229"/>
      <c r="AD47" s="224"/>
      <c r="AE47" s="225">
        <v>0</v>
      </c>
      <c r="AF47" s="311"/>
    </row>
    <row r="48" spans="1:32" ht="50.45" customHeight="1">
      <c r="A48" s="25"/>
      <c r="B48" s="141">
        <v>28</v>
      </c>
      <c r="C48" s="142" t="s">
        <v>128</v>
      </c>
      <c r="D48" s="143" t="s">
        <v>129</v>
      </c>
      <c r="E48" s="142" t="s">
        <v>71</v>
      </c>
      <c r="F48" s="144">
        <v>3200</v>
      </c>
      <c r="G48" s="145">
        <v>17353</v>
      </c>
      <c r="H48" s="146">
        <v>55529600</v>
      </c>
      <c r="I48" s="147"/>
      <c r="J48" s="148">
        <v>0</v>
      </c>
      <c r="K48" s="230" t="s">
        <v>240</v>
      </c>
      <c r="L48" s="147"/>
      <c r="M48" s="148">
        <v>0</v>
      </c>
      <c r="N48" s="230" t="s">
        <v>240</v>
      </c>
      <c r="O48" s="147"/>
      <c r="P48" s="148">
        <v>0</v>
      </c>
      <c r="Q48" s="230" t="s">
        <v>240</v>
      </c>
      <c r="R48" s="147">
        <v>17179</v>
      </c>
      <c r="S48" s="148">
        <v>54972800</v>
      </c>
      <c r="T48" s="230" t="s">
        <v>241</v>
      </c>
      <c r="U48" s="147">
        <v>17353</v>
      </c>
      <c r="V48" s="148">
        <v>55529600</v>
      </c>
      <c r="W48" s="230" t="s">
        <v>241</v>
      </c>
      <c r="X48" s="147"/>
      <c r="Y48" s="148">
        <v>0</v>
      </c>
      <c r="Z48" s="230" t="s">
        <v>240</v>
      </c>
      <c r="AA48" s="147">
        <v>16300</v>
      </c>
      <c r="AB48" s="148">
        <v>52160000</v>
      </c>
      <c r="AC48" s="230" t="s">
        <v>241</v>
      </c>
      <c r="AD48" s="147"/>
      <c r="AE48" s="148">
        <v>0</v>
      </c>
      <c r="AF48" s="312" t="s">
        <v>240</v>
      </c>
    </row>
    <row r="49" spans="1:32" ht="50.45" customHeight="1" thickBot="1">
      <c r="A49" s="25"/>
      <c r="B49" s="141">
        <v>29</v>
      </c>
      <c r="C49" s="142" t="s">
        <v>130</v>
      </c>
      <c r="D49" s="143" t="s">
        <v>131</v>
      </c>
      <c r="E49" s="142" t="s">
        <v>108</v>
      </c>
      <c r="F49" s="144">
        <v>10525</v>
      </c>
      <c r="G49" s="145">
        <v>18372</v>
      </c>
      <c r="H49" s="146">
        <v>193365300</v>
      </c>
      <c r="I49" s="147"/>
      <c r="J49" s="148">
        <v>0</v>
      </c>
      <c r="K49" s="230" t="s">
        <v>240</v>
      </c>
      <c r="L49" s="147"/>
      <c r="M49" s="148">
        <v>0</v>
      </c>
      <c r="N49" s="230" t="s">
        <v>240</v>
      </c>
      <c r="O49" s="147"/>
      <c r="P49" s="148">
        <v>0</v>
      </c>
      <c r="Q49" s="230" t="s">
        <v>240</v>
      </c>
      <c r="R49" s="147">
        <v>18188</v>
      </c>
      <c r="S49" s="148">
        <v>191428700</v>
      </c>
      <c r="T49" s="230" t="s">
        <v>241</v>
      </c>
      <c r="U49" s="147">
        <v>13000</v>
      </c>
      <c r="V49" s="148">
        <v>136825000</v>
      </c>
      <c r="W49" s="230" t="s">
        <v>241</v>
      </c>
      <c r="X49" s="147"/>
      <c r="Y49" s="148">
        <v>0</v>
      </c>
      <c r="Z49" s="230" t="s">
        <v>240</v>
      </c>
      <c r="AA49" s="147">
        <v>17236</v>
      </c>
      <c r="AB49" s="148">
        <v>181408900</v>
      </c>
      <c r="AC49" s="230" t="s">
        <v>241</v>
      </c>
      <c r="AD49" s="147"/>
      <c r="AE49" s="148">
        <v>0</v>
      </c>
      <c r="AF49" s="312" t="s">
        <v>240</v>
      </c>
    </row>
    <row r="50" spans="1:32" ht="22.5" customHeight="1">
      <c r="A50" s="25"/>
      <c r="B50" s="220" t="s">
        <v>132</v>
      </c>
      <c r="C50" s="221"/>
      <c r="D50" s="221"/>
      <c r="E50" s="221"/>
      <c r="F50" s="222"/>
      <c r="G50" s="221"/>
      <c r="H50" s="223">
        <v>14424800</v>
      </c>
      <c r="I50" s="224"/>
      <c r="J50" s="225">
        <v>0</v>
      </c>
      <c r="K50" s="229"/>
      <c r="L50" s="224"/>
      <c r="M50" s="225">
        <v>0</v>
      </c>
      <c r="N50" s="229"/>
      <c r="O50" s="224"/>
      <c r="P50" s="225">
        <v>0</v>
      </c>
      <c r="Q50" s="229"/>
      <c r="R50" s="224"/>
      <c r="S50" s="225">
        <v>14280552</v>
      </c>
      <c r="T50" s="229"/>
      <c r="U50" s="224"/>
      <c r="V50" s="225">
        <v>14424800</v>
      </c>
      <c r="W50" s="229"/>
      <c r="X50" s="224"/>
      <c r="Y50" s="225">
        <v>0</v>
      </c>
      <c r="Z50" s="229"/>
      <c r="AA50" s="224"/>
      <c r="AB50" s="225">
        <v>12205600</v>
      </c>
      <c r="AC50" s="229"/>
      <c r="AD50" s="224"/>
      <c r="AE50" s="225">
        <v>0</v>
      </c>
      <c r="AF50" s="311"/>
    </row>
    <row r="51" spans="1:32" ht="30.6" customHeight="1">
      <c r="A51" s="25"/>
      <c r="B51" s="141">
        <v>30</v>
      </c>
      <c r="C51" s="142" t="s">
        <v>133</v>
      </c>
      <c r="D51" s="143" t="s">
        <v>134</v>
      </c>
      <c r="E51" s="142" t="s">
        <v>135</v>
      </c>
      <c r="F51" s="144">
        <v>10239</v>
      </c>
      <c r="G51" s="145">
        <v>1300</v>
      </c>
      <c r="H51" s="146">
        <v>13310700</v>
      </c>
      <c r="I51" s="147"/>
      <c r="J51" s="148">
        <v>0</v>
      </c>
      <c r="K51" s="230" t="s">
        <v>240</v>
      </c>
      <c r="L51" s="147"/>
      <c r="M51" s="148">
        <v>0</v>
      </c>
      <c r="N51" s="230" t="s">
        <v>240</v>
      </c>
      <c r="O51" s="147"/>
      <c r="P51" s="148">
        <v>0</v>
      </c>
      <c r="Q51" s="230" t="s">
        <v>240</v>
      </c>
      <c r="R51" s="147">
        <v>1287</v>
      </c>
      <c r="S51" s="148">
        <v>13177593</v>
      </c>
      <c r="T51" s="230" t="s">
        <v>241</v>
      </c>
      <c r="U51" s="147">
        <v>1300</v>
      </c>
      <c r="V51" s="148">
        <v>13310700</v>
      </c>
      <c r="W51" s="230" t="s">
        <v>241</v>
      </c>
      <c r="X51" s="147"/>
      <c r="Y51" s="148">
        <v>0</v>
      </c>
      <c r="Z51" s="230" t="s">
        <v>240</v>
      </c>
      <c r="AA51" s="147">
        <v>1100</v>
      </c>
      <c r="AB51" s="148">
        <v>11262900</v>
      </c>
      <c r="AC51" s="230" t="s">
        <v>241</v>
      </c>
      <c r="AD51" s="147"/>
      <c r="AE51" s="148">
        <v>0</v>
      </c>
      <c r="AF51" s="312" t="s">
        <v>240</v>
      </c>
    </row>
    <row r="52" spans="1:32" ht="30.6" customHeight="1" thickBot="1">
      <c r="A52" s="25"/>
      <c r="B52" s="141">
        <v>31</v>
      </c>
      <c r="C52" s="142" t="s">
        <v>136</v>
      </c>
      <c r="D52" s="143" t="s">
        <v>134</v>
      </c>
      <c r="E52" s="142" t="s">
        <v>135</v>
      </c>
      <c r="F52" s="144">
        <v>857</v>
      </c>
      <c r="G52" s="145">
        <v>1300</v>
      </c>
      <c r="H52" s="146">
        <v>1114100</v>
      </c>
      <c r="I52" s="147"/>
      <c r="J52" s="148">
        <v>0</v>
      </c>
      <c r="K52" s="230" t="s">
        <v>240</v>
      </c>
      <c r="L52" s="147"/>
      <c r="M52" s="148">
        <v>0</v>
      </c>
      <c r="N52" s="230" t="s">
        <v>240</v>
      </c>
      <c r="O52" s="147"/>
      <c r="P52" s="148">
        <v>0</v>
      </c>
      <c r="Q52" s="230" t="s">
        <v>240</v>
      </c>
      <c r="R52" s="147">
        <v>1287</v>
      </c>
      <c r="S52" s="148">
        <v>1102959</v>
      </c>
      <c r="T52" s="230" t="s">
        <v>241</v>
      </c>
      <c r="U52" s="147">
        <v>1300</v>
      </c>
      <c r="V52" s="148">
        <v>1114100</v>
      </c>
      <c r="W52" s="230" t="s">
        <v>241</v>
      </c>
      <c r="X52" s="147"/>
      <c r="Y52" s="148">
        <v>0</v>
      </c>
      <c r="Z52" s="230" t="s">
        <v>240</v>
      </c>
      <c r="AA52" s="147">
        <v>1100</v>
      </c>
      <c r="AB52" s="148">
        <v>942700</v>
      </c>
      <c r="AC52" s="230" t="s">
        <v>241</v>
      </c>
      <c r="AD52" s="147"/>
      <c r="AE52" s="148">
        <v>0</v>
      </c>
      <c r="AF52" s="312" t="s">
        <v>240</v>
      </c>
    </row>
    <row r="53" spans="1:32" ht="30.6" customHeight="1">
      <c r="A53" s="25"/>
      <c r="B53" s="176"/>
      <c r="C53" s="177"/>
      <c r="D53" s="178"/>
      <c r="E53" s="177"/>
      <c r="F53" s="179"/>
      <c r="G53" s="180" t="s">
        <v>137</v>
      </c>
      <c r="H53" s="181">
        <v>11674306924</v>
      </c>
      <c r="I53" s="149"/>
      <c r="J53" s="300">
        <v>0</v>
      </c>
      <c r="K53" s="231"/>
      <c r="L53" s="149"/>
      <c r="M53" s="300">
        <v>0</v>
      </c>
      <c r="N53" s="231"/>
      <c r="O53" s="149"/>
      <c r="P53" s="300">
        <v>0</v>
      </c>
      <c r="Q53" s="231"/>
      <c r="R53" s="149"/>
      <c r="S53" s="300">
        <v>11369863273</v>
      </c>
      <c r="T53" s="231"/>
      <c r="U53" s="149"/>
      <c r="V53" s="300">
        <v>11481044964</v>
      </c>
      <c r="W53" s="231"/>
      <c r="X53" s="149"/>
      <c r="Y53" s="300">
        <v>0</v>
      </c>
      <c r="Z53" s="231"/>
      <c r="AA53" s="149"/>
      <c r="AB53" s="300">
        <v>11238185323</v>
      </c>
      <c r="AC53" s="231"/>
      <c r="AD53" s="149"/>
      <c r="AE53" s="300">
        <v>0</v>
      </c>
      <c r="AF53" s="313"/>
    </row>
    <row r="54" spans="1:32" ht="30.6" customHeight="1">
      <c r="A54" s="25"/>
      <c r="B54" s="141">
        <v>30</v>
      </c>
      <c r="C54" s="388" t="s">
        <v>138</v>
      </c>
      <c r="D54" s="388"/>
      <c r="E54" s="388"/>
      <c r="F54" s="388"/>
      <c r="G54" s="389"/>
      <c r="H54" s="227">
        <v>56693702</v>
      </c>
      <c r="I54" s="297" t="s">
        <v>139</v>
      </c>
      <c r="J54" s="301"/>
      <c r="K54" s="299" t="s">
        <v>240</v>
      </c>
      <c r="L54" s="297" t="s">
        <v>139</v>
      </c>
      <c r="M54" s="301"/>
      <c r="N54" s="299" t="s">
        <v>240</v>
      </c>
      <c r="O54" s="297" t="s">
        <v>139</v>
      </c>
      <c r="P54" s="301"/>
      <c r="Q54" s="299" t="s">
        <v>240</v>
      </c>
      <c r="R54" s="297" t="s">
        <v>139</v>
      </c>
      <c r="S54" s="301">
        <v>56693702</v>
      </c>
      <c r="T54" s="299" t="s">
        <v>241</v>
      </c>
      <c r="U54" s="297" t="s">
        <v>139</v>
      </c>
      <c r="V54" s="301">
        <v>56693702</v>
      </c>
      <c r="W54" s="299" t="s">
        <v>241</v>
      </c>
      <c r="X54" s="297" t="s">
        <v>139</v>
      </c>
      <c r="Y54" s="301"/>
      <c r="Z54" s="299" t="s">
        <v>240</v>
      </c>
      <c r="AA54" s="297" t="s">
        <v>139</v>
      </c>
      <c r="AB54" s="301">
        <v>56693702</v>
      </c>
      <c r="AC54" s="299" t="s">
        <v>241</v>
      </c>
      <c r="AD54" s="297" t="s">
        <v>139</v>
      </c>
      <c r="AE54" s="301"/>
      <c r="AF54" s="314" t="s">
        <v>240</v>
      </c>
    </row>
    <row r="55" spans="1:32" ht="30.6" customHeight="1" thickBot="1">
      <c r="A55" s="25"/>
      <c r="B55" s="141">
        <v>31</v>
      </c>
      <c r="C55" s="424" t="s">
        <v>140</v>
      </c>
      <c r="D55" s="424"/>
      <c r="E55" s="424"/>
      <c r="F55" s="424"/>
      <c r="G55" s="425"/>
      <c r="H55" s="227">
        <v>200000000</v>
      </c>
      <c r="I55" s="297" t="s">
        <v>139</v>
      </c>
      <c r="J55" s="301"/>
      <c r="K55" s="299" t="s">
        <v>240</v>
      </c>
      <c r="L55" s="297" t="s">
        <v>139</v>
      </c>
      <c r="M55" s="301"/>
      <c r="N55" s="299" t="s">
        <v>240</v>
      </c>
      <c r="O55" s="297" t="s">
        <v>139</v>
      </c>
      <c r="P55" s="301"/>
      <c r="Q55" s="299" t="s">
        <v>240</v>
      </c>
      <c r="R55" s="297" t="s">
        <v>139</v>
      </c>
      <c r="S55" s="301">
        <v>200000000</v>
      </c>
      <c r="T55" s="299" t="s">
        <v>241</v>
      </c>
      <c r="U55" s="297" t="s">
        <v>139</v>
      </c>
      <c r="V55" s="301">
        <v>200000000</v>
      </c>
      <c r="W55" s="299" t="s">
        <v>241</v>
      </c>
      <c r="X55" s="297" t="s">
        <v>139</v>
      </c>
      <c r="Y55" s="301"/>
      <c r="Z55" s="299" t="s">
        <v>240</v>
      </c>
      <c r="AA55" s="297" t="s">
        <v>139</v>
      </c>
      <c r="AB55" s="301">
        <v>200000000</v>
      </c>
      <c r="AC55" s="299" t="s">
        <v>241</v>
      </c>
      <c r="AD55" s="297" t="s">
        <v>139</v>
      </c>
      <c r="AE55" s="301"/>
      <c r="AF55" s="314" t="s">
        <v>240</v>
      </c>
    </row>
    <row r="56" spans="1:32" ht="30.6" customHeight="1">
      <c r="A56" s="25"/>
      <c r="B56" s="176"/>
      <c r="C56" s="177"/>
      <c r="D56" s="178"/>
      <c r="E56" s="177"/>
      <c r="F56" s="179"/>
      <c r="G56" s="180" t="s">
        <v>141</v>
      </c>
      <c r="H56" s="181">
        <v>11931000626</v>
      </c>
      <c r="I56" s="149"/>
      <c r="J56" s="300">
        <v>0</v>
      </c>
      <c r="K56" s="231"/>
      <c r="L56" s="149"/>
      <c r="M56" s="300">
        <v>0</v>
      </c>
      <c r="N56" s="231"/>
      <c r="O56" s="149"/>
      <c r="P56" s="300">
        <v>0</v>
      </c>
      <c r="Q56" s="231"/>
      <c r="R56" s="149"/>
      <c r="S56" s="300">
        <v>11626556975</v>
      </c>
      <c r="T56" s="231"/>
      <c r="U56" s="149"/>
      <c r="V56" s="300">
        <v>11737738666</v>
      </c>
      <c r="W56" s="231"/>
      <c r="X56" s="149"/>
      <c r="Y56" s="300">
        <v>0</v>
      </c>
      <c r="Z56" s="231"/>
      <c r="AA56" s="149"/>
      <c r="AB56" s="300">
        <v>11494879025</v>
      </c>
      <c r="AC56" s="231"/>
      <c r="AD56" s="149"/>
      <c r="AE56" s="300">
        <v>0</v>
      </c>
      <c r="AF56" s="313"/>
    </row>
    <row r="57" spans="1:32" s="26" customFormat="1" ht="32.25" customHeight="1">
      <c r="A57" s="25"/>
      <c r="B57" s="183"/>
      <c r="C57" s="184"/>
      <c r="D57" s="185"/>
      <c r="E57" s="184"/>
      <c r="F57" s="186"/>
      <c r="G57" s="186" t="s">
        <v>142</v>
      </c>
      <c r="H57" s="187">
        <v>0.2</v>
      </c>
      <c r="I57" s="152"/>
      <c r="J57" s="302"/>
      <c r="K57" s="232"/>
      <c r="L57" s="152"/>
      <c r="M57" s="302"/>
      <c r="N57" s="232"/>
      <c r="O57" s="152"/>
      <c r="P57" s="302"/>
      <c r="Q57" s="232"/>
      <c r="R57" s="152"/>
      <c r="S57" s="302">
        <v>0.2</v>
      </c>
      <c r="T57" s="232"/>
      <c r="U57" s="152"/>
      <c r="V57" s="302">
        <v>0.22</v>
      </c>
      <c r="W57" s="232"/>
      <c r="X57" s="152"/>
      <c r="Y57" s="302"/>
      <c r="Z57" s="232"/>
      <c r="AA57" s="152"/>
      <c r="AB57" s="302">
        <v>0.2</v>
      </c>
      <c r="AC57" s="232"/>
      <c r="AD57" s="152"/>
      <c r="AE57" s="302"/>
      <c r="AF57" s="315"/>
    </row>
    <row r="58" spans="1:32" s="26" customFormat="1" ht="32.25" customHeight="1">
      <c r="A58" s="25"/>
      <c r="B58" s="183"/>
      <c r="C58" s="184"/>
      <c r="D58" s="185"/>
      <c r="E58" s="184"/>
      <c r="F58" s="186"/>
      <c r="G58" s="186" t="s">
        <v>143</v>
      </c>
      <c r="H58" s="187">
        <v>0.05</v>
      </c>
      <c r="I58" s="298"/>
      <c r="J58" s="303"/>
      <c r="K58" s="299"/>
      <c r="L58" s="298"/>
      <c r="M58" s="303"/>
      <c r="N58" s="299"/>
      <c r="O58" s="298"/>
      <c r="P58" s="303"/>
      <c r="Q58" s="299"/>
      <c r="R58" s="298"/>
      <c r="S58" s="303">
        <v>0.05</v>
      </c>
      <c r="T58" s="299"/>
      <c r="U58" s="298"/>
      <c r="V58" s="303">
        <v>0.04</v>
      </c>
      <c r="W58" s="299"/>
      <c r="X58" s="298"/>
      <c r="Y58" s="303"/>
      <c r="Z58" s="299"/>
      <c r="AA58" s="298"/>
      <c r="AB58" s="303">
        <v>0.05</v>
      </c>
      <c r="AC58" s="299"/>
      <c r="AD58" s="298"/>
      <c r="AE58" s="303"/>
      <c r="AF58" s="314"/>
    </row>
    <row r="59" spans="1:32" s="26" customFormat="1" ht="32.25" customHeight="1">
      <c r="A59" s="25"/>
      <c r="B59" s="183"/>
      <c r="C59" s="184"/>
      <c r="D59" s="185"/>
      <c r="E59" s="184"/>
      <c r="F59" s="186"/>
      <c r="G59" s="186" t="s">
        <v>144</v>
      </c>
      <c r="H59" s="187">
        <v>0.05</v>
      </c>
      <c r="I59" s="153"/>
      <c r="J59" s="303"/>
      <c r="K59" s="233"/>
      <c r="L59" s="153"/>
      <c r="M59" s="303"/>
      <c r="N59" s="233"/>
      <c r="O59" s="153"/>
      <c r="P59" s="303"/>
      <c r="Q59" s="233"/>
      <c r="R59" s="153"/>
      <c r="S59" s="303">
        <v>0.05</v>
      </c>
      <c r="T59" s="233"/>
      <c r="U59" s="153"/>
      <c r="V59" s="303">
        <v>0.04</v>
      </c>
      <c r="W59" s="233"/>
      <c r="X59" s="153"/>
      <c r="Y59" s="303"/>
      <c r="Z59" s="233"/>
      <c r="AA59" s="153"/>
      <c r="AB59" s="303">
        <v>0.05</v>
      </c>
      <c r="AC59" s="233"/>
      <c r="AD59" s="153"/>
      <c r="AE59" s="303"/>
      <c r="AF59" s="316"/>
    </row>
    <row r="60" spans="1:32" s="26" customFormat="1" ht="32.25" customHeight="1">
      <c r="A60" s="25"/>
      <c r="B60" s="183"/>
      <c r="C60" s="184"/>
      <c r="D60" s="185"/>
      <c r="E60" s="184"/>
      <c r="F60" s="186"/>
      <c r="G60" s="186" t="s">
        <v>145</v>
      </c>
      <c r="H60" s="187">
        <v>0.3</v>
      </c>
      <c r="I60" s="154"/>
      <c r="J60" s="304">
        <v>0</v>
      </c>
      <c r="K60" s="299" t="s">
        <v>240</v>
      </c>
      <c r="L60" s="154"/>
      <c r="M60" s="304">
        <v>0</v>
      </c>
      <c r="N60" s="299" t="s">
        <v>240</v>
      </c>
      <c r="O60" s="154"/>
      <c r="P60" s="304">
        <v>0</v>
      </c>
      <c r="Q60" s="299" t="s">
        <v>240</v>
      </c>
      <c r="R60" s="154"/>
      <c r="S60" s="304">
        <v>0.3</v>
      </c>
      <c r="T60" s="299" t="s">
        <v>241</v>
      </c>
      <c r="U60" s="154"/>
      <c r="V60" s="304">
        <v>0.3</v>
      </c>
      <c r="W60" s="299" t="s">
        <v>241</v>
      </c>
      <c r="X60" s="154"/>
      <c r="Y60" s="304">
        <v>0</v>
      </c>
      <c r="Z60" s="299" t="s">
        <v>240</v>
      </c>
      <c r="AA60" s="154"/>
      <c r="AB60" s="304">
        <v>0.3</v>
      </c>
      <c r="AC60" s="299" t="s">
        <v>241</v>
      </c>
      <c r="AD60" s="154"/>
      <c r="AE60" s="304">
        <v>0</v>
      </c>
      <c r="AF60" s="314" t="s">
        <v>240</v>
      </c>
    </row>
    <row r="61" spans="1:32" s="26" customFormat="1" ht="32.25" customHeight="1">
      <c r="A61" s="25"/>
      <c r="B61" s="183"/>
      <c r="C61" s="184"/>
      <c r="D61" s="185"/>
      <c r="E61" s="184"/>
      <c r="F61" s="186"/>
      <c r="G61" s="186" t="s">
        <v>146</v>
      </c>
      <c r="H61" s="182">
        <v>87188081</v>
      </c>
      <c r="I61" s="152"/>
      <c r="J61" s="305">
        <v>0</v>
      </c>
      <c r="K61" s="234"/>
      <c r="L61" s="152"/>
      <c r="M61" s="305">
        <v>0</v>
      </c>
      <c r="N61" s="234"/>
      <c r="O61" s="152"/>
      <c r="P61" s="305">
        <v>0</v>
      </c>
      <c r="Q61" s="234"/>
      <c r="R61" s="152"/>
      <c r="S61" s="305">
        <v>84963301</v>
      </c>
      <c r="T61" s="234"/>
      <c r="U61" s="152"/>
      <c r="V61" s="305">
        <v>68620626</v>
      </c>
      <c r="W61" s="234"/>
      <c r="X61" s="152"/>
      <c r="Y61" s="305">
        <v>0</v>
      </c>
      <c r="Z61" s="234"/>
      <c r="AA61" s="152"/>
      <c r="AB61" s="305">
        <v>84001039</v>
      </c>
      <c r="AC61" s="234"/>
      <c r="AD61" s="152"/>
      <c r="AE61" s="305">
        <v>0</v>
      </c>
      <c r="AF61" s="317"/>
    </row>
    <row r="62" spans="1:32" s="26" customFormat="1" ht="32.25" customHeight="1">
      <c r="A62" s="25"/>
      <c r="B62" s="183"/>
      <c r="C62" s="184"/>
      <c r="D62" s="185"/>
      <c r="E62" s="184"/>
      <c r="F62" s="186"/>
      <c r="G62" s="186" t="s">
        <v>147</v>
      </c>
      <c r="H62" s="182">
        <v>12018188707</v>
      </c>
      <c r="I62" s="152"/>
      <c r="J62" s="305">
        <v>0</v>
      </c>
      <c r="K62" s="234"/>
      <c r="L62" s="152"/>
      <c r="M62" s="305">
        <v>0</v>
      </c>
      <c r="N62" s="234"/>
      <c r="O62" s="152"/>
      <c r="P62" s="305">
        <v>0</v>
      </c>
      <c r="Q62" s="234"/>
      <c r="R62" s="152"/>
      <c r="S62" s="305">
        <v>11711520276</v>
      </c>
      <c r="T62" s="234"/>
      <c r="U62" s="152"/>
      <c r="V62" s="305">
        <v>11806359292</v>
      </c>
      <c r="W62" s="234"/>
      <c r="X62" s="152"/>
      <c r="Y62" s="305">
        <v>0</v>
      </c>
      <c r="Z62" s="234"/>
      <c r="AA62" s="152"/>
      <c r="AB62" s="305">
        <v>11578880064</v>
      </c>
      <c r="AC62" s="234"/>
      <c r="AD62" s="152"/>
      <c r="AE62" s="305">
        <v>0</v>
      </c>
      <c r="AF62" s="317"/>
    </row>
    <row r="63" spans="1:32" s="26" customFormat="1" ht="67.5" customHeight="1">
      <c r="A63" s="25"/>
      <c r="B63" s="150">
        <v>32</v>
      </c>
      <c r="C63" s="420" t="s">
        <v>148</v>
      </c>
      <c r="D63" s="421"/>
      <c r="E63" s="421"/>
      <c r="F63" s="421"/>
      <c r="G63" s="421"/>
      <c r="H63" s="151">
        <v>125000000</v>
      </c>
      <c r="I63" s="297" t="s">
        <v>139</v>
      </c>
      <c r="J63" s="301"/>
      <c r="K63" s="299" t="s">
        <v>240</v>
      </c>
      <c r="L63" s="297" t="s">
        <v>139</v>
      </c>
      <c r="M63" s="301"/>
      <c r="N63" s="299" t="s">
        <v>240</v>
      </c>
      <c r="O63" s="297" t="s">
        <v>139</v>
      </c>
      <c r="P63" s="301"/>
      <c r="Q63" s="299" t="s">
        <v>240</v>
      </c>
      <c r="R63" s="297" t="s">
        <v>139</v>
      </c>
      <c r="S63" s="301">
        <v>125000000</v>
      </c>
      <c r="T63" s="299" t="s">
        <v>241</v>
      </c>
      <c r="U63" s="297" t="s">
        <v>139</v>
      </c>
      <c r="V63" s="301">
        <v>125000000</v>
      </c>
      <c r="W63" s="299" t="s">
        <v>241</v>
      </c>
      <c r="X63" s="297" t="s">
        <v>139</v>
      </c>
      <c r="Y63" s="301"/>
      <c r="Z63" s="299" t="s">
        <v>240</v>
      </c>
      <c r="AA63" s="297" t="s">
        <v>139</v>
      </c>
      <c r="AB63" s="301">
        <v>125000000</v>
      </c>
      <c r="AC63" s="299" t="s">
        <v>241</v>
      </c>
      <c r="AD63" s="297" t="s">
        <v>139</v>
      </c>
      <c r="AE63" s="301"/>
      <c r="AF63" s="314" t="s">
        <v>240</v>
      </c>
    </row>
    <row r="64" spans="1:32" s="26" customFormat="1" ht="54.75" customHeight="1">
      <c r="A64" s="25"/>
      <c r="B64" s="309">
        <v>33</v>
      </c>
      <c r="C64" s="419" t="s">
        <v>149</v>
      </c>
      <c r="D64" s="419"/>
      <c r="E64" s="419"/>
      <c r="F64" s="419"/>
      <c r="G64" s="419"/>
      <c r="H64" s="182">
        <v>23750000</v>
      </c>
      <c r="I64" s="297" t="s">
        <v>139</v>
      </c>
      <c r="J64" s="301">
        <v>0</v>
      </c>
      <c r="K64" s="299" t="s">
        <v>240</v>
      </c>
      <c r="L64" s="297" t="s">
        <v>139</v>
      </c>
      <c r="M64" s="301">
        <v>0</v>
      </c>
      <c r="N64" s="299" t="s">
        <v>240</v>
      </c>
      <c r="O64" s="297" t="s">
        <v>139</v>
      </c>
      <c r="P64" s="301">
        <v>0</v>
      </c>
      <c r="Q64" s="299" t="s">
        <v>240</v>
      </c>
      <c r="R64" s="297" t="s">
        <v>139</v>
      </c>
      <c r="S64" s="301">
        <v>23750000</v>
      </c>
      <c r="T64" s="299" t="s">
        <v>241</v>
      </c>
      <c r="U64" s="297" t="s">
        <v>139</v>
      </c>
      <c r="V64" s="301">
        <v>23750000</v>
      </c>
      <c r="W64" s="299" t="s">
        <v>241</v>
      </c>
      <c r="X64" s="297" t="s">
        <v>139</v>
      </c>
      <c r="Y64" s="301">
        <v>0</v>
      </c>
      <c r="Z64" s="299" t="s">
        <v>240</v>
      </c>
      <c r="AA64" s="297" t="s">
        <v>139</v>
      </c>
      <c r="AB64" s="301">
        <v>23750000</v>
      </c>
      <c r="AC64" s="299" t="s">
        <v>241</v>
      </c>
      <c r="AD64" s="297" t="s">
        <v>139</v>
      </c>
      <c r="AE64" s="301">
        <v>0</v>
      </c>
      <c r="AF64" s="314" t="s">
        <v>240</v>
      </c>
    </row>
    <row r="65" spans="1:32" s="26" customFormat="1" ht="54" customHeight="1">
      <c r="A65" s="25"/>
      <c r="B65" s="309">
        <v>34</v>
      </c>
      <c r="C65" s="422" t="s">
        <v>150</v>
      </c>
      <c r="D65" s="422"/>
      <c r="E65" s="422"/>
      <c r="F65" s="422"/>
      <c r="G65" s="423"/>
      <c r="H65" s="182">
        <v>148750000</v>
      </c>
      <c r="I65" s="297" t="s">
        <v>139</v>
      </c>
      <c r="J65" s="301">
        <v>0</v>
      </c>
      <c r="K65" s="299" t="s">
        <v>240</v>
      </c>
      <c r="L65" s="297" t="s">
        <v>139</v>
      </c>
      <c r="M65" s="301">
        <v>0</v>
      </c>
      <c r="N65" s="299" t="s">
        <v>240</v>
      </c>
      <c r="O65" s="297" t="s">
        <v>139</v>
      </c>
      <c r="P65" s="301">
        <v>0</v>
      </c>
      <c r="Q65" s="299" t="s">
        <v>240</v>
      </c>
      <c r="R65" s="297" t="s">
        <v>139</v>
      </c>
      <c r="S65" s="301">
        <v>148750000</v>
      </c>
      <c r="T65" s="299" t="s">
        <v>241</v>
      </c>
      <c r="U65" s="297" t="s">
        <v>139</v>
      </c>
      <c r="V65" s="301">
        <v>148750000</v>
      </c>
      <c r="W65" s="299" t="s">
        <v>241</v>
      </c>
      <c r="X65" s="297" t="s">
        <v>139</v>
      </c>
      <c r="Y65" s="301">
        <v>0</v>
      </c>
      <c r="Z65" s="299" t="s">
        <v>240</v>
      </c>
      <c r="AA65" s="297" t="s">
        <v>139</v>
      </c>
      <c r="AB65" s="301">
        <v>148750000</v>
      </c>
      <c r="AC65" s="299" t="s">
        <v>241</v>
      </c>
      <c r="AD65" s="297" t="s">
        <v>139</v>
      </c>
      <c r="AE65" s="301">
        <v>0</v>
      </c>
      <c r="AF65" s="314" t="s">
        <v>240</v>
      </c>
    </row>
    <row r="66" spans="1:32" s="26" customFormat="1" ht="46.5" customHeight="1">
      <c r="A66" s="25"/>
      <c r="B66" s="150">
        <v>35</v>
      </c>
      <c r="C66" s="420" t="s">
        <v>151</v>
      </c>
      <c r="D66" s="421"/>
      <c r="E66" s="421"/>
      <c r="F66" s="421"/>
      <c r="G66" s="421"/>
      <c r="H66" s="151">
        <v>865061293</v>
      </c>
      <c r="I66" s="297" t="s">
        <v>139</v>
      </c>
      <c r="J66" s="301"/>
      <c r="K66" s="299" t="s">
        <v>240</v>
      </c>
      <c r="L66" s="297" t="s">
        <v>139</v>
      </c>
      <c r="M66" s="301"/>
      <c r="N66" s="299" t="s">
        <v>240</v>
      </c>
      <c r="O66" s="297" t="s">
        <v>139</v>
      </c>
      <c r="P66" s="301"/>
      <c r="Q66" s="299" t="s">
        <v>240</v>
      </c>
      <c r="R66" s="297" t="s">
        <v>139</v>
      </c>
      <c r="S66" s="301">
        <v>865061293</v>
      </c>
      <c r="T66" s="299" t="s">
        <v>241</v>
      </c>
      <c r="U66" s="297" t="s">
        <v>139</v>
      </c>
      <c r="V66" s="301">
        <v>865061293</v>
      </c>
      <c r="W66" s="299" t="s">
        <v>241</v>
      </c>
      <c r="X66" s="297" t="s">
        <v>139</v>
      </c>
      <c r="Y66" s="301"/>
      <c r="Z66" s="299" t="s">
        <v>240</v>
      </c>
      <c r="AA66" s="297" t="s">
        <v>139</v>
      </c>
      <c r="AB66" s="301">
        <v>865061293</v>
      </c>
      <c r="AC66" s="299" t="s">
        <v>241</v>
      </c>
      <c r="AD66" s="297" t="s">
        <v>139</v>
      </c>
      <c r="AE66" s="301"/>
      <c r="AF66" s="314" t="s">
        <v>240</v>
      </c>
    </row>
    <row r="67" spans="1:32" s="26" customFormat="1" ht="46.5" customHeight="1">
      <c r="A67" s="25"/>
      <c r="B67" s="150">
        <v>36</v>
      </c>
      <c r="C67" s="420" t="s">
        <v>152</v>
      </c>
      <c r="D67" s="421"/>
      <c r="E67" s="421"/>
      <c r="F67" s="421"/>
      <c r="G67" s="421"/>
      <c r="H67" s="151">
        <v>168000000</v>
      </c>
      <c r="I67" s="297" t="s">
        <v>139</v>
      </c>
      <c r="J67" s="301"/>
      <c r="K67" s="299" t="s">
        <v>240</v>
      </c>
      <c r="L67" s="297" t="s">
        <v>139</v>
      </c>
      <c r="M67" s="301"/>
      <c r="N67" s="299" t="s">
        <v>240</v>
      </c>
      <c r="O67" s="297" t="s">
        <v>139</v>
      </c>
      <c r="P67" s="301"/>
      <c r="Q67" s="299" t="s">
        <v>240</v>
      </c>
      <c r="R67" s="297" t="s">
        <v>139</v>
      </c>
      <c r="S67" s="301">
        <v>168000000</v>
      </c>
      <c r="T67" s="299" t="s">
        <v>241</v>
      </c>
      <c r="U67" s="297" t="s">
        <v>139</v>
      </c>
      <c r="V67" s="301">
        <v>168000000</v>
      </c>
      <c r="W67" s="299" t="s">
        <v>241</v>
      </c>
      <c r="X67" s="297" t="s">
        <v>139</v>
      </c>
      <c r="Y67" s="301"/>
      <c r="Z67" s="299" t="s">
        <v>240</v>
      </c>
      <c r="AA67" s="297" t="s">
        <v>139</v>
      </c>
      <c r="AB67" s="301">
        <v>168000000</v>
      </c>
      <c r="AC67" s="299" t="s">
        <v>241</v>
      </c>
      <c r="AD67" s="297" t="s">
        <v>139</v>
      </c>
      <c r="AE67" s="301"/>
      <c r="AF67" s="314" t="s">
        <v>240</v>
      </c>
    </row>
    <row r="68" spans="1:32" s="119" customFormat="1" ht="32.25" customHeight="1" thickBot="1">
      <c r="A68" s="118"/>
      <c r="B68" s="188"/>
      <c r="C68" s="189"/>
      <c r="D68" s="190"/>
      <c r="E68" s="189"/>
      <c r="F68" s="191"/>
      <c r="G68" s="191" t="s">
        <v>153</v>
      </c>
      <c r="H68" s="192">
        <v>13200000000</v>
      </c>
      <c r="I68" s="155"/>
      <c r="J68" s="306">
        <v>0</v>
      </c>
      <c r="K68" s="235"/>
      <c r="L68" s="155"/>
      <c r="M68" s="306">
        <v>0</v>
      </c>
      <c r="N68" s="235"/>
      <c r="O68" s="155"/>
      <c r="P68" s="306">
        <v>0</v>
      </c>
      <c r="Q68" s="235"/>
      <c r="R68" s="155"/>
      <c r="S68" s="306">
        <v>12893331569</v>
      </c>
      <c r="T68" s="235"/>
      <c r="U68" s="155"/>
      <c r="V68" s="306">
        <v>12988170585</v>
      </c>
      <c r="W68" s="235"/>
      <c r="X68" s="155"/>
      <c r="Y68" s="306">
        <v>0</v>
      </c>
      <c r="Z68" s="235"/>
      <c r="AA68" s="155"/>
      <c r="AB68" s="306">
        <v>12760691357</v>
      </c>
      <c r="AC68" s="235"/>
      <c r="AD68" s="155"/>
      <c r="AE68" s="306">
        <v>0</v>
      </c>
      <c r="AF68" s="319"/>
    </row>
    <row r="69" spans="1:32" s="26" customFormat="1" ht="32.25" customHeight="1" thickBot="1">
      <c r="A69" s="25"/>
      <c r="B69" s="410" t="s">
        <v>154</v>
      </c>
      <c r="C69" s="411"/>
      <c r="D69" s="411"/>
      <c r="E69" s="411"/>
      <c r="F69" s="411"/>
      <c r="G69" s="411"/>
      <c r="H69" s="412"/>
      <c r="I69" s="152"/>
      <c r="J69" s="307"/>
      <c r="K69" s="234"/>
      <c r="L69" s="152"/>
      <c r="M69" s="307"/>
      <c r="N69" s="234"/>
      <c r="O69" s="152"/>
      <c r="P69" s="307"/>
      <c r="Q69" s="234"/>
      <c r="R69" s="152"/>
      <c r="S69" s="307">
        <v>12893331569</v>
      </c>
      <c r="T69" s="234"/>
      <c r="U69" s="152"/>
      <c r="V69" s="307">
        <v>12988170585</v>
      </c>
      <c r="W69" s="234"/>
      <c r="X69" s="152"/>
      <c r="Y69" s="307"/>
      <c r="Z69" s="234"/>
      <c r="AA69" s="152"/>
      <c r="AB69" s="307">
        <v>12814494814</v>
      </c>
      <c r="AC69" s="234"/>
      <c r="AD69" s="152"/>
      <c r="AE69" s="307"/>
      <c r="AF69" s="320"/>
    </row>
    <row r="70" spans="1:32" s="26" customFormat="1" ht="32.25" customHeight="1" thickBot="1">
      <c r="A70" s="25"/>
      <c r="B70" s="413" t="s">
        <v>155</v>
      </c>
      <c r="C70" s="414"/>
      <c r="D70" s="414"/>
      <c r="E70" s="414"/>
      <c r="F70" s="414"/>
      <c r="G70" s="414"/>
      <c r="H70" s="415"/>
      <c r="I70" s="152"/>
      <c r="J70" s="308">
        <v>0</v>
      </c>
      <c r="K70" s="234"/>
      <c r="L70" s="152"/>
      <c r="M70" s="308">
        <v>0</v>
      </c>
      <c r="N70" s="234"/>
      <c r="O70" s="152"/>
      <c r="P70" s="308">
        <v>0</v>
      </c>
      <c r="Q70" s="234"/>
      <c r="R70" s="152"/>
      <c r="S70" s="308">
        <v>0</v>
      </c>
      <c r="T70" s="234"/>
      <c r="U70" s="152"/>
      <c r="V70" s="308">
        <v>0</v>
      </c>
      <c r="W70" s="234"/>
      <c r="X70" s="152"/>
      <c r="Y70" s="308">
        <v>0</v>
      </c>
      <c r="Z70" s="234"/>
      <c r="AA70" s="152"/>
      <c r="AB70" s="308">
        <v>4.1986405067813148E-3</v>
      </c>
      <c r="AC70" s="234"/>
      <c r="AD70" s="152"/>
      <c r="AE70" s="308">
        <v>0</v>
      </c>
      <c r="AF70" s="321"/>
    </row>
    <row r="71" spans="1:32" s="26" customFormat="1" ht="32.25" customHeight="1" thickBot="1">
      <c r="A71" s="25"/>
      <c r="B71" s="156" t="s">
        <v>2</v>
      </c>
      <c r="C71" s="157"/>
      <c r="D71" s="158"/>
      <c r="E71" s="97"/>
      <c r="F71" s="159"/>
      <c r="G71" s="159"/>
      <c r="H71" s="226">
        <v>13200000000</v>
      </c>
      <c r="I71" s="236"/>
      <c r="J71" s="237" t="s">
        <v>37</v>
      </c>
      <c r="K71" s="238" t="s">
        <v>240</v>
      </c>
      <c r="L71" s="236"/>
      <c r="M71" s="237" t="s">
        <v>37</v>
      </c>
      <c r="N71" s="238" t="s">
        <v>240</v>
      </c>
      <c r="O71" s="236"/>
      <c r="P71" s="237" t="s">
        <v>37</v>
      </c>
      <c r="Q71" s="238" t="s">
        <v>240</v>
      </c>
      <c r="R71" s="236"/>
      <c r="S71" s="237">
        <v>12893331569</v>
      </c>
      <c r="T71" s="238" t="s">
        <v>241</v>
      </c>
      <c r="U71" s="236"/>
      <c r="V71" s="237">
        <v>12988170585</v>
      </c>
      <c r="W71" s="238" t="s">
        <v>241</v>
      </c>
      <c r="X71" s="236"/>
      <c r="Y71" s="237" t="s">
        <v>37</v>
      </c>
      <c r="Z71" s="238" t="s">
        <v>240</v>
      </c>
      <c r="AA71" s="236"/>
      <c r="AB71" s="237">
        <v>12760691357</v>
      </c>
      <c r="AC71" s="238" t="s">
        <v>241</v>
      </c>
      <c r="AD71" s="236"/>
      <c r="AE71" s="237" t="s">
        <v>37</v>
      </c>
      <c r="AF71" s="318" t="s">
        <v>240</v>
      </c>
    </row>
    <row r="72" spans="1:32" s="3" customFormat="1" ht="24.95" customHeight="1" thickTop="1" thickBot="1">
      <c r="A72" s="13"/>
      <c r="B72" s="7"/>
      <c r="C72" s="7"/>
      <c r="D72" s="14"/>
      <c r="E72" s="14"/>
      <c r="F72" s="14"/>
      <c r="G72" s="17"/>
      <c r="H72" s="17"/>
      <c r="I72" s="407">
        <v>1</v>
      </c>
      <c r="J72" s="408"/>
      <c r="K72" s="408"/>
      <c r="L72" s="407">
        <v>2</v>
      </c>
      <c r="M72" s="408"/>
      <c r="N72" s="408"/>
      <c r="O72" s="407">
        <v>4</v>
      </c>
      <c r="P72" s="408"/>
      <c r="Q72" s="408"/>
      <c r="R72" s="407">
        <v>5</v>
      </c>
      <c r="S72" s="408"/>
      <c r="T72" s="408"/>
      <c r="U72" s="407">
        <v>11</v>
      </c>
      <c r="V72" s="408"/>
      <c r="W72" s="408"/>
      <c r="X72" s="407">
        <v>12</v>
      </c>
      <c r="Y72" s="408"/>
      <c r="Z72" s="408"/>
      <c r="AA72" s="407">
        <v>15</v>
      </c>
      <c r="AB72" s="408"/>
      <c r="AC72" s="408"/>
      <c r="AD72" s="407">
        <v>16</v>
      </c>
      <c r="AE72" s="408"/>
      <c r="AF72" s="428"/>
    </row>
    <row r="73" spans="1:32" ht="18.75" customHeight="1" thickTop="1">
      <c r="A73" s="25"/>
      <c r="D73" s="25"/>
      <c r="E73" s="25"/>
      <c r="F73" s="25"/>
      <c r="G73" s="18"/>
      <c r="H73" s="403" t="s">
        <v>156</v>
      </c>
      <c r="I73" s="397"/>
      <c r="J73" s="398"/>
      <c r="K73" s="398"/>
      <c r="L73" s="397"/>
      <c r="M73" s="398"/>
      <c r="N73" s="398"/>
      <c r="O73" s="397"/>
      <c r="P73" s="398"/>
      <c r="Q73" s="398"/>
      <c r="R73" s="397"/>
      <c r="S73" s="398"/>
      <c r="T73" s="398"/>
      <c r="U73" s="397"/>
      <c r="V73" s="398"/>
      <c r="W73" s="398"/>
      <c r="X73" s="397"/>
      <c r="Y73" s="398"/>
      <c r="Z73" s="398"/>
      <c r="AA73" s="397"/>
      <c r="AB73" s="398"/>
      <c r="AC73" s="398"/>
      <c r="AD73" s="397"/>
      <c r="AE73" s="398"/>
      <c r="AF73" s="429"/>
    </row>
    <row r="74" spans="1:32" ht="18.75" customHeight="1">
      <c r="A74" s="26"/>
      <c r="D74" s="26"/>
      <c r="E74" s="26"/>
      <c r="F74" s="26"/>
      <c r="H74" s="404"/>
      <c r="I74" s="399"/>
      <c r="J74" s="400"/>
      <c r="K74" s="400"/>
      <c r="L74" s="399"/>
      <c r="M74" s="400"/>
      <c r="N74" s="400"/>
      <c r="O74" s="399"/>
      <c r="P74" s="400"/>
      <c r="Q74" s="400"/>
      <c r="R74" s="399"/>
      <c r="S74" s="400"/>
      <c r="T74" s="400"/>
      <c r="U74" s="399"/>
      <c r="V74" s="400"/>
      <c r="W74" s="400"/>
      <c r="X74" s="399"/>
      <c r="Y74" s="400"/>
      <c r="Z74" s="400"/>
      <c r="AA74" s="399"/>
      <c r="AB74" s="400"/>
      <c r="AC74" s="400"/>
      <c r="AD74" s="399"/>
      <c r="AE74" s="400"/>
      <c r="AF74" s="430"/>
    </row>
    <row r="75" spans="1:32" ht="18.75" customHeight="1">
      <c r="A75" s="26"/>
      <c r="D75" s="26"/>
      <c r="E75" s="26"/>
      <c r="F75" s="26"/>
      <c r="H75" s="404"/>
      <c r="I75" s="399"/>
      <c r="J75" s="400"/>
      <c r="K75" s="400"/>
      <c r="L75" s="399"/>
      <c r="M75" s="400"/>
      <c r="N75" s="400"/>
      <c r="O75" s="399"/>
      <c r="P75" s="400"/>
      <c r="Q75" s="400"/>
      <c r="R75" s="399"/>
      <c r="S75" s="400"/>
      <c r="T75" s="400"/>
      <c r="U75" s="399"/>
      <c r="V75" s="400"/>
      <c r="W75" s="400"/>
      <c r="X75" s="399"/>
      <c r="Y75" s="400"/>
      <c r="Z75" s="400"/>
      <c r="AA75" s="399"/>
      <c r="AB75" s="400"/>
      <c r="AC75" s="400"/>
      <c r="AD75" s="399"/>
      <c r="AE75" s="400"/>
      <c r="AF75" s="430"/>
    </row>
    <row r="76" spans="1:32" ht="18.75" customHeight="1" thickBot="1">
      <c r="A76" s="26"/>
      <c r="D76" s="26"/>
      <c r="E76" s="26"/>
      <c r="F76" s="26"/>
      <c r="H76" s="405"/>
      <c r="I76" s="401"/>
      <c r="J76" s="402"/>
      <c r="K76" s="402"/>
      <c r="L76" s="401"/>
      <c r="M76" s="402"/>
      <c r="N76" s="402"/>
      <c r="O76" s="401"/>
      <c r="P76" s="402"/>
      <c r="Q76" s="402"/>
      <c r="R76" s="401"/>
      <c r="S76" s="402"/>
      <c r="T76" s="402"/>
      <c r="U76" s="401"/>
      <c r="V76" s="402"/>
      <c r="W76" s="402"/>
      <c r="X76" s="401"/>
      <c r="Y76" s="402"/>
      <c r="Z76" s="402"/>
      <c r="AA76" s="401"/>
      <c r="AB76" s="402"/>
      <c r="AC76" s="402"/>
      <c r="AD76" s="401"/>
      <c r="AE76" s="402"/>
      <c r="AF76" s="431"/>
    </row>
    <row r="77" spans="1:32" ht="18.75" customHeight="1">
      <c r="A77" s="26"/>
      <c r="B77" s="26"/>
      <c r="C77" s="26"/>
      <c r="D77" s="26"/>
      <c r="E77" s="26"/>
      <c r="F77" s="26"/>
      <c r="G77" s="26"/>
      <c r="H77" s="403" t="s">
        <v>157</v>
      </c>
      <c r="I77" s="397"/>
      <c r="J77" s="398"/>
      <c r="K77" s="398"/>
      <c r="L77" s="397"/>
      <c r="M77" s="398"/>
      <c r="N77" s="398"/>
      <c r="O77" s="397"/>
      <c r="P77" s="398"/>
      <c r="Q77" s="398"/>
      <c r="R77" s="397"/>
      <c r="S77" s="398"/>
      <c r="T77" s="398"/>
      <c r="U77" s="397"/>
      <c r="V77" s="398"/>
      <c r="W77" s="398"/>
      <c r="X77" s="397"/>
      <c r="Y77" s="398"/>
      <c r="Z77" s="398"/>
      <c r="AA77" s="397" t="s">
        <v>235</v>
      </c>
      <c r="AB77" s="398"/>
      <c r="AC77" s="398"/>
      <c r="AD77" s="397"/>
      <c r="AE77" s="398"/>
      <c r="AF77" s="429"/>
    </row>
    <row r="78" spans="1:32" ht="18.75" customHeight="1">
      <c r="A78" s="26"/>
      <c r="D78" s="26"/>
      <c r="E78" s="26"/>
      <c r="F78" s="26"/>
      <c r="H78" s="404"/>
      <c r="I78" s="399"/>
      <c r="J78" s="400"/>
      <c r="K78" s="400"/>
      <c r="L78" s="399"/>
      <c r="M78" s="400"/>
      <c r="N78" s="400"/>
      <c r="O78" s="399"/>
      <c r="P78" s="400"/>
      <c r="Q78" s="400"/>
      <c r="R78" s="399"/>
      <c r="S78" s="400"/>
      <c r="T78" s="400"/>
      <c r="U78" s="399"/>
      <c r="V78" s="400"/>
      <c r="W78" s="400"/>
      <c r="X78" s="399"/>
      <c r="Y78" s="400"/>
      <c r="Z78" s="400"/>
      <c r="AA78" s="399"/>
      <c r="AB78" s="400"/>
      <c r="AC78" s="400"/>
      <c r="AD78" s="399"/>
      <c r="AE78" s="400"/>
      <c r="AF78" s="430"/>
    </row>
    <row r="79" spans="1:32" ht="18.75" customHeight="1">
      <c r="A79" s="26"/>
      <c r="D79" s="26"/>
      <c r="E79" s="26"/>
      <c r="F79" s="26"/>
      <c r="H79" s="404"/>
      <c r="I79" s="399"/>
      <c r="J79" s="400"/>
      <c r="K79" s="400"/>
      <c r="L79" s="399"/>
      <c r="M79" s="400"/>
      <c r="N79" s="400"/>
      <c r="O79" s="399"/>
      <c r="P79" s="400"/>
      <c r="Q79" s="400"/>
      <c r="R79" s="399"/>
      <c r="S79" s="400"/>
      <c r="T79" s="400"/>
      <c r="U79" s="399"/>
      <c r="V79" s="400"/>
      <c r="W79" s="400"/>
      <c r="X79" s="399"/>
      <c r="Y79" s="400"/>
      <c r="Z79" s="400"/>
      <c r="AA79" s="399"/>
      <c r="AB79" s="400"/>
      <c r="AC79" s="400"/>
      <c r="AD79" s="399"/>
      <c r="AE79" s="400"/>
      <c r="AF79" s="430"/>
    </row>
    <row r="80" spans="1:32" ht="18.75" customHeight="1" thickBot="1">
      <c r="A80" s="26"/>
      <c r="B80" s="26"/>
      <c r="C80" s="26"/>
      <c r="D80" s="26"/>
      <c r="E80" s="26"/>
      <c r="F80" s="26"/>
      <c r="G80" s="26"/>
      <c r="H80" s="405"/>
      <c r="I80" s="401"/>
      <c r="J80" s="402"/>
      <c r="K80" s="402"/>
      <c r="L80" s="401"/>
      <c r="M80" s="402"/>
      <c r="N80" s="402"/>
      <c r="O80" s="401"/>
      <c r="P80" s="402"/>
      <c r="Q80" s="402"/>
      <c r="R80" s="401"/>
      <c r="S80" s="402"/>
      <c r="T80" s="402"/>
      <c r="U80" s="401"/>
      <c r="V80" s="402"/>
      <c r="W80" s="402"/>
      <c r="X80" s="401"/>
      <c r="Y80" s="402"/>
      <c r="Z80" s="402"/>
      <c r="AA80" s="401"/>
      <c r="AB80" s="402"/>
      <c r="AC80" s="402"/>
      <c r="AD80" s="401"/>
      <c r="AE80" s="402"/>
      <c r="AF80" s="431"/>
    </row>
    <row r="81" spans="1:32" s="103" customFormat="1" ht="13.5" hidden="1" thickTop="1">
      <c r="A81" s="161"/>
      <c r="B81" s="161"/>
      <c r="C81" s="161"/>
      <c r="D81" s="161"/>
      <c r="E81" s="161"/>
      <c r="F81" s="161"/>
      <c r="G81" s="161"/>
      <c r="H81" s="161"/>
      <c r="I81" s="161"/>
      <c r="J81" s="161"/>
      <c r="K81" s="161"/>
      <c r="L81" s="5"/>
      <c r="M81" s="5"/>
      <c r="N81" s="9"/>
      <c r="O81" s="5"/>
      <c r="P81" s="5"/>
      <c r="Q81" s="9"/>
      <c r="R81" s="5"/>
      <c r="S81" s="5"/>
      <c r="T81" s="9"/>
      <c r="U81" s="5"/>
      <c r="V81" s="5"/>
      <c r="W81" s="9"/>
      <c r="X81" s="5"/>
      <c r="Y81" s="5"/>
      <c r="Z81" s="9"/>
      <c r="AA81" s="5"/>
      <c r="AB81" s="5"/>
      <c r="AC81" s="9"/>
      <c r="AD81" s="5"/>
      <c r="AE81" s="5"/>
      <c r="AF81" s="9"/>
    </row>
    <row r="82" spans="1:32" ht="13.5" hidden="1" thickTop="1">
      <c r="A82" s="26"/>
      <c r="D82" s="26"/>
      <c r="E82" s="26"/>
      <c r="F82" s="26"/>
      <c r="H82" s="26"/>
    </row>
    <row r="83" spans="1:32" ht="13.5" hidden="1" thickTop="1">
      <c r="A83" s="26"/>
      <c r="D83" s="26"/>
      <c r="E83" s="26"/>
      <c r="F83" s="26"/>
      <c r="H83" s="26"/>
    </row>
    <row r="84" spans="1:32" ht="13.5" hidden="1" thickTop="1">
      <c r="A84" s="26"/>
      <c r="D84" s="26"/>
      <c r="E84" s="26"/>
      <c r="F84" s="26"/>
      <c r="H84" s="26"/>
    </row>
    <row r="85" spans="1:32" ht="13.5" hidden="1" thickTop="1">
      <c r="A85" s="26"/>
      <c r="D85" s="26"/>
      <c r="E85" s="26"/>
      <c r="F85" s="26"/>
      <c r="H85" s="26"/>
    </row>
    <row r="86" spans="1:32" ht="13.5" hidden="1" thickTop="1">
      <c r="A86" s="26"/>
      <c r="D86" s="26"/>
      <c r="E86" s="26"/>
      <c r="F86" s="26"/>
      <c r="H86" s="26"/>
    </row>
    <row r="87" spans="1:32" ht="13.5" hidden="1" thickTop="1">
      <c r="A87" s="26"/>
      <c r="D87" s="26"/>
      <c r="E87" s="26"/>
      <c r="F87" s="26"/>
      <c r="H87" s="26"/>
    </row>
    <row r="88" spans="1:32" ht="13.5" hidden="1" thickTop="1">
      <c r="A88" s="26"/>
      <c r="D88" s="26"/>
      <c r="E88" s="26"/>
      <c r="F88" s="26"/>
      <c r="H88" s="26"/>
    </row>
    <row r="89" spans="1:32" ht="13.5" hidden="1" thickTop="1">
      <c r="A89" s="26"/>
      <c r="D89" s="26"/>
      <c r="E89" s="26"/>
      <c r="F89" s="26"/>
      <c r="H89" s="26"/>
    </row>
    <row r="90" spans="1:32" ht="13.5" hidden="1" thickTop="1">
      <c r="A90" s="26"/>
      <c r="D90" s="26"/>
      <c r="E90" s="26"/>
      <c r="F90" s="26"/>
      <c r="H90" s="26"/>
    </row>
    <row r="91" spans="1:32" ht="13.5" hidden="1" thickTop="1">
      <c r="A91" s="26"/>
      <c r="D91" s="26"/>
      <c r="E91" s="26"/>
      <c r="F91" s="26"/>
      <c r="H91" s="26"/>
    </row>
    <row r="92" spans="1:32" ht="13.5" hidden="1" thickTop="1">
      <c r="A92" s="26"/>
      <c r="D92" s="26"/>
      <c r="E92" s="26"/>
      <c r="F92" s="26"/>
      <c r="H92" s="26"/>
    </row>
    <row r="93" spans="1:32" ht="13.5" hidden="1" thickTop="1">
      <c r="A93" s="26"/>
      <c r="D93" s="26"/>
      <c r="E93" s="26"/>
      <c r="F93" s="26"/>
      <c r="H93" s="26"/>
    </row>
    <row r="94" spans="1:32" ht="13.5" hidden="1" thickTop="1">
      <c r="A94" s="26"/>
      <c r="D94" s="26"/>
      <c r="E94" s="26"/>
      <c r="F94" s="26"/>
      <c r="H94" s="26"/>
    </row>
    <row r="95" spans="1:32" ht="13.5" hidden="1" thickTop="1">
      <c r="A95" s="26"/>
      <c r="D95" s="26"/>
      <c r="E95" s="26"/>
      <c r="F95" s="26"/>
      <c r="H95" s="26"/>
    </row>
    <row r="96" spans="1:32" ht="13.5" hidden="1" thickTop="1">
      <c r="A96" s="26"/>
      <c r="D96" s="26"/>
      <c r="E96" s="26"/>
      <c r="F96" s="26"/>
      <c r="H96" s="26"/>
    </row>
    <row r="97" ht="13.5" hidden="1" thickTop="1"/>
    <row r="98" ht="13.5" hidden="1" thickTop="1"/>
    <row r="99" ht="13.5" hidden="1" thickTop="1"/>
    <row r="100" ht="13.5" hidden="1" thickTop="1"/>
    <row r="101" ht="13.5" hidden="1" thickTop="1"/>
    <row r="102" ht="13.5" hidden="1" thickTop="1"/>
    <row r="103" ht="13.5" hidden="1" thickTop="1"/>
    <row r="104" ht="13.5" hidden="1" thickTop="1"/>
    <row r="105" ht="13.5" hidden="1" thickTop="1"/>
    <row r="106" ht="13.5" hidden="1" thickTop="1"/>
    <row r="107" ht="13.5" hidden="1" thickTop="1"/>
    <row r="108" ht="13.5" hidden="1" thickTop="1"/>
    <row r="109" ht="13.5" hidden="1" thickTop="1"/>
    <row r="110" ht="13.5" hidden="1" thickTop="1"/>
    <row r="111" ht="13.5" hidden="1" thickTop="1"/>
    <row r="112" ht="13.5" hidden="1" thickTop="1"/>
    <row r="113" ht="13.5" hidden="1" thickTop="1"/>
    <row r="114" ht="13.5" hidden="1" thickTop="1"/>
    <row r="115" ht="13.5" hidden="1" thickTop="1"/>
    <row r="116" ht="13.5" hidden="1" thickTop="1"/>
    <row r="117" ht="13.5" hidden="1" thickTop="1"/>
    <row r="118" ht="13.5" hidden="1" thickTop="1"/>
    <row r="119" ht="13.5" hidden="1" thickTop="1"/>
    <row r="120" ht="13.5" hidden="1" thickTop="1"/>
    <row r="121" ht="13.5" hidden="1" thickTop="1"/>
    <row r="122" ht="13.5" hidden="1" thickTop="1"/>
    <row r="123" ht="13.5" hidden="1" thickTop="1"/>
    <row r="124" ht="13.5" hidden="1" thickTop="1"/>
    <row r="125" ht="13.5" hidden="1" thickTop="1"/>
    <row r="126" ht="13.5" hidden="1" thickTop="1"/>
    <row r="127" ht="13.5" hidden="1" thickTop="1"/>
    <row r="128" ht="13.5" hidden="1" thickTop="1"/>
    <row r="129" ht="13.5" hidden="1" thickTop="1"/>
    <row r="130" ht="13.5" hidden="1" thickTop="1"/>
    <row r="131" ht="13.5" hidden="1" thickTop="1"/>
    <row r="132" ht="13.5" hidden="1" thickTop="1"/>
    <row r="133" ht="13.5" hidden="1" thickTop="1"/>
    <row r="134" ht="13.5" hidden="1" thickTop="1"/>
    <row r="135" ht="13.5" hidden="1" thickTop="1"/>
    <row r="136" ht="13.5" hidden="1" thickTop="1"/>
    <row r="137" ht="13.5" hidden="1" thickTop="1"/>
    <row r="138" ht="13.5" hidden="1" thickTop="1"/>
    <row r="139" ht="13.5" hidden="1" thickTop="1"/>
    <row r="140" ht="13.5" hidden="1" thickTop="1"/>
    <row r="141" ht="13.5" hidden="1" thickTop="1"/>
    <row r="142" ht="13.5" hidden="1" thickTop="1"/>
    <row r="143" ht="13.5" hidden="1" thickTop="1"/>
    <row r="144" ht="13.5" hidden="1" thickTop="1"/>
    <row r="145" ht="13.5" hidden="1" thickTop="1"/>
    <row r="146" ht="13.5" hidden="1" thickTop="1"/>
    <row r="147" ht="13.5" hidden="1" thickTop="1"/>
    <row r="148" ht="13.5" hidden="1" thickTop="1"/>
    <row r="149" ht="13.5" hidden="1" thickTop="1"/>
    <row r="150" ht="13.5" hidden="1" thickTop="1"/>
    <row r="151" ht="13.5" hidden="1" thickTop="1"/>
  </sheetData>
  <sheetProtection formatRows="0" insertRows="0" selectLockedCells="1"/>
  <protectedRanges>
    <protectedRange password="F692" sqref="B40:C40 B15:C15 E15:H15 B24:C24 E24:H24 C68:H69 E40:H40 B29:H39 B16:H23 E28:H28 B28:C28 B57:H61 B47:C47 E47:H47 J68 B54:H55 B26:C26 E26:H26 B27:H27 B48:H49 E50:H50 B50:C50 B41:H46 B25:H25 B51:H52 M68 P68 S68 V68 Y68 AB68 AE68" name="Rango1_1_1_2"/>
    <protectedRange password="F692" sqref="J61 J69 J54:J55 M61 M69 M54:M55 P61 P69 P54:P55 S61 S69 S54:S55 V61 V69 V54:V55 Y61 Y69 Y54:Y55 AB61 AB69 AB54:AB55 AE61 AE69 AE54:AE55" name="Rango1_1_1_3"/>
    <protectedRange password="F692" sqref="C70:H70" name="Rango1_1_1_2_1"/>
    <protectedRange password="F692" sqref="J70 M70 P70 S70 V70 Y70 AB70 AE70" name="Rango1_1_1_3_1"/>
    <protectedRange password="F692" sqref="B62:H62" name="Rango1_1_1_2_2"/>
    <protectedRange password="F692" sqref="J62 M62 P62 S62 V62 Y62 AB62 AE62" name="Rango1_1_1_3_2"/>
    <protectedRange password="F692" sqref="C65:H65" name="Rango1_1_1_2_3_1"/>
    <protectedRange password="F692" sqref="B56:H56 B53:H53" name="Rango1_1_1_2_6"/>
    <protectedRange password="F692" sqref="J56 J53 M56 M53 P56 P53 S56 S53 V56 V53 Y56 Y53 AB56 AB53 AE56 AE53" name="Rango1_1_1_3_4_1"/>
    <protectedRange password="F692" sqref="J63:J67 M63:M67 P63:P67 S63:S67 V63:V67 Y63:Y67 AB63:AB67 AE63:AE67" name="Rango1_1_1_3_6"/>
    <protectedRange password="F692" sqref="H63:H64 H66:H67" name="Rango1_1_1_2_2_1"/>
    <protectedRange password="F692" sqref="E63:G64 E66:G67" name="Rango1_1_1_1_1_1_1"/>
  </protectedRanges>
  <mergeCells count="78">
    <mergeCell ref="AD72:AF72"/>
    <mergeCell ref="AD73:AF76"/>
    <mergeCell ref="AD77:AF80"/>
    <mergeCell ref="U13:W13"/>
    <mergeCell ref="U72:W72"/>
    <mergeCell ref="U73:W76"/>
    <mergeCell ref="U77:W80"/>
    <mergeCell ref="X13:Z13"/>
    <mergeCell ref="X72:Z72"/>
    <mergeCell ref="X73:Z76"/>
    <mergeCell ref="X77:Z80"/>
    <mergeCell ref="AA13:AC13"/>
    <mergeCell ref="AA72:AC72"/>
    <mergeCell ref="AA73:AC76"/>
    <mergeCell ref="AA77:AC80"/>
    <mergeCell ref="L72:N72"/>
    <mergeCell ref="L73:N76"/>
    <mergeCell ref="L77:N80"/>
    <mergeCell ref="O13:Q13"/>
    <mergeCell ref="O72:Q72"/>
    <mergeCell ref="O73:Q76"/>
    <mergeCell ref="O77:Q80"/>
    <mergeCell ref="R72:T72"/>
    <mergeCell ref="R73:T76"/>
    <mergeCell ref="R77:T80"/>
    <mergeCell ref="B6:H6"/>
    <mergeCell ref="C66:G66"/>
    <mergeCell ref="O10:Q10"/>
    <mergeCell ref="R10:T10"/>
    <mergeCell ref="O11:Q11"/>
    <mergeCell ref="R11:T11"/>
    <mergeCell ref="O12:Q12"/>
    <mergeCell ref="R12:T12"/>
    <mergeCell ref="I10:K10"/>
    <mergeCell ref="B11:H11"/>
    <mergeCell ref="I11:K11"/>
    <mergeCell ref="C67:G67"/>
    <mergeCell ref="L13:N13"/>
    <mergeCell ref="I77:K80"/>
    <mergeCell ref="H77:H80"/>
    <mergeCell ref="H73:H76"/>
    <mergeCell ref="B12:H12"/>
    <mergeCell ref="I73:K76"/>
    <mergeCell ref="I72:K72"/>
    <mergeCell ref="I12:K12"/>
    <mergeCell ref="B69:H69"/>
    <mergeCell ref="B70:H70"/>
    <mergeCell ref="B13:H13"/>
    <mergeCell ref="I13:K13"/>
    <mergeCell ref="C64:G64"/>
    <mergeCell ref="C63:G63"/>
    <mergeCell ref="C65:G65"/>
    <mergeCell ref="C55:G55"/>
    <mergeCell ref="B7:H7"/>
    <mergeCell ref="B9:H9"/>
    <mergeCell ref="U10:W10"/>
    <mergeCell ref="U11:W11"/>
    <mergeCell ref="L10:N10"/>
    <mergeCell ref="L11:N11"/>
    <mergeCell ref="B1:H1"/>
    <mergeCell ref="B2:H2"/>
    <mergeCell ref="B3:H3"/>
    <mergeCell ref="B4:H4"/>
    <mergeCell ref="B5:H5"/>
    <mergeCell ref="AD10:AF10"/>
    <mergeCell ref="X11:Z11"/>
    <mergeCell ref="AA11:AC11"/>
    <mergeCell ref="C54:G54"/>
    <mergeCell ref="X12:Z12"/>
    <mergeCell ref="AA12:AC12"/>
    <mergeCell ref="AD12:AF12"/>
    <mergeCell ref="R13:T13"/>
    <mergeCell ref="AD13:AF13"/>
    <mergeCell ref="AD11:AF11"/>
    <mergeCell ref="L12:N12"/>
    <mergeCell ref="U12:W12"/>
    <mergeCell ref="X10:Z10"/>
    <mergeCell ref="AA10:AC10"/>
  </mergeCells>
  <phoneticPr fontId="3" type="noConversion"/>
  <conditionalFormatting sqref="H71">
    <cfRule type="cellIs" dxfId="289" priority="116870" operator="notEqual">
      <formula>""</formula>
    </cfRule>
  </conditionalFormatting>
  <conditionalFormatting sqref="K59 K61:K62 K68:K70 K57">
    <cfRule type="cellIs" dxfId="288" priority="116868" operator="equal">
      <formula>"PARA REVISIÓN"</formula>
    </cfRule>
    <cfRule type="cellIs" dxfId="287" priority="116869" operator="equal">
      <formula>"CUMPLE"</formula>
    </cfRule>
  </conditionalFormatting>
  <conditionalFormatting sqref="K14:K16 K28:K29 K67:K80 K23:K25 K40:K42 K45:K65">
    <cfRule type="cellIs" dxfId="286" priority="116751" operator="equal">
      <formula>"NO VÁLIDA"</formula>
    </cfRule>
    <cfRule type="cellIs" dxfId="285" priority="116752" operator="equal">
      <formula>"VÁLIDA"</formula>
    </cfRule>
  </conditionalFormatting>
  <conditionalFormatting sqref="J71">
    <cfRule type="cellIs" dxfId="284" priority="116687" operator="notBetween">
      <formula>"RECHAZO"</formula>
      <formula>"NO ADMISIBLE"</formula>
    </cfRule>
  </conditionalFormatting>
  <conditionalFormatting sqref="B28:K29 C46:K46 B47:K47 B45:B46 B40:K42">
    <cfRule type="expression" dxfId="283" priority="95368">
      <formula>YS="T"</formula>
    </cfRule>
  </conditionalFormatting>
  <conditionalFormatting sqref="B11:AF12 B13:K14">
    <cfRule type="expression" dxfId="282" priority="95366" stopIfTrue="1">
      <formula>ROW()=CELL("ROW")</formula>
    </cfRule>
  </conditionalFormatting>
  <conditionalFormatting sqref="I16:K16 I28:K28 I24:K24 I53:K65 I67:K80 I47:K47 I40:K40">
    <cfRule type="expression" dxfId="281" priority="95365" stopIfTrue="1">
      <formula>AND(ROW()=CELL("ROW"),COLUMN()=CELL("COL"))</formula>
    </cfRule>
  </conditionalFormatting>
  <conditionalFormatting sqref="J15 J24 J28 J40 J47 J50 J53 J56 J60:J62 J68">
    <cfRule type="cellIs" dxfId="280" priority="47248" operator="greaterThan">
      <formula>0</formula>
    </cfRule>
  </conditionalFormatting>
  <conditionalFormatting sqref="I16 I25 I29 I41:I42 I48:I49 I51:I52 J57:J59 J63:J65 I23 I45:I46 J67">
    <cfRule type="cellIs" dxfId="279" priority="285" operator="equal">
      <formula>0</formula>
    </cfRule>
  </conditionalFormatting>
  <conditionalFormatting sqref="I10:AF10">
    <cfRule type="cellIs" dxfId="278" priority="65299" operator="equal">
      <formula>"ADMISIBLE"</formula>
    </cfRule>
    <cfRule type="cellIs" dxfId="277" priority="129196" operator="equal">
      <formula>"NO ADMISIBLE"</formula>
    </cfRule>
    <cfRule type="cellIs" dxfId="276" priority="129197" operator="equal">
      <formula>"RECHAZO"</formula>
    </cfRule>
  </conditionalFormatting>
  <conditionalFormatting sqref="K20:K22">
    <cfRule type="cellIs" dxfId="275" priority="283" operator="equal">
      <formula>"NO VÁLIDA"</formula>
    </cfRule>
    <cfRule type="cellIs" dxfId="274" priority="284" operator="equal">
      <formula>"VÁLIDA"</formula>
    </cfRule>
  </conditionalFormatting>
  <conditionalFormatting sqref="I22:K22">
    <cfRule type="expression" dxfId="273" priority="282" stopIfTrue="1">
      <formula>AND(ROW()=CELL("ROW"),COLUMN()=CELL("COL"))</formula>
    </cfRule>
  </conditionalFormatting>
  <conditionalFormatting sqref="I20:I22">
    <cfRule type="cellIs" dxfId="272" priority="280" operator="equal">
      <formula>0</formula>
    </cfRule>
  </conditionalFormatting>
  <conditionalFormatting sqref="K17:K19">
    <cfRule type="cellIs" dxfId="271" priority="278" operator="equal">
      <formula>"NO VÁLIDA"</formula>
    </cfRule>
    <cfRule type="cellIs" dxfId="270" priority="279" operator="equal">
      <formula>"VÁLIDA"</formula>
    </cfRule>
  </conditionalFormatting>
  <conditionalFormatting sqref="I19:K19">
    <cfRule type="expression" dxfId="269" priority="277" stopIfTrue="1">
      <formula>AND(ROW()=CELL("ROW"),COLUMN()=CELL("COL"))</formula>
    </cfRule>
  </conditionalFormatting>
  <conditionalFormatting sqref="I17:I19">
    <cfRule type="cellIs" dxfId="268" priority="275" operator="equal">
      <formula>0</formula>
    </cfRule>
  </conditionalFormatting>
  <conditionalFormatting sqref="K26:K27">
    <cfRule type="cellIs" dxfId="267" priority="273" operator="equal">
      <formula>"NO VÁLIDA"</formula>
    </cfRule>
    <cfRule type="cellIs" dxfId="266" priority="274" operator="equal">
      <formula>"VÁLIDA"</formula>
    </cfRule>
  </conditionalFormatting>
  <conditionalFormatting sqref="I26:K27">
    <cfRule type="expression" dxfId="265" priority="272" stopIfTrue="1">
      <formula>AND(ROW()=CELL("ROW"),COLUMN()=CELL("COL"))</formula>
    </cfRule>
  </conditionalFormatting>
  <conditionalFormatting sqref="J26">
    <cfRule type="cellIs" dxfId="264" priority="271" operator="greaterThan">
      <formula>0</formula>
    </cfRule>
  </conditionalFormatting>
  <conditionalFormatting sqref="I27">
    <cfRule type="cellIs" dxfId="263" priority="270" operator="equal">
      <formula>0</formula>
    </cfRule>
  </conditionalFormatting>
  <conditionalFormatting sqref="K30:K39">
    <cfRule type="cellIs" dxfId="262" priority="268" operator="equal">
      <formula>"NO VÁLIDA"</formula>
    </cfRule>
    <cfRule type="cellIs" dxfId="261" priority="269" operator="equal">
      <formula>"VÁLIDA"</formula>
    </cfRule>
  </conditionalFormatting>
  <conditionalFormatting sqref="B35:K39 B30:K33">
    <cfRule type="expression" dxfId="260" priority="267">
      <formula>YS="T"</formula>
    </cfRule>
  </conditionalFormatting>
  <conditionalFormatting sqref="I30:I39">
    <cfRule type="cellIs" dxfId="259" priority="266" operator="equal">
      <formula>0</formula>
    </cfRule>
  </conditionalFormatting>
  <conditionalFormatting sqref="K43:K44">
    <cfRule type="cellIs" dxfId="258" priority="256" operator="equal">
      <formula>"NO VÁLIDA"</formula>
    </cfRule>
    <cfRule type="cellIs" dxfId="257" priority="257" operator="equal">
      <formula>"VÁLIDA"</formula>
    </cfRule>
  </conditionalFormatting>
  <conditionalFormatting sqref="C44:K44 B43:B44">
    <cfRule type="expression" dxfId="256" priority="255">
      <formula>YS="T"</formula>
    </cfRule>
  </conditionalFormatting>
  <conditionalFormatting sqref="I43:I44">
    <cfRule type="cellIs" dxfId="255" priority="254" operator="equal">
      <formula>0</formula>
    </cfRule>
  </conditionalFormatting>
  <conditionalFormatting sqref="K66">
    <cfRule type="cellIs" dxfId="254" priority="252" operator="equal">
      <formula>"NO VÁLIDA"</formula>
    </cfRule>
    <cfRule type="cellIs" dxfId="253" priority="253" operator="equal">
      <formula>"VÁLIDA"</formula>
    </cfRule>
  </conditionalFormatting>
  <conditionalFormatting sqref="I66:K66">
    <cfRule type="expression" dxfId="252" priority="251" stopIfTrue="1">
      <formula>AND(ROW()=CELL("ROW"),COLUMN()=CELL("COL"))</formula>
    </cfRule>
  </conditionalFormatting>
  <conditionalFormatting sqref="J66">
    <cfRule type="cellIs" dxfId="251" priority="250" operator="equal">
      <formula>0</formula>
    </cfRule>
  </conditionalFormatting>
  <conditionalFormatting sqref="C22:H22 C19:H19">
    <cfRule type="expression" dxfId="250" priority="129202">
      <formula>IF(#REF!=3,TRUE,FALSE)</formula>
    </cfRule>
  </conditionalFormatting>
  <conditionalFormatting sqref="N59 N61:N62 N68:N70 N57">
    <cfRule type="cellIs" dxfId="249" priority="244" operator="equal">
      <formula>"PARA REVISIÓN"</formula>
    </cfRule>
    <cfRule type="cellIs" dxfId="248" priority="245" operator="equal">
      <formula>"CUMPLE"</formula>
    </cfRule>
  </conditionalFormatting>
  <conditionalFormatting sqref="N14:N16 N28:N29 N67:N80 N23:N25 N40:N42 N45:N65">
    <cfRule type="cellIs" dxfId="247" priority="242" operator="equal">
      <formula>"NO VÁLIDA"</formula>
    </cfRule>
    <cfRule type="cellIs" dxfId="246" priority="243" operator="equal">
      <formula>"VÁLIDA"</formula>
    </cfRule>
  </conditionalFormatting>
  <conditionalFormatting sqref="M71">
    <cfRule type="cellIs" dxfId="245" priority="241" operator="notBetween">
      <formula>"RECHAZO"</formula>
      <formula>"NO ADMISIBLE"</formula>
    </cfRule>
  </conditionalFormatting>
  <conditionalFormatting sqref="L28:N29 L46:N47 L40:N42">
    <cfRule type="expression" dxfId="244" priority="240">
      <formula>YS="T"</formula>
    </cfRule>
  </conditionalFormatting>
  <conditionalFormatting sqref="L13:N14">
    <cfRule type="expression" dxfId="243" priority="239" stopIfTrue="1">
      <formula>ROW()=CELL("ROW")</formula>
    </cfRule>
  </conditionalFormatting>
  <conditionalFormatting sqref="L16:N16 L28:N28 L24:N24 L53:N65 L67:N80 L47:N47 L40:N40">
    <cfRule type="expression" dxfId="242" priority="238" stopIfTrue="1">
      <formula>AND(ROW()=CELL("ROW"),COLUMN()=CELL("COL"))</formula>
    </cfRule>
  </conditionalFormatting>
  <conditionalFormatting sqref="M15 M24 M28 M40 M47 M50 M53 M56 M60:M62 M68">
    <cfRule type="cellIs" dxfId="241" priority="237" operator="greaterThan">
      <formula>0</formula>
    </cfRule>
  </conditionalFormatting>
  <conditionalFormatting sqref="L16 L25 L29 L41:L42 L48:L49 L51:L52 M57:M59 M63:M65 L23 L45:L46 M67">
    <cfRule type="cellIs" dxfId="240" priority="236" operator="equal">
      <formula>0</formula>
    </cfRule>
  </conditionalFormatting>
  <conditionalFormatting sqref="N20:N22">
    <cfRule type="cellIs" dxfId="239" priority="234" operator="equal">
      <formula>"NO VÁLIDA"</formula>
    </cfRule>
    <cfRule type="cellIs" dxfId="238" priority="235" operator="equal">
      <formula>"VÁLIDA"</formula>
    </cfRule>
  </conditionalFormatting>
  <conditionalFormatting sqref="L22:N22">
    <cfRule type="expression" dxfId="237" priority="233" stopIfTrue="1">
      <formula>AND(ROW()=CELL("ROW"),COLUMN()=CELL("COL"))</formula>
    </cfRule>
  </conditionalFormatting>
  <conditionalFormatting sqref="L20:L22">
    <cfRule type="cellIs" dxfId="236" priority="232" operator="equal">
      <formula>0</formula>
    </cfRule>
  </conditionalFormatting>
  <conditionalFormatting sqref="N17:N19">
    <cfRule type="cellIs" dxfId="235" priority="230" operator="equal">
      <formula>"NO VÁLIDA"</formula>
    </cfRule>
    <cfRule type="cellIs" dxfId="234" priority="231" operator="equal">
      <formula>"VÁLIDA"</formula>
    </cfRule>
  </conditionalFormatting>
  <conditionalFormatting sqref="L19:N19">
    <cfRule type="expression" dxfId="233" priority="229" stopIfTrue="1">
      <formula>AND(ROW()=CELL("ROW"),COLUMN()=CELL("COL"))</formula>
    </cfRule>
  </conditionalFormatting>
  <conditionalFormatting sqref="L17:L19">
    <cfRule type="cellIs" dxfId="232" priority="228" operator="equal">
      <formula>0</formula>
    </cfRule>
  </conditionalFormatting>
  <conditionalFormatting sqref="N26:N27">
    <cfRule type="cellIs" dxfId="231" priority="226" operator="equal">
      <formula>"NO VÁLIDA"</formula>
    </cfRule>
    <cfRule type="cellIs" dxfId="230" priority="227" operator="equal">
      <formula>"VÁLIDA"</formula>
    </cfRule>
  </conditionalFormatting>
  <conditionalFormatting sqref="L26:N27">
    <cfRule type="expression" dxfId="229" priority="225" stopIfTrue="1">
      <formula>AND(ROW()=CELL("ROW"),COLUMN()=CELL("COL"))</formula>
    </cfRule>
  </conditionalFormatting>
  <conditionalFormatting sqref="M26">
    <cfRule type="cellIs" dxfId="228" priority="224" operator="greaterThan">
      <formula>0</formula>
    </cfRule>
  </conditionalFormatting>
  <conditionalFormatting sqref="L27">
    <cfRule type="cellIs" dxfId="227" priority="223" operator="equal">
      <formula>0</formula>
    </cfRule>
  </conditionalFormatting>
  <conditionalFormatting sqref="N30:N39">
    <cfRule type="cellIs" dxfId="226" priority="221" operator="equal">
      <formula>"NO VÁLIDA"</formula>
    </cfRule>
    <cfRule type="cellIs" dxfId="225" priority="222" operator="equal">
      <formula>"VÁLIDA"</formula>
    </cfRule>
  </conditionalFormatting>
  <conditionalFormatting sqref="L35:N39 L30:N33">
    <cfRule type="expression" dxfId="224" priority="220">
      <formula>YS="T"</formula>
    </cfRule>
  </conditionalFormatting>
  <conditionalFormatting sqref="L30:L39">
    <cfRule type="cellIs" dxfId="223" priority="219" operator="equal">
      <formula>0</formula>
    </cfRule>
  </conditionalFormatting>
  <conditionalFormatting sqref="N43:N44">
    <cfRule type="cellIs" dxfId="222" priority="217" operator="equal">
      <formula>"NO VÁLIDA"</formula>
    </cfRule>
    <cfRule type="cellIs" dxfId="221" priority="218" operator="equal">
      <formula>"VÁLIDA"</formula>
    </cfRule>
  </conditionalFormatting>
  <conditionalFormatting sqref="L44:N44">
    <cfRule type="expression" dxfId="220" priority="216">
      <formula>YS="T"</formula>
    </cfRule>
  </conditionalFormatting>
  <conditionalFormatting sqref="L43:L44">
    <cfRule type="cellIs" dxfId="219" priority="215" operator="equal">
      <formula>0</formula>
    </cfRule>
  </conditionalFormatting>
  <conditionalFormatting sqref="N66">
    <cfRule type="cellIs" dxfId="218" priority="213" operator="equal">
      <formula>"NO VÁLIDA"</formula>
    </cfRule>
    <cfRule type="cellIs" dxfId="217" priority="214" operator="equal">
      <formula>"VÁLIDA"</formula>
    </cfRule>
  </conditionalFormatting>
  <conditionalFormatting sqref="L66:N66">
    <cfRule type="expression" dxfId="216" priority="212" stopIfTrue="1">
      <formula>AND(ROW()=CELL("ROW"),COLUMN()=CELL("COL"))</formula>
    </cfRule>
  </conditionalFormatting>
  <conditionalFormatting sqref="M66">
    <cfRule type="cellIs" dxfId="215" priority="211" operator="equal">
      <formula>0</formula>
    </cfRule>
  </conditionalFormatting>
  <conditionalFormatting sqref="Q59 Q61:Q62 Q68:Q70 Q57">
    <cfRule type="cellIs" dxfId="214" priority="209" operator="equal">
      <formula>"PARA REVISIÓN"</formula>
    </cfRule>
    <cfRule type="cellIs" dxfId="213" priority="210" operator="equal">
      <formula>"CUMPLE"</formula>
    </cfRule>
  </conditionalFormatting>
  <conditionalFormatting sqref="Q14:Q16 Q28:Q29 Q67:Q80 Q23:Q25 Q40:Q42 Q45:Q65">
    <cfRule type="cellIs" dxfId="212" priority="207" operator="equal">
      <formula>"NO VÁLIDA"</formula>
    </cfRule>
    <cfRule type="cellIs" dxfId="211" priority="208" operator="equal">
      <formula>"VÁLIDA"</formula>
    </cfRule>
  </conditionalFormatting>
  <conditionalFormatting sqref="P71">
    <cfRule type="cellIs" dxfId="210" priority="206" operator="notBetween">
      <formula>"RECHAZO"</formula>
      <formula>"NO ADMISIBLE"</formula>
    </cfRule>
  </conditionalFormatting>
  <conditionalFormatting sqref="O28:Q29 O46:Q47 O40:Q42">
    <cfRule type="expression" dxfId="209" priority="205">
      <formula>YS="T"</formula>
    </cfRule>
  </conditionalFormatting>
  <conditionalFormatting sqref="O13:Q14">
    <cfRule type="expression" dxfId="208" priority="204" stopIfTrue="1">
      <formula>ROW()=CELL("ROW")</formula>
    </cfRule>
  </conditionalFormatting>
  <conditionalFormatting sqref="O16:Q16 O28:Q28 O24:Q24 O53:Q65 O67:Q80 O47:Q47 O40:Q40">
    <cfRule type="expression" dxfId="207" priority="203" stopIfTrue="1">
      <formula>AND(ROW()=CELL("ROW"),COLUMN()=CELL("COL"))</formula>
    </cfRule>
  </conditionalFormatting>
  <conditionalFormatting sqref="P15 P24 P28 P40 P47 P50 P53 P56 P60:P62 P68">
    <cfRule type="cellIs" dxfId="206" priority="202" operator="greaterThan">
      <formula>0</formula>
    </cfRule>
  </conditionalFormatting>
  <conditionalFormatting sqref="O16 O25 O29 O41:O42 O48:O49 O51:O52 P57:P59 P63:P65 O23 O45:O46 P67">
    <cfRule type="cellIs" dxfId="205" priority="201" operator="equal">
      <formula>0</formula>
    </cfRule>
  </conditionalFormatting>
  <conditionalFormatting sqref="Q20:Q22">
    <cfRule type="cellIs" dxfId="204" priority="199" operator="equal">
      <formula>"NO VÁLIDA"</formula>
    </cfRule>
    <cfRule type="cellIs" dxfId="203" priority="200" operator="equal">
      <formula>"VÁLIDA"</formula>
    </cfRule>
  </conditionalFormatting>
  <conditionalFormatting sqref="O22:Q22">
    <cfRule type="expression" dxfId="202" priority="198" stopIfTrue="1">
      <formula>AND(ROW()=CELL("ROW"),COLUMN()=CELL("COL"))</formula>
    </cfRule>
  </conditionalFormatting>
  <conditionalFormatting sqref="O20:O22">
    <cfRule type="cellIs" dxfId="201" priority="197" operator="equal">
      <formula>0</formula>
    </cfRule>
  </conditionalFormatting>
  <conditionalFormatting sqref="Q17:Q19">
    <cfRule type="cellIs" dxfId="200" priority="195" operator="equal">
      <formula>"NO VÁLIDA"</formula>
    </cfRule>
    <cfRule type="cellIs" dxfId="199" priority="196" operator="equal">
      <formula>"VÁLIDA"</formula>
    </cfRule>
  </conditionalFormatting>
  <conditionalFormatting sqref="O19:Q19">
    <cfRule type="expression" dxfId="198" priority="194" stopIfTrue="1">
      <formula>AND(ROW()=CELL("ROW"),COLUMN()=CELL("COL"))</formula>
    </cfRule>
  </conditionalFormatting>
  <conditionalFormatting sqref="O17:O19">
    <cfRule type="cellIs" dxfId="197" priority="193" operator="equal">
      <formula>0</formula>
    </cfRule>
  </conditionalFormatting>
  <conditionalFormatting sqref="Q26:Q27">
    <cfRule type="cellIs" dxfId="196" priority="191" operator="equal">
      <formula>"NO VÁLIDA"</formula>
    </cfRule>
    <cfRule type="cellIs" dxfId="195" priority="192" operator="equal">
      <formula>"VÁLIDA"</formula>
    </cfRule>
  </conditionalFormatting>
  <conditionalFormatting sqref="O26:Q27">
    <cfRule type="expression" dxfId="194" priority="190" stopIfTrue="1">
      <formula>AND(ROW()=CELL("ROW"),COLUMN()=CELL("COL"))</formula>
    </cfRule>
  </conditionalFormatting>
  <conditionalFormatting sqref="P26">
    <cfRule type="cellIs" dxfId="193" priority="189" operator="greaterThan">
      <formula>0</formula>
    </cfRule>
  </conditionalFormatting>
  <conditionalFormatting sqref="O27">
    <cfRule type="cellIs" dxfId="192" priority="188" operator="equal">
      <formula>0</formula>
    </cfRule>
  </conditionalFormatting>
  <conditionalFormatting sqref="Q30:Q39">
    <cfRule type="cellIs" dxfId="191" priority="186" operator="equal">
      <formula>"NO VÁLIDA"</formula>
    </cfRule>
    <cfRule type="cellIs" dxfId="190" priority="187" operator="equal">
      <formula>"VÁLIDA"</formula>
    </cfRule>
  </conditionalFormatting>
  <conditionalFormatting sqref="O35:Q39 O30:Q33">
    <cfRule type="expression" dxfId="189" priority="185">
      <formula>YS="T"</formula>
    </cfRule>
  </conditionalFormatting>
  <conditionalFormatting sqref="O30:O39">
    <cfRule type="cellIs" dxfId="188" priority="184" operator="equal">
      <formula>0</formula>
    </cfRule>
  </conditionalFormatting>
  <conditionalFormatting sqref="Q43:Q44">
    <cfRule type="cellIs" dxfId="187" priority="182" operator="equal">
      <formula>"NO VÁLIDA"</formula>
    </cfRule>
    <cfRule type="cellIs" dxfId="186" priority="183" operator="equal">
      <formula>"VÁLIDA"</formula>
    </cfRule>
  </conditionalFormatting>
  <conditionalFormatting sqref="O44:Q44">
    <cfRule type="expression" dxfId="185" priority="181">
      <formula>YS="T"</formula>
    </cfRule>
  </conditionalFormatting>
  <conditionalFormatting sqref="O43:O44">
    <cfRule type="cellIs" dxfId="184" priority="180" operator="equal">
      <formula>0</formula>
    </cfRule>
  </conditionalFormatting>
  <conditionalFormatting sqref="Q66">
    <cfRule type="cellIs" dxfId="183" priority="178" operator="equal">
      <formula>"NO VÁLIDA"</formula>
    </cfRule>
    <cfRule type="cellIs" dxfId="182" priority="179" operator="equal">
      <formula>"VÁLIDA"</formula>
    </cfRule>
  </conditionalFormatting>
  <conditionalFormatting sqref="O66:Q66">
    <cfRule type="expression" dxfId="181" priority="177" stopIfTrue="1">
      <formula>AND(ROW()=CELL("ROW"),COLUMN()=CELL("COL"))</formula>
    </cfRule>
  </conditionalFormatting>
  <conditionalFormatting sqref="P66">
    <cfRule type="cellIs" dxfId="180" priority="176" operator="equal">
      <formula>0</formula>
    </cfRule>
  </conditionalFormatting>
  <conditionalFormatting sqref="T59 T61:T62 T68:T70 T57">
    <cfRule type="cellIs" dxfId="179" priority="174" operator="equal">
      <formula>"PARA REVISIÓN"</formula>
    </cfRule>
    <cfRule type="cellIs" dxfId="178" priority="175" operator="equal">
      <formula>"CUMPLE"</formula>
    </cfRule>
  </conditionalFormatting>
  <conditionalFormatting sqref="T14:T16 T28:T29 T67:T80 T23:T25 T40:T42 T45:T65">
    <cfRule type="cellIs" dxfId="177" priority="172" operator="equal">
      <formula>"NO VÁLIDA"</formula>
    </cfRule>
    <cfRule type="cellIs" dxfId="176" priority="173" operator="equal">
      <formula>"VÁLIDA"</formula>
    </cfRule>
  </conditionalFormatting>
  <conditionalFormatting sqref="S71">
    <cfRule type="cellIs" dxfId="175" priority="171" operator="notBetween">
      <formula>"RECHAZO"</formula>
      <formula>"NO ADMISIBLE"</formula>
    </cfRule>
  </conditionalFormatting>
  <conditionalFormatting sqref="R28:T29 R46:T47 R40:T42">
    <cfRule type="expression" dxfId="174" priority="170">
      <formula>YS="T"</formula>
    </cfRule>
  </conditionalFormatting>
  <conditionalFormatting sqref="R13:T14">
    <cfRule type="expression" dxfId="173" priority="169" stopIfTrue="1">
      <formula>ROW()=CELL("ROW")</formula>
    </cfRule>
  </conditionalFormatting>
  <conditionalFormatting sqref="R16:T16 R28:T28 R24:T24 R53:T65 R67:T80 R47:T47 R40:T40">
    <cfRule type="expression" dxfId="172" priority="168" stopIfTrue="1">
      <formula>AND(ROW()=CELL("ROW"),COLUMN()=CELL("COL"))</formula>
    </cfRule>
  </conditionalFormatting>
  <conditionalFormatting sqref="S15 S24 S28 S40 S47 S50 S53 S56 S60:S62 S68">
    <cfRule type="cellIs" dxfId="171" priority="167" operator="greaterThan">
      <formula>0</formula>
    </cfRule>
  </conditionalFormatting>
  <conditionalFormatting sqref="R16 R25 R29 R41:R42 R48:R49 R51:R52 S57:S59 S63:S65 R23 R45:R46 S67">
    <cfRule type="cellIs" dxfId="170" priority="166" operator="equal">
      <formula>0</formula>
    </cfRule>
  </conditionalFormatting>
  <conditionalFormatting sqref="T20:T22">
    <cfRule type="cellIs" dxfId="169" priority="164" operator="equal">
      <formula>"NO VÁLIDA"</formula>
    </cfRule>
    <cfRule type="cellIs" dxfId="168" priority="165" operator="equal">
      <formula>"VÁLIDA"</formula>
    </cfRule>
  </conditionalFormatting>
  <conditionalFormatting sqref="R22:T22">
    <cfRule type="expression" dxfId="167" priority="163" stopIfTrue="1">
      <formula>AND(ROW()=CELL("ROW"),COLUMN()=CELL("COL"))</formula>
    </cfRule>
  </conditionalFormatting>
  <conditionalFormatting sqref="R20:R22">
    <cfRule type="cellIs" dxfId="166" priority="162" operator="equal">
      <formula>0</formula>
    </cfRule>
  </conditionalFormatting>
  <conditionalFormatting sqref="T17:T19">
    <cfRule type="cellIs" dxfId="165" priority="160" operator="equal">
      <formula>"NO VÁLIDA"</formula>
    </cfRule>
    <cfRule type="cellIs" dxfId="164" priority="161" operator="equal">
      <formula>"VÁLIDA"</formula>
    </cfRule>
  </conditionalFormatting>
  <conditionalFormatting sqref="R19:T19">
    <cfRule type="expression" dxfId="163" priority="159" stopIfTrue="1">
      <formula>AND(ROW()=CELL("ROW"),COLUMN()=CELL("COL"))</formula>
    </cfRule>
  </conditionalFormatting>
  <conditionalFormatting sqref="R17:R19">
    <cfRule type="cellIs" dxfId="162" priority="158" operator="equal">
      <formula>0</formula>
    </cfRule>
  </conditionalFormatting>
  <conditionalFormatting sqref="T26:T27">
    <cfRule type="cellIs" dxfId="161" priority="156" operator="equal">
      <formula>"NO VÁLIDA"</formula>
    </cfRule>
    <cfRule type="cellIs" dxfId="160" priority="157" operator="equal">
      <formula>"VÁLIDA"</formula>
    </cfRule>
  </conditionalFormatting>
  <conditionalFormatting sqref="R26:T27">
    <cfRule type="expression" dxfId="159" priority="155" stopIfTrue="1">
      <formula>AND(ROW()=CELL("ROW"),COLUMN()=CELL("COL"))</formula>
    </cfRule>
  </conditionalFormatting>
  <conditionalFormatting sqref="S26">
    <cfRule type="cellIs" dxfId="158" priority="154" operator="greaterThan">
      <formula>0</formula>
    </cfRule>
  </conditionalFormatting>
  <conditionalFormatting sqref="R27">
    <cfRule type="cellIs" dxfId="157" priority="153" operator="equal">
      <formula>0</formula>
    </cfRule>
  </conditionalFormatting>
  <conditionalFormatting sqref="T30:T39">
    <cfRule type="cellIs" dxfId="156" priority="151" operator="equal">
      <formula>"NO VÁLIDA"</formula>
    </cfRule>
    <cfRule type="cellIs" dxfId="155" priority="152" operator="equal">
      <formula>"VÁLIDA"</formula>
    </cfRule>
  </conditionalFormatting>
  <conditionalFormatting sqref="R35:T39 R30:T33">
    <cfRule type="expression" dxfId="154" priority="150">
      <formula>YS="T"</formula>
    </cfRule>
  </conditionalFormatting>
  <conditionalFormatting sqref="R30:R39">
    <cfRule type="cellIs" dxfId="153" priority="149" operator="equal">
      <formula>0</formula>
    </cfRule>
  </conditionalFormatting>
  <conditionalFormatting sqref="T43:T44">
    <cfRule type="cellIs" dxfId="152" priority="147" operator="equal">
      <formula>"NO VÁLIDA"</formula>
    </cfRule>
    <cfRule type="cellIs" dxfId="151" priority="148" operator="equal">
      <formula>"VÁLIDA"</formula>
    </cfRule>
  </conditionalFormatting>
  <conditionalFormatting sqref="R44:T44">
    <cfRule type="expression" dxfId="150" priority="146">
      <formula>YS="T"</formula>
    </cfRule>
  </conditionalFormatting>
  <conditionalFormatting sqref="R43:R44">
    <cfRule type="cellIs" dxfId="149" priority="145" operator="equal">
      <formula>0</formula>
    </cfRule>
  </conditionalFormatting>
  <conditionalFormatting sqref="T66">
    <cfRule type="cellIs" dxfId="148" priority="143" operator="equal">
      <formula>"NO VÁLIDA"</formula>
    </cfRule>
    <cfRule type="cellIs" dxfId="147" priority="144" operator="equal">
      <formula>"VÁLIDA"</formula>
    </cfRule>
  </conditionalFormatting>
  <conditionalFormatting sqref="R66:T66">
    <cfRule type="expression" dxfId="146" priority="142" stopIfTrue="1">
      <formula>AND(ROW()=CELL("ROW"),COLUMN()=CELL("COL"))</formula>
    </cfRule>
  </conditionalFormatting>
  <conditionalFormatting sqref="S66">
    <cfRule type="cellIs" dxfId="145" priority="141" operator="equal">
      <formula>0</formula>
    </cfRule>
  </conditionalFormatting>
  <conditionalFormatting sqref="W59 W61:W62 W68:W70 W57">
    <cfRule type="cellIs" dxfId="144" priority="139" operator="equal">
      <formula>"PARA REVISIÓN"</formula>
    </cfRule>
    <cfRule type="cellIs" dxfId="143" priority="140" operator="equal">
      <formula>"CUMPLE"</formula>
    </cfRule>
  </conditionalFormatting>
  <conditionalFormatting sqref="W14:W16 W28:W29 W67:W80 W23:W25 W40:W42 W45:W65">
    <cfRule type="cellIs" dxfId="142" priority="137" operator="equal">
      <formula>"NO VÁLIDA"</formula>
    </cfRule>
    <cfRule type="cellIs" dxfId="141" priority="138" operator="equal">
      <formula>"VÁLIDA"</formula>
    </cfRule>
  </conditionalFormatting>
  <conditionalFormatting sqref="V71">
    <cfRule type="cellIs" dxfId="140" priority="136" operator="notBetween">
      <formula>"RECHAZO"</formula>
      <formula>"NO ADMISIBLE"</formula>
    </cfRule>
  </conditionalFormatting>
  <conditionalFormatting sqref="U28:W29 U46:W47 U40:W42">
    <cfRule type="expression" dxfId="139" priority="135">
      <formula>YS="T"</formula>
    </cfRule>
  </conditionalFormatting>
  <conditionalFormatting sqref="U13:W14">
    <cfRule type="expression" dxfId="138" priority="134" stopIfTrue="1">
      <formula>ROW()=CELL("ROW")</formula>
    </cfRule>
  </conditionalFormatting>
  <conditionalFormatting sqref="U16:W16 U28:W28 U24:W24 U53:W65 U67:W80 U47:W47 U40:W40">
    <cfRule type="expression" dxfId="137" priority="133" stopIfTrue="1">
      <formula>AND(ROW()=CELL("ROW"),COLUMN()=CELL("COL"))</formula>
    </cfRule>
  </conditionalFormatting>
  <conditionalFormatting sqref="V15 V24 V28 V40 V47 V50 V53 V56 V60:V62 V68">
    <cfRule type="cellIs" dxfId="136" priority="132" operator="greaterThan">
      <formula>0</formula>
    </cfRule>
  </conditionalFormatting>
  <conditionalFormatting sqref="U16 U25 U29 U41:U42 U48:U49 U51:U52 V57:V59 V63:V65 U23 U45:U46 V67">
    <cfRule type="cellIs" dxfId="135" priority="131" operator="equal">
      <formula>0</formula>
    </cfRule>
  </conditionalFormatting>
  <conditionalFormatting sqref="W20:W22">
    <cfRule type="cellIs" dxfId="134" priority="129" operator="equal">
      <formula>"NO VÁLIDA"</formula>
    </cfRule>
    <cfRule type="cellIs" dxfId="133" priority="130" operator="equal">
      <formula>"VÁLIDA"</formula>
    </cfRule>
  </conditionalFormatting>
  <conditionalFormatting sqref="U22:W22">
    <cfRule type="expression" dxfId="132" priority="128" stopIfTrue="1">
      <formula>AND(ROW()=CELL("ROW"),COLUMN()=CELL("COL"))</formula>
    </cfRule>
  </conditionalFormatting>
  <conditionalFormatting sqref="U20:U22">
    <cfRule type="cellIs" dxfId="131" priority="127" operator="equal">
      <formula>0</formula>
    </cfRule>
  </conditionalFormatting>
  <conditionalFormatting sqref="W17:W19">
    <cfRule type="cellIs" dxfId="130" priority="125" operator="equal">
      <formula>"NO VÁLIDA"</formula>
    </cfRule>
    <cfRule type="cellIs" dxfId="129" priority="126" operator="equal">
      <formula>"VÁLIDA"</formula>
    </cfRule>
  </conditionalFormatting>
  <conditionalFormatting sqref="U19:W19">
    <cfRule type="expression" dxfId="128" priority="124" stopIfTrue="1">
      <formula>AND(ROW()=CELL("ROW"),COLUMN()=CELL("COL"))</formula>
    </cfRule>
  </conditionalFormatting>
  <conditionalFormatting sqref="U17:U19">
    <cfRule type="cellIs" dxfId="127" priority="123" operator="equal">
      <formula>0</formula>
    </cfRule>
  </conditionalFormatting>
  <conditionalFormatting sqref="W26:W27">
    <cfRule type="cellIs" dxfId="126" priority="121" operator="equal">
      <formula>"NO VÁLIDA"</formula>
    </cfRule>
    <cfRule type="cellIs" dxfId="125" priority="122" operator="equal">
      <formula>"VÁLIDA"</formula>
    </cfRule>
  </conditionalFormatting>
  <conditionalFormatting sqref="U26:W27">
    <cfRule type="expression" dxfId="124" priority="120" stopIfTrue="1">
      <formula>AND(ROW()=CELL("ROW"),COLUMN()=CELL("COL"))</formula>
    </cfRule>
  </conditionalFormatting>
  <conditionalFormatting sqref="V26">
    <cfRule type="cellIs" dxfId="123" priority="119" operator="greaterThan">
      <formula>0</formula>
    </cfRule>
  </conditionalFormatting>
  <conditionalFormatting sqref="U27">
    <cfRule type="cellIs" dxfId="122" priority="118" operator="equal">
      <formula>0</formula>
    </cfRule>
  </conditionalFormatting>
  <conditionalFormatting sqref="W30:W39">
    <cfRule type="cellIs" dxfId="121" priority="116" operator="equal">
      <formula>"NO VÁLIDA"</formula>
    </cfRule>
    <cfRule type="cellIs" dxfId="120" priority="117" operator="equal">
      <formula>"VÁLIDA"</formula>
    </cfRule>
  </conditionalFormatting>
  <conditionalFormatting sqref="U35:W39 U30:W33">
    <cfRule type="expression" dxfId="119" priority="115">
      <formula>YS="T"</formula>
    </cfRule>
  </conditionalFormatting>
  <conditionalFormatting sqref="U30:U39">
    <cfRule type="cellIs" dxfId="118" priority="114" operator="equal">
      <formula>0</formula>
    </cfRule>
  </conditionalFormatting>
  <conditionalFormatting sqref="W43:W44">
    <cfRule type="cellIs" dxfId="117" priority="112" operator="equal">
      <formula>"NO VÁLIDA"</formula>
    </cfRule>
    <cfRule type="cellIs" dxfId="116" priority="113" operator="equal">
      <formula>"VÁLIDA"</formula>
    </cfRule>
  </conditionalFormatting>
  <conditionalFormatting sqref="U44:W44">
    <cfRule type="expression" dxfId="115" priority="111">
      <formula>YS="T"</formula>
    </cfRule>
  </conditionalFormatting>
  <conditionalFormatting sqref="U43:U44">
    <cfRule type="cellIs" dxfId="114" priority="110" operator="equal">
      <formula>0</formula>
    </cfRule>
  </conditionalFormatting>
  <conditionalFormatting sqref="W66">
    <cfRule type="cellIs" dxfId="113" priority="108" operator="equal">
      <formula>"NO VÁLIDA"</formula>
    </cfRule>
    <cfRule type="cellIs" dxfId="112" priority="109" operator="equal">
      <formula>"VÁLIDA"</formula>
    </cfRule>
  </conditionalFormatting>
  <conditionalFormatting sqref="U66:W66">
    <cfRule type="expression" dxfId="111" priority="107" stopIfTrue="1">
      <formula>AND(ROW()=CELL("ROW"),COLUMN()=CELL("COL"))</formula>
    </cfRule>
  </conditionalFormatting>
  <conditionalFormatting sqref="V66">
    <cfRule type="cellIs" dxfId="110" priority="106" operator="equal">
      <formula>0</formula>
    </cfRule>
  </conditionalFormatting>
  <conditionalFormatting sqref="Z59 Z61:Z62 Z68:Z70 Z57">
    <cfRule type="cellIs" dxfId="109" priority="104" operator="equal">
      <formula>"PARA REVISIÓN"</formula>
    </cfRule>
    <cfRule type="cellIs" dxfId="108" priority="105" operator="equal">
      <formula>"CUMPLE"</formula>
    </cfRule>
  </conditionalFormatting>
  <conditionalFormatting sqref="Z14:Z16 Z28:Z29 Z67:Z80 Z23:Z25 Z40:Z42 Z45:Z65">
    <cfRule type="cellIs" dxfId="107" priority="102" operator="equal">
      <formula>"NO VÁLIDA"</formula>
    </cfRule>
    <cfRule type="cellIs" dxfId="106" priority="103" operator="equal">
      <formula>"VÁLIDA"</formula>
    </cfRule>
  </conditionalFormatting>
  <conditionalFormatting sqref="Y71">
    <cfRule type="cellIs" dxfId="105" priority="101" operator="notBetween">
      <formula>"RECHAZO"</formula>
      <formula>"NO ADMISIBLE"</formula>
    </cfRule>
  </conditionalFormatting>
  <conditionalFormatting sqref="X28:Z29 X46:Z47 X40:Z42">
    <cfRule type="expression" dxfId="104" priority="100">
      <formula>YS="T"</formula>
    </cfRule>
  </conditionalFormatting>
  <conditionalFormatting sqref="X13:Z14">
    <cfRule type="expression" dxfId="103" priority="99" stopIfTrue="1">
      <formula>ROW()=CELL("ROW")</formula>
    </cfRule>
  </conditionalFormatting>
  <conditionalFormatting sqref="X16:Z16 X28:Z28 X24:Z24 X53:Z65 X67:Z80 X47:Z47 X40:Z40">
    <cfRule type="expression" dxfId="102" priority="98" stopIfTrue="1">
      <formula>AND(ROW()=CELL("ROW"),COLUMN()=CELL("COL"))</formula>
    </cfRule>
  </conditionalFormatting>
  <conditionalFormatting sqref="Y15 Y24 Y28 Y40 Y47 Y50 Y53 Y56 Y60:Y62 Y68">
    <cfRule type="cellIs" dxfId="101" priority="97" operator="greaterThan">
      <formula>0</formula>
    </cfRule>
  </conditionalFormatting>
  <conditionalFormatting sqref="X16 X25 X29 X41:X42 X48:X49 X51:X52 Y57:Y59 Y63:Y65 X23 X45:X46 Y67">
    <cfRule type="cellIs" dxfId="100" priority="96" operator="equal">
      <formula>0</formula>
    </cfRule>
  </conditionalFormatting>
  <conditionalFormatting sqref="Z20:Z22">
    <cfRule type="cellIs" dxfId="99" priority="94" operator="equal">
      <formula>"NO VÁLIDA"</formula>
    </cfRule>
    <cfRule type="cellIs" dxfId="98" priority="95" operator="equal">
      <formula>"VÁLIDA"</formula>
    </cfRule>
  </conditionalFormatting>
  <conditionalFormatting sqref="X22:Z22">
    <cfRule type="expression" dxfId="97" priority="93" stopIfTrue="1">
      <formula>AND(ROW()=CELL("ROW"),COLUMN()=CELL("COL"))</formula>
    </cfRule>
  </conditionalFormatting>
  <conditionalFormatting sqref="X20:X22">
    <cfRule type="cellIs" dxfId="96" priority="92" operator="equal">
      <formula>0</formula>
    </cfRule>
  </conditionalFormatting>
  <conditionalFormatting sqref="Z17:Z19">
    <cfRule type="cellIs" dxfId="95" priority="90" operator="equal">
      <formula>"NO VÁLIDA"</formula>
    </cfRule>
    <cfRule type="cellIs" dxfId="94" priority="91" operator="equal">
      <formula>"VÁLIDA"</formula>
    </cfRule>
  </conditionalFormatting>
  <conditionalFormatting sqref="X19:Z19">
    <cfRule type="expression" dxfId="93" priority="89" stopIfTrue="1">
      <formula>AND(ROW()=CELL("ROW"),COLUMN()=CELL("COL"))</formula>
    </cfRule>
  </conditionalFormatting>
  <conditionalFormatting sqref="X17:X19">
    <cfRule type="cellIs" dxfId="92" priority="88" operator="equal">
      <formula>0</formula>
    </cfRule>
  </conditionalFormatting>
  <conditionalFormatting sqref="Z26:Z27">
    <cfRule type="cellIs" dxfId="91" priority="86" operator="equal">
      <formula>"NO VÁLIDA"</formula>
    </cfRule>
    <cfRule type="cellIs" dxfId="90" priority="87" operator="equal">
      <formula>"VÁLIDA"</formula>
    </cfRule>
  </conditionalFormatting>
  <conditionalFormatting sqref="X26:Z27">
    <cfRule type="expression" dxfId="89" priority="85" stopIfTrue="1">
      <formula>AND(ROW()=CELL("ROW"),COLUMN()=CELL("COL"))</formula>
    </cfRule>
  </conditionalFormatting>
  <conditionalFormatting sqref="Y26">
    <cfRule type="cellIs" dxfId="88" priority="84" operator="greaterThan">
      <formula>0</formula>
    </cfRule>
  </conditionalFormatting>
  <conditionalFormatting sqref="X27">
    <cfRule type="cellIs" dxfId="87" priority="83" operator="equal">
      <formula>0</formula>
    </cfRule>
  </conditionalFormatting>
  <conditionalFormatting sqref="Z30:Z39">
    <cfRule type="cellIs" dxfId="86" priority="81" operator="equal">
      <formula>"NO VÁLIDA"</formula>
    </cfRule>
    <cfRule type="cellIs" dxfId="85" priority="82" operator="equal">
      <formula>"VÁLIDA"</formula>
    </cfRule>
  </conditionalFormatting>
  <conditionalFormatting sqref="X35:Z39 X30:Z33">
    <cfRule type="expression" dxfId="84" priority="80">
      <formula>YS="T"</formula>
    </cfRule>
  </conditionalFormatting>
  <conditionalFormatting sqref="X30:X39">
    <cfRule type="cellIs" dxfId="83" priority="79" operator="equal">
      <formula>0</formula>
    </cfRule>
  </conditionalFormatting>
  <conditionalFormatting sqref="Z43:Z44">
    <cfRule type="cellIs" dxfId="82" priority="77" operator="equal">
      <formula>"NO VÁLIDA"</formula>
    </cfRule>
    <cfRule type="cellIs" dxfId="81" priority="78" operator="equal">
      <formula>"VÁLIDA"</formula>
    </cfRule>
  </conditionalFormatting>
  <conditionalFormatting sqref="X44:Z44">
    <cfRule type="expression" dxfId="80" priority="76">
      <formula>YS="T"</formula>
    </cfRule>
  </conditionalFormatting>
  <conditionalFormatting sqref="X43:X44">
    <cfRule type="cellIs" dxfId="79" priority="75" operator="equal">
      <formula>0</formula>
    </cfRule>
  </conditionalFormatting>
  <conditionalFormatting sqref="Z66">
    <cfRule type="cellIs" dxfId="78" priority="73" operator="equal">
      <formula>"NO VÁLIDA"</formula>
    </cfRule>
    <cfRule type="cellIs" dxfId="77" priority="74" operator="equal">
      <formula>"VÁLIDA"</formula>
    </cfRule>
  </conditionalFormatting>
  <conditionalFormatting sqref="X66:Z66">
    <cfRule type="expression" dxfId="76" priority="72" stopIfTrue="1">
      <formula>AND(ROW()=CELL("ROW"),COLUMN()=CELL("COL"))</formula>
    </cfRule>
  </conditionalFormatting>
  <conditionalFormatting sqref="Y66">
    <cfRule type="cellIs" dxfId="75" priority="71" operator="equal">
      <formula>0</formula>
    </cfRule>
  </conditionalFormatting>
  <conditionalFormatting sqref="AC59 AC61:AC62 AC68:AC70 AC57">
    <cfRule type="cellIs" dxfId="74" priority="69" operator="equal">
      <formula>"PARA REVISIÓN"</formula>
    </cfRule>
    <cfRule type="cellIs" dxfId="73" priority="70" operator="equal">
      <formula>"CUMPLE"</formula>
    </cfRule>
  </conditionalFormatting>
  <conditionalFormatting sqref="AC14:AC16 AC28:AC29 AC67:AC80 AC23:AC25 AC40:AC42 AC45:AC65">
    <cfRule type="cellIs" dxfId="72" priority="67" operator="equal">
      <formula>"NO VÁLIDA"</formula>
    </cfRule>
    <cfRule type="cellIs" dxfId="71" priority="68" operator="equal">
      <formula>"VÁLIDA"</formula>
    </cfRule>
  </conditionalFormatting>
  <conditionalFormatting sqref="AB71">
    <cfRule type="cellIs" dxfId="70" priority="66" operator="notBetween">
      <formula>"RECHAZO"</formula>
      <formula>"NO ADMISIBLE"</formula>
    </cfRule>
  </conditionalFormatting>
  <conditionalFormatting sqref="AA28:AC29 AA46:AC47 AA40:AC42">
    <cfRule type="expression" dxfId="69" priority="65">
      <formula>YS="T"</formula>
    </cfRule>
  </conditionalFormatting>
  <conditionalFormatting sqref="AA13:AC14">
    <cfRule type="expression" dxfId="68" priority="64" stopIfTrue="1">
      <formula>ROW()=CELL("ROW")</formula>
    </cfRule>
  </conditionalFormatting>
  <conditionalFormatting sqref="AA16:AC16 AA28:AC28 AA24:AC24 AA53:AC65 AA67:AC80 AA47:AC47 AA40:AC40">
    <cfRule type="expression" dxfId="67" priority="63" stopIfTrue="1">
      <formula>AND(ROW()=CELL("ROW"),COLUMN()=CELL("COL"))</formula>
    </cfRule>
  </conditionalFormatting>
  <conditionalFormatting sqref="AB15 AB24 AB28 AB40 AB47 AB50 AB53 AB56 AB60:AB62 AB68">
    <cfRule type="cellIs" dxfId="66" priority="62" operator="greaterThan">
      <formula>0</formula>
    </cfRule>
  </conditionalFormatting>
  <conditionalFormatting sqref="AA16 AA25 AA29 AA41:AA42 AA48:AA49 AA51:AA52 AB57:AB59 AB63:AB65 AA23 AA45:AA46 AB67">
    <cfRule type="cellIs" dxfId="65" priority="61" operator="equal">
      <formula>0</formula>
    </cfRule>
  </conditionalFormatting>
  <conditionalFormatting sqref="AC20:AC22">
    <cfRule type="cellIs" dxfId="64" priority="59" operator="equal">
      <formula>"NO VÁLIDA"</formula>
    </cfRule>
    <cfRule type="cellIs" dxfId="63" priority="60" operator="equal">
      <formula>"VÁLIDA"</formula>
    </cfRule>
  </conditionalFormatting>
  <conditionalFormatting sqref="AA22:AC22">
    <cfRule type="expression" dxfId="62" priority="58" stopIfTrue="1">
      <formula>AND(ROW()=CELL("ROW"),COLUMN()=CELL("COL"))</formula>
    </cfRule>
  </conditionalFormatting>
  <conditionalFormatting sqref="AA20:AA22">
    <cfRule type="cellIs" dxfId="61" priority="57" operator="equal">
      <formula>0</formula>
    </cfRule>
  </conditionalFormatting>
  <conditionalFormatting sqref="AC17:AC19">
    <cfRule type="cellIs" dxfId="60" priority="55" operator="equal">
      <formula>"NO VÁLIDA"</formula>
    </cfRule>
    <cfRule type="cellIs" dxfId="59" priority="56" operator="equal">
      <formula>"VÁLIDA"</formula>
    </cfRule>
  </conditionalFormatting>
  <conditionalFormatting sqref="AA19:AC19">
    <cfRule type="expression" dxfId="58" priority="54" stopIfTrue="1">
      <formula>AND(ROW()=CELL("ROW"),COLUMN()=CELL("COL"))</formula>
    </cfRule>
  </conditionalFormatting>
  <conditionalFormatting sqref="AA17:AA19">
    <cfRule type="cellIs" dxfId="57" priority="53" operator="equal">
      <formula>0</formula>
    </cfRule>
  </conditionalFormatting>
  <conditionalFormatting sqref="AC26:AC27">
    <cfRule type="cellIs" dxfId="56" priority="51" operator="equal">
      <formula>"NO VÁLIDA"</formula>
    </cfRule>
    <cfRule type="cellIs" dxfId="55" priority="52" operator="equal">
      <formula>"VÁLIDA"</formula>
    </cfRule>
  </conditionalFormatting>
  <conditionalFormatting sqref="AA26:AC27">
    <cfRule type="expression" dxfId="54" priority="50" stopIfTrue="1">
      <formula>AND(ROW()=CELL("ROW"),COLUMN()=CELL("COL"))</formula>
    </cfRule>
  </conditionalFormatting>
  <conditionalFormatting sqref="AB26">
    <cfRule type="cellIs" dxfId="53" priority="49" operator="greaterThan">
      <formula>0</formula>
    </cfRule>
  </conditionalFormatting>
  <conditionalFormatting sqref="AA27">
    <cfRule type="cellIs" dxfId="52" priority="48" operator="equal">
      <formula>0</formula>
    </cfRule>
  </conditionalFormatting>
  <conditionalFormatting sqref="AC30:AC39">
    <cfRule type="cellIs" dxfId="51" priority="46" operator="equal">
      <formula>"NO VÁLIDA"</formula>
    </cfRule>
    <cfRule type="cellIs" dxfId="50" priority="47" operator="equal">
      <formula>"VÁLIDA"</formula>
    </cfRule>
  </conditionalFormatting>
  <conditionalFormatting sqref="AA35:AC39 AA30:AC33">
    <cfRule type="expression" dxfId="49" priority="45">
      <formula>YS="T"</formula>
    </cfRule>
  </conditionalFormatting>
  <conditionalFormatting sqref="AA30:AA39">
    <cfRule type="cellIs" dxfId="48" priority="44" operator="equal">
      <formula>0</formula>
    </cfRule>
  </conditionalFormatting>
  <conditionalFormatting sqref="AC43:AC44">
    <cfRule type="cellIs" dxfId="47" priority="42" operator="equal">
      <formula>"NO VÁLIDA"</formula>
    </cfRule>
    <cfRule type="cellIs" dxfId="46" priority="43" operator="equal">
      <formula>"VÁLIDA"</formula>
    </cfRule>
  </conditionalFormatting>
  <conditionalFormatting sqref="AA44:AC44">
    <cfRule type="expression" dxfId="45" priority="41">
      <formula>YS="T"</formula>
    </cfRule>
  </conditionalFormatting>
  <conditionalFormatting sqref="AA43:AA44">
    <cfRule type="cellIs" dxfId="44" priority="40" operator="equal">
      <formula>0</formula>
    </cfRule>
  </conditionalFormatting>
  <conditionalFormatting sqref="AC66">
    <cfRule type="cellIs" dxfId="43" priority="38" operator="equal">
      <formula>"NO VÁLIDA"</formula>
    </cfRule>
    <cfRule type="cellIs" dxfId="42" priority="39" operator="equal">
      <formula>"VÁLIDA"</formula>
    </cfRule>
  </conditionalFormatting>
  <conditionalFormatting sqref="AA66:AC66">
    <cfRule type="expression" dxfId="41" priority="37" stopIfTrue="1">
      <formula>AND(ROW()=CELL("ROW"),COLUMN()=CELL("COL"))</formula>
    </cfRule>
  </conditionalFormatting>
  <conditionalFormatting sqref="AB66">
    <cfRule type="cellIs" dxfId="40" priority="36" operator="equal">
      <formula>0</formula>
    </cfRule>
  </conditionalFormatting>
  <conditionalFormatting sqref="AF59 AF61:AF62 AF68:AF70 AF57">
    <cfRule type="cellIs" dxfId="39" priority="34" operator="equal">
      <formula>"PARA REVISIÓN"</formula>
    </cfRule>
    <cfRule type="cellIs" dxfId="38" priority="35" operator="equal">
      <formula>"CUMPLE"</formula>
    </cfRule>
  </conditionalFormatting>
  <conditionalFormatting sqref="AF14:AF16 AF28:AF29 AF67:AF80 AF23:AF25 AF40:AF42 AF45:AF65">
    <cfRule type="cellIs" dxfId="37" priority="32" operator="equal">
      <formula>"NO VÁLIDA"</formula>
    </cfRule>
    <cfRule type="cellIs" dxfId="36" priority="33" operator="equal">
      <formula>"VÁLIDA"</formula>
    </cfRule>
  </conditionalFormatting>
  <conditionalFormatting sqref="AE71">
    <cfRule type="cellIs" dxfId="35" priority="31" operator="notBetween">
      <formula>"RECHAZO"</formula>
      <formula>"NO ADMISIBLE"</formula>
    </cfRule>
  </conditionalFormatting>
  <conditionalFormatting sqref="AD28:AF29 AD46:AF47 AD40:AF42">
    <cfRule type="expression" dxfId="34" priority="30">
      <formula>YS="T"</formula>
    </cfRule>
  </conditionalFormatting>
  <conditionalFormatting sqref="AD13:AF14">
    <cfRule type="expression" dxfId="33" priority="29" stopIfTrue="1">
      <formula>ROW()=CELL("ROW")</formula>
    </cfRule>
  </conditionalFormatting>
  <conditionalFormatting sqref="AD16:AF16 AD28:AF28 AD24:AF24 AD53:AF65 AD67:AF80 AD47:AF47 AD40:AF40">
    <cfRule type="expression" dxfId="32" priority="28" stopIfTrue="1">
      <formula>AND(ROW()=CELL("ROW"),COLUMN()=CELL("COL"))</formula>
    </cfRule>
  </conditionalFormatting>
  <conditionalFormatting sqref="AE15 AE24 AE28 AE40 AE47 AE50 AE53 AE56 AE60:AE62 AE68">
    <cfRule type="cellIs" dxfId="31" priority="27" operator="greaterThan">
      <formula>0</formula>
    </cfRule>
  </conditionalFormatting>
  <conditionalFormatting sqref="AD16 AD25 AD29 AD41:AD42 AD48:AD49 AD51:AD52 AE57:AE59 AE63:AE65 AD23 AD45:AD46 AE67">
    <cfRule type="cellIs" dxfId="30" priority="26" operator="equal">
      <formula>0</formula>
    </cfRule>
  </conditionalFormatting>
  <conditionalFormatting sqref="AF20:AF22">
    <cfRule type="cellIs" dxfId="29" priority="24" operator="equal">
      <formula>"NO VÁLIDA"</formula>
    </cfRule>
    <cfRule type="cellIs" dxfId="28" priority="25" operator="equal">
      <formula>"VÁLIDA"</formula>
    </cfRule>
  </conditionalFormatting>
  <conditionalFormatting sqref="AD22:AF22">
    <cfRule type="expression" dxfId="27" priority="23" stopIfTrue="1">
      <formula>AND(ROW()=CELL("ROW"),COLUMN()=CELL("COL"))</formula>
    </cfRule>
  </conditionalFormatting>
  <conditionalFormatting sqref="AD20:AD22">
    <cfRule type="cellIs" dxfId="26" priority="22" operator="equal">
      <formula>0</formula>
    </cfRule>
  </conditionalFormatting>
  <conditionalFormatting sqref="AF17:AF19">
    <cfRule type="cellIs" dxfId="25" priority="20" operator="equal">
      <formula>"NO VÁLIDA"</formula>
    </cfRule>
    <cfRule type="cellIs" dxfId="24" priority="21" operator="equal">
      <formula>"VÁLIDA"</formula>
    </cfRule>
  </conditionalFormatting>
  <conditionalFormatting sqref="AD19:AF19">
    <cfRule type="expression" dxfId="23" priority="19" stopIfTrue="1">
      <formula>AND(ROW()=CELL("ROW"),COLUMN()=CELL("COL"))</formula>
    </cfRule>
  </conditionalFormatting>
  <conditionalFormatting sqref="AD17:AD19">
    <cfRule type="cellIs" dxfId="22" priority="18" operator="equal">
      <formula>0</formula>
    </cfRule>
  </conditionalFormatting>
  <conditionalFormatting sqref="AF26:AF27">
    <cfRule type="cellIs" dxfId="21" priority="16" operator="equal">
      <formula>"NO VÁLIDA"</formula>
    </cfRule>
    <cfRule type="cellIs" dxfId="20" priority="17" operator="equal">
      <formula>"VÁLIDA"</formula>
    </cfRule>
  </conditionalFormatting>
  <conditionalFormatting sqref="AD26:AF27">
    <cfRule type="expression" dxfId="19" priority="15" stopIfTrue="1">
      <formula>AND(ROW()=CELL("ROW"),COLUMN()=CELL("COL"))</formula>
    </cfRule>
  </conditionalFormatting>
  <conditionalFormatting sqref="AE26">
    <cfRule type="cellIs" dxfId="18" priority="14" operator="greaterThan">
      <formula>0</formula>
    </cfRule>
  </conditionalFormatting>
  <conditionalFormatting sqref="AD27">
    <cfRule type="cellIs" dxfId="17" priority="13" operator="equal">
      <formula>0</formula>
    </cfRule>
  </conditionalFormatting>
  <conditionalFormatting sqref="AF30:AF39">
    <cfRule type="cellIs" dxfId="16" priority="11" operator="equal">
      <formula>"NO VÁLIDA"</formula>
    </cfRule>
    <cfRule type="cellIs" dxfId="15" priority="12" operator="equal">
      <formula>"VÁLIDA"</formula>
    </cfRule>
  </conditionalFormatting>
  <conditionalFormatting sqref="AD35:AF39 AD30:AF33">
    <cfRule type="expression" dxfId="14" priority="10">
      <formula>YS="T"</formula>
    </cfRule>
  </conditionalFormatting>
  <conditionalFormatting sqref="AD30:AD39">
    <cfRule type="cellIs" dxfId="13" priority="9" operator="equal">
      <formula>0</formula>
    </cfRule>
  </conditionalFormatting>
  <conditionalFormatting sqref="AF43:AF44">
    <cfRule type="cellIs" dxfId="12" priority="7" operator="equal">
      <formula>"NO VÁLIDA"</formula>
    </cfRule>
    <cfRule type="cellIs" dxfId="11" priority="8" operator="equal">
      <formula>"VÁLIDA"</formula>
    </cfRule>
  </conditionalFormatting>
  <conditionalFormatting sqref="AD44:AF44">
    <cfRule type="expression" dxfId="10" priority="6">
      <formula>YS="T"</formula>
    </cfRule>
  </conditionalFormatting>
  <conditionalFormatting sqref="AD43:AD44">
    <cfRule type="cellIs" dxfId="9" priority="5" operator="equal">
      <formula>0</formula>
    </cfRule>
  </conditionalFormatting>
  <conditionalFormatting sqref="AF66">
    <cfRule type="cellIs" dxfId="8" priority="3" operator="equal">
      <formula>"NO VÁLIDA"</formula>
    </cfRule>
    <cfRule type="cellIs" dxfId="7" priority="4" operator="equal">
      <formula>"VÁLIDA"</formula>
    </cfRule>
  </conditionalFormatting>
  <conditionalFormatting sqref="AD66:AF66">
    <cfRule type="expression" dxfId="6" priority="2" stopIfTrue="1">
      <formula>AND(ROW()=CELL("ROW"),COLUMN()=CELL("COL"))</formula>
    </cfRule>
  </conditionalFormatting>
  <conditionalFormatting sqref="AE66">
    <cfRule type="cellIs" dxfId="5" priority="1" operator="equal">
      <formula>0</formula>
    </cfRule>
  </conditionalFormatting>
  <dataValidations disablePrompts="1" count="1">
    <dataValidation type="decimal" allowBlank="1" showInputMessage="1" showErrorMessage="1" errorTitle="ESTA CELDA ESTA FORMULADA" error="PARA DESBLOQUEAR, SOMBREAR LAS CELDAS, LUEGO CLICK EN DATOS, DESPUES VALIDACION DE DATOS, LUEGO VLIDACION DE DATOS, DESPUES BORRAR TODOS Y CLICK EN ACEPTAR." sqref="J60:J62 J56 J70:J71 J68 J15:J53 AF15:AF71 M60:M62 M56 M70:M71 M68 M15:M53 N15:N71 P60:P62 P56 P70:P71 P68 P15:P53 Q15:Q71 S60:S62 S56 S70:S71 S68 S15:S53 T15:T71 V60:V62 V56 V70:V71 V68 V15:V53 W15:W71 Y60:Y62 Y56 Y70:Y71 Y68 Y15:Y53 Z15:Z71 AB60:AB62 AB56 AB70:AB71 AB68 AB15:AB53 AC15:AC71 AE60:AE62 AE56 AE70:AE71 AE68 AE15:AE53 K15:K62 K64:K71 J64:J65 K63">
      <formula1>-0.0000007</formula1>
      <formula2>-0.0000007</formula2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scale="48" orientation="landscape" horizontalDpi="1200" verticalDpi="1200" r:id="rId1"/>
  <headerFooter alignWithMargins="0">
    <oddFooter>&amp;L&amp;9&amp;F
&amp;A&amp;C&amp;P de &amp;N&amp;R&amp;9INSTITUTO NACIONAL DE VIAS
&amp;D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>
    <tabColor theme="8" tint="-0.499984740745262"/>
    <pageSetUpPr fitToPage="1"/>
  </sheetPr>
  <dimension ref="A1:Z325"/>
  <sheetViews>
    <sheetView showGridLines="0" zoomScale="135" zoomScaleNormal="90" workbookViewId="0">
      <selection activeCell="G15" sqref="G15:J15"/>
    </sheetView>
  </sheetViews>
  <sheetFormatPr baseColWidth="10" defaultColWidth="0" defaultRowHeight="12.75" zeroHeight="1"/>
  <cols>
    <col min="1" max="1" width="2.7109375" style="29" customWidth="1"/>
    <col min="2" max="3" width="8.28515625" style="29" customWidth="1"/>
    <col min="4" max="4" width="44.28515625" style="29" customWidth="1"/>
    <col min="5" max="6" width="21.42578125" style="29" customWidth="1"/>
    <col min="7" max="7" width="21" style="29" customWidth="1"/>
    <col min="8" max="8" width="20.7109375" style="29" customWidth="1"/>
    <col min="9" max="9" width="15.42578125" style="29" bestFit="1" customWidth="1"/>
    <col min="10" max="10" width="28.7109375" style="31" bestFit="1" customWidth="1"/>
    <col min="11" max="11" width="13.7109375" style="27" hidden="1" customWidth="1"/>
    <col min="12" max="12" width="13.7109375" style="28" hidden="1" customWidth="1"/>
    <col min="13" max="15" width="13.7109375" style="29" hidden="1" customWidth="1"/>
    <col min="16" max="16" width="19.42578125" style="112" hidden="1" customWidth="1"/>
    <col min="17" max="17" width="47.7109375" style="126" hidden="1" customWidth="1"/>
    <col min="18" max="18" width="22.28515625" style="126" hidden="1" customWidth="1"/>
    <col min="19" max="19" width="22.28515625" style="112" hidden="1" customWidth="1"/>
    <col min="20" max="20" width="23.28515625" style="112" hidden="1" customWidth="1"/>
    <col min="21" max="21" width="22.28515625" style="112" hidden="1" customWidth="1"/>
    <col min="22" max="22" width="22.28515625" style="198" hidden="1" customWidth="1"/>
    <col min="23" max="23" width="22.28515625" style="197" hidden="1" customWidth="1"/>
    <col min="24" max="24" width="22.28515625" style="198" hidden="1" customWidth="1"/>
    <col min="25" max="26" width="22.28515625" style="112" bestFit="1" customWidth="1"/>
    <col min="27" max="16384" width="11.42578125" style="29" hidden="1"/>
  </cols>
  <sheetData>
    <row r="1" spans="2:19" ht="18">
      <c r="B1" s="362" t="s">
        <v>19</v>
      </c>
      <c r="C1" s="362"/>
      <c r="D1" s="362"/>
      <c r="E1" s="362"/>
      <c r="F1" s="362"/>
      <c r="G1" s="362"/>
      <c r="H1" s="362"/>
      <c r="I1" s="362"/>
      <c r="J1" s="362"/>
    </row>
    <row r="2" spans="2:19">
      <c r="B2" s="363" t="s">
        <v>20</v>
      </c>
      <c r="C2" s="363"/>
      <c r="D2" s="363"/>
      <c r="E2" s="363"/>
      <c r="F2" s="363"/>
      <c r="G2" s="363"/>
      <c r="H2" s="363"/>
      <c r="I2" s="363"/>
      <c r="J2" s="363"/>
    </row>
    <row r="3" spans="2:19">
      <c r="B3" s="363" t="s">
        <v>21</v>
      </c>
      <c r="C3" s="363"/>
      <c r="D3" s="363"/>
      <c r="E3" s="363"/>
      <c r="F3" s="363"/>
      <c r="G3" s="363"/>
      <c r="H3" s="363"/>
      <c r="I3" s="363"/>
      <c r="J3" s="363"/>
    </row>
    <row r="4" spans="2:19">
      <c r="B4" s="363" t="s">
        <v>22</v>
      </c>
      <c r="C4" s="363"/>
      <c r="D4" s="363"/>
      <c r="E4" s="363"/>
      <c r="F4" s="363"/>
      <c r="G4" s="363"/>
      <c r="H4" s="363"/>
      <c r="I4" s="363"/>
      <c r="J4" s="363"/>
    </row>
    <row r="5" spans="2:19">
      <c r="B5" s="363" t="s">
        <v>23</v>
      </c>
      <c r="C5" s="363"/>
      <c r="D5" s="363"/>
      <c r="E5" s="363"/>
      <c r="F5" s="363"/>
      <c r="G5" s="363"/>
      <c r="H5" s="363"/>
      <c r="I5" s="363"/>
      <c r="J5" s="363"/>
    </row>
    <row r="6" spans="2:19" ht="15.75">
      <c r="B6" s="34"/>
      <c r="C6" s="34"/>
      <c r="D6" s="30"/>
      <c r="E6" s="30"/>
      <c r="F6" s="30"/>
      <c r="G6" s="30"/>
      <c r="H6" s="30"/>
      <c r="I6" s="30"/>
      <c r="J6" s="30"/>
    </row>
    <row r="7" spans="2:19" ht="40.5" customHeight="1">
      <c r="B7" s="363" t="s">
        <v>25</v>
      </c>
      <c r="C7" s="363"/>
      <c r="D7" s="363"/>
      <c r="E7" s="363"/>
      <c r="F7" s="363"/>
      <c r="G7" s="363"/>
      <c r="H7" s="363"/>
      <c r="I7" s="363"/>
      <c r="J7" s="363"/>
    </row>
    <row r="8" spans="2:19" ht="15.75">
      <c r="B8" s="34"/>
      <c r="C8" s="34"/>
      <c r="D8" s="30"/>
      <c r="E8" s="30"/>
      <c r="F8" s="30"/>
      <c r="G8" s="30"/>
      <c r="H8" s="30"/>
      <c r="I8" s="30"/>
      <c r="J8" s="30"/>
    </row>
    <row r="9" spans="2:19" ht="15.75" customHeight="1">
      <c r="B9" s="383" t="s">
        <v>158</v>
      </c>
      <c r="C9" s="383"/>
      <c r="D9" s="383"/>
      <c r="E9" s="383"/>
      <c r="F9" s="383"/>
      <c r="G9" s="383"/>
      <c r="H9" s="383"/>
      <c r="I9" s="383"/>
      <c r="J9" s="383"/>
    </row>
    <row r="10" spans="2:19" ht="16.5" customHeight="1">
      <c r="B10" s="432" t="s">
        <v>159</v>
      </c>
      <c r="C10" s="432"/>
      <c r="D10" s="432"/>
      <c r="E10" s="432"/>
      <c r="F10" s="432"/>
      <c r="G10" s="432"/>
      <c r="H10" s="432"/>
      <c r="I10" s="432"/>
      <c r="J10" s="432"/>
      <c r="S10" s="111"/>
    </row>
    <row r="11" spans="2:19" ht="16.5" thickBot="1">
      <c r="B11" s="35"/>
      <c r="C11" s="35"/>
      <c r="D11" s="30"/>
      <c r="E11" s="30"/>
      <c r="F11" s="30"/>
      <c r="G11" s="30"/>
      <c r="H11" s="30"/>
      <c r="I11" s="30"/>
      <c r="J11" s="30"/>
    </row>
    <row r="12" spans="2:19" ht="15.75" customHeight="1" thickBot="1">
      <c r="B12" s="474" t="s">
        <v>160</v>
      </c>
      <c r="C12" s="475"/>
      <c r="D12" s="476"/>
      <c r="E12" s="471" t="s">
        <v>161</v>
      </c>
      <c r="F12" s="472"/>
      <c r="G12" s="472"/>
      <c r="H12" s="472"/>
      <c r="I12" s="472"/>
      <c r="J12" s="473"/>
      <c r="Q12" s="127" t="s">
        <v>160</v>
      </c>
    </row>
    <row r="13" spans="2:19" ht="15.75" customHeight="1" thickBot="1">
      <c r="B13" s="486">
        <v>3</v>
      </c>
      <c r="C13" s="487"/>
      <c r="D13" s="324">
        <v>3</v>
      </c>
      <c r="E13" s="323"/>
      <c r="F13" s="323" t="s">
        <v>162</v>
      </c>
      <c r="G13" s="323"/>
      <c r="H13" s="56"/>
      <c r="I13" s="322" t="s">
        <v>163</v>
      </c>
      <c r="J13" s="83"/>
      <c r="Q13" s="128">
        <v>1</v>
      </c>
    </row>
    <row r="14" spans="2:19" ht="15.75" customHeight="1" thickBot="1">
      <c r="B14" s="477" t="s">
        <v>164</v>
      </c>
      <c r="C14" s="478"/>
      <c r="D14" s="479"/>
      <c r="E14" s="323"/>
      <c r="F14" s="323"/>
      <c r="G14" s="323"/>
      <c r="H14" s="323"/>
      <c r="I14" s="322" t="s">
        <v>165</v>
      </c>
      <c r="J14" s="84">
        <v>0</v>
      </c>
      <c r="Q14" s="129"/>
    </row>
    <row r="15" spans="2:19" ht="15.75" customHeight="1" thickBot="1">
      <c r="B15" s="480" t="s">
        <v>166</v>
      </c>
      <c r="C15" s="481"/>
      <c r="D15" s="482"/>
      <c r="E15" s="483" t="s">
        <v>167</v>
      </c>
      <c r="F15" s="483"/>
      <c r="G15" s="484" t="s">
        <v>220</v>
      </c>
      <c r="H15" s="484"/>
      <c r="I15" s="484"/>
      <c r="J15" s="485"/>
      <c r="Q15" s="127" t="s">
        <v>164</v>
      </c>
    </row>
    <row r="16" spans="2:19" ht="16.5" thickBot="1">
      <c r="B16" s="470"/>
      <c r="C16" s="470"/>
      <c r="D16" s="470"/>
      <c r="E16" s="30"/>
      <c r="F16" s="30"/>
      <c r="G16" s="30"/>
      <c r="H16" s="30"/>
      <c r="I16" s="30"/>
      <c r="J16" s="30"/>
      <c r="Q16" s="128" t="s">
        <v>168</v>
      </c>
    </row>
    <row r="17" spans="2:26" ht="15.6" customHeight="1">
      <c r="B17" s="460" t="s">
        <v>169</v>
      </c>
      <c r="C17" s="461"/>
      <c r="D17" s="461"/>
      <c r="E17" s="461"/>
      <c r="F17" s="461"/>
      <c r="G17" s="461"/>
      <c r="H17" s="461"/>
      <c r="I17" s="461"/>
      <c r="J17" s="462"/>
    </row>
    <row r="18" spans="2:26">
      <c r="B18" s="57"/>
      <c r="C18" s="62"/>
      <c r="D18" s="58"/>
      <c r="E18" s="58"/>
      <c r="F18" s="59"/>
      <c r="G18" s="59"/>
      <c r="H18" s="59"/>
      <c r="I18" s="62" t="s">
        <v>170</v>
      </c>
      <c r="J18" s="70">
        <v>3</v>
      </c>
    </row>
    <row r="19" spans="2:26">
      <c r="B19" s="63"/>
      <c r="C19" s="62"/>
      <c r="D19" s="58"/>
      <c r="E19" s="58"/>
      <c r="F19" s="59"/>
      <c r="G19" s="59"/>
      <c r="H19" s="59"/>
      <c r="I19" s="62" t="s">
        <v>171</v>
      </c>
      <c r="J19" s="73">
        <v>12760691357</v>
      </c>
    </row>
    <row r="20" spans="2:26">
      <c r="B20" s="57"/>
      <c r="C20" s="64"/>
      <c r="D20" s="58"/>
      <c r="E20" s="58"/>
      <c r="F20" s="59"/>
      <c r="G20" s="59"/>
      <c r="H20" s="59"/>
      <c r="I20" s="62" t="s">
        <v>172</v>
      </c>
      <c r="J20" s="73">
        <v>12880731170.333334</v>
      </c>
    </row>
    <row r="21" spans="2:26">
      <c r="B21" s="57"/>
      <c r="C21" s="64"/>
      <c r="D21" s="58"/>
      <c r="E21" s="58"/>
      <c r="F21" s="59"/>
      <c r="G21" s="59"/>
      <c r="H21" s="59"/>
      <c r="I21" s="62" t="s">
        <v>173</v>
      </c>
      <c r="J21" s="73">
        <v>12893331569</v>
      </c>
    </row>
    <row r="22" spans="2:26">
      <c r="B22" s="65"/>
      <c r="C22" s="66"/>
      <c r="D22" s="58"/>
      <c r="E22" s="58"/>
      <c r="F22" s="59"/>
      <c r="G22" s="59"/>
      <c r="H22" s="59"/>
      <c r="I22" s="62" t="s">
        <v>174</v>
      </c>
      <c r="J22" s="73">
        <v>13200000000</v>
      </c>
      <c r="V22" s="203"/>
      <c r="W22" s="199"/>
      <c r="X22" s="200"/>
    </row>
    <row r="23" spans="2:26" ht="13.5" thickBot="1">
      <c r="B23" s="67"/>
      <c r="C23" s="68"/>
      <c r="D23" s="60"/>
      <c r="E23" s="60"/>
      <c r="F23" s="61"/>
      <c r="G23" s="61"/>
      <c r="H23" s="61"/>
      <c r="I23" s="69" t="s">
        <v>175</v>
      </c>
      <c r="J23" s="71">
        <v>70</v>
      </c>
    </row>
    <row r="24" spans="2:26" customFormat="1" ht="13.5" thickBot="1">
      <c r="P24" s="111"/>
      <c r="Q24" s="133"/>
      <c r="R24" s="133"/>
      <c r="S24" s="111"/>
      <c r="T24" s="111"/>
      <c r="U24" s="111"/>
      <c r="V24" s="198"/>
      <c r="W24" s="197"/>
      <c r="X24" s="198"/>
      <c r="Y24" s="111"/>
      <c r="Z24" s="111"/>
    </row>
    <row r="25" spans="2:26" ht="15" customHeight="1">
      <c r="B25" s="435" t="s">
        <v>176</v>
      </c>
      <c r="C25" s="436"/>
      <c r="D25" s="436"/>
      <c r="E25" s="436"/>
      <c r="F25" s="436"/>
      <c r="G25" s="436"/>
      <c r="H25" s="436"/>
      <c r="I25" s="436"/>
      <c r="J25" s="437"/>
    </row>
    <row r="26" spans="2:26" ht="15" customHeight="1">
      <c r="B26" s="447" t="s">
        <v>177</v>
      </c>
      <c r="C26" s="448"/>
      <c r="D26" s="448"/>
      <c r="E26" s="448"/>
      <c r="F26" s="448"/>
      <c r="G26" s="448"/>
      <c r="H26" s="448"/>
      <c r="I26" s="449"/>
      <c r="J26" s="125" t="s">
        <v>236</v>
      </c>
    </row>
    <row r="27" spans="2:26" ht="15" customHeight="1">
      <c r="B27" s="447" t="s">
        <v>237</v>
      </c>
      <c r="C27" s="448"/>
      <c r="D27" s="448"/>
      <c r="E27" s="448"/>
      <c r="F27" s="448"/>
      <c r="G27" s="448"/>
      <c r="H27" s="448"/>
      <c r="I27" s="449"/>
      <c r="J27" s="125">
        <v>12893331569</v>
      </c>
    </row>
    <row r="28" spans="2:26" ht="15" customHeight="1">
      <c r="B28" s="438" t="s">
        <v>178</v>
      </c>
      <c r="C28" s="439"/>
      <c r="D28" s="439"/>
      <c r="E28" s="439"/>
      <c r="F28" s="439"/>
      <c r="G28" s="439"/>
      <c r="H28" s="439"/>
      <c r="I28" s="439"/>
      <c r="J28" s="440"/>
    </row>
    <row r="29" spans="2:26" ht="13.5" hidden="1">
      <c r="B29" s="447" t="s">
        <v>179</v>
      </c>
      <c r="C29" s="448"/>
      <c r="D29" s="448"/>
      <c r="E29" s="448"/>
      <c r="F29" s="448"/>
      <c r="G29" s="448"/>
      <c r="H29" s="448"/>
      <c r="I29" s="449"/>
      <c r="J29" s="74">
        <v>2136.9154533835499</v>
      </c>
      <c r="K29" s="88"/>
    </row>
    <row r="30" spans="2:26">
      <c r="B30" s="447" t="s">
        <v>180</v>
      </c>
      <c r="C30" s="448"/>
      <c r="D30" s="448"/>
      <c r="E30" s="448"/>
      <c r="F30" s="448"/>
      <c r="G30" s="448"/>
      <c r="H30" s="448"/>
      <c r="I30" s="449"/>
      <c r="J30" s="204">
        <v>12893331569</v>
      </c>
      <c r="K30" s="88"/>
    </row>
    <row r="31" spans="2:26" ht="13.35" customHeight="1">
      <c r="B31" s="447" t="s">
        <v>181</v>
      </c>
      <c r="C31" s="448"/>
      <c r="D31" s="448"/>
      <c r="E31" s="448"/>
      <c r="F31" s="448"/>
      <c r="G31" s="448"/>
      <c r="H31" s="448"/>
      <c r="I31" s="449"/>
      <c r="J31" s="72">
        <v>12880392971.706573</v>
      </c>
      <c r="K31" s="89"/>
    </row>
    <row r="32" spans="2:26" ht="15" customHeight="1">
      <c r="B32" s="438" t="s">
        <v>182</v>
      </c>
      <c r="C32" s="439"/>
      <c r="D32" s="439"/>
      <c r="E32" s="439"/>
      <c r="F32" s="439"/>
      <c r="G32" s="439"/>
      <c r="H32" s="439"/>
      <c r="I32" s="439"/>
      <c r="J32" s="440"/>
      <c r="K32" s="89"/>
    </row>
    <row r="33" spans="2:26" ht="13.35" customHeight="1">
      <c r="B33" s="447" t="s">
        <v>183</v>
      </c>
      <c r="C33" s="448"/>
      <c r="D33" s="448"/>
      <c r="E33" s="448"/>
      <c r="F33" s="448"/>
      <c r="G33" s="448"/>
      <c r="H33" s="448"/>
      <c r="I33" s="449"/>
      <c r="J33" s="125">
        <v>12820711263.666668</v>
      </c>
      <c r="K33" s="89"/>
    </row>
    <row r="34" spans="2:26" ht="15" customHeight="1">
      <c r="B34" s="438" t="s">
        <v>184</v>
      </c>
      <c r="C34" s="439"/>
      <c r="D34" s="439"/>
      <c r="E34" s="439"/>
      <c r="F34" s="439"/>
      <c r="G34" s="439"/>
      <c r="H34" s="439"/>
      <c r="I34" s="439"/>
      <c r="J34" s="440"/>
      <c r="K34"/>
    </row>
    <row r="35" spans="2:26" ht="13.5" thickBot="1">
      <c r="B35" s="463" t="s">
        <v>185</v>
      </c>
      <c r="C35" s="464"/>
      <c r="D35" s="464"/>
      <c r="E35" s="464"/>
      <c r="F35" s="464"/>
      <c r="G35" s="464"/>
      <c r="H35" s="464"/>
      <c r="I35" s="465"/>
      <c r="J35" s="75">
        <v>12760691357</v>
      </c>
      <c r="K35"/>
      <c r="V35" s="202"/>
      <c r="W35" s="201"/>
      <c r="X35" s="202"/>
    </row>
    <row r="36" spans="2:26">
      <c r="B36" s="85"/>
      <c r="C36" s="85"/>
      <c r="D36" s="85"/>
      <c r="E36" s="85"/>
      <c r="F36" s="85"/>
      <c r="G36" s="85"/>
      <c r="H36" s="85"/>
      <c r="I36" s="85"/>
      <c r="J36" s="86"/>
      <c r="K36"/>
    </row>
    <row r="37" spans="2:26" ht="16.5" thickBot="1">
      <c r="B37" s="52"/>
      <c r="C37" s="52"/>
      <c r="D37" s="52"/>
      <c r="E37" s="52"/>
      <c r="F37" s="53"/>
      <c r="G37" s="53"/>
      <c r="H37" s="53"/>
      <c r="I37" s="30"/>
      <c r="J37" s="30"/>
      <c r="K37"/>
    </row>
    <row r="38" spans="2:26" s="28" customFormat="1" ht="40.5" customHeight="1" thickBot="1">
      <c r="B38" s="466" t="s">
        <v>186</v>
      </c>
      <c r="C38" s="467"/>
      <c r="D38" s="467"/>
      <c r="E38" s="332"/>
      <c r="F38" s="441" t="s">
        <v>220</v>
      </c>
      <c r="G38" s="441"/>
      <c r="H38" s="441"/>
      <c r="I38" s="441"/>
      <c r="J38" s="205">
        <v>12880392971.706573</v>
      </c>
      <c r="K38" s="87"/>
      <c r="P38" s="113"/>
      <c r="Q38" s="134"/>
      <c r="R38" s="134"/>
      <c r="S38" s="113"/>
      <c r="T38" s="113"/>
      <c r="U38" s="113"/>
      <c r="V38" s="198"/>
      <c r="W38" s="197"/>
      <c r="X38" s="198"/>
      <c r="Y38" s="113"/>
      <c r="Z38" s="113"/>
    </row>
    <row r="39" spans="2:26" ht="15.75">
      <c r="B39" s="52"/>
      <c r="C39" s="52"/>
      <c r="D39" s="52"/>
      <c r="E39" s="52"/>
      <c r="F39" s="53"/>
      <c r="G39" s="53"/>
      <c r="H39" s="53"/>
      <c r="I39" s="30"/>
      <c r="J39" s="30"/>
      <c r="K39"/>
    </row>
    <row r="40" spans="2:26" ht="16.5" thickBot="1">
      <c r="B40" s="35"/>
      <c r="C40" s="35"/>
      <c r="D40" s="30"/>
      <c r="E40" s="30"/>
      <c r="F40" s="195"/>
      <c r="G40" s="30"/>
      <c r="H40" s="30"/>
      <c r="I40" s="30"/>
      <c r="J40" s="30"/>
    </row>
    <row r="41" spans="2:26" ht="15">
      <c r="B41" s="442" t="s">
        <v>187</v>
      </c>
      <c r="C41" s="443"/>
      <c r="D41" s="443"/>
      <c r="E41" s="443"/>
      <c r="F41" s="443"/>
      <c r="G41" s="443"/>
      <c r="H41" s="443"/>
      <c r="I41" s="443"/>
      <c r="J41" s="444"/>
    </row>
    <row r="42" spans="2:26" ht="75">
      <c r="B42" s="450" t="s">
        <v>28</v>
      </c>
      <c r="C42" s="452" t="s">
        <v>188</v>
      </c>
      <c r="D42" s="454" t="s">
        <v>189</v>
      </c>
      <c r="E42" s="170" t="s">
        <v>190</v>
      </c>
      <c r="F42" s="170" t="s">
        <v>191</v>
      </c>
      <c r="G42" s="170" t="s">
        <v>155</v>
      </c>
      <c r="H42" s="170" t="s">
        <v>192</v>
      </c>
      <c r="I42" s="170" t="s">
        <v>193</v>
      </c>
      <c r="J42" s="171" t="s">
        <v>194</v>
      </c>
      <c r="K42" s="445" t="s">
        <v>195</v>
      </c>
      <c r="L42" s="433" t="s">
        <v>196</v>
      </c>
      <c r="M42" s="433" t="s">
        <v>197</v>
      </c>
      <c r="N42" s="433" t="s">
        <v>198</v>
      </c>
      <c r="O42" s="433" t="s">
        <v>199</v>
      </c>
    </row>
    <row r="43" spans="2:26" ht="22.5" customHeight="1" thickBot="1">
      <c r="B43" s="451"/>
      <c r="C43" s="453"/>
      <c r="D43" s="455"/>
      <c r="E43" s="172" t="s">
        <v>200</v>
      </c>
      <c r="F43" s="173" t="s">
        <v>200</v>
      </c>
      <c r="G43" s="173" t="s">
        <v>201</v>
      </c>
      <c r="H43" s="173" t="s">
        <v>202</v>
      </c>
      <c r="I43" s="173" t="s">
        <v>201</v>
      </c>
      <c r="J43" s="174" t="s">
        <v>203</v>
      </c>
      <c r="K43" s="446"/>
      <c r="L43" s="434"/>
      <c r="M43" s="434"/>
      <c r="N43" s="434"/>
      <c r="O43" s="434"/>
      <c r="V43" s="196"/>
    </row>
    <row r="44" spans="2:26" ht="6.75" customHeight="1" thickBot="1">
      <c r="B44" s="215"/>
      <c r="C44" s="216"/>
      <c r="D44" s="217"/>
      <c r="E44" s="296">
        <v>13200000000</v>
      </c>
      <c r="F44" s="217"/>
      <c r="G44" s="217"/>
      <c r="H44" s="217"/>
      <c r="I44" s="217"/>
      <c r="J44" s="218"/>
      <c r="K44" s="331"/>
      <c r="L44" s="330"/>
      <c r="M44" s="330"/>
      <c r="N44" s="330"/>
      <c r="O44" s="330"/>
      <c r="V44" s="196"/>
    </row>
    <row r="45" spans="2:26" ht="26.25" customHeight="1">
      <c r="B45" s="207">
        <v>1</v>
      </c>
      <c r="C45" s="208">
        <v>1</v>
      </c>
      <c r="D45" s="209" t="s">
        <v>36</v>
      </c>
      <c r="E45" s="210" t="s">
        <v>238</v>
      </c>
      <c r="F45" s="210" t="s">
        <v>238</v>
      </c>
      <c r="G45" s="211" t="s">
        <v>1</v>
      </c>
      <c r="H45" s="212" t="s">
        <v>1</v>
      </c>
      <c r="I45" s="213" t="s">
        <v>238</v>
      </c>
      <c r="J45" s="214" t="s">
        <v>1</v>
      </c>
      <c r="K45" s="54" t="s">
        <v>1</v>
      </c>
      <c r="L45" s="55" t="s">
        <v>1</v>
      </c>
      <c r="M45" s="55" t="s">
        <v>1</v>
      </c>
      <c r="N45" s="55" t="s">
        <v>1</v>
      </c>
      <c r="O45" s="55" t="s">
        <v>1</v>
      </c>
      <c r="P45" s="130" t="s">
        <v>1</v>
      </c>
      <c r="Q45" s="131" t="s">
        <v>1</v>
      </c>
      <c r="R45" s="131" t="s">
        <v>1</v>
      </c>
      <c r="S45" s="131" t="s">
        <v>1</v>
      </c>
      <c r="T45" s="131" t="s">
        <v>1</v>
      </c>
      <c r="U45" s="131" t="s">
        <v>1</v>
      </c>
      <c r="V45" s="196" t="s">
        <v>1</v>
      </c>
      <c r="W45" s="197" t="s">
        <v>1</v>
      </c>
      <c r="X45" s="196" t="s">
        <v>1</v>
      </c>
      <c r="Y45" s="131"/>
    </row>
    <row r="46" spans="2:26" ht="26.25" customHeight="1">
      <c r="B46" s="98">
        <v>2</v>
      </c>
      <c r="C46" s="99">
        <v>2</v>
      </c>
      <c r="D46" s="100" t="s">
        <v>38</v>
      </c>
      <c r="E46" s="101" t="s">
        <v>238</v>
      </c>
      <c r="F46" s="101" t="s">
        <v>238</v>
      </c>
      <c r="G46" s="114" t="s">
        <v>1</v>
      </c>
      <c r="H46" s="102" t="s">
        <v>1</v>
      </c>
      <c r="I46" s="116" t="s">
        <v>238</v>
      </c>
      <c r="J46" s="104" t="s">
        <v>1</v>
      </c>
      <c r="K46" s="54" t="s">
        <v>1</v>
      </c>
      <c r="L46" s="55" t="s">
        <v>1</v>
      </c>
      <c r="M46" s="55" t="s">
        <v>1</v>
      </c>
      <c r="N46" s="55" t="s">
        <v>1</v>
      </c>
      <c r="O46" s="55" t="s">
        <v>1</v>
      </c>
      <c r="P46" s="130" t="s">
        <v>1</v>
      </c>
      <c r="Q46" s="131" t="s">
        <v>1</v>
      </c>
      <c r="R46" s="131" t="s">
        <v>1</v>
      </c>
      <c r="S46" s="131" t="s">
        <v>1</v>
      </c>
      <c r="T46" s="131" t="s">
        <v>1</v>
      </c>
      <c r="U46" s="131" t="s">
        <v>1</v>
      </c>
      <c r="V46" s="196" t="s">
        <v>1</v>
      </c>
      <c r="W46" s="197" t="s">
        <v>1</v>
      </c>
      <c r="X46" s="196" t="s">
        <v>1</v>
      </c>
      <c r="Y46" s="131"/>
    </row>
    <row r="47" spans="2:26" ht="26.25" customHeight="1">
      <c r="B47" s="207">
        <v>3</v>
      </c>
      <c r="C47" s="99">
        <v>4</v>
      </c>
      <c r="D47" s="100" t="s">
        <v>39</v>
      </c>
      <c r="E47" s="101" t="s">
        <v>238</v>
      </c>
      <c r="F47" s="101" t="s">
        <v>238</v>
      </c>
      <c r="G47" s="114" t="s">
        <v>1</v>
      </c>
      <c r="H47" s="102" t="s">
        <v>1</v>
      </c>
      <c r="I47" s="116" t="s">
        <v>238</v>
      </c>
      <c r="J47" s="104" t="s">
        <v>1</v>
      </c>
      <c r="K47" s="54" t="s">
        <v>1</v>
      </c>
      <c r="L47" s="55" t="s">
        <v>1</v>
      </c>
      <c r="M47" s="55" t="s">
        <v>1</v>
      </c>
      <c r="N47" s="55" t="s">
        <v>1</v>
      </c>
      <c r="O47" s="55" t="s">
        <v>1</v>
      </c>
      <c r="P47" s="130" t="s">
        <v>1</v>
      </c>
      <c r="Q47" s="131" t="s">
        <v>1</v>
      </c>
      <c r="R47" s="131" t="s">
        <v>1</v>
      </c>
      <c r="S47" s="131" t="s">
        <v>1</v>
      </c>
      <c r="T47" s="131" t="s">
        <v>1</v>
      </c>
      <c r="U47" s="131" t="s">
        <v>1</v>
      </c>
      <c r="V47" s="196" t="s">
        <v>1</v>
      </c>
      <c r="W47" s="197" t="s">
        <v>1</v>
      </c>
      <c r="X47" s="196" t="s">
        <v>1</v>
      </c>
      <c r="Y47" s="131"/>
    </row>
    <row r="48" spans="2:26" ht="26.25" customHeight="1">
      <c r="B48" s="98">
        <v>4</v>
      </c>
      <c r="C48" s="99">
        <v>5</v>
      </c>
      <c r="D48" s="100" t="s">
        <v>40</v>
      </c>
      <c r="E48" s="101">
        <v>12893331569</v>
      </c>
      <c r="F48" s="101">
        <v>12893331569</v>
      </c>
      <c r="G48" s="114">
        <v>0</v>
      </c>
      <c r="H48" s="102">
        <v>12.893331569000001</v>
      </c>
      <c r="I48" s="116">
        <v>-2.3232456893939379E-2</v>
      </c>
      <c r="J48" s="104">
        <v>70</v>
      </c>
      <c r="K48" s="54">
        <v>0.97676754310606062</v>
      </c>
      <c r="L48" s="55" t="e">
        <v>#REF!</v>
      </c>
      <c r="M48" s="55" t="e">
        <v>#REF!</v>
      </c>
      <c r="N48" s="55">
        <v>1.0010045188312071</v>
      </c>
      <c r="O48" s="55">
        <v>1.0103944377533463</v>
      </c>
      <c r="P48" s="130">
        <v>1</v>
      </c>
      <c r="Q48" s="131">
        <v>94839016</v>
      </c>
      <c r="R48" s="131" t="s">
        <v>1</v>
      </c>
      <c r="S48" s="131" t="s">
        <v>1</v>
      </c>
      <c r="T48" s="131" t="s">
        <v>1</v>
      </c>
      <c r="U48" s="131">
        <v>0</v>
      </c>
      <c r="V48" s="196">
        <v>12938597.293426514</v>
      </c>
      <c r="W48" s="197" t="s">
        <v>239</v>
      </c>
      <c r="X48" s="196">
        <v>12893331569</v>
      </c>
      <c r="Y48" s="131"/>
    </row>
    <row r="49" spans="2:26" ht="26.25" customHeight="1">
      <c r="B49" s="207">
        <v>5</v>
      </c>
      <c r="C49" s="99">
        <v>11</v>
      </c>
      <c r="D49" s="100" t="s">
        <v>42</v>
      </c>
      <c r="E49" s="101">
        <v>12988170585</v>
      </c>
      <c r="F49" s="101">
        <v>12988170585</v>
      </c>
      <c r="G49" s="114">
        <v>0</v>
      </c>
      <c r="H49" s="102">
        <v>12.988170585000001</v>
      </c>
      <c r="I49" s="116">
        <v>-1.6047682954545506E-2</v>
      </c>
      <c r="J49" s="104">
        <v>69.414269972421479</v>
      </c>
      <c r="K49" s="54">
        <v>0.98395231704545449</v>
      </c>
      <c r="L49" s="55" t="e">
        <v>#REF!</v>
      </c>
      <c r="M49" s="55" t="e">
        <v>#REF!</v>
      </c>
      <c r="N49" s="55">
        <v>1.0083675718225502</v>
      </c>
      <c r="O49" s="55">
        <v>1.0178265598340965</v>
      </c>
      <c r="P49" s="130">
        <v>1</v>
      </c>
      <c r="Q49" s="131" t="e">
        <v>#VALUE!</v>
      </c>
      <c r="R49" s="131" t="s">
        <v>1</v>
      </c>
      <c r="S49" s="131" t="s">
        <v>1</v>
      </c>
      <c r="T49" s="131" t="s">
        <v>1</v>
      </c>
      <c r="U49" s="131">
        <v>0</v>
      </c>
      <c r="V49" s="196">
        <v>107777613.29342651</v>
      </c>
      <c r="W49" s="197" t="s">
        <v>1</v>
      </c>
      <c r="X49" s="196" t="s">
        <v>1</v>
      </c>
      <c r="Y49" s="131"/>
    </row>
    <row r="50" spans="2:26" ht="26.25" customHeight="1">
      <c r="B50" s="98">
        <v>6</v>
      </c>
      <c r="C50" s="99">
        <v>12</v>
      </c>
      <c r="D50" s="100" t="s">
        <v>43</v>
      </c>
      <c r="E50" s="101" t="s">
        <v>238</v>
      </c>
      <c r="F50" s="101" t="s">
        <v>238</v>
      </c>
      <c r="G50" s="114" t="s">
        <v>1</v>
      </c>
      <c r="H50" s="102" t="s">
        <v>1</v>
      </c>
      <c r="I50" s="116" t="s">
        <v>238</v>
      </c>
      <c r="J50" s="104" t="s">
        <v>1</v>
      </c>
      <c r="K50" s="54" t="s">
        <v>1</v>
      </c>
      <c r="L50" s="55" t="s">
        <v>1</v>
      </c>
      <c r="M50" s="55" t="s">
        <v>1</v>
      </c>
      <c r="N50" s="55" t="s">
        <v>1</v>
      </c>
      <c r="O50" s="55" t="s">
        <v>1</v>
      </c>
      <c r="P50" s="130" t="s">
        <v>1</v>
      </c>
      <c r="Q50" s="131" t="s">
        <v>1</v>
      </c>
      <c r="R50" s="131" t="s">
        <v>1</v>
      </c>
      <c r="S50" s="131" t="s">
        <v>1</v>
      </c>
      <c r="T50" s="131" t="s">
        <v>1</v>
      </c>
      <c r="U50" s="131" t="s">
        <v>1</v>
      </c>
      <c r="V50" s="196" t="s">
        <v>1</v>
      </c>
      <c r="W50" s="197" t="s">
        <v>1</v>
      </c>
      <c r="X50" s="196" t="s">
        <v>1</v>
      </c>
      <c r="Y50" s="131"/>
    </row>
    <row r="51" spans="2:26" ht="26.25" customHeight="1">
      <c r="B51" s="207">
        <v>7</v>
      </c>
      <c r="C51" s="99">
        <v>15</v>
      </c>
      <c r="D51" s="100" t="s">
        <v>44</v>
      </c>
      <c r="E51" s="101">
        <v>12814494814</v>
      </c>
      <c r="F51" s="101">
        <v>12760691357</v>
      </c>
      <c r="G51" s="114">
        <v>4.1986405067813148E-3</v>
      </c>
      <c r="H51" s="102">
        <v>12.760691357000001</v>
      </c>
      <c r="I51" s="116">
        <v>-3.3280957803030309E-2</v>
      </c>
      <c r="J51" s="104">
        <v>69.349467594050438</v>
      </c>
      <c r="K51" s="54">
        <v>0.96671904219696969</v>
      </c>
      <c r="L51" s="55" t="e">
        <v>#REF!</v>
      </c>
      <c r="M51" s="55" t="e">
        <v>#REF!</v>
      </c>
      <c r="N51" s="55">
        <v>0.99070667991500616</v>
      </c>
      <c r="O51" s="55">
        <v>1</v>
      </c>
      <c r="P51" s="130">
        <v>1</v>
      </c>
      <c r="Q51" s="131" t="e">
        <v>#VALUE!</v>
      </c>
      <c r="R51" s="131" t="s">
        <v>1</v>
      </c>
      <c r="S51" s="131" t="s">
        <v>1</v>
      </c>
      <c r="T51" s="131" t="s">
        <v>1</v>
      </c>
      <c r="U51" s="131">
        <v>53803457</v>
      </c>
      <c r="V51" s="196">
        <v>119701614.70657349</v>
      </c>
      <c r="W51" s="197" t="s">
        <v>1</v>
      </c>
      <c r="X51" s="196" t="s">
        <v>1</v>
      </c>
      <c r="Y51" s="131"/>
    </row>
    <row r="52" spans="2:26" ht="26.25" customHeight="1">
      <c r="B52" s="98">
        <v>8</v>
      </c>
      <c r="C52" s="99">
        <v>16</v>
      </c>
      <c r="D52" s="100" t="s">
        <v>45</v>
      </c>
      <c r="E52" s="101" t="s">
        <v>238</v>
      </c>
      <c r="F52" s="101" t="s">
        <v>238</v>
      </c>
      <c r="G52" s="114" t="s">
        <v>1</v>
      </c>
      <c r="H52" s="102" t="s">
        <v>1</v>
      </c>
      <c r="I52" s="116" t="s">
        <v>238</v>
      </c>
      <c r="J52" s="104" t="s">
        <v>1</v>
      </c>
      <c r="K52" s="54" t="s">
        <v>1</v>
      </c>
      <c r="L52" s="55" t="s">
        <v>1</v>
      </c>
      <c r="M52" s="55" t="s">
        <v>1</v>
      </c>
      <c r="N52" s="55" t="s">
        <v>1</v>
      </c>
      <c r="O52" s="55" t="s">
        <v>1</v>
      </c>
      <c r="P52" s="130" t="s">
        <v>1</v>
      </c>
      <c r="Q52" s="131" t="s">
        <v>1</v>
      </c>
      <c r="R52" s="131" t="s">
        <v>1</v>
      </c>
      <c r="S52" s="131" t="s">
        <v>1</v>
      </c>
      <c r="T52" s="131" t="s">
        <v>1</v>
      </c>
      <c r="U52" s="131" t="s">
        <v>1</v>
      </c>
      <c r="V52" s="196" t="s">
        <v>1</v>
      </c>
      <c r="W52" s="197" t="s">
        <v>1</v>
      </c>
      <c r="X52" s="196" t="s">
        <v>1</v>
      </c>
      <c r="Y52" s="131"/>
    </row>
    <row r="53" spans="2:26" customFormat="1" ht="6.75" customHeight="1" thickBot="1">
      <c r="P53" s="135"/>
      <c r="Q53" s="136"/>
      <c r="R53" s="131"/>
      <c r="S53" s="131"/>
      <c r="T53" s="131"/>
      <c r="U53" s="131"/>
      <c r="V53" s="198"/>
      <c r="W53" s="199"/>
      <c r="X53" s="200"/>
      <c r="Y53" s="131"/>
      <c r="Z53" s="111"/>
    </row>
    <row r="54" spans="2:26" customFormat="1" ht="15">
      <c r="B54" s="442" t="s">
        <v>204</v>
      </c>
      <c r="C54" s="443"/>
      <c r="D54" s="443"/>
      <c r="E54" s="443"/>
      <c r="F54" s="443"/>
      <c r="G54" s="443"/>
      <c r="H54" s="443"/>
      <c r="I54" s="443"/>
      <c r="J54" s="444"/>
      <c r="P54" s="111"/>
      <c r="Q54" s="136"/>
      <c r="R54" s="131"/>
      <c r="S54" s="131"/>
      <c r="T54" s="131"/>
      <c r="U54" s="131"/>
      <c r="V54" s="203"/>
      <c r="W54" s="199"/>
      <c r="X54" s="200"/>
      <c r="Y54" s="131"/>
      <c r="Z54" s="111"/>
    </row>
    <row r="55" spans="2:26" customFormat="1">
      <c r="B55" s="468" t="s">
        <v>205</v>
      </c>
      <c r="C55" s="469"/>
      <c r="D55" s="469"/>
      <c r="E55" s="469"/>
      <c r="F55" s="469"/>
      <c r="G55" s="469"/>
      <c r="H55" s="469"/>
      <c r="I55" s="469"/>
      <c r="J55" s="175" t="s">
        <v>206</v>
      </c>
      <c r="P55" s="111"/>
      <c r="Q55" s="133"/>
      <c r="R55" s="131"/>
      <c r="S55" s="131"/>
      <c r="T55" s="131"/>
      <c r="U55" s="131"/>
      <c r="V55" s="203"/>
      <c r="W55" s="199"/>
      <c r="X55" s="200"/>
      <c r="Y55" s="131"/>
      <c r="Z55" s="111"/>
    </row>
    <row r="56" spans="2:26" customFormat="1">
      <c r="B56" s="458" t="s">
        <v>207</v>
      </c>
      <c r="C56" s="459"/>
      <c r="D56" s="459"/>
      <c r="E56" s="459"/>
      <c r="F56" s="459"/>
      <c r="G56" s="459"/>
      <c r="H56" s="459"/>
      <c r="I56" s="459"/>
      <c r="J56" s="76">
        <v>0</v>
      </c>
      <c r="N56" s="29"/>
      <c r="O56" s="29"/>
      <c r="P56" s="111"/>
      <c r="Q56" s="133"/>
      <c r="R56" s="131"/>
      <c r="S56" s="131"/>
      <c r="T56" s="131"/>
      <c r="U56" s="131"/>
      <c r="V56" s="203"/>
      <c r="W56" s="199"/>
      <c r="X56" s="200"/>
      <c r="Y56" s="131"/>
      <c r="Z56" s="111"/>
    </row>
    <row r="57" spans="2:26" ht="13.35" customHeight="1">
      <c r="B57" s="458" t="s">
        <v>208</v>
      </c>
      <c r="C57" s="459"/>
      <c r="D57" s="459"/>
      <c r="E57" s="459"/>
      <c r="F57" s="459"/>
      <c r="G57" s="459"/>
      <c r="H57" s="459"/>
      <c r="I57" s="459"/>
      <c r="J57" s="77">
        <v>1</v>
      </c>
      <c r="K57"/>
      <c r="L57"/>
      <c r="M57"/>
      <c r="R57" s="131"/>
      <c r="S57" s="131"/>
      <c r="T57" s="131"/>
      <c r="U57" s="131"/>
      <c r="Y57" s="131"/>
    </row>
    <row r="58" spans="2:26" ht="13.35" customHeight="1">
      <c r="B58" s="458" t="s">
        <v>209</v>
      </c>
      <c r="C58" s="459"/>
      <c r="D58" s="459"/>
      <c r="E58" s="459"/>
      <c r="F58" s="459"/>
      <c r="G58" s="459"/>
      <c r="H58" s="459"/>
      <c r="I58" s="459"/>
      <c r="J58" s="77">
        <v>2</v>
      </c>
      <c r="K58"/>
      <c r="L58"/>
      <c r="M58"/>
      <c r="R58" s="131"/>
      <c r="S58" s="131"/>
      <c r="T58" s="131"/>
      <c r="U58" s="131"/>
      <c r="Y58" s="131"/>
    </row>
    <row r="59" spans="2:26" ht="13.35" customHeight="1">
      <c r="B59" s="458" t="s">
        <v>210</v>
      </c>
      <c r="C59" s="459"/>
      <c r="D59" s="459"/>
      <c r="E59" s="459"/>
      <c r="F59" s="459"/>
      <c r="G59" s="459"/>
      <c r="H59" s="459"/>
      <c r="I59" s="459"/>
      <c r="J59" s="78">
        <v>-2.3232456893939379E-2</v>
      </c>
      <c r="K59"/>
      <c r="L59"/>
      <c r="M59"/>
      <c r="N59"/>
      <c r="O59"/>
      <c r="P59" s="111"/>
      <c r="R59" s="131"/>
      <c r="S59" s="131"/>
      <c r="T59" s="131"/>
      <c r="U59" s="131"/>
      <c r="Y59" s="131"/>
    </row>
    <row r="60" spans="2:26" ht="14.1" customHeight="1">
      <c r="B60" s="458" t="s">
        <v>211</v>
      </c>
      <c r="C60" s="459"/>
      <c r="D60" s="459"/>
      <c r="E60" s="459"/>
      <c r="F60" s="459"/>
      <c r="G60" s="459"/>
      <c r="H60" s="459"/>
      <c r="I60" s="459"/>
      <c r="J60" s="82"/>
      <c r="K60"/>
      <c r="L60"/>
      <c r="M60"/>
      <c r="N60"/>
      <c r="O60"/>
      <c r="P60" s="111"/>
      <c r="R60" s="131"/>
      <c r="S60" s="131"/>
      <c r="T60" s="131"/>
      <c r="U60" s="131"/>
      <c r="Y60" s="131"/>
    </row>
    <row r="61" spans="2:26" s="28" customFormat="1" ht="13.5" thickBot="1">
      <c r="B61" s="456" t="s">
        <v>212</v>
      </c>
      <c r="C61" s="457"/>
      <c r="D61" s="457"/>
      <c r="E61" s="457"/>
      <c r="F61" s="457"/>
      <c r="G61" s="457"/>
      <c r="H61" s="457"/>
      <c r="I61" s="457"/>
      <c r="J61" s="79"/>
      <c r="K61" s="87"/>
      <c r="L61" s="87"/>
      <c r="M61" s="87"/>
      <c r="N61" s="87"/>
      <c r="O61" s="87"/>
      <c r="P61" s="137"/>
      <c r="Q61" s="134"/>
      <c r="R61" s="131"/>
      <c r="S61" s="131"/>
      <c r="T61" s="131"/>
      <c r="U61" s="131"/>
      <c r="V61" s="202"/>
      <c r="W61" s="201"/>
      <c r="X61" s="202"/>
      <c r="Y61" s="131"/>
      <c r="Z61" s="113"/>
    </row>
    <row r="62" spans="2:26" ht="3" hidden="1" customHeight="1" thickBot="1">
      <c r="B62" s="111" t="s">
        <v>49</v>
      </c>
      <c r="C62"/>
      <c r="D62"/>
      <c r="E62"/>
      <c r="F62"/>
      <c r="G62"/>
      <c r="H62"/>
      <c r="J62" s="29"/>
      <c r="K62" s="29"/>
      <c r="L62"/>
      <c r="M62"/>
      <c r="N62"/>
      <c r="O62"/>
      <c r="P62" s="111"/>
      <c r="R62" s="131"/>
      <c r="S62" s="131"/>
      <c r="T62" s="131"/>
      <c r="U62" s="131"/>
      <c r="Y62" s="131"/>
    </row>
    <row r="63" spans="2:26" ht="22.5" hidden="1">
      <c r="B63"/>
      <c r="C63"/>
      <c r="D63"/>
      <c r="E63"/>
      <c r="F63"/>
      <c r="G63"/>
      <c r="H63"/>
      <c r="I63" s="80" t="s">
        <v>193</v>
      </c>
      <c r="J63" s="80" t="s">
        <v>194</v>
      </c>
      <c r="K63" s="29"/>
      <c r="L63"/>
      <c r="M63"/>
      <c r="N63"/>
      <c r="O63"/>
      <c r="P63" s="111"/>
      <c r="R63" s="131"/>
      <c r="S63" s="131"/>
      <c r="T63" s="131"/>
      <c r="U63" s="131"/>
      <c r="Y63" s="131"/>
    </row>
    <row r="64" spans="2:26" ht="13.5" hidden="1" customHeight="1" thickBot="1">
      <c r="B64"/>
      <c r="C64"/>
      <c r="D64"/>
      <c r="E64"/>
      <c r="F64"/>
      <c r="G64"/>
      <c r="H64"/>
      <c r="I64" s="32" t="s">
        <v>213</v>
      </c>
      <c r="J64" s="81">
        <v>70</v>
      </c>
      <c r="K64" s="29"/>
      <c r="L64"/>
      <c r="M64"/>
      <c r="N64"/>
      <c r="O64"/>
      <c r="P64" s="111"/>
      <c r="R64" s="131"/>
      <c r="S64" s="131"/>
      <c r="T64" s="131"/>
      <c r="U64" s="131"/>
      <c r="Y64" s="131"/>
    </row>
    <row r="65" spans="2:25" ht="3.95" customHeight="1">
      <c r="B65" s="219" t="s">
        <v>49</v>
      </c>
      <c r="C65"/>
      <c r="D65"/>
      <c r="E65"/>
      <c r="F65"/>
      <c r="G65"/>
      <c r="H65"/>
      <c r="J65" s="29"/>
      <c r="K65" s="29"/>
      <c r="L65"/>
      <c r="M65"/>
      <c r="N65"/>
      <c r="O65"/>
      <c r="P65" s="111"/>
      <c r="R65" s="131"/>
      <c r="S65" s="131"/>
      <c r="T65" s="131"/>
      <c r="U65" s="131"/>
      <c r="Y65" s="131"/>
    </row>
    <row r="66" spans="2:25" ht="13.5" customHeight="1">
      <c r="B66"/>
      <c r="C66"/>
      <c r="D66"/>
      <c r="E66"/>
      <c r="F66"/>
      <c r="G66"/>
      <c r="H66"/>
      <c r="J66" s="29"/>
      <c r="K66" s="29"/>
      <c r="L66"/>
      <c r="M66"/>
      <c r="N66"/>
      <c r="O66"/>
      <c r="P66" s="111"/>
      <c r="R66" s="131"/>
      <c r="S66" s="131"/>
      <c r="T66" s="131"/>
      <c r="U66" s="131"/>
      <c r="Y66" s="131"/>
    </row>
    <row r="67" spans="2:25" ht="13.5" customHeight="1">
      <c r="B67"/>
      <c r="C67"/>
      <c r="D67"/>
      <c r="E67"/>
      <c r="F67"/>
      <c r="G67"/>
      <c r="H67"/>
      <c r="J67" s="29"/>
      <c r="K67" s="29"/>
      <c r="L67"/>
      <c r="M67"/>
      <c r="N67"/>
      <c r="O67"/>
      <c r="P67" s="111"/>
      <c r="R67" s="131"/>
      <c r="S67" s="131"/>
      <c r="T67" s="131"/>
      <c r="U67" s="131"/>
      <c r="Y67" s="131"/>
    </row>
    <row r="68" spans="2:25" ht="13.5" customHeight="1">
      <c r="B68"/>
      <c r="C68"/>
      <c r="D68"/>
      <c r="E68"/>
      <c r="F68"/>
      <c r="G68"/>
      <c r="H68"/>
      <c r="J68" s="29"/>
      <c r="K68" s="29"/>
      <c r="L68"/>
      <c r="M68"/>
      <c r="N68"/>
      <c r="O68"/>
      <c r="P68" s="111"/>
    </row>
    <row r="69" spans="2:25"/>
    <row r="70" spans="2:25"/>
    <row r="71" spans="2:25"/>
    <row r="72" spans="2:25"/>
    <row r="73" spans="2:25"/>
    <row r="74" spans="2:25"/>
    <row r="75" spans="2:25"/>
    <row r="76" spans="2:25"/>
    <row r="77" spans="2:25"/>
    <row r="78" spans="2:25"/>
    <row r="79" spans="2:25"/>
    <row r="80" spans="2:25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</sheetData>
  <sheetProtection selectLockedCells="1"/>
  <dataConsolidate/>
  <mergeCells count="47">
    <mergeCell ref="B16:D16"/>
    <mergeCell ref="E12:J12"/>
    <mergeCell ref="B12:D12"/>
    <mergeCell ref="B14:D14"/>
    <mergeCell ref="B15:D15"/>
    <mergeCell ref="E15:F15"/>
    <mergeCell ref="G15:J15"/>
    <mergeCell ref="B13:C13"/>
    <mergeCell ref="B61:I61"/>
    <mergeCell ref="B60:I60"/>
    <mergeCell ref="B17:J17"/>
    <mergeCell ref="B35:I35"/>
    <mergeCell ref="B38:D38"/>
    <mergeCell ref="B29:I29"/>
    <mergeCell ref="B30:I30"/>
    <mergeCell ref="B31:I31"/>
    <mergeCell ref="B54:J54"/>
    <mergeCell ref="B59:I59"/>
    <mergeCell ref="B55:I55"/>
    <mergeCell ref="B57:I57"/>
    <mergeCell ref="B58:I58"/>
    <mergeCell ref="B32:J32"/>
    <mergeCell ref="B56:I56"/>
    <mergeCell ref="B26:I26"/>
    <mergeCell ref="O42:O43"/>
    <mergeCell ref="B25:J25"/>
    <mergeCell ref="B28:J28"/>
    <mergeCell ref="B34:J34"/>
    <mergeCell ref="F38:I38"/>
    <mergeCell ref="N42:N43"/>
    <mergeCell ref="M42:M43"/>
    <mergeCell ref="B41:J41"/>
    <mergeCell ref="K42:K43"/>
    <mergeCell ref="L42:L43"/>
    <mergeCell ref="B33:I33"/>
    <mergeCell ref="B42:B43"/>
    <mergeCell ref="C42:C43"/>
    <mergeCell ref="D42:D43"/>
    <mergeCell ref="B27:I27"/>
    <mergeCell ref="B7:J7"/>
    <mergeCell ref="B9:J9"/>
    <mergeCell ref="B10:J10"/>
    <mergeCell ref="B1:J1"/>
    <mergeCell ref="B2:J2"/>
    <mergeCell ref="B3:J3"/>
    <mergeCell ref="B4:J4"/>
    <mergeCell ref="B5:J5"/>
  </mergeCells>
  <conditionalFormatting sqref="B45:J52">
    <cfRule type="expression" dxfId="4" priority="19" stopIfTrue="1">
      <formula>MOD(ROW(),2)</formula>
    </cfRule>
  </conditionalFormatting>
  <conditionalFormatting sqref="E45:H52">
    <cfRule type="cellIs" dxfId="3" priority="18" stopIfTrue="1" operator="equal">
      <formula>"NO ADMISIBLE"</formula>
    </cfRule>
  </conditionalFormatting>
  <conditionalFormatting sqref="E45:H52">
    <cfRule type="cellIs" dxfId="2" priority="17" stopIfTrue="1" operator="equal">
      <formula>"DESCARTADO"</formula>
    </cfRule>
  </conditionalFormatting>
  <conditionalFormatting sqref="E45">
    <cfRule type="cellIs" dxfId="1" priority="11" stopIfTrue="1" operator="equal">
      <formula>"NO ADMISIBLE"</formula>
    </cfRule>
  </conditionalFormatting>
  <conditionalFormatting sqref="E45">
    <cfRule type="cellIs" dxfId="0" priority="10" stopIfTrue="1" operator="equal">
      <formula>"DESCARTADO"</formula>
    </cfRule>
  </conditionalFormatting>
  <dataValidations disablePrompts="1" count="1">
    <dataValidation type="list" allowBlank="1" showInputMessage="1" showErrorMessage="1" sqref="Q16 B15:D15">
      <formula1>METEVA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scale="85" fitToHeight="0" orientation="portrait" horizontalDpi="1200" verticalDpi="1200" r:id="rId1"/>
  <headerFooter alignWithMargins="0">
    <oddFooter>&amp;L&amp;9&amp;F
&amp;A&amp;C&amp;P de &amp;N&amp;R&amp;9INSTITUTO NACIONAL DE VIAS
&amp;D</oddFooter>
  </headerFooter>
  <rowBreaks count="1" manualBreakCount="1">
    <brk id="38" min="1" max="6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J229"/>
  <sheetViews>
    <sheetView topLeftCell="C1" workbookViewId="0">
      <selection activeCell="D13" sqref="D13"/>
    </sheetView>
  </sheetViews>
  <sheetFormatPr baseColWidth="10" defaultColWidth="11.42578125" defaultRowHeight="12.75"/>
  <cols>
    <col min="1" max="1" width="11.42578125" style="115"/>
    <col min="2" max="2" width="85.7109375" style="115" bestFit="1" customWidth="1"/>
    <col min="3" max="3" width="14.140625" style="115" bestFit="1" customWidth="1"/>
    <col min="4" max="4" width="47.42578125" style="115" bestFit="1" customWidth="1"/>
    <col min="5" max="7" width="11.42578125" style="115"/>
    <col min="8" max="8" width="11.42578125" style="239"/>
    <col min="9" max="9" width="18.28515625" style="239" customWidth="1"/>
    <col min="10" max="10" width="15.42578125" style="239" customWidth="1"/>
    <col min="11" max="16384" width="11.42578125" style="115"/>
  </cols>
  <sheetData>
    <row r="1" spans="1:10" ht="15.75" thickTop="1">
      <c r="A1" s="38" t="s">
        <v>214</v>
      </c>
      <c r="B1" s="124" t="s">
        <v>215</v>
      </c>
      <c r="C1" s="124" t="s">
        <v>216</v>
      </c>
      <c r="D1" s="124" t="s">
        <v>217</v>
      </c>
      <c r="H1" s="488" t="s">
        <v>218</v>
      </c>
      <c r="I1" s="488"/>
      <c r="J1" s="488"/>
    </row>
    <row r="2" spans="1:10">
      <c r="A2" s="39">
        <v>1</v>
      </c>
      <c r="B2" s="47" t="s">
        <v>20</v>
      </c>
      <c r="C2" s="48" t="s">
        <v>41</v>
      </c>
      <c r="D2" s="121" t="s">
        <v>166</v>
      </c>
      <c r="F2" s="132"/>
      <c r="H2" s="240">
        <v>1</v>
      </c>
      <c r="I2" s="239">
        <f>IF(ISTEXT('VR-PROP'!$J$110),"DESCARTADO",'VR-PROP'!$J$108)</f>
        <v>0</v>
      </c>
      <c r="J2" s="239">
        <f>IF(ISTEXT('VR-PROP'!$J$110),"DESCARTADO",'VR-PROP'!$J$110)</f>
        <v>0</v>
      </c>
    </row>
    <row r="3" spans="1:10">
      <c r="A3" s="40">
        <v>2</v>
      </c>
      <c r="B3" s="41" t="s">
        <v>219</v>
      </c>
      <c r="C3" s="49" t="s">
        <v>37</v>
      </c>
      <c r="D3" s="122" t="s">
        <v>220</v>
      </c>
      <c r="H3" s="240">
        <v>2</v>
      </c>
      <c r="I3" s="239" t="e">
        <f>IF(ISTEXT('VR-PROP'!#REF!),"DESCARTADO",'VR-PROP'!#REF!)</f>
        <v>#REF!</v>
      </c>
      <c r="J3" s="239" t="e">
        <f>IF(ISTEXT('VR-PROP'!#REF!),"DESCARTADO",'VR-PROP'!#REF!)</f>
        <v>#REF!</v>
      </c>
    </row>
    <row r="4" spans="1:10" ht="13.5" thickBot="1">
      <c r="A4" s="39">
        <v>3</v>
      </c>
      <c r="B4" s="41" t="s">
        <v>221</v>
      </c>
      <c r="C4" s="50" t="s">
        <v>47</v>
      </c>
      <c r="D4" s="122" t="s">
        <v>222</v>
      </c>
      <c r="H4" s="240">
        <v>3</v>
      </c>
      <c r="I4" s="239" t="e">
        <f>IF(ISTEXT('VR-PROP'!#REF!),"DESCARTADO",'VR-PROP'!#REF!)</f>
        <v>#REF!</v>
      </c>
      <c r="J4" s="239" t="e">
        <f>IF(ISTEXT('VR-PROP'!#REF!),"DESCARTADO",'VR-PROP'!#REF!)</f>
        <v>#REF!</v>
      </c>
    </row>
    <row r="5" spans="1:10" ht="13.5" thickTop="1">
      <c r="A5" s="40">
        <v>4</v>
      </c>
      <c r="B5" s="41" t="s">
        <v>223</v>
      </c>
      <c r="D5" s="122" t="s">
        <v>224</v>
      </c>
      <c r="F5" s="132"/>
      <c r="H5" s="240">
        <v>4</v>
      </c>
      <c r="I5" s="239" t="e">
        <f>IF(ISTEXT('VR-PROP'!#REF!),"DESCARTADO",'VR-PROP'!#REF!)</f>
        <v>#REF!</v>
      </c>
      <c r="J5" s="239" t="e">
        <f>IF(ISTEXT('VR-PROP'!#REF!),"DESCARTADO",'VR-PROP'!#REF!)</f>
        <v>#REF!</v>
      </c>
    </row>
    <row r="6" spans="1:10" ht="13.5" thickBot="1">
      <c r="A6" s="39">
        <v>5</v>
      </c>
      <c r="B6" s="41" t="s">
        <v>225</v>
      </c>
      <c r="D6" s="123" t="s">
        <v>168</v>
      </c>
      <c r="H6" s="240">
        <v>5</v>
      </c>
      <c r="I6" s="239" t="e">
        <f>IF(ISTEXT('VR-PROP'!#REF!),"DESCARTADO",'VR-PROP'!#REF!)</f>
        <v>#REF!</v>
      </c>
      <c r="J6" s="239" t="e">
        <f>IF(ISTEXT('VR-PROP'!#REF!),"DESCARTADO",'VR-PROP'!#REF!)</f>
        <v>#REF!</v>
      </c>
    </row>
    <row r="7" spans="1:10" ht="13.5" thickTop="1">
      <c r="A7" s="40">
        <v>6</v>
      </c>
      <c r="B7" s="41" t="s">
        <v>226</v>
      </c>
      <c r="H7" s="240">
        <v>6</v>
      </c>
      <c r="I7" s="239" t="e">
        <f>IF(ISTEXT('VR-PROP'!#REF!),"DESCARTADO",'VR-PROP'!#REF!)</f>
        <v>#REF!</v>
      </c>
      <c r="J7" s="239" t="e">
        <f>IF(ISTEXT('VR-PROP'!#REF!),"DESCARTADO",'VR-PROP'!#REF!)</f>
        <v>#REF!</v>
      </c>
    </row>
    <row r="8" spans="1:10">
      <c r="A8" s="39">
        <v>7</v>
      </c>
      <c r="B8" s="41" t="s">
        <v>227</v>
      </c>
      <c r="H8" s="240">
        <v>7</v>
      </c>
      <c r="I8" s="239" t="e">
        <f>IF(ISTEXT('VR-PROP'!#REF!),"DESCARTADO",'VR-PROP'!#REF!)</f>
        <v>#REF!</v>
      </c>
      <c r="J8" s="239" t="e">
        <f>IF(ISTEXT('VR-PROP'!#REF!),"DESCARTADO",'VR-PROP'!#REF!)</f>
        <v>#REF!</v>
      </c>
    </row>
    <row r="9" spans="1:10">
      <c r="A9" s="40">
        <v>8</v>
      </c>
      <c r="B9" s="41" t="s">
        <v>228</v>
      </c>
      <c r="H9" s="240">
        <v>8</v>
      </c>
      <c r="I9" s="239" t="e">
        <f>IF(ISTEXT('VR-PROP'!#REF!),"DESCARTADO",'VR-PROP'!#REF!)</f>
        <v>#REF!</v>
      </c>
      <c r="J9" s="239" t="e">
        <f>IF(ISTEXT('VR-PROP'!#REF!),"DESCARTADO",'VR-PROP'!#REF!)</f>
        <v>#REF!</v>
      </c>
    </row>
    <row r="10" spans="1:10">
      <c r="A10" s="44">
        <v>9</v>
      </c>
      <c r="B10" s="45" t="s">
        <v>229</v>
      </c>
      <c r="H10" s="240">
        <v>9</v>
      </c>
      <c r="I10" s="239" t="e">
        <f>IF(ISTEXT('VR-PROP'!#REF!),"DESCARTADO",'VR-PROP'!#REF!)</f>
        <v>#REF!</v>
      </c>
      <c r="J10" s="239" t="e">
        <f>IF(ISTEXT('VR-PROP'!#REF!),"DESCARTADO",'VR-PROP'!#REF!)</f>
        <v>#REF!</v>
      </c>
    </row>
    <row r="11" spans="1:10">
      <c r="A11" s="44">
        <v>10</v>
      </c>
      <c r="B11" s="46" t="s">
        <v>230</v>
      </c>
      <c r="H11" s="240">
        <v>10</v>
      </c>
      <c r="I11" s="239" t="e">
        <f>IF(ISTEXT('VR-PROP'!#REF!),"DESCARTADO",'VR-PROP'!#REF!)</f>
        <v>#REF!</v>
      </c>
      <c r="J11" s="239" t="e">
        <f>IF(ISTEXT('VR-PROP'!#REF!),"DESCARTADO",'VR-PROP'!#REF!)</f>
        <v>#REF!</v>
      </c>
    </row>
    <row r="12" spans="1:10">
      <c r="A12" s="44">
        <v>11</v>
      </c>
      <c r="B12" s="46" t="s">
        <v>22</v>
      </c>
      <c r="H12" s="240">
        <v>11</v>
      </c>
      <c r="I12" s="239" t="e">
        <f>IF(ISTEXT('VR-PROP'!#REF!),"DESCARTADO",'VR-PROP'!#REF!)</f>
        <v>#REF!</v>
      </c>
      <c r="J12" s="239" t="e">
        <f>IF(ISTEXT('VR-PROP'!#REF!),"DESCARTADO",'VR-PROP'!#REF!)</f>
        <v>#REF!</v>
      </c>
    </row>
    <row r="13" spans="1:10">
      <c r="A13" s="44">
        <v>12</v>
      </c>
      <c r="B13" s="45" t="s">
        <v>231</v>
      </c>
      <c r="H13" s="240">
        <v>12</v>
      </c>
      <c r="I13" s="239" t="e">
        <f>IF(ISTEXT('VR-PROP'!#REF!),"DESCARTADO",'VR-PROP'!#REF!)</f>
        <v>#REF!</v>
      </c>
      <c r="J13" s="239" t="e">
        <f>IF(ISTEXT('VR-PROP'!#REF!),"DESCARTADO",'VR-PROP'!#REF!)</f>
        <v>#REF!</v>
      </c>
    </row>
    <row r="14" spans="1:10">
      <c r="A14" s="44">
        <v>13</v>
      </c>
      <c r="B14" s="45" t="s">
        <v>232</v>
      </c>
      <c r="H14" s="240">
        <v>13</v>
      </c>
      <c r="I14" s="239" t="e">
        <f>IF(ISTEXT('VR-PROP'!#REF!),"DESCARTADO",'VR-PROP'!#REF!)</f>
        <v>#REF!</v>
      </c>
      <c r="J14" s="239" t="e">
        <f>IF(ISTEXT('VR-PROP'!#REF!),"DESCARTADO",'VR-PROP'!#REF!)</f>
        <v>#REF!</v>
      </c>
    </row>
    <row r="15" spans="1:10">
      <c r="A15" s="44">
        <v>14</v>
      </c>
      <c r="B15" s="45" t="s">
        <v>233</v>
      </c>
      <c r="H15" s="240">
        <v>14</v>
      </c>
      <c r="I15" s="239" t="e">
        <f>IF(ISTEXT('VR-PROP'!#REF!),"DESCARTADO",'VR-PROP'!#REF!)</f>
        <v>#REF!</v>
      </c>
      <c r="J15" s="239" t="e">
        <f>IF(ISTEXT('VR-PROP'!#REF!),"DESCARTADO",'VR-PROP'!#REF!)</f>
        <v>#REF!</v>
      </c>
    </row>
    <row r="16" spans="1:10" ht="13.5" thickBot="1">
      <c r="A16" s="42">
        <v>15</v>
      </c>
      <c r="B16" s="43" t="s">
        <v>234</v>
      </c>
      <c r="H16" s="240">
        <v>15</v>
      </c>
      <c r="I16" s="239" t="e">
        <f>IF(ISTEXT('VR-PROP'!#REF!),"DESCARTADO",'VR-PROP'!#REF!)</f>
        <v>#REF!</v>
      </c>
      <c r="J16" s="239" t="e">
        <f>IF(ISTEXT('VR-PROP'!#REF!),"DESCARTADO",'VR-PROP'!#REF!)</f>
        <v>#REF!</v>
      </c>
    </row>
    <row r="17" spans="8:10" ht="13.5" thickTop="1">
      <c r="H17" s="240">
        <v>16</v>
      </c>
      <c r="I17" s="239" t="e">
        <f>IF(ISTEXT('VR-PROP'!#REF!),"DESCARTADO",'VR-PROP'!#REF!)</f>
        <v>#REF!</v>
      </c>
      <c r="J17" s="239" t="e">
        <f>IF(ISTEXT('VR-PROP'!#REF!),"DESCARTADO",'VR-PROP'!#REF!)</f>
        <v>#REF!</v>
      </c>
    </row>
    <row r="18" spans="8:10">
      <c r="H18" s="240">
        <v>17</v>
      </c>
      <c r="I18" s="239" t="e">
        <f>IF(ISTEXT('VR-PROP'!#REF!),"DESCARTADO",'VR-PROP'!#REF!)</f>
        <v>#REF!</v>
      </c>
      <c r="J18" s="239" t="e">
        <f>IF(ISTEXT('VR-PROP'!#REF!),"DESCARTADO",'VR-PROP'!#REF!)</f>
        <v>#REF!</v>
      </c>
    </row>
    <row r="19" spans="8:10">
      <c r="H19" s="240">
        <v>18</v>
      </c>
      <c r="I19" s="239" t="e">
        <f>IF(ISTEXT('VR-PROP'!#REF!),"DESCARTADO",'VR-PROP'!#REF!)</f>
        <v>#REF!</v>
      </c>
      <c r="J19" s="239" t="e">
        <f>IF(ISTEXT('VR-PROP'!#REF!),"DESCARTADO",'VR-PROP'!#REF!)</f>
        <v>#REF!</v>
      </c>
    </row>
    <row r="20" spans="8:10">
      <c r="H20" s="240">
        <v>19</v>
      </c>
      <c r="I20" s="239" t="e">
        <f>IF(ISTEXT('VR-PROP'!#REF!),"DESCARTADO",'VR-PROP'!#REF!)</f>
        <v>#REF!</v>
      </c>
      <c r="J20" s="239" t="e">
        <f>IF(ISTEXT('VR-PROP'!#REF!),"DESCARTADO",'VR-PROP'!#REF!)</f>
        <v>#REF!</v>
      </c>
    </row>
    <row r="21" spans="8:10">
      <c r="H21" s="240">
        <v>20</v>
      </c>
      <c r="I21" s="239" t="e">
        <f>IF(ISTEXT('VR-PROP'!#REF!),"DESCARTADO",'VR-PROP'!#REF!)</f>
        <v>#REF!</v>
      </c>
      <c r="J21" s="239" t="e">
        <f>IF(ISTEXT('VR-PROP'!#REF!),"DESCARTADO",'VR-PROP'!#REF!)</f>
        <v>#REF!</v>
      </c>
    </row>
    <row r="22" spans="8:10">
      <c r="H22" s="240">
        <v>21</v>
      </c>
      <c r="I22" s="239" t="e">
        <f>IF(ISTEXT('VR-PROP'!#REF!),"DESCARTADO",'VR-PROP'!#REF!)</f>
        <v>#REF!</v>
      </c>
      <c r="J22" s="239" t="e">
        <f>IF(ISTEXT('VR-PROP'!#REF!),"DESCARTADO",'VR-PROP'!#REF!)</f>
        <v>#REF!</v>
      </c>
    </row>
    <row r="23" spans="8:10">
      <c r="H23" s="240">
        <v>22</v>
      </c>
      <c r="I23" s="239" t="e">
        <f>IF(ISTEXT('VR-PROP'!#REF!),"DESCARTADO",'VR-PROP'!#REF!)</f>
        <v>#REF!</v>
      </c>
      <c r="J23" s="239" t="e">
        <f>IF(ISTEXT('VR-PROP'!#REF!),"DESCARTADO",'VR-PROP'!#REF!)</f>
        <v>#REF!</v>
      </c>
    </row>
    <row r="24" spans="8:10">
      <c r="H24" s="240">
        <v>23</v>
      </c>
      <c r="I24" s="239" t="e">
        <f>IF(ISTEXT('VR-PROP'!#REF!),"DESCARTADO",'VR-PROP'!#REF!)</f>
        <v>#REF!</v>
      </c>
      <c r="J24" s="239" t="e">
        <f>IF(ISTEXT('VR-PROP'!#REF!),"DESCARTADO",'VR-PROP'!#REF!)</f>
        <v>#REF!</v>
      </c>
    </row>
    <row r="25" spans="8:10">
      <c r="H25" s="240">
        <v>24</v>
      </c>
      <c r="I25" s="239" t="e">
        <f>IF(ISTEXT('VR-PROP'!#REF!),"DESCARTADO",'VR-PROP'!#REF!)</f>
        <v>#REF!</v>
      </c>
      <c r="J25" s="239" t="e">
        <f>IF(ISTEXT('VR-PROP'!#REF!),"DESCARTADO",'VR-PROP'!#REF!)</f>
        <v>#REF!</v>
      </c>
    </row>
    <row r="26" spans="8:10">
      <c r="H26" s="240">
        <v>25</v>
      </c>
      <c r="I26" s="239" t="e">
        <f>IF(ISTEXT('VR-PROP'!#REF!),"DESCARTADO",'VR-PROP'!#REF!)</f>
        <v>#REF!</v>
      </c>
      <c r="J26" s="239" t="e">
        <f>IF(ISTEXT('VR-PROP'!#REF!),"DESCARTADO",'VR-PROP'!#REF!)</f>
        <v>#REF!</v>
      </c>
    </row>
    <row r="27" spans="8:10">
      <c r="H27" s="240">
        <v>26</v>
      </c>
      <c r="I27" s="239" t="e">
        <f>IF(ISTEXT('VR-PROP'!#REF!),"DESCARTADO",'VR-PROP'!#REF!)</f>
        <v>#REF!</v>
      </c>
      <c r="J27" s="239" t="e">
        <f>IF(ISTEXT('VR-PROP'!#REF!),"DESCARTADO",'VR-PROP'!#REF!)</f>
        <v>#REF!</v>
      </c>
    </row>
    <row r="28" spans="8:10">
      <c r="H28" s="240">
        <v>27</v>
      </c>
      <c r="I28" s="239" t="e">
        <f>IF(ISTEXT('VR-PROP'!#REF!),"DESCARTADO",'VR-PROP'!#REF!)</f>
        <v>#REF!</v>
      </c>
      <c r="J28" s="239" t="e">
        <f>IF(ISTEXT('VR-PROP'!#REF!),"DESCARTADO",'VR-PROP'!#REF!)</f>
        <v>#REF!</v>
      </c>
    </row>
    <row r="29" spans="8:10">
      <c r="H29" s="240">
        <v>28</v>
      </c>
      <c r="I29" s="239" t="e">
        <f>IF(ISTEXT('VR-PROP'!#REF!),"DESCARTADO",'VR-PROP'!#REF!)</f>
        <v>#REF!</v>
      </c>
      <c r="J29" s="239" t="e">
        <f>IF(ISTEXT('VR-PROP'!#REF!),"DESCARTADO",'VR-PROP'!#REF!)</f>
        <v>#REF!</v>
      </c>
    </row>
    <row r="30" spans="8:10">
      <c r="H30" s="240">
        <v>29</v>
      </c>
      <c r="I30" s="239" t="e">
        <f>IF(ISTEXT('VR-PROP'!#REF!),"DESCARTADO",'VR-PROP'!#REF!)</f>
        <v>#REF!</v>
      </c>
      <c r="J30" s="239" t="e">
        <f>IF(ISTEXT('VR-PROP'!#REF!),"DESCARTADO",'VR-PROP'!#REF!)</f>
        <v>#REF!</v>
      </c>
    </row>
    <row r="31" spans="8:10">
      <c r="H31" s="240">
        <v>30</v>
      </c>
      <c r="I31" s="239" t="e">
        <f>IF(ISTEXT('VR-PROP'!#REF!),"DESCARTADO",'VR-PROP'!#REF!)</f>
        <v>#REF!</v>
      </c>
      <c r="J31" s="239" t="e">
        <f>IF(ISTEXT('VR-PROP'!#REF!),"DESCARTADO",'VR-PROP'!#REF!)</f>
        <v>#REF!</v>
      </c>
    </row>
    <row r="32" spans="8:10">
      <c r="H32" s="240">
        <v>31</v>
      </c>
      <c r="I32" s="239" t="e">
        <f>IF(ISTEXT('VR-PROP'!#REF!),"DESCARTADO",'VR-PROP'!#REF!)</f>
        <v>#REF!</v>
      </c>
      <c r="J32" s="239" t="e">
        <f>IF(ISTEXT('VR-PROP'!#REF!),"DESCARTADO",'VR-PROP'!#REF!)</f>
        <v>#REF!</v>
      </c>
    </row>
    <row r="33" spans="8:10">
      <c r="H33" s="240">
        <v>32</v>
      </c>
      <c r="I33" s="239" t="e">
        <f>IF(ISTEXT('VR-PROP'!#REF!),"DESCARTADO",'VR-PROP'!#REF!)</f>
        <v>#REF!</v>
      </c>
      <c r="J33" s="239" t="e">
        <f>IF(ISTEXT('VR-PROP'!#REF!),"DESCARTADO",'VR-PROP'!#REF!)</f>
        <v>#REF!</v>
      </c>
    </row>
    <row r="34" spans="8:10">
      <c r="H34" s="240">
        <v>33</v>
      </c>
      <c r="I34" s="239" t="e">
        <f>IF(ISTEXT('VR-PROP'!#REF!),"DESCARTADO",'VR-PROP'!#REF!)</f>
        <v>#REF!</v>
      </c>
      <c r="J34" s="239" t="e">
        <f>IF(ISTEXT('VR-PROP'!#REF!),"DESCARTADO",'VR-PROP'!#REF!)</f>
        <v>#REF!</v>
      </c>
    </row>
    <row r="35" spans="8:10">
      <c r="H35" s="240">
        <v>34</v>
      </c>
      <c r="I35" s="239" t="e">
        <f>IF(ISTEXT('VR-PROP'!#REF!),"DESCARTADO",'VR-PROP'!#REF!)</f>
        <v>#REF!</v>
      </c>
      <c r="J35" s="239" t="e">
        <f>IF(ISTEXT('VR-PROP'!#REF!),"DESCARTADO",'VR-PROP'!#REF!)</f>
        <v>#REF!</v>
      </c>
    </row>
    <row r="36" spans="8:10">
      <c r="H36" s="240">
        <v>35</v>
      </c>
      <c r="I36" s="239" t="e">
        <f>IF(ISTEXT('VR-PROP'!#REF!),"DESCARTADO",'VR-PROP'!#REF!)</f>
        <v>#REF!</v>
      </c>
      <c r="J36" s="239" t="e">
        <f>IF(ISTEXT('VR-PROP'!#REF!),"DESCARTADO",'VR-PROP'!#REF!)</f>
        <v>#REF!</v>
      </c>
    </row>
    <row r="37" spans="8:10">
      <c r="H37" s="240">
        <v>36</v>
      </c>
      <c r="I37" s="239" t="e">
        <f>IF(ISTEXT('VR-PROP'!#REF!),"DESCARTADO",'VR-PROP'!#REF!)</f>
        <v>#REF!</v>
      </c>
      <c r="J37" s="239" t="e">
        <f>IF(ISTEXT('VR-PROP'!#REF!),"DESCARTADO",'VR-PROP'!#REF!)</f>
        <v>#REF!</v>
      </c>
    </row>
    <row r="38" spans="8:10">
      <c r="H38" s="240">
        <v>37</v>
      </c>
      <c r="I38" s="239" t="e">
        <f>IF(ISTEXT('VR-PROP'!#REF!),"DESCARTADO",'VR-PROP'!#REF!)</f>
        <v>#REF!</v>
      </c>
      <c r="J38" s="239" t="e">
        <f>IF(ISTEXT('VR-PROP'!#REF!),"DESCARTADO",'VR-PROP'!#REF!)</f>
        <v>#REF!</v>
      </c>
    </row>
    <row r="39" spans="8:10">
      <c r="H39" s="240">
        <v>38</v>
      </c>
      <c r="I39" s="239" t="e">
        <f>IF(ISTEXT('VR-PROP'!#REF!),"DESCARTADO",'VR-PROP'!#REF!)</f>
        <v>#REF!</v>
      </c>
      <c r="J39" s="239" t="e">
        <f>IF(ISTEXT('VR-PROP'!#REF!),"DESCARTADO",'VR-PROP'!#REF!)</f>
        <v>#REF!</v>
      </c>
    </row>
    <row r="40" spans="8:10">
      <c r="H40" s="240">
        <v>39</v>
      </c>
      <c r="I40" s="239" t="e">
        <f>IF(ISTEXT('VR-PROP'!#REF!),"DESCARTADO",'VR-PROP'!#REF!)</f>
        <v>#REF!</v>
      </c>
      <c r="J40" s="239" t="e">
        <f>IF(ISTEXT('VR-PROP'!#REF!),"DESCARTADO",'VR-PROP'!#REF!)</f>
        <v>#REF!</v>
      </c>
    </row>
    <row r="41" spans="8:10">
      <c r="H41" s="240">
        <v>40</v>
      </c>
      <c r="I41" s="239" t="e">
        <f>IF(ISTEXT('VR-PROP'!#REF!),"DESCARTADO",'VR-PROP'!#REF!)</f>
        <v>#REF!</v>
      </c>
      <c r="J41" s="239" t="e">
        <f>IF(ISTEXT('VR-PROP'!#REF!),"DESCARTADO",'VR-PROP'!#REF!)</f>
        <v>#REF!</v>
      </c>
    </row>
    <row r="42" spans="8:10">
      <c r="H42" s="240">
        <v>41</v>
      </c>
      <c r="I42" s="239" t="e">
        <f>IF(ISTEXT('VR-PROP'!#REF!),"DESCARTADO",'VR-PROP'!#REF!)</f>
        <v>#REF!</v>
      </c>
      <c r="J42" s="239" t="e">
        <f>IF(ISTEXT('VR-PROP'!#REF!),"DESCARTADO",'VR-PROP'!#REF!)</f>
        <v>#REF!</v>
      </c>
    </row>
    <row r="43" spans="8:10">
      <c r="H43" s="240">
        <v>42</v>
      </c>
      <c r="I43" s="239" t="e">
        <f>IF(ISTEXT('VR-PROP'!#REF!),"DESCARTADO",'VR-PROP'!#REF!)</f>
        <v>#REF!</v>
      </c>
      <c r="J43" s="239" t="e">
        <f>IF(ISTEXT('VR-PROP'!#REF!),"DESCARTADO",'VR-PROP'!#REF!)</f>
        <v>#REF!</v>
      </c>
    </row>
    <row r="44" spans="8:10">
      <c r="H44" s="240">
        <v>43</v>
      </c>
      <c r="I44" s="239" t="e">
        <f>IF(ISTEXT('VR-PROP'!#REF!),"DESCARTADO",'VR-PROP'!#REF!)</f>
        <v>#REF!</v>
      </c>
      <c r="J44" s="239" t="e">
        <f>IF(ISTEXT('VR-PROP'!#REF!),"DESCARTADO",'VR-PROP'!#REF!)</f>
        <v>#REF!</v>
      </c>
    </row>
    <row r="45" spans="8:10">
      <c r="H45" s="240">
        <v>44</v>
      </c>
      <c r="I45" s="239" t="e">
        <f>IF(ISTEXT('VR-PROP'!#REF!),"DESCARTADO",'VR-PROP'!#REF!)</f>
        <v>#REF!</v>
      </c>
      <c r="J45" s="239" t="e">
        <f>IF(ISTEXT('VR-PROP'!#REF!),"DESCARTADO",'VR-PROP'!#REF!)</f>
        <v>#REF!</v>
      </c>
    </row>
    <row r="46" spans="8:10">
      <c r="H46" s="240">
        <v>45</v>
      </c>
      <c r="I46" s="239" t="e">
        <f>IF(ISTEXT('VR-PROP'!#REF!),"DESCARTADO",'VR-PROP'!#REF!)</f>
        <v>#REF!</v>
      </c>
      <c r="J46" s="239" t="e">
        <f>IF(ISTEXT('VR-PROP'!#REF!),"DESCARTADO",'VR-PROP'!#REF!)</f>
        <v>#REF!</v>
      </c>
    </row>
    <row r="47" spans="8:10">
      <c r="H47" s="240">
        <v>46</v>
      </c>
      <c r="I47" s="239" t="e">
        <f>IF(ISTEXT('VR-PROP'!#REF!),"DESCARTADO",'VR-PROP'!#REF!)</f>
        <v>#REF!</v>
      </c>
      <c r="J47" s="239" t="e">
        <f>IF(ISTEXT('VR-PROP'!#REF!),"DESCARTADO",'VR-PROP'!#REF!)</f>
        <v>#REF!</v>
      </c>
    </row>
    <row r="48" spans="8:10">
      <c r="H48" s="240">
        <v>47</v>
      </c>
      <c r="I48" s="239" t="e">
        <f>IF(ISTEXT('VR-PROP'!#REF!),"DESCARTADO",'VR-PROP'!#REF!)</f>
        <v>#REF!</v>
      </c>
      <c r="J48" s="239" t="e">
        <f>IF(ISTEXT('VR-PROP'!#REF!),"DESCARTADO",'VR-PROP'!#REF!)</f>
        <v>#REF!</v>
      </c>
    </row>
    <row r="49" spans="8:10">
      <c r="H49" s="240">
        <v>48</v>
      </c>
      <c r="I49" s="239" t="e">
        <f>IF(ISTEXT('VR-PROP'!#REF!),"DESCARTADO",'VR-PROP'!#REF!)</f>
        <v>#REF!</v>
      </c>
      <c r="J49" s="239" t="e">
        <f>IF(ISTEXT('VR-PROP'!#REF!),"DESCARTADO",'VR-PROP'!#REF!)</f>
        <v>#REF!</v>
      </c>
    </row>
    <row r="50" spans="8:10">
      <c r="H50" s="240">
        <v>49</v>
      </c>
      <c r="I50" s="239" t="e">
        <f>IF(ISTEXT('VR-PROP'!#REF!),"DESCARTADO",'VR-PROP'!#REF!)</f>
        <v>#REF!</v>
      </c>
      <c r="J50" s="239" t="e">
        <f>IF(ISTEXT('VR-PROP'!#REF!),"DESCARTADO",'VR-PROP'!#REF!)</f>
        <v>#REF!</v>
      </c>
    </row>
    <row r="51" spans="8:10">
      <c r="H51" s="240">
        <v>50</v>
      </c>
      <c r="I51" s="239" t="e">
        <f>IF(ISTEXT('VR-PROP'!#REF!),"DESCARTADO",'VR-PROP'!#REF!)</f>
        <v>#REF!</v>
      </c>
      <c r="J51" s="239" t="e">
        <f>IF(ISTEXT('VR-PROP'!#REF!),"DESCARTADO",'VR-PROP'!#REF!)</f>
        <v>#REF!</v>
      </c>
    </row>
    <row r="52" spans="8:10">
      <c r="H52" s="240">
        <v>51</v>
      </c>
      <c r="I52" s="239" t="e">
        <f>IF(ISTEXT('VR-PROP'!#REF!),"DESCARTADO",'VR-PROP'!#REF!)</f>
        <v>#REF!</v>
      </c>
      <c r="J52" s="239" t="e">
        <f>IF(ISTEXT('VR-PROP'!#REF!),"DESCARTADO",'VR-PROP'!#REF!)</f>
        <v>#REF!</v>
      </c>
    </row>
    <row r="53" spans="8:10">
      <c r="H53" s="240">
        <v>52</v>
      </c>
      <c r="I53" s="239" t="e">
        <f>IF(ISTEXT('VR-PROP'!#REF!),"DESCARTADO",'VR-PROP'!#REF!)</f>
        <v>#REF!</v>
      </c>
      <c r="J53" s="239" t="e">
        <f>IF(ISTEXT('VR-PROP'!#REF!),"DESCARTADO",'VR-PROP'!#REF!)</f>
        <v>#REF!</v>
      </c>
    </row>
    <row r="54" spans="8:10">
      <c r="H54" s="240">
        <v>53</v>
      </c>
      <c r="I54" s="239" t="e">
        <f>IF(ISTEXT('VR-PROP'!#REF!),"DESCARTADO",'VR-PROP'!#REF!)</f>
        <v>#REF!</v>
      </c>
      <c r="J54" s="239" t="e">
        <f>IF(ISTEXT('VR-PROP'!#REF!),"DESCARTADO",'VR-PROP'!#REF!)</f>
        <v>#REF!</v>
      </c>
    </row>
    <row r="55" spans="8:10">
      <c r="H55" s="240">
        <v>54</v>
      </c>
      <c r="I55" s="239" t="e">
        <f>IF(ISTEXT('VR-PROP'!#REF!),"DESCARTADO",'VR-PROP'!#REF!)</f>
        <v>#REF!</v>
      </c>
      <c r="J55" s="239" t="e">
        <f>IF(ISTEXT('VR-PROP'!#REF!),"DESCARTADO",'VR-PROP'!#REF!)</f>
        <v>#REF!</v>
      </c>
    </row>
    <row r="56" spans="8:10">
      <c r="H56" s="240">
        <v>55</v>
      </c>
      <c r="I56" s="239" t="e">
        <f>IF(ISTEXT('VR-PROP'!#REF!),"DESCARTADO",'VR-PROP'!#REF!)</f>
        <v>#REF!</v>
      </c>
      <c r="J56" s="239" t="e">
        <f>IF(ISTEXT('VR-PROP'!#REF!),"DESCARTADO",'VR-PROP'!#REF!)</f>
        <v>#REF!</v>
      </c>
    </row>
    <row r="57" spans="8:10">
      <c r="H57" s="240">
        <v>56</v>
      </c>
      <c r="I57" s="239" t="e">
        <f>IF(ISTEXT('VR-PROP'!#REF!),"DESCARTADO",'VR-PROP'!#REF!)</f>
        <v>#REF!</v>
      </c>
      <c r="J57" s="239" t="e">
        <f>IF(ISTEXT('VR-PROP'!#REF!),"DESCARTADO",'VR-PROP'!#REF!)</f>
        <v>#REF!</v>
      </c>
    </row>
    <row r="58" spans="8:10">
      <c r="H58" s="240">
        <v>57</v>
      </c>
      <c r="I58" s="239" t="e">
        <f>IF(ISTEXT('VR-PROP'!#REF!),"DESCARTADO",'VR-PROP'!#REF!)</f>
        <v>#REF!</v>
      </c>
      <c r="J58" s="239" t="e">
        <f>IF(ISTEXT('VR-PROP'!#REF!),"DESCARTADO",'VR-PROP'!#REF!)</f>
        <v>#REF!</v>
      </c>
    </row>
    <row r="59" spans="8:10">
      <c r="H59" s="240">
        <v>58</v>
      </c>
      <c r="I59" s="239" t="e">
        <f>IF(ISTEXT('VR-PROP'!#REF!),"DESCARTADO",'VR-PROP'!#REF!)</f>
        <v>#REF!</v>
      </c>
      <c r="J59" s="239" t="e">
        <f>IF(ISTEXT('VR-PROP'!#REF!),"DESCARTADO",'VR-PROP'!#REF!)</f>
        <v>#REF!</v>
      </c>
    </row>
    <row r="60" spans="8:10">
      <c r="H60" s="240">
        <v>59</v>
      </c>
      <c r="I60" s="239" t="e">
        <f>IF(ISTEXT('VR-PROP'!#REF!),"DESCARTADO",'VR-PROP'!#REF!)</f>
        <v>#REF!</v>
      </c>
      <c r="J60" s="239" t="e">
        <f>IF(ISTEXT('VR-PROP'!#REF!),"DESCARTADO",'VR-PROP'!#REF!)</f>
        <v>#REF!</v>
      </c>
    </row>
    <row r="61" spans="8:10">
      <c r="H61" s="240">
        <v>60</v>
      </c>
      <c r="I61" s="239" t="e">
        <f>IF(ISTEXT('VR-PROP'!#REF!),"DESCARTADO",'VR-PROP'!#REF!)</f>
        <v>#REF!</v>
      </c>
      <c r="J61" s="239" t="e">
        <f>IF(ISTEXT('VR-PROP'!#REF!),"DESCARTADO",'VR-PROP'!#REF!)</f>
        <v>#REF!</v>
      </c>
    </row>
    <row r="62" spans="8:10">
      <c r="H62" s="240">
        <v>61</v>
      </c>
      <c r="I62" s="239" t="e">
        <f>IF(ISTEXT('VR-PROP'!#REF!),"DESCARTADO",'VR-PROP'!#REF!)</f>
        <v>#REF!</v>
      </c>
      <c r="J62" s="239" t="e">
        <f>IF(ISTEXT('VR-PROP'!#REF!),"DESCARTADO",'VR-PROP'!#REF!)</f>
        <v>#REF!</v>
      </c>
    </row>
    <row r="63" spans="8:10">
      <c r="H63" s="240">
        <v>62</v>
      </c>
      <c r="I63" s="239" t="e">
        <f>IF(ISTEXT('VR-PROP'!#REF!),"DESCARTADO",'VR-PROP'!#REF!)</f>
        <v>#REF!</v>
      </c>
      <c r="J63" s="239" t="e">
        <f>IF(ISTEXT('VR-PROP'!#REF!),"DESCARTADO",'VR-PROP'!#REF!)</f>
        <v>#REF!</v>
      </c>
    </row>
    <row r="64" spans="8:10">
      <c r="H64" s="240">
        <v>63</v>
      </c>
      <c r="I64" s="239" t="e">
        <f>IF(ISTEXT('VR-PROP'!#REF!),"DESCARTADO",'VR-PROP'!#REF!)</f>
        <v>#REF!</v>
      </c>
      <c r="J64" s="239" t="e">
        <f>IF(ISTEXT('VR-PROP'!#REF!),"DESCARTADO",'VR-PROP'!#REF!)</f>
        <v>#REF!</v>
      </c>
    </row>
    <row r="65" spans="8:10">
      <c r="H65" s="240">
        <v>64</v>
      </c>
      <c r="I65" s="239" t="e">
        <f>IF(ISTEXT('VR-PROP'!#REF!),"DESCARTADO",'VR-PROP'!#REF!)</f>
        <v>#REF!</v>
      </c>
      <c r="J65" s="239" t="e">
        <f>IF(ISTEXT('VR-PROP'!#REF!),"DESCARTADO",'VR-PROP'!#REF!)</f>
        <v>#REF!</v>
      </c>
    </row>
    <row r="66" spans="8:10">
      <c r="H66" s="240">
        <v>65</v>
      </c>
      <c r="I66" s="239" t="e">
        <f>IF(ISTEXT('VR-PROP'!#REF!),"DESCARTADO",'VR-PROP'!#REF!)</f>
        <v>#REF!</v>
      </c>
      <c r="J66" s="239" t="e">
        <f>IF(ISTEXT('VR-PROP'!#REF!),"DESCARTADO",'VR-PROP'!#REF!)</f>
        <v>#REF!</v>
      </c>
    </row>
    <row r="67" spans="8:10">
      <c r="H67" s="240">
        <v>66</v>
      </c>
      <c r="I67" s="239" t="e">
        <f>IF(ISTEXT('VR-PROP'!#REF!),"DESCARTADO",'VR-PROP'!#REF!)</f>
        <v>#REF!</v>
      </c>
      <c r="J67" s="239" t="e">
        <f>IF(ISTEXT('VR-PROP'!#REF!),"DESCARTADO",'VR-PROP'!#REF!)</f>
        <v>#REF!</v>
      </c>
    </row>
    <row r="68" spans="8:10">
      <c r="H68" s="240">
        <v>67</v>
      </c>
      <c r="I68" s="239" t="e">
        <f>IF(ISTEXT('VR-PROP'!#REF!),"DESCARTADO",'VR-PROP'!#REF!)</f>
        <v>#REF!</v>
      </c>
      <c r="J68" s="239" t="e">
        <f>IF(ISTEXT('VR-PROP'!#REF!),"DESCARTADO",'VR-PROP'!#REF!)</f>
        <v>#REF!</v>
      </c>
    </row>
    <row r="69" spans="8:10">
      <c r="H69" s="240">
        <v>68</v>
      </c>
      <c r="I69" s="239" t="e">
        <f>IF(ISTEXT('VR-PROP'!#REF!),"DESCARTADO",'VR-PROP'!#REF!)</f>
        <v>#REF!</v>
      </c>
      <c r="J69" s="239" t="e">
        <f>IF(ISTEXT('VR-PROP'!#REF!),"DESCARTADO",'VR-PROP'!#REF!)</f>
        <v>#REF!</v>
      </c>
    </row>
    <row r="70" spans="8:10">
      <c r="H70" s="240">
        <v>69</v>
      </c>
      <c r="I70" s="239" t="e">
        <f>IF(ISTEXT('VR-PROP'!#REF!),"DESCARTADO",'VR-PROP'!#REF!)</f>
        <v>#REF!</v>
      </c>
      <c r="J70" s="239" t="e">
        <f>IF(ISTEXT('VR-PROP'!#REF!),"DESCARTADO",'VR-PROP'!#REF!)</f>
        <v>#REF!</v>
      </c>
    </row>
    <row r="71" spans="8:10">
      <c r="H71" s="240">
        <v>70</v>
      </c>
      <c r="I71" s="239" t="e">
        <f>IF(ISTEXT('VR-PROP'!#REF!),"DESCARTADO",'VR-PROP'!#REF!)</f>
        <v>#REF!</v>
      </c>
      <c r="J71" s="239" t="e">
        <f>IF(ISTEXT('VR-PROP'!#REF!),"DESCARTADO",'VR-PROP'!#REF!)</f>
        <v>#REF!</v>
      </c>
    </row>
    <row r="72" spans="8:10">
      <c r="H72" s="240">
        <v>71</v>
      </c>
      <c r="I72" s="239" t="e">
        <f>IF(ISTEXT('VR-PROP'!#REF!),"DESCARTADO",'VR-PROP'!#REF!)</f>
        <v>#REF!</v>
      </c>
      <c r="J72" s="239" t="e">
        <f>IF(ISTEXT('VR-PROP'!#REF!),"DESCARTADO",'VR-PROP'!#REF!)</f>
        <v>#REF!</v>
      </c>
    </row>
    <row r="73" spans="8:10">
      <c r="H73" s="240">
        <v>72</v>
      </c>
      <c r="I73" s="239" t="e">
        <f>IF(ISTEXT('VR-PROP'!#REF!),"DESCARTADO",'VR-PROP'!#REF!)</f>
        <v>#REF!</v>
      </c>
      <c r="J73" s="239" t="e">
        <f>IF(ISTEXT('VR-PROP'!#REF!),"DESCARTADO",'VR-PROP'!#REF!)</f>
        <v>#REF!</v>
      </c>
    </row>
    <row r="74" spans="8:10">
      <c r="H74" s="240">
        <v>73</v>
      </c>
      <c r="I74" s="239" t="e">
        <f>IF(ISTEXT('VR-PROP'!#REF!),"DESCARTADO",'VR-PROP'!#REF!)</f>
        <v>#REF!</v>
      </c>
      <c r="J74" s="239" t="e">
        <f>IF(ISTEXT('VR-PROP'!#REF!),"DESCARTADO",'VR-PROP'!#REF!)</f>
        <v>#REF!</v>
      </c>
    </row>
    <row r="75" spans="8:10">
      <c r="H75" s="240">
        <v>74</v>
      </c>
      <c r="I75" s="239" t="e">
        <f>IF(ISTEXT('VR-PROP'!#REF!),"DESCARTADO",'VR-PROP'!#REF!)</f>
        <v>#REF!</v>
      </c>
      <c r="J75" s="239" t="e">
        <f>IF(ISTEXT('VR-PROP'!#REF!),"DESCARTADO",'VR-PROP'!#REF!)</f>
        <v>#REF!</v>
      </c>
    </row>
    <row r="76" spans="8:10">
      <c r="H76" s="240">
        <v>75</v>
      </c>
      <c r="I76" s="239" t="e">
        <f>IF(ISTEXT('VR-PROP'!#REF!),"DESCARTADO",'VR-PROP'!#REF!)</f>
        <v>#REF!</v>
      </c>
      <c r="J76" s="239" t="e">
        <f>IF(ISTEXT('VR-PROP'!#REF!),"DESCARTADO",'VR-PROP'!#REF!)</f>
        <v>#REF!</v>
      </c>
    </row>
    <row r="77" spans="8:10">
      <c r="H77" s="240">
        <v>76</v>
      </c>
      <c r="I77" s="239" t="e">
        <f>IF(ISTEXT('VR-PROP'!#REF!),"DESCARTADO",'VR-PROP'!#REF!)</f>
        <v>#REF!</v>
      </c>
      <c r="J77" s="239" t="e">
        <f>IF(ISTEXT('VR-PROP'!#REF!),"DESCARTADO",'VR-PROP'!#REF!)</f>
        <v>#REF!</v>
      </c>
    </row>
    <row r="78" spans="8:10">
      <c r="H78" s="240">
        <v>77</v>
      </c>
      <c r="I78" s="239" t="e">
        <f>IF(ISTEXT('VR-PROP'!#REF!),"DESCARTADO",'VR-PROP'!#REF!)</f>
        <v>#REF!</v>
      </c>
      <c r="J78" s="239" t="e">
        <f>IF(ISTEXT('VR-PROP'!#REF!),"DESCARTADO",'VR-PROP'!#REF!)</f>
        <v>#REF!</v>
      </c>
    </row>
    <row r="79" spans="8:10">
      <c r="H79" s="240">
        <v>78</v>
      </c>
      <c r="I79" s="239" t="e">
        <f>IF(ISTEXT('VR-PROP'!#REF!),"DESCARTADO",'VR-PROP'!#REF!)</f>
        <v>#REF!</v>
      </c>
      <c r="J79" s="239" t="e">
        <f>IF(ISTEXT('VR-PROP'!#REF!),"DESCARTADO",'VR-PROP'!#REF!)</f>
        <v>#REF!</v>
      </c>
    </row>
    <row r="80" spans="8:10">
      <c r="H80" s="240">
        <v>79</v>
      </c>
      <c r="I80" s="239" t="e">
        <f>IF(ISTEXT('VR-PROP'!#REF!),"DESCARTADO",'VR-PROP'!#REF!)</f>
        <v>#REF!</v>
      </c>
      <c r="J80" s="239" t="e">
        <f>IF(ISTEXT('VR-PROP'!#REF!),"DESCARTADO",'VR-PROP'!#REF!)</f>
        <v>#REF!</v>
      </c>
    </row>
    <row r="81" spans="8:10">
      <c r="H81" s="240">
        <v>80</v>
      </c>
      <c r="I81" s="239" t="e">
        <f>IF(ISTEXT('VR-PROP'!#REF!),"DESCARTADO",'VR-PROP'!#REF!)</f>
        <v>#REF!</v>
      </c>
      <c r="J81" s="239" t="e">
        <f>IF(ISTEXT('VR-PROP'!#REF!),"DESCARTADO",'VR-PROP'!#REF!)</f>
        <v>#REF!</v>
      </c>
    </row>
    <row r="82" spans="8:10">
      <c r="H82" s="240">
        <v>81</v>
      </c>
      <c r="I82" s="239" t="e">
        <f>IF(ISTEXT('VR-PROP'!#REF!),"DESCARTADO",'VR-PROP'!#REF!)</f>
        <v>#REF!</v>
      </c>
      <c r="J82" s="239" t="e">
        <f>IF(ISTEXT('VR-PROP'!#REF!),"DESCARTADO",'VR-PROP'!#REF!)</f>
        <v>#REF!</v>
      </c>
    </row>
    <row r="83" spans="8:10">
      <c r="H83" s="240">
        <v>82</v>
      </c>
      <c r="I83" s="239" t="e">
        <f>IF(ISTEXT('VR-PROP'!#REF!),"DESCARTADO",'VR-PROP'!#REF!)</f>
        <v>#REF!</v>
      </c>
      <c r="J83" s="239" t="e">
        <f>IF(ISTEXT('VR-PROP'!#REF!),"DESCARTADO",'VR-PROP'!#REF!)</f>
        <v>#REF!</v>
      </c>
    </row>
    <row r="84" spans="8:10">
      <c r="H84" s="240">
        <v>83</v>
      </c>
      <c r="I84" s="239" t="e">
        <f>IF(ISTEXT('VR-PROP'!#REF!),"DESCARTADO",'VR-PROP'!#REF!)</f>
        <v>#REF!</v>
      </c>
      <c r="J84" s="239" t="e">
        <f>IF(ISTEXT('VR-PROP'!#REF!),"DESCARTADO",'VR-PROP'!#REF!)</f>
        <v>#REF!</v>
      </c>
    </row>
    <row r="85" spans="8:10">
      <c r="H85" s="240">
        <v>84</v>
      </c>
      <c r="I85" s="239" t="e">
        <f>IF(ISTEXT('VR-PROP'!#REF!),"DESCARTADO",'VR-PROP'!#REF!)</f>
        <v>#REF!</v>
      </c>
      <c r="J85" s="239" t="e">
        <f>IF(ISTEXT('VR-PROP'!#REF!),"DESCARTADO",'VR-PROP'!#REF!)</f>
        <v>#REF!</v>
      </c>
    </row>
    <row r="86" spans="8:10">
      <c r="H86" s="240">
        <v>85</v>
      </c>
      <c r="I86" s="239" t="e">
        <f>IF(ISTEXT('VR-PROP'!#REF!),"DESCARTADO",'VR-PROP'!#REF!)</f>
        <v>#REF!</v>
      </c>
      <c r="J86" s="239" t="e">
        <f>IF(ISTEXT('VR-PROP'!#REF!),"DESCARTADO",'VR-PROP'!#REF!)</f>
        <v>#REF!</v>
      </c>
    </row>
    <row r="87" spans="8:10">
      <c r="H87" s="240">
        <v>86</v>
      </c>
      <c r="I87" s="239" t="e">
        <f>IF(ISTEXT('VR-PROP'!#REF!),"DESCARTADO",'VR-PROP'!#REF!)</f>
        <v>#REF!</v>
      </c>
      <c r="J87" s="239" t="e">
        <f>IF(ISTEXT('VR-PROP'!#REF!),"DESCARTADO",'VR-PROP'!#REF!)</f>
        <v>#REF!</v>
      </c>
    </row>
    <row r="88" spans="8:10">
      <c r="H88" s="240">
        <v>87</v>
      </c>
      <c r="I88" s="239" t="e">
        <f>IF(ISTEXT('VR-PROP'!#REF!),"DESCARTADO",'VR-PROP'!#REF!)</f>
        <v>#REF!</v>
      </c>
      <c r="J88" s="239" t="e">
        <f>IF(ISTEXT('VR-PROP'!#REF!),"DESCARTADO",'VR-PROP'!#REF!)</f>
        <v>#REF!</v>
      </c>
    </row>
    <row r="89" spans="8:10">
      <c r="H89" s="240">
        <v>88</v>
      </c>
      <c r="I89" s="239" t="e">
        <f>IF(ISTEXT('VR-PROP'!#REF!),"DESCARTADO",'VR-PROP'!#REF!)</f>
        <v>#REF!</v>
      </c>
      <c r="J89" s="239" t="e">
        <f>IF(ISTEXT('VR-PROP'!#REF!),"DESCARTADO",'VR-PROP'!#REF!)</f>
        <v>#REF!</v>
      </c>
    </row>
    <row r="90" spans="8:10">
      <c r="H90" s="240">
        <v>89</v>
      </c>
      <c r="I90" s="239" t="e">
        <f>IF(ISTEXT('VR-PROP'!#REF!),"DESCARTADO",'VR-PROP'!#REF!)</f>
        <v>#REF!</v>
      </c>
      <c r="J90" s="239" t="e">
        <f>IF(ISTEXT('VR-PROP'!#REF!),"DESCARTADO",'VR-PROP'!#REF!)</f>
        <v>#REF!</v>
      </c>
    </row>
    <row r="91" spans="8:10">
      <c r="H91" s="240">
        <v>90</v>
      </c>
      <c r="I91" s="239" t="e">
        <f>IF(ISTEXT('VR-PROP'!#REF!),"DESCARTADO",'VR-PROP'!#REF!)</f>
        <v>#REF!</v>
      </c>
      <c r="J91" s="239" t="e">
        <f>IF(ISTEXT('VR-PROP'!#REF!),"DESCARTADO",'VR-PROP'!#REF!)</f>
        <v>#REF!</v>
      </c>
    </row>
    <row r="92" spans="8:10">
      <c r="H92" s="240">
        <v>91</v>
      </c>
      <c r="I92" s="239" t="e">
        <f>IF(ISTEXT('VR-PROP'!#REF!),"DESCARTADO",'VR-PROP'!#REF!)</f>
        <v>#REF!</v>
      </c>
      <c r="J92" s="239" t="e">
        <f>IF(ISTEXT('VR-PROP'!#REF!),"DESCARTADO",'VR-PROP'!#REF!)</f>
        <v>#REF!</v>
      </c>
    </row>
    <row r="93" spans="8:10">
      <c r="H93" s="240">
        <v>92</v>
      </c>
      <c r="I93" s="239" t="e">
        <f>IF(ISTEXT('VR-PROP'!#REF!),"DESCARTADO",'VR-PROP'!#REF!)</f>
        <v>#REF!</v>
      </c>
      <c r="J93" s="239" t="e">
        <f>IF(ISTEXT('VR-PROP'!#REF!),"DESCARTADO",'VR-PROP'!#REF!)</f>
        <v>#REF!</v>
      </c>
    </row>
    <row r="94" spans="8:10">
      <c r="H94" s="240">
        <v>93</v>
      </c>
      <c r="I94" s="239" t="e">
        <f>IF(ISTEXT('VR-PROP'!#REF!),"DESCARTADO",'VR-PROP'!#REF!)</f>
        <v>#REF!</v>
      </c>
      <c r="J94" s="239" t="e">
        <f>IF(ISTEXT('VR-PROP'!#REF!),"DESCARTADO",'VR-PROP'!#REF!)</f>
        <v>#REF!</v>
      </c>
    </row>
    <row r="95" spans="8:10">
      <c r="H95" s="240">
        <v>94</v>
      </c>
      <c r="I95" s="239" t="e">
        <f>IF(ISTEXT('VR-PROP'!#REF!),"DESCARTADO",'VR-PROP'!#REF!)</f>
        <v>#REF!</v>
      </c>
      <c r="J95" s="239" t="e">
        <f>IF(ISTEXT('VR-PROP'!#REF!),"DESCARTADO",'VR-PROP'!#REF!)</f>
        <v>#REF!</v>
      </c>
    </row>
    <row r="96" spans="8:10">
      <c r="H96" s="240">
        <v>95</v>
      </c>
      <c r="I96" s="239" t="e">
        <f>IF(ISTEXT('VR-PROP'!#REF!),"DESCARTADO",'VR-PROP'!#REF!)</f>
        <v>#REF!</v>
      </c>
      <c r="J96" s="239" t="e">
        <f>IF(ISTEXT('VR-PROP'!#REF!),"DESCARTADO",'VR-PROP'!#REF!)</f>
        <v>#REF!</v>
      </c>
    </row>
    <row r="97" spans="8:10">
      <c r="H97" s="240">
        <v>96</v>
      </c>
      <c r="I97" s="239" t="e">
        <f>IF(ISTEXT('VR-PROP'!#REF!),"DESCARTADO",'VR-PROP'!#REF!)</f>
        <v>#REF!</v>
      </c>
      <c r="J97" s="239" t="e">
        <f>IF(ISTEXT('VR-PROP'!#REF!),"DESCARTADO",'VR-PROP'!#REF!)</f>
        <v>#REF!</v>
      </c>
    </row>
    <row r="98" spans="8:10">
      <c r="H98" s="240">
        <v>97</v>
      </c>
      <c r="I98" s="239" t="e">
        <f>IF(ISTEXT('VR-PROP'!#REF!),"DESCARTADO",'VR-PROP'!#REF!)</f>
        <v>#REF!</v>
      </c>
      <c r="J98" s="239" t="e">
        <f>IF(ISTEXT('VR-PROP'!#REF!),"DESCARTADO",'VR-PROP'!#REF!)</f>
        <v>#REF!</v>
      </c>
    </row>
    <row r="99" spans="8:10">
      <c r="H99" s="240">
        <v>98</v>
      </c>
      <c r="I99" s="239" t="e">
        <f>IF(ISTEXT('VR-PROP'!#REF!),"DESCARTADO",'VR-PROP'!#REF!)</f>
        <v>#REF!</v>
      </c>
      <c r="J99" s="239" t="e">
        <f>IF(ISTEXT('VR-PROP'!#REF!),"DESCARTADO",'VR-PROP'!#REF!)</f>
        <v>#REF!</v>
      </c>
    </row>
    <row r="100" spans="8:10">
      <c r="H100" s="240">
        <v>99</v>
      </c>
      <c r="I100" s="239" t="e">
        <f>IF(ISTEXT('VR-PROP'!#REF!),"DESCARTADO",'VR-PROP'!#REF!)</f>
        <v>#REF!</v>
      </c>
      <c r="J100" s="239" t="e">
        <f>IF(ISTEXT('VR-PROP'!#REF!),"DESCARTADO",'VR-PROP'!#REF!)</f>
        <v>#REF!</v>
      </c>
    </row>
    <row r="101" spans="8:10">
      <c r="H101" s="240">
        <v>100</v>
      </c>
      <c r="I101" s="239" t="e">
        <f>IF(ISTEXT('VR-PROP'!#REF!),"DESCARTADO",'VR-PROP'!#REF!)</f>
        <v>#REF!</v>
      </c>
      <c r="J101" s="239" t="e">
        <f>IF(ISTEXT('VR-PROP'!#REF!),"DESCARTADO",'VR-PROP'!#REF!)</f>
        <v>#REF!</v>
      </c>
    </row>
    <row r="102" spans="8:10">
      <c r="H102" s="240">
        <v>101</v>
      </c>
      <c r="I102" s="239" t="e">
        <f>IF(ISTEXT('VR-PROP'!#REF!),"DESCARTADO",'VR-PROP'!#REF!)</f>
        <v>#REF!</v>
      </c>
      <c r="J102" s="239" t="e">
        <f>IF(ISTEXT('VR-PROP'!#REF!),"DESCARTADO",'VR-PROP'!#REF!)</f>
        <v>#REF!</v>
      </c>
    </row>
    <row r="103" spans="8:10">
      <c r="H103" s="240">
        <v>102</v>
      </c>
      <c r="I103" s="239" t="e">
        <f>IF(ISTEXT('VR-PROP'!#REF!),"DESCARTADO",'VR-PROP'!#REF!)</f>
        <v>#REF!</v>
      </c>
      <c r="J103" s="239" t="e">
        <f>IF(ISTEXT('VR-PROP'!#REF!),"DESCARTADO",'VR-PROP'!#REF!)</f>
        <v>#REF!</v>
      </c>
    </row>
    <row r="104" spans="8:10">
      <c r="H104" s="240">
        <v>103</v>
      </c>
      <c r="I104" s="239" t="e">
        <f>IF(ISTEXT('VR-PROP'!#REF!),"DESCARTADO",'VR-PROP'!#REF!)</f>
        <v>#REF!</v>
      </c>
      <c r="J104" s="239" t="e">
        <f>IF(ISTEXT('VR-PROP'!#REF!),"DESCARTADO",'VR-PROP'!#REF!)</f>
        <v>#REF!</v>
      </c>
    </row>
    <row r="105" spans="8:10">
      <c r="H105" s="240">
        <v>104</v>
      </c>
      <c r="I105" s="239" t="e">
        <f>IF(ISTEXT('VR-PROP'!#REF!),"DESCARTADO",'VR-PROP'!#REF!)</f>
        <v>#REF!</v>
      </c>
      <c r="J105" s="239" t="e">
        <f>IF(ISTEXT('VR-PROP'!#REF!),"DESCARTADO",'VR-PROP'!#REF!)</f>
        <v>#REF!</v>
      </c>
    </row>
    <row r="106" spans="8:10">
      <c r="H106" s="240">
        <v>105</v>
      </c>
      <c r="I106" s="239" t="e">
        <f>IF(ISTEXT('VR-PROP'!#REF!),"DESCARTADO",'VR-PROP'!#REF!)</f>
        <v>#REF!</v>
      </c>
      <c r="J106" s="239" t="e">
        <f>IF(ISTEXT('VR-PROP'!#REF!),"DESCARTADO",'VR-PROP'!#REF!)</f>
        <v>#REF!</v>
      </c>
    </row>
    <row r="107" spans="8:10">
      <c r="H107" s="240">
        <v>106</v>
      </c>
      <c r="I107" s="239" t="e">
        <f>IF(ISTEXT('VR-PROP'!#REF!),"DESCARTADO",'VR-PROP'!#REF!)</f>
        <v>#REF!</v>
      </c>
      <c r="J107" s="239" t="e">
        <f>IF(ISTEXT('VR-PROP'!#REF!),"DESCARTADO",'VR-PROP'!#REF!)</f>
        <v>#REF!</v>
      </c>
    </row>
    <row r="108" spans="8:10">
      <c r="H108" s="240">
        <v>107</v>
      </c>
      <c r="I108" s="239" t="e">
        <f>IF(ISTEXT('VR-PROP'!#REF!),"DESCARTADO",'VR-PROP'!#REF!)</f>
        <v>#REF!</v>
      </c>
      <c r="J108" s="239" t="e">
        <f>IF(ISTEXT('VR-PROP'!#REF!),"DESCARTADO",'VR-PROP'!#REF!)</f>
        <v>#REF!</v>
      </c>
    </row>
    <row r="109" spans="8:10">
      <c r="H109" s="240">
        <v>108</v>
      </c>
      <c r="I109" s="239" t="e">
        <f>IF(ISTEXT('VR-PROP'!#REF!),"DESCARTADO",'VR-PROP'!#REF!)</f>
        <v>#REF!</v>
      </c>
      <c r="J109" s="239" t="e">
        <f>IF(ISTEXT('VR-PROP'!#REF!),"DESCARTADO",'VR-PROP'!#REF!)</f>
        <v>#REF!</v>
      </c>
    </row>
    <row r="110" spans="8:10">
      <c r="H110" s="240">
        <v>109</v>
      </c>
      <c r="I110" s="239" t="e">
        <f>IF(ISTEXT('VR-PROP'!#REF!),"DESCARTADO",'VR-PROP'!#REF!)</f>
        <v>#REF!</v>
      </c>
      <c r="J110" s="239" t="e">
        <f>IF(ISTEXT('VR-PROP'!#REF!),"DESCARTADO",'VR-PROP'!#REF!)</f>
        <v>#REF!</v>
      </c>
    </row>
    <row r="111" spans="8:10">
      <c r="H111" s="240">
        <v>110</v>
      </c>
      <c r="I111" s="239" t="e">
        <f>IF(ISTEXT('VR-PROP'!#REF!),"DESCARTADO",'VR-PROP'!#REF!)</f>
        <v>#REF!</v>
      </c>
      <c r="J111" s="239" t="e">
        <f>IF(ISTEXT('VR-PROP'!#REF!),"DESCARTADO",'VR-PROP'!#REF!)</f>
        <v>#REF!</v>
      </c>
    </row>
    <row r="112" spans="8:10">
      <c r="H112" s="240">
        <v>111</v>
      </c>
      <c r="I112" s="239" t="e">
        <f>IF(ISTEXT('VR-PROP'!#REF!),"DESCARTADO",'VR-PROP'!#REF!)</f>
        <v>#REF!</v>
      </c>
      <c r="J112" s="239" t="e">
        <f>IF(ISTEXT('VR-PROP'!#REF!),"DESCARTADO",'VR-PROP'!#REF!)</f>
        <v>#REF!</v>
      </c>
    </row>
    <row r="113" spans="8:10">
      <c r="H113" s="240">
        <v>112</v>
      </c>
      <c r="I113" s="239" t="e">
        <f>IF(ISTEXT('VR-PROP'!#REF!),"DESCARTADO",'VR-PROP'!#REF!)</f>
        <v>#REF!</v>
      </c>
      <c r="J113" s="239" t="e">
        <f>IF(ISTEXT('VR-PROP'!#REF!),"DESCARTADO",'VR-PROP'!#REF!)</f>
        <v>#REF!</v>
      </c>
    </row>
    <row r="114" spans="8:10">
      <c r="H114" s="240">
        <v>113</v>
      </c>
      <c r="I114" s="239" t="e">
        <f>IF(ISTEXT('VR-PROP'!#REF!),"DESCARTADO",'VR-PROP'!#REF!)</f>
        <v>#REF!</v>
      </c>
      <c r="J114" s="239" t="e">
        <f>IF(ISTEXT('VR-PROP'!#REF!),"DESCARTADO",'VR-PROP'!#REF!)</f>
        <v>#REF!</v>
      </c>
    </row>
    <row r="115" spans="8:10">
      <c r="H115" s="240">
        <v>114</v>
      </c>
      <c r="I115" s="239" t="e">
        <f>IF(ISTEXT('VR-PROP'!#REF!),"DESCARTADO",'VR-PROP'!#REF!)</f>
        <v>#REF!</v>
      </c>
      <c r="J115" s="239" t="e">
        <f>IF(ISTEXT('VR-PROP'!#REF!),"DESCARTADO",'VR-PROP'!#REF!)</f>
        <v>#REF!</v>
      </c>
    </row>
    <row r="116" spans="8:10">
      <c r="H116" s="240">
        <v>115</v>
      </c>
      <c r="I116" s="239" t="e">
        <f>IF(ISTEXT('VR-PROP'!#REF!),"DESCARTADO",'VR-PROP'!#REF!)</f>
        <v>#REF!</v>
      </c>
      <c r="J116" s="239" t="e">
        <f>IF(ISTEXT('VR-PROP'!#REF!),"DESCARTADO",'VR-PROP'!#REF!)</f>
        <v>#REF!</v>
      </c>
    </row>
    <row r="117" spans="8:10">
      <c r="H117" s="240">
        <v>116</v>
      </c>
      <c r="I117" s="239" t="e">
        <f>IF(ISTEXT('VR-PROP'!#REF!),"DESCARTADO",'VR-PROP'!#REF!)</f>
        <v>#REF!</v>
      </c>
      <c r="J117" s="239" t="e">
        <f>IF(ISTEXT('VR-PROP'!#REF!),"DESCARTADO",'VR-PROP'!#REF!)</f>
        <v>#REF!</v>
      </c>
    </row>
    <row r="118" spans="8:10">
      <c r="H118" s="240">
        <v>117</v>
      </c>
      <c r="I118" s="239" t="e">
        <f>IF(ISTEXT('VR-PROP'!#REF!),"DESCARTADO",'VR-PROP'!#REF!)</f>
        <v>#REF!</v>
      </c>
      <c r="J118" s="239" t="e">
        <f>IF(ISTEXT('VR-PROP'!#REF!),"DESCARTADO",'VR-PROP'!#REF!)</f>
        <v>#REF!</v>
      </c>
    </row>
    <row r="119" spans="8:10">
      <c r="H119" s="240">
        <v>118</v>
      </c>
      <c r="I119" s="239" t="e">
        <f>IF(ISTEXT('VR-PROP'!#REF!),"DESCARTADO",'VR-PROP'!#REF!)</f>
        <v>#REF!</v>
      </c>
      <c r="J119" s="239" t="e">
        <f>IF(ISTEXT('VR-PROP'!#REF!),"DESCARTADO",'VR-PROP'!#REF!)</f>
        <v>#REF!</v>
      </c>
    </row>
    <row r="120" spans="8:10">
      <c r="H120" s="240">
        <v>119</v>
      </c>
      <c r="I120" s="239" t="e">
        <f>IF(ISTEXT('VR-PROP'!#REF!),"DESCARTADO",'VR-PROP'!#REF!)</f>
        <v>#REF!</v>
      </c>
      <c r="J120" s="239" t="e">
        <f>IF(ISTEXT('VR-PROP'!#REF!),"DESCARTADO",'VR-PROP'!#REF!)</f>
        <v>#REF!</v>
      </c>
    </row>
    <row r="121" spans="8:10">
      <c r="H121" s="240">
        <v>120</v>
      </c>
      <c r="I121" s="239" t="e">
        <f>IF(ISTEXT('VR-PROP'!#REF!),"DESCARTADO",'VR-PROP'!#REF!)</f>
        <v>#REF!</v>
      </c>
      <c r="J121" s="239" t="e">
        <f>IF(ISTEXT('VR-PROP'!#REF!),"DESCARTADO",'VR-PROP'!#REF!)</f>
        <v>#REF!</v>
      </c>
    </row>
    <row r="122" spans="8:10">
      <c r="H122" s="240">
        <v>121</v>
      </c>
      <c r="I122" s="239" t="e">
        <f>IF(ISTEXT('VR-PROP'!#REF!),"DESCARTADO",'VR-PROP'!#REF!)</f>
        <v>#REF!</v>
      </c>
      <c r="J122" s="239" t="e">
        <f>IF(ISTEXT('VR-PROP'!#REF!),"DESCARTADO",'VR-PROP'!#REF!)</f>
        <v>#REF!</v>
      </c>
    </row>
    <row r="123" spans="8:10">
      <c r="H123" s="240">
        <v>122</v>
      </c>
      <c r="I123" s="239" t="e">
        <f>IF(ISTEXT('VR-PROP'!#REF!),"DESCARTADO",'VR-PROP'!#REF!)</f>
        <v>#REF!</v>
      </c>
      <c r="J123" s="239" t="e">
        <f>IF(ISTEXT('VR-PROP'!#REF!),"DESCARTADO",'VR-PROP'!#REF!)</f>
        <v>#REF!</v>
      </c>
    </row>
    <row r="124" spans="8:10">
      <c r="H124" s="240">
        <v>123</v>
      </c>
      <c r="I124" s="239" t="e">
        <f>IF(ISTEXT('VR-PROP'!#REF!),"DESCARTADO",'VR-PROP'!#REF!)</f>
        <v>#REF!</v>
      </c>
      <c r="J124" s="239" t="e">
        <f>IF(ISTEXT('VR-PROP'!#REF!),"DESCARTADO",'VR-PROP'!#REF!)</f>
        <v>#REF!</v>
      </c>
    </row>
    <row r="125" spans="8:10">
      <c r="H125" s="240">
        <v>124</v>
      </c>
      <c r="I125" s="239" t="e">
        <f>IF(ISTEXT('VR-PROP'!#REF!),"DESCARTADO",'VR-PROP'!#REF!)</f>
        <v>#REF!</v>
      </c>
      <c r="J125" s="239" t="e">
        <f>IF(ISTEXT('VR-PROP'!#REF!),"DESCARTADO",'VR-PROP'!#REF!)</f>
        <v>#REF!</v>
      </c>
    </row>
    <row r="126" spans="8:10">
      <c r="H126" s="240">
        <v>125</v>
      </c>
      <c r="I126" s="239" t="e">
        <f>IF(ISTEXT('VR-PROP'!#REF!),"DESCARTADO",'VR-PROP'!#REF!)</f>
        <v>#REF!</v>
      </c>
      <c r="J126" s="239" t="e">
        <f>IF(ISTEXT('VR-PROP'!#REF!),"DESCARTADO",'VR-PROP'!#REF!)</f>
        <v>#REF!</v>
      </c>
    </row>
    <row r="127" spans="8:10">
      <c r="H127" s="240">
        <v>126</v>
      </c>
      <c r="I127" s="239" t="e">
        <f>IF(ISTEXT('VR-PROP'!#REF!),"DESCARTADO",'VR-PROP'!#REF!)</f>
        <v>#REF!</v>
      </c>
      <c r="J127" s="239" t="e">
        <f>IF(ISTEXT('VR-PROP'!#REF!),"DESCARTADO",'VR-PROP'!#REF!)</f>
        <v>#REF!</v>
      </c>
    </row>
    <row r="128" spans="8:10">
      <c r="H128" s="240">
        <v>127</v>
      </c>
      <c r="I128" s="239" t="e">
        <f>IF(ISTEXT('VR-PROP'!#REF!),"DESCARTADO",'VR-PROP'!#REF!)</f>
        <v>#REF!</v>
      </c>
      <c r="J128" s="239" t="e">
        <f>IF(ISTEXT('VR-PROP'!#REF!),"DESCARTADO",'VR-PROP'!#REF!)</f>
        <v>#REF!</v>
      </c>
    </row>
    <row r="129" spans="8:10">
      <c r="H129" s="240">
        <v>128</v>
      </c>
      <c r="I129" s="239" t="e">
        <f>IF(ISTEXT('VR-PROP'!#REF!),"DESCARTADO",'VR-PROP'!#REF!)</f>
        <v>#REF!</v>
      </c>
      <c r="J129" s="239" t="e">
        <f>IF(ISTEXT('VR-PROP'!#REF!),"DESCARTADO",'VR-PROP'!#REF!)</f>
        <v>#REF!</v>
      </c>
    </row>
    <row r="130" spans="8:10">
      <c r="H130" s="240">
        <v>129</v>
      </c>
      <c r="I130" s="239" t="e">
        <f>IF(ISTEXT('VR-PROP'!#REF!),"DESCARTADO",'VR-PROP'!#REF!)</f>
        <v>#REF!</v>
      </c>
      <c r="J130" s="239" t="e">
        <f>IF(ISTEXT('VR-PROP'!#REF!),"DESCARTADO",'VR-PROP'!#REF!)</f>
        <v>#REF!</v>
      </c>
    </row>
    <row r="131" spans="8:10">
      <c r="H131" s="240">
        <v>130</v>
      </c>
      <c r="I131" s="239" t="e">
        <f>IF(ISTEXT('VR-PROP'!#REF!),"DESCARTADO",'VR-PROP'!#REF!)</f>
        <v>#REF!</v>
      </c>
      <c r="J131" s="239" t="e">
        <f>IF(ISTEXT('VR-PROP'!#REF!),"DESCARTADO",'VR-PROP'!#REF!)</f>
        <v>#REF!</v>
      </c>
    </row>
    <row r="132" spans="8:10">
      <c r="H132" s="240">
        <v>131</v>
      </c>
      <c r="I132" s="239" t="e">
        <f>IF(ISTEXT('VR-PROP'!#REF!),"DESCARTADO",'VR-PROP'!#REF!)</f>
        <v>#REF!</v>
      </c>
      <c r="J132" s="239" t="e">
        <f>IF(ISTEXT('VR-PROP'!#REF!),"DESCARTADO",'VR-PROP'!#REF!)</f>
        <v>#REF!</v>
      </c>
    </row>
    <row r="133" spans="8:10">
      <c r="H133" s="240">
        <v>132</v>
      </c>
      <c r="I133" s="239" t="e">
        <f>IF(ISTEXT('VR-PROP'!#REF!),"DESCARTADO",'VR-PROP'!#REF!)</f>
        <v>#REF!</v>
      </c>
      <c r="J133" s="239" t="e">
        <f>IF(ISTEXT('VR-PROP'!#REF!),"DESCARTADO",'VR-PROP'!#REF!)</f>
        <v>#REF!</v>
      </c>
    </row>
    <row r="134" spans="8:10">
      <c r="H134" s="240">
        <v>133</v>
      </c>
      <c r="I134" s="239" t="e">
        <f>IF(ISTEXT('VR-PROP'!#REF!),"DESCARTADO",'VR-PROP'!#REF!)</f>
        <v>#REF!</v>
      </c>
      <c r="J134" s="239" t="e">
        <f>IF(ISTEXT('VR-PROP'!#REF!),"DESCARTADO",'VR-PROP'!#REF!)</f>
        <v>#REF!</v>
      </c>
    </row>
    <row r="135" spans="8:10">
      <c r="H135" s="240">
        <v>134</v>
      </c>
      <c r="I135" s="239" t="e">
        <f>IF(ISTEXT('VR-PROP'!#REF!),"DESCARTADO",'VR-PROP'!#REF!)</f>
        <v>#REF!</v>
      </c>
      <c r="J135" s="239" t="e">
        <f>IF(ISTEXT('VR-PROP'!#REF!),"DESCARTADO",'VR-PROP'!#REF!)</f>
        <v>#REF!</v>
      </c>
    </row>
    <row r="136" spans="8:10">
      <c r="H136" s="240">
        <v>135</v>
      </c>
      <c r="I136" s="239" t="e">
        <f>IF(ISTEXT('VR-PROP'!#REF!),"DESCARTADO",'VR-PROP'!#REF!)</f>
        <v>#REF!</v>
      </c>
      <c r="J136" s="239" t="e">
        <f>IF(ISTEXT('VR-PROP'!#REF!),"DESCARTADO",'VR-PROP'!#REF!)</f>
        <v>#REF!</v>
      </c>
    </row>
    <row r="137" spans="8:10">
      <c r="H137" s="240">
        <v>136</v>
      </c>
      <c r="I137" s="239" t="e">
        <f>IF(ISTEXT('VR-PROP'!#REF!),"DESCARTADO",'VR-PROP'!#REF!)</f>
        <v>#REF!</v>
      </c>
      <c r="J137" s="239" t="e">
        <f>IF(ISTEXT('VR-PROP'!#REF!),"DESCARTADO",'VR-PROP'!#REF!)</f>
        <v>#REF!</v>
      </c>
    </row>
    <row r="138" spans="8:10">
      <c r="H138" s="240">
        <v>137</v>
      </c>
      <c r="I138" s="239" t="e">
        <f>IF(ISTEXT('VR-PROP'!#REF!),"DESCARTADO",'VR-PROP'!#REF!)</f>
        <v>#REF!</v>
      </c>
      <c r="J138" s="239" t="e">
        <f>IF(ISTEXT('VR-PROP'!#REF!),"DESCARTADO",'VR-PROP'!#REF!)</f>
        <v>#REF!</v>
      </c>
    </row>
    <row r="139" spans="8:10">
      <c r="H139" s="240">
        <v>138</v>
      </c>
      <c r="I139" s="239" t="e">
        <f>IF(ISTEXT('VR-PROP'!#REF!),"DESCARTADO",'VR-PROP'!#REF!)</f>
        <v>#REF!</v>
      </c>
      <c r="J139" s="239" t="e">
        <f>IF(ISTEXT('VR-PROP'!#REF!),"DESCARTADO",'VR-PROP'!#REF!)</f>
        <v>#REF!</v>
      </c>
    </row>
    <row r="140" spans="8:10">
      <c r="H140" s="240">
        <v>139</v>
      </c>
      <c r="I140" s="239" t="e">
        <f>IF(ISTEXT('VR-PROP'!#REF!),"DESCARTADO",'VR-PROP'!#REF!)</f>
        <v>#REF!</v>
      </c>
      <c r="J140" s="239" t="e">
        <f>IF(ISTEXT('VR-PROP'!#REF!),"DESCARTADO",'VR-PROP'!#REF!)</f>
        <v>#REF!</v>
      </c>
    </row>
    <row r="141" spans="8:10">
      <c r="H141" s="240">
        <v>140</v>
      </c>
      <c r="I141" s="239" t="e">
        <f>IF(ISTEXT('VR-PROP'!#REF!),"DESCARTADO",'VR-PROP'!#REF!)</f>
        <v>#REF!</v>
      </c>
      <c r="J141" s="239" t="e">
        <f>IF(ISTEXT('VR-PROP'!#REF!),"DESCARTADO",'VR-PROP'!#REF!)</f>
        <v>#REF!</v>
      </c>
    </row>
    <row r="142" spans="8:10">
      <c r="H142" s="240">
        <v>141</v>
      </c>
      <c r="I142" s="239" t="e">
        <f>IF(ISTEXT('VR-PROP'!#REF!),"DESCARTADO",'VR-PROP'!#REF!)</f>
        <v>#REF!</v>
      </c>
      <c r="J142" s="239" t="e">
        <f>IF(ISTEXT('VR-PROP'!#REF!),"DESCARTADO",'VR-PROP'!#REF!)</f>
        <v>#REF!</v>
      </c>
    </row>
    <row r="143" spans="8:10">
      <c r="H143" s="240">
        <v>142</v>
      </c>
      <c r="I143" s="239" t="e">
        <f>IF(ISTEXT('VR-PROP'!#REF!),"DESCARTADO",'VR-PROP'!#REF!)</f>
        <v>#REF!</v>
      </c>
      <c r="J143" s="239" t="e">
        <f>IF(ISTEXT('VR-PROP'!#REF!),"DESCARTADO",'VR-PROP'!#REF!)</f>
        <v>#REF!</v>
      </c>
    </row>
    <row r="144" spans="8:10">
      <c r="H144" s="240">
        <v>143</v>
      </c>
      <c r="I144" s="239" t="e">
        <f>IF(ISTEXT('VR-PROP'!#REF!),"DESCARTADO",'VR-PROP'!#REF!)</f>
        <v>#REF!</v>
      </c>
      <c r="J144" s="239" t="e">
        <f>IF(ISTEXT('VR-PROP'!#REF!),"DESCARTADO",'VR-PROP'!#REF!)</f>
        <v>#REF!</v>
      </c>
    </row>
    <row r="145" spans="8:10">
      <c r="H145" s="240">
        <v>144</v>
      </c>
      <c r="I145" s="239" t="e">
        <f>IF(ISTEXT('VR-PROP'!#REF!),"DESCARTADO",'VR-PROP'!#REF!)</f>
        <v>#REF!</v>
      </c>
      <c r="J145" s="239" t="e">
        <f>IF(ISTEXT('VR-PROP'!#REF!),"DESCARTADO",'VR-PROP'!#REF!)</f>
        <v>#REF!</v>
      </c>
    </row>
    <row r="146" spans="8:10">
      <c r="H146" s="240">
        <v>145</v>
      </c>
      <c r="I146" s="239" t="e">
        <f>IF(ISTEXT('VR-PROP'!#REF!),"DESCARTADO",'VR-PROP'!#REF!)</f>
        <v>#REF!</v>
      </c>
      <c r="J146" s="239" t="e">
        <f>IF(ISTEXT('VR-PROP'!#REF!),"DESCARTADO",'VR-PROP'!#REF!)</f>
        <v>#REF!</v>
      </c>
    </row>
    <row r="147" spans="8:10">
      <c r="H147" s="240">
        <v>146</v>
      </c>
      <c r="I147" s="239" t="e">
        <f>IF(ISTEXT('VR-PROP'!#REF!),"DESCARTADO",'VR-PROP'!#REF!)</f>
        <v>#REF!</v>
      </c>
      <c r="J147" s="239" t="e">
        <f>IF(ISTEXT('VR-PROP'!#REF!),"DESCARTADO",'VR-PROP'!#REF!)</f>
        <v>#REF!</v>
      </c>
    </row>
    <row r="148" spans="8:10">
      <c r="H148" s="240">
        <v>147</v>
      </c>
      <c r="I148" s="239" t="e">
        <f>IF(ISTEXT('VR-PROP'!#REF!),"DESCARTADO",'VR-PROP'!#REF!)</f>
        <v>#REF!</v>
      </c>
      <c r="J148" s="239" t="e">
        <f>IF(ISTEXT('VR-PROP'!#REF!),"DESCARTADO",'VR-PROP'!#REF!)</f>
        <v>#REF!</v>
      </c>
    </row>
    <row r="149" spans="8:10">
      <c r="H149" s="240">
        <v>148</v>
      </c>
      <c r="I149" s="239" t="e">
        <f>IF(ISTEXT('VR-PROP'!#REF!),"DESCARTADO",'VR-PROP'!#REF!)</f>
        <v>#REF!</v>
      </c>
      <c r="J149" s="239" t="e">
        <f>IF(ISTEXT('VR-PROP'!#REF!),"DESCARTADO",'VR-PROP'!#REF!)</f>
        <v>#REF!</v>
      </c>
    </row>
    <row r="150" spans="8:10">
      <c r="H150" s="240">
        <v>149</v>
      </c>
      <c r="I150" s="239" t="e">
        <f>IF(ISTEXT('VR-PROP'!#REF!),"DESCARTADO",'VR-PROP'!#REF!)</f>
        <v>#REF!</v>
      </c>
      <c r="J150" s="239" t="e">
        <f>IF(ISTEXT('VR-PROP'!#REF!),"DESCARTADO",'VR-PROP'!#REF!)</f>
        <v>#REF!</v>
      </c>
    </row>
    <row r="151" spans="8:10">
      <c r="H151" s="240">
        <v>150</v>
      </c>
      <c r="I151" s="239" t="e">
        <f>IF(ISTEXT('VR-PROP'!#REF!),"DESCARTADO",'VR-PROP'!#REF!)</f>
        <v>#REF!</v>
      </c>
      <c r="J151" s="239" t="e">
        <f>IF(ISTEXT('VR-PROP'!#REF!),"DESCARTADO",'VR-PROP'!#REF!)</f>
        <v>#REF!</v>
      </c>
    </row>
    <row r="152" spans="8:10">
      <c r="H152" s="240">
        <v>151</v>
      </c>
      <c r="I152" s="239" t="e">
        <f>IF(ISTEXT('VR-PROP'!#REF!),"DESCARTADO",'VR-PROP'!#REF!)</f>
        <v>#REF!</v>
      </c>
      <c r="J152" s="239" t="e">
        <f>IF(ISTEXT('VR-PROP'!#REF!),"DESCARTADO",'VR-PROP'!#REF!)</f>
        <v>#REF!</v>
      </c>
    </row>
    <row r="153" spans="8:10">
      <c r="H153" s="240">
        <v>152</v>
      </c>
      <c r="I153" s="239" t="e">
        <f>IF(ISTEXT('VR-PROP'!#REF!),"DESCARTADO",'VR-PROP'!#REF!)</f>
        <v>#REF!</v>
      </c>
      <c r="J153" s="239" t="e">
        <f>IF(ISTEXT('VR-PROP'!#REF!),"DESCARTADO",'VR-PROP'!#REF!)</f>
        <v>#REF!</v>
      </c>
    </row>
    <row r="154" spans="8:10">
      <c r="H154" s="240">
        <v>153</v>
      </c>
      <c r="I154" s="239" t="e">
        <f>IF(ISTEXT('VR-PROP'!#REF!),"DESCARTADO",'VR-PROP'!#REF!)</f>
        <v>#REF!</v>
      </c>
      <c r="J154" s="239" t="e">
        <f>IF(ISTEXT('VR-PROP'!#REF!),"DESCARTADO",'VR-PROP'!#REF!)</f>
        <v>#REF!</v>
      </c>
    </row>
    <row r="155" spans="8:10">
      <c r="H155" s="240">
        <v>154</v>
      </c>
      <c r="I155" s="239" t="e">
        <f>IF(ISTEXT('VR-PROP'!#REF!),"DESCARTADO",'VR-PROP'!#REF!)</f>
        <v>#REF!</v>
      </c>
      <c r="J155" s="239" t="e">
        <f>IF(ISTEXT('VR-PROP'!#REF!),"DESCARTADO",'VR-PROP'!#REF!)</f>
        <v>#REF!</v>
      </c>
    </row>
    <row r="156" spans="8:10">
      <c r="H156" s="240">
        <v>155</v>
      </c>
      <c r="I156" s="239" t="e">
        <f>IF(ISTEXT('VR-PROP'!#REF!),"DESCARTADO",'VR-PROP'!#REF!)</f>
        <v>#REF!</v>
      </c>
      <c r="J156" s="239" t="e">
        <f>IF(ISTEXT('VR-PROP'!#REF!),"DESCARTADO",'VR-PROP'!#REF!)</f>
        <v>#REF!</v>
      </c>
    </row>
    <row r="157" spans="8:10">
      <c r="H157" s="240">
        <v>156</v>
      </c>
      <c r="I157" s="239" t="e">
        <f>IF(ISTEXT('VR-PROP'!#REF!),"DESCARTADO",'VR-PROP'!#REF!)</f>
        <v>#REF!</v>
      </c>
      <c r="J157" s="239" t="e">
        <f>IF(ISTEXT('VR-PROP'!#REF!),"DESCARTADO",'VR-PROP'!#REF!)</f>
        <v>#REF!</v>
      </c>
    </row>
    <row r="158" spans="8:10">
      <c r="H158" s="240">
        <v>157</v>
      </c>
      <c r="I158" s="239" t="e">
        <f>IF(ISTEXT('VR-PROP'!#REF!),"DESCARTADO",'VR-PROP'!#REF!)</f>
        <v>#REF!</v>
      </c>
      <c r="J158" s="239" t="e">
        <f>IF(ISTEXT('VR-PROP'!#REF!),"DESCARTADO",'VR-PROP'!#REF!)</f>
        <v>#REF!</v>
      </c>
    </row>
    <row r="159" spans="8:10">
      <c r="H159" s="240">
        <v>158</v>
      </c>
      <c r="I159" s="239" t="e">
        <f>IF(ISTEXT('VR-PROP'!#REF!),"DESCARTADO",'VR-PROP'!#REF!)</f>
        <v>#REF!</v>
      </c>
      <c r="J159" s="239" t="e">
        <f>IF(ISTEXT('VR-PROP'!#REF!),"DESCARTADO",'VR-PROP'!#REF!)</f>
        <v>#REF!</v>
      </c>
    </row>
    <row r="160" spans="8:10">
      <c r="H160" s="240">
        <v>159</v>
      </c>
      <c r="I160" s="239" t="e">
        <f>IF(ISTEXT('VR-PROP'!#REF!),"DESCARTADO",'VR-PROP'!#REF!)</f>
        <v>#REF!</v>
      </c>
      <c r="J160" s="239" t="e">
        <f>IF(ISTEXT('VR-PROP'!#REF!),"DESCARTADO",'VR-PROP'!#REF!)</f>
        <v>#REF!</v>
      </c>
    </row>
    <row r="161" spans="8:10">
      <c r="H161" s="240">
        <v>160</v>
      </c>
      <c r="I161" s="239" t="e">
        <f>IF(ISTEXT('VR-PROP'!#REF!),"DESCARTADO",'VR-PROP'!#REF!)</f>
        <v>#REF!</v>
      </c>
      <c r="J161" s="239" t="e">
        <f>IF(ISTEXT('VR-PROP'!#REF!),"DESCARTADO",'VR-PROP'!#REF!)</f>
        <v>#REF!</v>
      </c>
    </row>
    <row r="162" spans="8:10">
      <c r="H162" s="240">
        <v>161</v>
      </c>
      <c r="I162" s="239" t="e">
        <f>IF(ISTEXT('VR-PROP'!#REF!),"DESCARTADO",'VR-PROP'!#REF!)</f>
        <v>#REF!</v>
      </c>
      <c r="J162" s="239" t="e">
        <f>IF(ISTEXT('VR-PROP'!#REF!),"DESCARTADO",'VR-PROP'!#REF!)</f>
        <v>#REF!</v>
      </c>
    </row>
    <row r="163" spans="8:10">
      <c r="H163" s="240">
        <v>162</v>
      </c>
      <c r="I163" s="239" t="e">
        <f>IF(ISTEXT('VR-PROP'!#REF!),"DESCARTADO",'VR-PROP'!#REF!)</f>
        <v>#REF!</v>
      </c>
      <c r="J163" s="239" t="e">
        <f>IF(ISTEXT('VR-PROP'!#REF!),"DESCARTADO",'VR-PROP'!#REF!)</f>
        <v>#REF!</v>
      </c>
    </row>
    <row r="164" spans="8:10">
      <c r="H164" s="240">
        <v>163</v>
      </c>
      <c r="I164" s="239" t="e">
        <f>IF(ISTEXT('VR-PROP'!#REF!),"DESCARTADO",'VR-PROP'!#REF!)</f>
        <v>#REF!</v>
      </c>
      <c r="J164" s="239" t="e">
        <f>IF(ISTEXT('VR-PROP'!#REF!),"DESCARTADO",'VR-PROP'!#REF!)</f>
        <v>#REF!</v>
      </c>
    </row>
    <row r="165" spans="8:10">
      <c r="H165" s="240">
        <v>164</v>
      </c>
      <c r="I165" s="239" t="e">
        <f>IF(ISTEXT('VR-PROP'!#REF!),"DESCARTADO",'VR-PROP'!#REF!)</f>
        <v>#REF!</v>
      </c>
      <c r="J165" s="239" t="e">
        <f>IF(ISTEXT('VR-PROP'!#REF!),"DESCARTADO",'VR-PROP'!#REF!)</f>
        <v>#REF!</v>
      </c>
    </row>
    <row r="166" spans="8:10">
      <c r="H166" s="240">
        <v>165</v>
      </c>
      <c r="I166" s="239" t="e">
        <f>IF(ISTEXT('VR-PROP'!#REF!),"DESCARTADO",'VR-PROP'!#REF!)</f>
        <v>#REF!</v>
      </c>
      <c r="J166" s="239" t="e">
        <f>IF(ISTEXT('VR-PROP'!#REF!),"DESCARTADO",'VR-PROP'!#REF!)</f>
        <v>#REF!</v>
      </c>
    </row>
    <row r="167" spans="8:10">
      <c r="H167" s="240">
        <v>166</v>
      </c>
      <c r="I167" s="239" t="e">
        <f>IF(ISTEXT('VR-PROP'!#REF!),"DESCARTADO",'VR-PROP'!#REF!)</f>
        <v>#REF!</v>
      </c>
      <c r="J167" s="239" t="e">
        <f>IF(ISTEXT('VR-PROP'!#REF!),"DESCARTADO",'VR-PROP'!#REF!)</f>
        <v>#REF!</v>
      </c>
    </row>
    <row r="168" spans="8:10">
      <c r="H168" s="240">
        <v>167</v>
      </c>
      <c r="I168" s="239" t="e">
        <f>IF(ISTEXT('VR-PROP'!#REF!),"DESCARTADO",'VR-PROP'!#REF!)</f>
        <v>#REF!</v>
      </c>
      <c r="J168" s="239" t="e">
        <f>IF(ISTEXT('VR-PROP'!#REF!),"DESCARTADO",'VR-PROP'!#REF!)</f>
        <v>#REF!</v>
      </c>
    </row>
    <row r="169" spans="8:10">
      <c r="H169" s="240">
        <v>168</v>
      </c>
      <c r="I169" s="239" t="e">
        <f>IF(ISTEXT('VR-PROP'!#REF!),"DESCARTADO",'VR-PROP'!#REF!)</f>
        <v>#REF!</v>
      </c>
      <c r="J169" s="239" t="e">
        <f>IF(ISTEXT('VR-PROP'!#REF!),"DESCARTADO",'VR-PROP'!#REF!)</f>
        <v>#REF!</v>
      </c>
    </row>
    <row r="170" spans="8:10">
      <c r="H170" s="240">
        <v>169</v>
      </c>
      <c r="I170" s="239" t="e">
        <f>IF(ISTEXT('VR-PROP'!#REF!),"DESCARTADO",'VR-PROP'!#REF!)</f>
        <v>#REF!</v>
      </c>
      <c r="J170" s="239" t="e">
        <f>IF(ISTEXT('VR-PROP'!#REF!),"DESCARTADO",'VR-PROP'!#REF!)</f>
        <v>#REF!</v>
      </c>
    </row>
    <row r="171" spans="8:10">
      <c r="H171" s="240">
        <v>170</v>
      </c>
      <c r="I171" s="239" t="e">
        <f>IF(ISTEXT('VR-PROP'!#REF!),"DESCARTADO",'VR-PROP'!#REF!)</f>
        <v>#REF!</v>
      </c>
      <c r="J171" s="239" t="e">
        <f>IF(ISTEXT('VR-PROP'!#REF!),"DESCARTADO",'VR-PROP'!#REF!)</f>
        <v>#REF!</v>
      </c>
    </row>
    <row r="172" spans="8:10">
      <c r="H172" s="240">
        <v>171</v>
      </c>
      <c r="I172" s="239" t="e">
        <f>IF(ISTEXT('VR-PROP'!#REF!),"DESCARTADO",'VR-PROP'!#REF!)</f>
        <v>#REF!</v>
      </c>
      <c r="J172" s="239" t="e">
        <f>IF(ISTEXT('VR-PROP'!#REF!),"DESCARTADO",'VR-PROP'!#REF!)</f>
        <v>#REF!</v>
      </c>
    </row>
    <row r="173" spans="8:10">
      <c r="H173" s="240">
        <v>172</v>
      </c>
      <c r="I173" s="239" t="e">
        <f>IF(ISTEXT('VR-PROP'!#REF!),"DESCARTADO",'VR-PROP'!#REF!)</f>
        <v>#REF!</v>
      </c>
      <c r="J173" s="239" t="e">
        <f>IF(ISTEXT('VR-PROP'!#REF!),"DESCARTADO",'VR-PROP'!#REF!)</f>
        <v>#REF!</v>
      </c>
    </row>
    <row r="174" spans="8:10">
      <c r="H174" s="240">
        <v>173</v>
      </c>
      <c r="I174" s="239" t="e">
        <f>IF(ISTEXT('VR-PROP'!#REF!),"DESCARTADO",'VR-PROP'!#REF!)</f>
        <v>#REF!</v>
      </c>
      <c r="J174" s="239" t="e">
        <f>IF(ISTEXT('VR-PROP'!#REF!),"DESCARTADO",'VR-PROP'!#REF!)</f>
        <v>#REF!</v>
      </c>
    </row>
    <row r="175" spans="8:10">
      <c r="H175" s="240">
        <v>174</v>
      </c>
      <c r="I175" s="239" t="e">
        <f>IF(ISTEXT('VR-PROP'!#REF!),"DESCARTADO",'VR-PROP'!#REF!)</f>
        <v>#REF!</v>
      </c>
      <c r="J175" s="239" t="e">
        <f>IF(ISTEXT('VR-PROP'!#REF!),"DESCARTADO",'VR-PROP'!#REF!)</f>
        <v>#REF!</v>
      </c>
    </row>
    <row r="176" spans="8:10">
      <c r="H176" s="240">
        <v>175</v>
      </c>
      <c r="I176" s="239" t="e">
        <f>IF(ISTEXT('VR-PROP'!#REF!),"DESCARTADO",'VR-PROP'!#REF!)</f>
        <v>#REF!</v>
      </c>
      <c r="J176" s="239" t="e">
        <f>IF(ISTEXT('VR-PROP'!#REF!),"DESCARTADO",'VR-PROP'!#REF!)</f>
        <v>#REF!</v>
      </c>
    </row>
    <row r="177" spans="8:10">
      <c r="H177" s="240">
        <v>176</v>
      </c>
      <c r="I177" s="239" t="e">
        <f>IF(ISTEXT('VR-PROP'!#REF!),"DESCARTADO",'VR-PROP'!#REF!)</f>
        <v>#REF!</v>
      </c>
      <c r="J177" s="239" t="e">
        <f>IF(ISTEXT('VR-PROP'!#REF!),"DESCARTADO",'VR-PROP'!#REF!)</f>
        <v>#REF!</v>
      </c>
    </row>
    <row r="178" spans="8:10">
      <c r="H178" s="240">
        <v>177</v>
      </c>
      <c r="I178" s="239" t="e">
        <f>IF(ISTEXT('VR-PROP'!#REF!),"DESCARTADO",'VR-PROP'!#REF!)</f>
        <v>#REF!</v>
      </c>
      <c r="J178" s="239" t="e">
        <f>IF(ISTEXT('VR-PROP'!#REF!),"DESCARTADO",'VR-PROP'!#REF!)</f>
        <v>#REF!</v>
      </c>
    </row>
    <row r="179" spans="8:10">
      <c r="H179" s="240">
        <v>178</v>
      </c>
      <c r="I179" s="239" t="e">
        <f>IF(ISTEXT('VR-PROP'!#REF!),"DESCARTADO",'VR-PROP'!#REF!)</f>
        <v>#REF!</v>
      </c>
      <c r="J179" s="239" t="e">
        <f>IF(ISTEXT('VR-PROP'!#REF!),"DESCARTADO",'VR-PROP'!#REF!)</f>
        <v>#REF!</v>
      </c>
    </row>
    <row r="180" spans="8:10">
      <c r="H180" s="240">
        <v>179</v>
      </c>
      <c r="I180" s="239" t="e">
        <f>IF(ISTEXT('VR-PROP'!#REF!),"DESCARTADO",'VR-PROP'!#REF!)</f>
        <v>#REF!</v>
      </c>
      <c r="J180" s="239" t="e">
        <f>IF(ISTEXT('VR-PROP'!#REF!),"DESCARTADO",'VR-PROP'!#REF!)</f>
        <v>#REF!</v>
      </c>
    </row>
    <row r="181" spans="8:10">
      <c r="H181" s="240">
        <v>180</v>
      </c>
      <c r="I181" s="239" t="e">
        <f>IF(ISTEXT('VR-PROP'!#REF!),"DESCARTADO",'VR-PROP'!#REF!)</f>
        <v>#REF!</v>
      </c>
      <c r="J181" s="239" t="e">
        <f>IF(ISTEXT('VR-PROP'!#REF!),"DESCARTADO",'VR-PROP'!#REF!)</f>
        <v>#REF!</v>
      </c>
    </row>
    <row r="182" spans="8:10">
      <c r="H182" s="240">
        <v>181</v>
      </c>
      <c r="I182" s="239" t="e">
        <f>IF(ISTEXT('VR-PROP'!#REF!),"DESCARTADO",'VR-PROP'!#REF!)</f>
        <v>#REF!</v>
      </c>
      <c r="J182" s="239" t="e">
        <f>IF(ISTEXT('VR-PROP'!#REF!),"DESCARTADO",'VR-PROP'!#REF!)</f>
        <v>#REF!</v>
      </c>
    </row>
    <row r="183" spans="8:10">
      <c r="H183" s="240">
        <v>182</v>
      </c>
      <c r="I183" s="239" t="e">
        <f>IF(ISTEXT('VR-PROP'!#REF!),"DESCARTADO",'VR-PROP'!#REF!)</f>
        <v>#REF!</v>
      </c>
      <c r="J183" s="239" t="e">
        <f>IF(ISTEXT('VR-PROP'!#REF!),"DESCARTADO",'VR-PROP'!#REF!)</f>
        <v>#REF!</v>
      </c>
    </row>
    <row r="184" spans="8:10">
      <c r="H184" s="240">
        <v>183</v>
      </c>
      <c r="I184" s="239" t="e">
        <f>IF(ISTEXT('VR-PROP'!#REF!),"DESCARTADO",'VR-PROP'!#REF!)</f>
        <v>#REF!</v>
      </c>
      <c r="J184" s="239" t="e">
        <f>IF(ISTEXT('VR-PROP'!#REF!),"DESCARTADO",'VR-PROP'!#REF!)</f>
        <v>#REF!</v>
      </c>
    </row>
    <row r="185" spans="8:10">
      <c r="H185" s="240">
        <v>184</v>
      </c>
      <c r="I185" s="239" t="e">
        <f>IF(ISTEXT('VR-PROP'!#REF!),"DESCARTADO",'VR-PROP'!#REF!)</f>
        <v>#REF!</v>
      </c>
      <c r="J185" s="239" t="e">
        <f>IF(ISTEXT('VR-PROP'!#REF!),"DESCARTADO",'VR-PROP'!#REF!)</f>
        <v>#REF!</v>
      </c>
    </row>
    <row r="186" spans="8:10">
      <c r="H186" s="240">
        <v>185</v>
      </c>
      <c r="I186" s="239" t="e">
        <f>IF(ISTEXT('VR-PROP'!#REF!),"DESCARTADO",'VR-PROP'!#REF!)</f>
        <v>#REF!</v>
      </c>
      <c r="J186" s="239" t="e">
        <f>IF(ISTEXT('VR-PROP'!#REF!),"DESCARTADO",'VR-PROP'!#REF!)</f>
        <v>#REF!</v>
      </c>
    </row>
    <row r="187" spans="8:10">
      <c r="H187" s="240">
        <v>186</v>
      </c>
      <c r="I187" s="239" t="e">
        <f>IF(ISTEXT('VR-PROP'!#REF!),"DESCARTADO",'VR-PROP'!#REF!)</f>
        <v>#REF!</v>
      </c>
      <c r="J187" s="239" t="e">
        <f>IF(ISTEXT('VR-PROP'!#REF!),"DESCARTADO",'VR-PROP'!#REF!)</f>
        <v>#REF!</v>
      </c>
    </row>
    <row r="188" spans="8:10">
      <c r="H188" s="240">
        <v>187</v>
      </c>
      <c r="I188" s="239" t="e">
        <f>IF(ISTEXT('VR-PROP'!#REF!),"DESCARTADO",'VR-PROP'!#REF!)</f>
        <v>#REF!</v>
      </c>
      <c r="J188" s="239" t="e">
        <f>IF(ISTEXT('VR-PROP'!#REF!),"DESCARTADO",'VR-PROP'!#REF!)</f>
        <v>#REF!</v>
      </c>
    </row>
    <row r="189" spans="8:10">
      <c r="H189" s="240">
        <v>188</v>
      </c>
      <c r="I189" s="239" t="e">
        <f>IF(ISTEXT('VR-PROP'!#REF!),"DESCARTADO",'VR-PROP'!#REF!)</f>
        <v>#REF!</v>
      </c>
      <c r="J189" s="239" t="e">
        <f>IF(ISTEXT('VR-PROP'!#REF!),"DESCARTADO",'VR-PROP'!#REF!)</f>
        <v>#REF!</v>
      </c>
    </row>
    <row r="190" spans="8:10">
      <c r="H190" s="240">
        <v>189</v>
      </c>
      <c r="I190" s="239" t="e">
        <f>IF(ISTEXT('VR-PROP'!#REF!),"DESCARTADO",'VR-PROP'!#REF!)</f>
        <v>#REF!</v>
      </c>
      <c r="J190" s="239" t="e">
        <f>IF(ISTEXT('VR-PROP'!#REF!),"DESCARTADO",'VR-PROP'!#REF!)</f>
        <v>#REF!</v>
      </c>
    </row>
    <row r="191" spans="8:10">
      <c r="H191" s="240">
        <v>190</v>
      </c>
      <c r="I191" s="239" t="e">
        <f>IF(ISTEXT('VR-PROP'!#REF!),"DESCARTADO",'VR-PROP'!#REF!)</f>
        <v>#REF!</v>
      </c>
      <c r="J191" s="239" t="e">
        <f>IF(ISTEXT('VR-PROP'!#REF!),"DESCARTADO",'VR-PROP'!#REF!)</f>
        <v>#REF!</v>
      </c>
    </row>
    <row r="192" spans="8:10">
      <c r="H192" s="240">
        <v>191</v>
      </c>
      <c r="I192" s="239" t="e">
        <f>IF(ISTEXT('VR-PROP'!#REF!),"DESCARTADO",'VR-PROP'!#REF!)</f>
        <v>#REF!</v>
      </c>
      <c r="J192" s="239" t="e">
        <f>IF(ISTEXT('VR-PROP'!#REF!),"DESCARTADO",'VR-PROP'!#REF!)</f>
        <v>#REF!</v>
      </c>
    </row>
    <row r="193" spans="8:10">
      <c r="H193" s="240">
        <v>192</v>
      </c>
      <c r="I193" s="239" t="e">
        <f>IF(ISTEXT('VR-PROP'!#REF!),"DESCARTADO",'VR-PROP'!#REF!)</f>
        <v>#REF!</v>
      </c>
      <c r="J193" s="239" t="e">
        <f>IF(ISTEXT('VR-PROP'!#REF!),"DESCARTADO",'VR-PROP'!#REF!)</f>
        <v>#REF!</v>
      </c>
    </row>
    <row r="194" spans="8:10">
      <c r="H194" s="240">
        <v>193</v>
      </c>
      <c r="I194" s="239" t="e">
        <f>IF(ISTEXT('VR-PROP'!#REF!),"DESCARTADO",'VR-PROP'!#REF!)</f>
        <v>#REF!</v>
      </c>
      <c r="J194" s="239" t="e">
        <f>IF(ISTEXT('VR-PROP'!#REF!),"DESCARTADO",'VR-PROP'!#REF!)</f>
        <v>#REF!</v>
      </c>
    </row>
    <row r="195" spans="8:10">
      <c r="H195" s="240">
        <v>194</v>
      </c>
      <c r="I195" s="239" t="e">
        <f>IF(ISTEXT('VR-PROP'!#REF!),"DESCARTADO",'VR-PROP'!#REF!)</f>
        <v>#REF!</v>
      </c>
      <c r="J195" s="239" t="e">
        <f>IF(ISTEXT('VR-PROP'!#REF!),"DESCARTADO",'VR-PROP'!#REF!)</f>
        <v>#REF!</v>
      </c>
    </row>
    <row r="196" spans="8:10">
      <c r="H196" s="240">
        <v>195</v>
      </c>
      <c r="I196" s="239" t="e">
        <f>IF(ISTEXT('VR-PROP'!#REF!),"DESCARTADO",'VR-PROP'!#REF!)</f>
        <v>#REF!</v>
      </c>
      <c r="J196" s="239" t="e">
        <f>IF(ISTEXT('VR-PROP'!#REF!),"DESCARTADO",'VR-PROP'!#REF!)</f>
        <v>#REF!</v>
      </c>
    </row>
    <row r="197" spans="8:10">
      <c r="H197" s="240">
        <v>196</v>
      </c>
      <c r="I197" s="239" t="e">
        <f>IF(ISTEXT('VR-PROP'!#REF!),"DESCARTADO",'VR-PROP'!#REF!)</f>
        <v>#REF!</v>
      </c>
      <c r="J197" s="239" t="e">
        <f>IF(ISTEXT('VR-PROP'!#REF!),"DESCARTADO",'VR-PROP'!#REF!)</f>
        <v>#REF!</v>
      </c>
    </row>
    <row r="198" spans="8:10">
      <c r="H198" s="240">
        <v>197</v>
      </c>
      <c r="I198" s="239" t="e">
        <f>IF(ISTEXT('VR-PROP'!#REF!),"DESCARTADO",'VR-PROP'!#REF!)</f>
        <v>#REF!</v>
      </c>
      <c r="J198" s="239" t="e">
        <f>IF(ISTEXT('VR-PROP'!#REF!),"DESCARTADO",'VR-PROP'!#REF!)</f>
        <v>#REF!</v>
      </c>
    </row>
    <row r="199" spans="8:10">
      <c r="H199" s="240">
        <v>198</v>
      </c>
      <c r="I199" s="239" t="e">
        <f>IF(ISTEXT('VR-PROP'!#REF!),"DESCARTADO",'VR-PROP'!#REF!)</f>
        <v>#REF!</v>
      </c>
      <c r="J199" s="239" t="e">
        <f>IF(ISTEXT('VR-PROP'!#REF!),"DESCARTADO",'VR-PROP'!#REF!)</f>
        <v>#REF!</v>
      </c>
    </row>
    <row r="200" spans="8:10">
      <c r="H200" s="240">
        <v>199</v>
      </c>
      <c r="I200" s="239" t="e">
        <f>IF(ISTEXT('VR-PROP'!#REF!),"DESCARTADO",'VR-PROP'!#REF!)</f>
        <v>#REF!</v>
      </c>
      <c r="J200" s="239" t="e">
        <f>IF(ISTEXT('VR-PROP'!#REF!),"DESCARTADO",'VR-PROP'!#REF!)</f>
        <v>#REF!</v>
      </c>
    </row>
    <row r="201" spans="8:10">
      <c r="H201" s="240">
        <v>200</v>
      </c>
      <c r="I201" s="239" t="e">
        <f>IF(ISTEXT('VR-PROP'!#REF!),"DESCARTADO",'VR-PROP'!#REF!)</f>
        <v>#REF!</v>
      </c>
      <c r="J201" s="239" t="e">
        <f>IF(ISTEXT('VR-PROP'!#REF!),"DESCARTADO",'VR-PROP'!#REF!)</f>
        <v>#REF!</v>
      </c>
    </row>
    <row r="202" spans="8:10">
      <c r="H202" s="240">
        <v>201</v>
      </c>
      <c r="I202" s="239" t="e">
        <f>IF(ISTEXT('VR-PROP'!#REF!),"DESCARTADO",'VR-PROP'!#REF!)</f>
        <v>#REF!</v>
      </c>
      <c r="J202" s="239" t="e">
        <f>IF(ISTEXT('VR-PROP'!#REF!),"DESCARTADO",'VR-PROP'!#REF!)</f>
        <v>#REF!</v>
      </c>
    </row>
    <row r="203" spans="8:10">
      <c r="H203" s="240">
        <v>202</v>
      </c>
      <c r="I203" s="239" t="e">
        <f>IF(ISTEXT('VR-PROP'!#REF!),"DESCARTADO",'VR-PROP'!#REF!)</f>
        <v>#REF!</v>
      </c>
      <c r="J203" s="239" t="e">
        <f>IF(ISTEXT('VR-PROP'!#REF!),"DESCARTADO",'VR-PROP'!#REF!)</f>
        <v>#REF!</v>
      </c>
    </row>
    <row r="204" spans="8:10">
      <c r="H204" s="240">
        <v>203</v>
      </c>
      <c r="I204" s="239" t="e">
        <f>IF(ISTEXT('VR-PROP'!#REF!),"DESCARTADO",'VR-PROP'!#REF!)</f>
        <v>#REF!</v>
      </c>
      <c r="J204" s="239" t="e">
        <f>IF(ISTEXT('VR-PROP'!#REF!),"DESCARTADO",'VR-PROP'!#REF!)</f>
        <v>#REF!</v>
      </c>
    </row>
    <row r="205" spans="8:10">
      <c r="H205" s="240">
        <v>204</v>
      </c>
      <c r="I205" s="239" t="e">
        <f>IF(ISTEXT('VR-PROP'!#REF!),"DESCARTADO",'VR-PROP'!#REF!)</f>
        <v>#REF!</v>
      </c>
      <c r="J205" s="239" t="e">
        <f>IF(ISTEXT('VR-PROP'!#REF!),"DESCARTADO",'VR-PROP'!#REF!)</f>
        <v>#REF!</v>
      </c>
    </row>
    <row r="206" spans="8:10">
      <c r="H206" s="240">
        <v>205</v>
      </c>
      <c r="I206" s="239" t="e">
        <f>IF(ISTEXT('VR-PROP'!#REF!),"DESCARTADO",'VR-PROP'!#REF!)</f>
        <v>#REF!</v>
      </c>
      <c r="J206" s="239" t="e">
        <f>IF(ISTEXT('VR-PROP'!#REF!),"DESCARTADO",'VR-PROP'!#REF!)</f>
        <v>#REF!</v>
      </c>
    </row>
    <row r="207" spans="8:10">
      <c r="H207" s="240">
        <v>206</v>
      </c>
      <c r="I207" s="239" t="e">
        <f>IF(ISTEXT('VR-PROP'!#REF!),"DESCARTADO",'VR-PROP'!#REF!)</f>
        <v>#REF!</v>
      </c>
      <c r="J207" s="239" t="e">
        <f>IF(ISTEXT('VR-PROP'!#REF!),"DESCARTADO",'VR-PROP'!#REF!)</f>
        <v>#REF!</v>
      </c>
    </row>
    <row r="208" spans="8:10">
      <c r="H208" s="240">
        <v>207</v>
      </c>
      <c r="I208" s="239" t="e">
        <f>IF(ISTEXT('VR-PROP'!#REF!),"DESCARTADO",'VR-PROP'!#REF!)</f>
        <v>#REF!</v>
      </c>
      <c r="J208" s="239" t="e">
        <f>IF(ISTEXT('VR-PROP'!#REF!),"DESCARTADO",'VR-PROP'!#REF!)</f>
        <v>#REF!</v>
      </c>
    </row>
    <row r="209" spans="8:10">
      <c r="H209" s="240">
        <v>208</v>
      </c>
      <c r="I209" s="239" t="e">
        <f>IF(ISTEXT('VR-PROP'!#REF!),"DESCARTADO",'VR-PROP'!#REF!)</f>
        <v>#REF!</v>
      </c>
      <c r="J209" s="239" t="e">
        <f>IF(ISTEXT('VR-PROP'!#REF!),"DESCARTADO",'VR-PROP'!#REF!)</f>
        <v>#REF!</v>
      </c>
    </row>
    <row r="210" spans="8:10">
      <c r="H210" s="240">
        <v>209</v>
      </c>
      <c r="I210" s="239" t="e">
        <f>IF(ISTEXT('VR-PROP'!#REF!),"DESCARTADO",'VR-PROP'!#REF!)</f>
        <v>#REF!</v>
      </c>
      <c r="J210" s="239" t="e">
        <f>IF(ISTEXT('VR-PROP'!#REF!),"DESCARTADO",'VR-PROP'!#REF!)</f>
        <v>#REF!</v>
      </c>
    </row>
    <row r="211" spans="8:10">
      <c r="H211" s="240">
        <v>210</v>
      </c>
      <c r="I211" s="239" t="e">
        <f>IF(ISTEXT('VR-PROP'!#REF!),"DESCARTADO",'VR-PROP'!#REF!)</f>
        <v>#REF!</v>
      </c>
      <c r="J211" s="239" t="e">
        <f>IF(ISTEXT('VR-PROP'!#REF!),"DESCARTADO",'VR-PROP'!#REF!)</f>
        <v>#REF!</v>
      </c>
    </row>
    <row r="212" spans="8:10">
      <c r="H212" s="240">
        <v>211</v>
      </c>
      <c r="I212" s="239" t="e">
        <f>IF(ISTEXT('VR-PROP'!#REF!),"DESCARTADO",'VR-PROP'!#REF!)</f>
        <v>#REF!</v>
      </c>
      <c r="J212" s="239" t="e">
        <f>IF(ISTEXT('VR-PROP'!#REF!),"DESCARTADO",'VR-PROP'!#REF!)</f>
        <v>#REF!</v>
      </c>
    </row>
    <row r="213" spans="8:10">
      <c r="H213" s="240">
        <v>212</v>
      </c>
      <c r="I213" s="239" t="e">
        <f>IF(ISTEXT('VR-PROP'!#REF!),"DESCARTADO",'VR-PROP'!#REF!)</f>
        <v>#REF!</v>
      </c>
      <c r="J213" s="239" t="e">
        <f>IF(ISTEXT('VR-PROP'!#REF!),"DESCARTADO",'VR-PROP'!#REF!)</f>
        <v>#REF!</v>
      </c>
    </row>
    <row r="214" spans="8:10">
      <c r="H214" s="240">
        <v>213</v>
      </c>
      <c r="I214" s="239" t="e">
        <f>IF(ISTEXT('VR-PROP'!#REF!),"DESCARTADO",'VR-PROP'!#REF!)</f>
        <v>#REF!</v>
      </c>
      <c r="J214" s="239" t="e">
        <f>IF(ISTEXT('VR-PROP'!#REF!),"DESCARTADO",'VR-PROP'!#REF!)</f>
        <v>#REF!</v>
      </c>
    </row>
    <row r="215" spans="8:10">
      <c r="H215" s="240">
        <v>214</v>
      </c>
      <c r="I215" s="239" t="e">
        <f>IF(ISTEXT('VR-PROP'!#REF!),"DESCARTADO",'VR-PROP'!#REF!)</f>
        <v>#REF!</v>
      </c>
      <c r="J215" s="239" t="e">
        <f>IF(ISTEXT('VR-PROP'!#REF!),"DESCARTADO",'VR-PROP'!#REF!)</f>
        <v>#REF!</v>
      </c>
    </row>
    <row r="216" spans="8:10">
      <c r="H216" s="240">
        <v>215</v>
      </c>
      <c r="I216" s="239" t="e">
        <f>IF(ISTEXT('VR-PROP'!#REF!),"DESCARTADO",'VR-PROP'!#REF!)</f>
        <v>#REF!</v>
      </c>
      <c r="J216" s="239" t="e">
        <f>IF(ISTEXT('VR-PROP'!#REF!),"DESCARTADO",'VR-PROP'!#REF!)</f>
        <v>#REF!</v>
      </c>
    </row>
    <row r="217" spans="8:10">
      <c r="H217" s="240">
        <v>216</v>
      </c>
      <c r="I217" s="239" t="e">
        <f>IF(ISTEXT('VR-PROP'!#REF!),"DESCARTADO",'VR-PROP'!#REF!)</f>
        <v>#REF!</v>
      </c>
      <c r="J217" s="239" t="e">
        <f>IF(ISTEXT('VR-PROP'!#REF!),"DESCARTADO",'VR-PROP'!#REF!)</f>
        <v>#REF!</v>
      </c>
    </row>
    <row r="218" spans="8:10">
      <c r="H218" s="240">
        <v>217</v>
      </c>
      <c r="I218" s="239" t="e">
        <f>IF(ISTEXT('VR-PROP'!#REF!),"DESCARTADO",'VR-PROP'!#REF!)</f>
        <v>#REF!</v>
      </c>
      <c r="J218" s="239" t="e">
        <f>IF(ISTEXT('VR-PROP'!#REF!),"DESCARTADO",'VR-PROP'!#REF!)</f>
        <v>#REF!</v>
      </c>
    </row>
    <row r="219" spans="8:10">
      <c r="H219" s="240">
        <v>218</v>
      </c>
      <c r="I219" s="239" t="e">
        <f>IF(ISTEXT('VR-PROP'!#REF!),"DESCARTADO",'VR-PROP'!#REF!)</f>
        <v>#REF!</v>
      </c>
      <c r="J219" s="239" t="e">
        <f>IF(ISTEXT('VR-PROP'!#REF!),"DESCARTADO",'VR-PROP'!#REF!)</f>
        <v>#REF!</v>
      </c>
    </row>
    <row r="220" spans="8:10">
      <c r="H220" s="240">
        <v>219</v>
      </c>
      <c r="I220" s="239" t="e">
        <f>IF(ISTEXT('VR-PROP'!#REF!),"DESCARTADO",'VR-PROP'!#REF!)</f>
        <v>#REF!</v>
      </c>
      <c r="J220" s="239" t="e">
        <f>IF(ISTEXT('VR-PROP'!#REF!),"DESCARTADO",'VR-PROP'!#REF!)</f>
        <v>#REF!</v>
      </c>
    </row>
    <row r="221" spans="8:10">
      <c r="H221" s="240">
        <v>220</v>
      </c>
      <c r="I221" s="239" t="e">
        <f>IF(ISTEXT('VR-PROP'!#REF!),"DESCARTADO",'VR-PROP'!#REF!)</f>
        <v>#REF!</v>
      </c>
      <c r="J221" s="239" t="e">
        <f>IF(ISTEXT('VR-PROP'!#REF!),"DESCARTADO",'VR-PROP'!#REF!)</f>
        <v>#REF!</v>
      </c>
    </row>
    <row r="222" spans="8:10">
      <c r="H222" s="240"/>
    </row>
    <row r="223" spans="8:10">
      <c r="H223" s="240"/>
    </row>
    <row r="224" spans="8:10">
      <c r="H224" s="240"/>
    </row>
    <row r="225" spans="8:8">
      <c r="H225" s="240"/>
    </row>
    <row r="226" spans="8:8">
      <c r="H226" s="240"/>
    </row>
    <row r="227" spans="8:8">
      <c r="H227" s="240"/>
    </row>
    <row r="228" spans="8:8">
      <c r="H228" s="240"/>
    </row>
    <row r="229" spans="8:8">
      <c r="H229" s="240"/>
    </row>
  </sheetData>
  <mergeCells count="1">
    <mergeCell ref="H1:J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7</vt:i4>
      </vt:variant>
    </vt:vector>
  </HeadingPairs>
  <TitlesOfParts>
    <vt:vector size="12" baseType="lpstr">
      <vt:lpstr>PAB</vt:lpstr>
      <vt:lpstr>RESUMEN</vt:lpstr>
      <vt:lpstr>VR-PROP</vt:lpstr>
      <vt:lpstr>FORMULA</vt:lpstr>
      <vt:lpstr>Listas</vt:lpstr>
      <vt:lpstr>RESUMEN!Área_de_impresión</vt:lpstr>
      <vt:lpstr>'VR-PROP'!Área_de_impresión</vt:lpstr>
      <vt:lpstr>DEPENDENCIAS</vt:lpstr>
      <vt:lpstr>METEVA</vt:lpstr>
      <vt:lpstr>RESULTADO</vt:lpstr>
      <vt:lpstr>FORMULA!Títulos_a_imprimir</vt:lpstr>
      <vt:lpstr>'VR-PROP'!Títulos_a_imprimir</vt:lpstr>
    </vt:vector>
  </TitlesOfParts>
  <Manager>CHUCHO</Manager>
  <Company>INSTITUTO NACIONAL DE VIAS</Company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chucho</dc:creator>
  <cp:keywords/>
  <dc:description/>
  <cp:lastModifiedBy>Familiar</cp:lastModifiedBy>
  <cp:revision>1</cp:revision>
  <dcterms:created xsi:type="dcterms:W3CDTF">2003-08-04T15:33:07Z</dcterms:created>
  <dcterms:modified xsi:type="dcterms:W3CDTF">2020-12-16T00:11:02Z</dcterms:modified>
  <cp:category/>
  <cp:contentStatus/>
</cp:coreProperties>
</file>