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silma\Downloads\TRANSFORMADORES SECOP II\S.A. TRANSFORMADORES\S.A. transformadores\"/>
    </mc:Choice>
  </mc:AlternateContent>
  <xr:revisionPtr revIDLastSave="0" documentId="13_ncr:1_{0045A2A3-2115-4814-A43A-366409335F19}" xr6:coauthVersionLast="47" xr6:coauthVersionMax="47" xr10:uidLastSave="{00000000-0000-0000-0000-000000000000}"/>
  <bookViews>
    <workbookView xWindow="-110" yWindow="-110" windowWidth="19420" windowHeight="10300" xr2:uid="{74B4ED02-A5CE-4A8D-B11A-4087796E75CB}"/>
  </bookViews>
  <sheets>
    <sheet name="PP" sheetId="1" r:id="rId1"/>
    <sheet name="AIU" sheetId="8" r:id="rId2"/>
    <sheet name="MO" sheetId="7" r:id="rId3"/>
  </sheets>
  <definedNames>
    <definedName name="\a">#REF!</definedName>
    <definedName name="\L">#REF!</definedName>
    <definedName name="\P">#REF!</definedName>
    <definedName name="_____________________________dot1">#REF!</definedName>
    <definedName name="_____________________________err2">#REF!</definedName>
    <definedName name="_____________________________err4">#REF!</definedName>
    <definedName name="_____________________________inf2">#REF!</definedName>
    <definedName name="___________________________dot1">#REF!</definedName>
    <definedName name="___________________________err2">#REF!</definedName>
    <definedName name="___________________________err4">#REF!</definedName>
    <definedName name="___________________________inf2">#REF!</definedName>
    <definedName name="__________________________dot1">#REF!</definedName>
    <definedName name="__________________________err2">#REF!</definedName>
    <definedName name="__________________________err4">#REF!</definedName>
    <definedName name="__________________________inf2">#REF!</definedName>
    <definedName name="_________________________dot1">#REF!</definedName>
    <definedName name="_________________________err2">#REF!</definedName>
    <definedName name="_________________________err4">#REF!</definedName>
    <definedName name="_________________________inf2">#REF!</definedName>
    <definedName name="_______________________dot1">#REF!</definedName>
    <definedName name="_______________________err2">#REF!</definedName>
    <definedName name="_______________________err4">#REF!</definedName>
    <definedName name="_______________________inf2">#REF!</definedName>
    <definedName name="_____________________dot1">#REF!</definedName>
    <definedName name="_____________________err2">#REF!</definedName>
    <definedName name="_____________________err4">#REF!</definedName>
    <definedName name="_____________________inf2">#REF!</definedName>
    <definedName name="____________________dot1">#REF!</definedName>
    <definedName name="____________________err2">#REF!</definedName>
    <definedName name="____________________err4">#REF!</definedName>
    <definedName name="____________________inf2">#REF!</definedName>
    <definedName name="___________________dot1">#REF!</definedName>
    <definedName name="___________________err2">#REF!</definedName>
    <definedName name="___________________err4">#REF!</definedName>
    <definedName name="___________________inf2">#REF!</definedName>
    <definedName name="__________________dot1">#REF!</definedName>
    <definedName name="__________________err2">#REF!</definedName>
    <definedName name="__________________err4">#REF!</definedName>
    <definedName name="__________________inf2">#REF!</definedName>
    <definedName name="_________________dot1">#REF!</definedName>
    <definedName name="_________________err2">#REF!</definedName>
    <definedName name="_________________err4">#REF!</definedName>
    <definedName name="_________________inf2">#REF!</definedName>
    <definedName name="________________dot1">#REF!</definedName>
    <definedName name="________________err2">#REF!</definedName>
    <definedName name="________________err4">#REF!</definedName>
    <definedName name="________________inf2">#REF!</definedName>
    <definedName name="_______________dot1">#REF!</definedName>
    <definedName name="_______________err2">#REF!</definedName>
    <definedName name="_______________err4">#REF!</definedName>
    <definedName name="_______________inf2">#REF!</definedName>
    <definedName name="_____________dot1">#REF!</definedName>
    <definedName name="_____________err2">#REF!</definedName>
    <definedName name="_____________err4">#REF!</definedName>
    <definedName name="_____________inf2">#REF!</definedName>
    <definedName name="____________dot1">#REF!</definedName>
    <definedName name="____________err2">#REF!</definedName>
    <definedName name="____________err4">#REF!</definedName>
    <definedName name="____________inf2">#REF!</definedName>
    <definedName name="___________dot1">#REF!</definedName>
    <definedName name="___________err2">#REF!</definedName>
    <definedName name="___________err4">#REF!</definedName>
    <definedName name="___________inf2">#REF!</definedName>
    <definedName name="__________dot1">#REF!</definedName>
    <definedName name="__________err2">#REF!</definedName>
    <definedName name="__________err4">#REF!</definedName>
    <definedName name="__________inf2">#REF!</definedName>
    <definedName name="_________dot1">#REF!</definedName>
    <definedName name="_________err2">#REF!</definedName>
    <definedName name="_________err4">#REF!</definedName>
    <definedName name="_________inf2">#REF!</definedName>
    <definedName name="________dot1">#REF!</definedName>
    <definedName name="________err2">#REF!</definedName>
    <definedName name="________err4">#REF!</definedName>
    <definedName name="________inf2">#REF!</definedName>
    <definedName name="________xlnm.Print_Area_1">#REF!</definedName>
    <definedName name="________xlnm.Print_Area_10">#REF!</definedName>
    <definedName name="________xlnm.Print_Area_11">#REF!</definedName>
    <definedName name="________xlnm.Print_Area_12">#REF!</definedName>
    <definedName name="________xlnm.Print_Area_2">#REF!</definedName>
    <definedName name="________xlnm.Print_Area_3">#REF!</definedName>
    <definedName name="________xlnm.Print_Area_4">#REF!</definedName>
    <definedName name="________xlnm.Print_Area_7">#REF!</definedName>
    <definedName name="________xlnm.Print_Area_8">#REF!</definedName>
    <definedName name="________xlnm.Print_Titles_1">#REF!</definedName>
    <definedName name="_______cua1">#REF!</definedName>
    <definedName name="_______DMD1">#REF!</definedName>
    <definedName name="_______dot1">#REF!</definedName>
    <definedName name="_______err2">#REF!</definedName>
    <definedName name="_______err4">#REF!</definedName>
    <definedName name="_______inf2">#REF!</definedName>
    <definedName name="_______LM369582">#N/A</definedName>
    <definedName name="_______VPD1">#REF!</definedName>
    <definedName name="_______VPI1">#REF!</definedName>
    <definedName name="_______VRA1">#REF!</definedName>
    <definedName name="_______xlnm.Print_Area_9">#N/A</definedName>
    <definedName name="______cua1">#REF!</definedName>
    <definedName name="______D47">#REF!</definedName>
    <definedName name="______DMD1">#REF!</definedName>
    <definedName name="______dot1">#REF!</definedName>
    <definedName name="______err2">#REF!</definedName>
    <definedName name="______err4">#REF!</definedName>
    <definedName name="______INF1">#REF!</definedName>
    <definedName name="______inf2">#REF!</definedName>
    <definedName name="______LM369582">#N/A</definedName>
    <definedName name="______VPD1">#REF!</definedName>
    <definedName name="______VPI1">#REF!</definedName>
    <definedName name="______VRA1">#REF!</definedName>
    <definedName name="______xlnm.Print_Area_1">#REF!</definedName>
    <definedName name="______xlnm.Print_Area_10">#REF!</definedName>
    <definedName name="______xlnm.Print_Area_11">#REF!</definedName>
    <definedName name="______xlnm.Print_Area_12">#REF!</definedName>
    <definedName name="______xlnm.Print_Area_2">#REF!</definedName>
    <definedName name="______xlnm.Print_Area_3">#REF!</definedName>
    <definedName name="______xlnm.Print_Area_4">#REF!</definedName>
    <definedName name="______xlnm.Print_Area_7">#REF!</definedName>
    <definedName name="______xlnm.Print_Area_8">#REF!</definedName>
    <definedName name="______xlnm.Print_Area_9">#N/A</definedName>
    <definedName name="______xlnm.Print_Titles_1">#REF!</definedName>
    <definedName name="_____Cod1">#REF!</definedName>
    <definedName name="_____cua1">#REF!</definedName>
    <definedName name="_____D47">#REF!</definedName>
    <definedName name="_____DMD1">#REF!</definedName>
    <definedName name="_____dot1">#REF!</definedName>
    <definedName name="_____err2">#REF!</definedName>
    <definedName name="_____err4">#REF!</definedName>
    <definedName name="_____fei1">#REF!</definedName>
    <definedName name="_____fei10">#REF!</definedName>
    <definedName name="_____fei11">#REF!</definedName>
    <definedName name="_____fei12">#REF!</definedName>
    <definedName name="_____fei13">#REF!</definedName>
    <definedName name="_____fei14">#REF!</definedName>
    <definedName name="_____fei15">#REF!</definedName>
    <definedName name="_____fei16">#REF!</definedName>
    <definedName name="_____fei17">#REF!</definedName>
    <definedName name="_____fei18">#REF!</definedName>
    <definedName name="_____fei19">#REF!</definedName>
    <definedName name="_____fei2">#REF!</definedName>
    <definedName name="_____fei3">#REF!</definedName>
    <definedName name="_____fei4">#REF!</definedName>
    <definedName name="_____fei5">#REF!</definedName>
    <definedName name="_____fei6">#REF!</definedName>
    <definedName name="_____fei7">#REF!</definedName>
    <definedName name="_____fei8">#REF!</definedName>
    <definedName name="_____fei9">#REF!</definedName>
    <definedName name="_____inf2">#REF!</definedName>
    <definedName name="_____LM369582">#N/A</definedName>
    <definedName name="_____Pa1">#REF!</definedName>
    <definedName name="_____Pa2">#REF!</definedName>
    <definedName name="_____Pa3">#REF!</definedName>
    <definedName name="_____Pa4">#REF!</definedName>
    <definedName name="_____Po2">#REF!</definedName>
    <definedName name="_____VPD1">#REF!</definedName>
    <definedName name="_____VPI1">#REF!</definedName>
    <definedName name="_____VRA1">#REF!</definedName>
    <definedName name="_____xlnm.Print_Area_1">#REF!</definedName>
    <definedName name="_____xlnm.Print_Area_10">#REF!</definedName>
    <definedName name="_____xlnm.Print_Area_11">#REF!</definedName>
    <definedName name="_____xlnm.Print_Area_12">#REF!</definedName>
    <definedName name="_____xlnm.Print_Area_2">#REF!</definedName>
    <definedName name="_____xlnm.Print_Area_3">#REF!</definedName>
    <definedName name="_____xlnm.Print_Area_4">#REF!</definedName>
    <definedName name="_____xlnm.Print_Area_7">#REF!</definedName>
    <definedName name="_____xlnm.Print_Area_8">#REF!</definedName>
    <definedName name="_____xlnm.Print_Area_9">#N/A</definedName>
    <definedName name="_____xlnm.Print_Titles_1">#REF!</definedName>
    <definedName name="____Cod1">#REF!</definedName>
    <definedName name="____cua1">#REF!</definedName>
    <definedName name="____D47">#REF!</definedName>
    <definedName name="____DMD1">#REF!</definedName>
    <definedName name="____dot1">#REF!</definedName>
    <definedName name="____err2">#REF!</definedName>
    <definedName name="____err4">#REF!</definedName>
    <definedName name="____fei1">#REF!</definedName>
    <definedName name="____fei10">#REF!</definedName>
    <definedName name="____fei11">#REF!</definedName>
    <definedName name="____fei12">#REF!</definedName>
    <definedName name="____fei13">#REF!</definedName>
    <definedName name="____fei14">#REF!</definedName>
    <definedName name="____fei15">#REF!</definedName>
    <definedName name="____fei16">#REF!</definedName>
    <definedName name="____fei17">#REF!</definedName>
    <definedName name="____fei18">#REF!</definedName>
    <definedName name="____fei19">#REF!</definedName>
    <definedName name="____fei2">#REF!</definedName>
    <definedName name="____fei3">#REF!</definedName>
    <definedName name="____fei4">#REF!</definedName>
    <definedName name="____fei5">#REF!</definedName>
    <definedName name="____fei6">#REF!</definedName>
    <definedName name="____fei7">#REF!</definedName>
    <definedName name="____fei8">#REF!</definedName>
    <definedName name="____fei9">#REF!</definedName>
    <definedName name="____inf2">#REF!</definedName>
    <definedName name="____LM369582">#N/A</definedName>
    <definedName name="____Pa1">#REF!</definedName>
    <definedName name="____Pa2">#REF!</definedName>
    <definedName name="____Pa3">#REF!</definedName>
    <definedName name="____Pa4">#REF!</definedName>
    <definedName name="____Po2">#REF!</definedName>
    <definedName name="____VPD1">#REF!</definedName>
    <definedName name="____VPI1">#REF!</definedName>
    <definedName name="____VRA1">#REF!</definedName>
    <definedName name="____xlnm.Print_Area_1">#REF!</definedName>
    <definedName name="____xlnm.Print_Area_10">#REF!</definedName>
    <definedName name="____xlnm.Print_Area_11">#REF!</definedName>
    <definedName name="____xlnm.Print_Area_12">#REF!</definedName>
    <definedName name="____xlnm.Print_Area_2">#REF!</definedName>
    <definedName name="____xlnm.Print_Area_3">#REF!</definedName>
    <definedName name="____xlnm.Print_Area_4">#REF!</definedName>
    <definedName name="____xlnm.Print_Area_7">#REF!</definedName>
    <definedName name="____xlnm.Print_Area_8">#REF!</definedName>
    <definedName name="____xlnm.Print_Area_9">#N/A</definedName>
    <definedName name="____xlnm.Print_Titles_1">#REF!</definedName>
    <definedName name="___AFC1">#REF!</definedName>
    <definedName name="___AFC3">#REF!</definedName>
    <definedName name="___AFC5">#REF!</definedName>
    <definedName name="___BGC1">#REF!</definedName>
    <definedName name="___BGC3">#REF!</definedName>
    <definedName name="___BGC5">#REF!</definedName>
    <definedName name="___CAC1">#REF!</definedName>
    <definedName name="___CAC3">#REF!</definedName>
    <definedName name="___CAC5">#REF!</definedName>
    <definedName name="___Cod1">#REF!</definedName>
    <definedName name="___cua1">#REF!</definedName>
    <definedName name="___D47">#REF!</definedName>
    <definedName name="___DMD1">#REF!</definedName>
    <definedName name="___dot1">#REF!</definedName>
    <definedName name="___err2">#REF!</definedName>
    <definedName name="___err4">#REF!</definedName>
    <definedName name="___f">#REF!</definedName>
    <definedName name="___fei1">#REF!</definedName>
    <definedName name="___fei10">#REF!</definedName>
    <definedName name="___fei11">#REF!</definedName>
    <definedName name="___fei12">#REF!</definedName>
    <definedName name="___fei13">#REF!</definedName>
    <definedName name="___fei14">#REF!</definedName>
    <definedName name="___fei15">#REF!</definedName>
    <definedName name="___fei16">#REF!</definedName>
    <definedName name="___fei17">#REF!</definedName>
    <definedName name="___fei18">#REF!</definedName>
    <definedName name="___fei19">#REF!</definedName>
    <definedName name="___fei2">#REF!</definedName>
    <definedName name="___fei3">#REF!</definedName>
    <definedName name="___fei4">#REF!</definedName>
    <definedName name="___fei5">#REF!</definedName>
    <definedName name="___fei6">#REF!</definedName>
    <definedName name="___fei7">#REF!</definedName>
    <definedName name="___fei8">#REF!</definedName>
    <definedName name="___fei9">#REF!</definedName>
    <definedName name="___INF1">#REF!</definedName>
    <definedName name="___inf2">#REF!</definedName>
    <definedName name="___LM369582">#N/A</definedName>
    <definedName name="___MA2">#REF!</definedName>
    <definedName name="___MSC1">#REF!</definedName>
    <definedName name="___Pa1">#REF!</definedName>
    <definedName name="___Pa2">#REF!</definedName>
    <definedName name="___Pa3">#REF!</definedName>
    <definedName name="___Pa4">#REF!</definedName>
    <definedName name="___Po2">#REF!</definedName>
    <definedName name="___SBC1">#REF!</definedName>
    <definedName name="___SBC3">#REF!</definedName>
    <definedName name="___SBC5">#REF!</definedName>
    <definedName name="___VPD1">#REF!</definedName>
    <definedName name="___VPI1">#REF!</definedName>
    <definedName name="___VRA1">#REF!</definedName>
    <definedName name="___xlnm.Print_Area_1">#REF!</definedName>
    <definedName name="___xlnm.Print_Area_10">#REF!</definedName>
    <definedName name="___xlnm.Print_Area_11">#REF!</definedName>
    <definedName name="___xlnm.Print_Area_12">#REF!</definedName>
    <definedName name="___xlnm.Print_Area_2">#REF!</definedName>
    <definedName name="___xlnm.Print_Area_3">#REF!</definedName>
    <definedName name="___xlnm.Print_Area_4">#REF!</definedName>
    <definedName name="___xlnm.Print_Area_7">#REF!</definedName>
    <definedName name="___xlnm.Print_Area_8">#REF!</definedName>
    <definedName name="___xlnm.Print_Area_9">#N/A</definedName>
    <definedName name="___xlnm.Print_Titles_1">#REF!</definedName>
    <definedName name="__123Graph_AMAIN" hidden="1">#REF!</definedName>
    <definedName name="__123Graph_BMAIN" hidden="1">#REF!</definedName>
    <definedName name="__123Graph_XMAIN" hidden="1">#REF!</definedName>
    <definedName name="__2008_Database">#REF!</definedName>
    <definedName name="__A115042">#REF!</definedName>
    <definedName name="__abr01">#REF!</definedName>
    <definedName name="__abr06">#REF!</definedName>
    <definedName name="__abr97">#REF!</definedName>
    <definedName name="__abr98">#REF!</definedName>
    <definedName name="__abr99">#REF!</definedName>
    <definedName name="__AFC1">#REF!</definedName>
    <definedName name="__AFC3">#REF!</definedName>
    <definedName name="__AFC5">#REF!</definedName>
    <definedName name="__Afe1">#REF!,#REF!</definedName>
    <definedName name="__ago01">#REF!</definedName>
    <definedName name="__ago06">#REF!</definedName>
    <definedName name="__ago97">#REF!</definedName>
    <definedName name="__ago98">#REF!</definedName>
    <definedName name="__ago99">#REF!</definedName>
    <definedName name="__B110111">#REF!</definedName>
    <definedName name="__BGC1">#REF!</definedName>
    <definedName name="__BGC3">#REF!</definedName>
    <definedName name="__BGC5">#REF!</definedName>
    <definedName name="__Bid1">#REF!</definedName>
    <definedName name="__Bid2">#REF!</definedName>
    <definedName name="__Bid3">#REF!</definedName>
    <definedName name="__Bid4">#REF!</definedName>
    <definedName name="__CAC1">#REF!</definedName>
    <definedName name="__CAC3">#REF!</definedName>
    <definedName name="__CAC5">#REF!</definedName>
    <definedName name="__CMU005" hidden="1">#REF!</definedName>
    <definedName name="__cmu05">#REF!</definedName>
    <definedName name="__Cod1">#REF!</definedName>
    <definedName name="__com06">#REF!</definedName>
    <definedName name="__cua1">#REF!</definedName>
    <definedName name="__dic01">#REF!</definedName>
    <definedName name="__dic06">#REF!</definedName>
    <definedName name="__dic97">#REF!</definedName>
    <definedName name="__dic98">#REF!</definedName>
    <definedName name="__dic99">#REF!</definedName>
    <definedName name="__DMD1">#REF!</definedName>
    <definedName name="__dot1">#REF!</definedName>
    <definedName name="__E113701">#REF!</definedName>
    <definedName name="__ene01">#REF!</definedName>
    <definedName name="__ene03">#REF!</definedName>
    <definedName name="__ene06">#REF!</definedName>
    <definedName name="__ene97">#REF!</definedName>
    <definedName name="__ene98">#REF!</definedName>
    <definedName name="__ene99">#REF!</definedName>
    <definedName name="__err2">#REF!</definedName>
    <definedName name="__err4">#REF!</definedName>
    <definedName name="__exp06">#REF!</definedName>
    <definedName name="__f">#REF!</definedName>
    <definedName name="__feb01">#REF!</definedName>
    <definedName name="__feb06">#REF!</definedName>
    <definedName name="__feb97">#REF!</definedName>
    <definedName name="__feb98">#REF!</definedName>
    <definedName name="__feb99">#REF!</definedName>
    <definedName name="__fei1">#REF!</definedName>
    <definedName name="__fei10">#REF!</definedName>
    <definedName name="__fei11">#REF!</definedName>
    <definedName name="__fei12">#REF!</definedName>
    <definedName name="__fei13">#REF!</definedName>
    <definedName name="__fei14">#REF!</definedName>
    <definedName name="__fei15">#REF!</definedName>
    <definedName name="__fei16">#REF!</definedName>
    <definedName name="__fei17">#REF!</definedName>
    <definedName name="__fei18">#REF!</definedName>
    <definedName name="__fei19">#REF!</definedName>
    <definedName name="__fei2">#REF!</definedName>
    <definedName name="__fei3">#REF!</definedName>
    <definedName name="__fei4">#REF!</definedName>
    <definedName name="__fei5">#REF!</definedName>
    <definedName name="__fei6">#REF!</definedName>
    <definedName name="__fei7">#REF!</definedName>
    <definedName name="__fei8">#REF!</definedName>
    <definedName name="__fei9">#REF!</definedName>
    <definedName name="__G118050">#REF!</definedName>
    <definedName name="__H191456">#REF!</definedName>
    <definedName name="__inf2">#REF!</definedName>
    <definedName name="__jul01">#REF!</definedName>
    <definedName name="__jul06">#REF!</definedName>
    <definedName name="__jul97">#REF!</definedName>
    <definedName name="__jul98">#REF!</definedName>
    <definedName name="__jul99">#REF!</definedName>
    <definedName name="__jun01">#REF!</definedName>
    <definedName name="__jun06">#REF!</definedName>
    <definedName name="__jun97">#REF!</definedName>
    <definedName name="__jun98">#REF!</definedName>
    <definedName name="__jun99">#REF!</definedName>
    <definedName name="__lgc1">#REF!</definedName>
    <definedName name="__lgc2">#REF!</definedName>
    <definedName name="__lgc3">#REF!</definedName>
    <definedName name="__LM369582">#N/A</definedName>
    <definedName name="__LMO1">#REF!</definedName>
    <definedName name="__MA2">#REF!</definedName>
    <definedName name="__mar01">#REF!</definedName>
    <definedName name="__mar06">#REF!</definedName>
    <definedName name="__mar97">#REF!</definedName>
    <definedName name="__mar98">#REF!</definedName>
    <definedName name="__mar99">#REF!</definedName>
    <definedName name="__may01">#REF!</definedName>
    <definedName name="__may06">#REF!</definedName>
    <definedName name="__may97">#REF!</definedName>
    <definedName name="__may98">#REF!</definedName>
    <definedName name="__may99">#REF!</definedName>
    <definedName name="__Mux1">#REF!</definedName>
    <definedName name="__Mux2">#REF!</definedName>
    <definedName name="__Mux3">#REF!</definedName>
    <definedName name="__Muy1">#REF!</definedName>
    <definedName name="__Muy2">#REF!</definedName>
    <definedName name="__Muy3">#REF!</definedName>
    <definedName name="__nov01">#REF!</definedName>
    <definedName name="__nov06">#REF!</definedName>
    <definedName name="__nov97">#REF!</definedName>
    <definedName name="__nov98">#REF!</definedName>
    <definedName name="__nov99">#REF!</definedName>
    <definedName name="__occ1">#REF!</definedName>
    <definedName name="__occ2">#REF!</definedName>
    <definedName name="__oct01">#REF!</definedName>
    <definedName name="__oct06">#REF!</definedName>
    <definedName name="__oct97">#REF!</definedName>
    <definedName name="__oct98">#REF!</definedName>
    <definedName name="__oct99">#REF!</definedName>
    <definedName name="__Pa1">#REF!</definedName>
    <definedName name="__Pa2">#REF!</definedName>
    <definedName name="__Pa3">#REF!</definedName>
    <definedName name="__Pa4">#REF!</definedName>
    <definedName name="__Po2">#REF!</definedName>
    <definedName name="__Pu1">#REF!</definedName>
    <definedName name="__Pu2">#REF!</definedName>
    <definedName name="__Pu3">#REF!</definedName>
    <definedName name="__Rc">#REF!</definedName>
    <definedName name="__SBC1">#REF!</definedName>
    <definedName name="__SBC3">#REF!</definedName>
    <definedName name="__SBC5">#REF!</definedName>
    <definedName name="__sep01">#REF!</definedName>
    <definedName name="__sep06">#REF!</definedName>
    <definedName name="__sep97">#REF!</definedName>
    <definedName name="__sep98">#REF!</definedName>
    <definedName name="__sep99">#REF!</definedName>
    <definedName name="__tf3813">#REF!</definedName>
    <definedName name="__VPD1">#REF!</definedName>
    <definedName name="__VPI1">#REF!</definedName>
    <definedName name="__VRA1">#REF!</definedName>
    <definedName name="__Vu1">#REF!</definedName>
    <definedName name="__Vu2">#REF!</definedName>
    <definedName name="__Vu3">#REF!</definedName>
    <definedName name="__xlfn.BAHTTEXT" hidden="1">#NAME?</definedName>
    <definedName name="__xlnm.Print_Area_1">#REF!</definedName>
    <definedName name="__xlnm.Print_Area_10">#REF!</definedName>
    <definedName name="__xlnm.Print_Area_11">#REF!</definedName>
    <definedName name="__xlnm.Print_Area_12">#REF!</definedName>
    <definedName name="__xlnm.Print_Area_2">#REF!</definedName>
    <definedName name="__xlnm.Print_Area_3">#REF!</definedName>
    <definedName name="__xlnm.Print_Area_4">#REF!</definedName>
    <definedName name="__xlnm.Print_Area_7">#REF!</definedName>
    <definedName name="__xlnm.Print_Area_8">#REF!</definedName>
    <definedName name="__xlnm.Print_Area_9">#N/A</definedName>
    <definedName name="__xlnm.Print_Titles_1">#REF!</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18">#REF!</definedName>
    <definedName name="_1.19">#REF!</definedName>
    <definedName name="_1.20">#REF!</definedName>
    <definedName name="_2_10">#REF!</definedName>
    <definedName name="_2_11">#REF!</definedName>
    <definedName name="_2_12">#REF!</definedName>
    <definedName name="_2_13">#REF!</definedName>
    <definedName name="_2_14">#REF!</definedName>
    <definedName name="_2_15">#REF!</definedName>
    <definedName name="_2_16">#REF!</definedName>
    <definedName name="_2_17">#REF!</definedName>
    <definedName name="_2_18">#REF!</definedName>
    <definedName name="_3_10_1">#REF!</definedName>
    <definedName name="_3_10_2">#REF!</definedName>
    <definedName name="_3_10_3">#REF!</definedName>
    <definedName name="_3_10_4">#REF!</definedName>
    <definedName name="_3_10_5">#REF!</definedName>
    <definedName name="_3_11">#REF!</definedName>
    <definedName name="_4_10">#REF!</definedName>
    <definedName name="_4_11">#REF!</definedName>
    <definedName name="_4_12">#REF!</definedName>
    <definedName name="_5">#REF!</definedName>
    <definedName name="_5_10">#REF!</definedName>
    <definedName name="_5_11">#REF!</definedName>
    <definedName name="_5_12">#REF!</definedName>
    <definedName name="_5_13">#REF!</definedName>
    <definedName name="_5_14">#REF!</definedName>
    <definedName name="_5_15">#REF!</definedName>
    <definedName name="_5_16">#REF!</definedName>
    <definedName name="_5_17">#REF!</definedName>
    <definedName name="_5_18">#REF!</definedName>
    <definedName name="_5_19">#REF!</definedName>
    <definedName name="_5_20">#REF!</definedName>
    <definedName name="_5_21">#REF!</definedName>
    <definedName name="_5_22">#REF!</definedName>
    <definedName name="_A115042">#REF!</definedName>
    <definedName name="_AFC1">#REF!</definedName>
    <definedName name="_AFC3">#REF!</definedName>
    <definedName name="_AFC5">#REF!</definedName>
    <definedName name="_Afe1">#REF!,#REF!</definedName>
    <definedName name="_B104067">#REF!</definedName>
    <definedName name="_B110111">#REF!</definedName>
    <definedName name="_B114854">#REF!</definedName>
    <definedName name="_B93008">#REF!</definedName>
    <definedName name="_BGC1">#REF!</definedName>
    <definedName name="_BGC3">#REF!</definedName>
    <definedName name="_BGC5">#REF!</definedName>
    <definedName name="_CAC1">#REF!</definedName>
    <definedName name="_CAC3">#REF!</definedName>
    <definedName name="_CAC5">#REF!</definedName>
    <definedName name="_CMU005" hidden="1">#REF!</definedName>
    <definedName name="_cmu05">#REF!</definedName>
    <definedName name="_Cod1">#REF!</definedName>
    <definedName name="_cua1">#REF!</definedName>
    <definedName name="_D128899">#REF!</definedName>
    <definedName name="_D177945">#REF!</definedName>
    <definedName name="_D47">#REF!</definedName>
    <definedName name="_D77032">#REF!</definedName>
    <definedName name="_DMD1">#REF!</definedName>
    <definedName name="_dot1">#REF!</definedName>
    <definedName name="_E113701">#REF!</definedName>
    <definedName name="_E169000">#REF!</definedName>
    <definedName name="_err2">#REF!</definedName>
    <definedName name="_err4">#REF!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6">#REF!</definedName>
    <definedName name="_EXC7">#REF!</definedName>
    <definedName name="_EXC8">#REF!</definedName>
    <definedName name="_EXC9">#REF!</definedName>
    <definedName name="_F" hidden="1">#REF!</definedName>
    <definedName name="_fcv1">#REF!</definedName>
    <definedName name="_FEB1">#REF!</definedName>
    <definedName name="_fei1">#REF!</definedName>
    <definedName name="_fei10">#REF!</definedName>
    <definedName name="_fei11">#REF!</definedName>
    <definedName name="_fei12">#REF!</definedName>
    <definedName name="_fei13">#REF!</definedName>
    <definedName name="_fei14">#REF!</definedName>
    <definedName name="_fei15">#REF!</definedName>
    <definedName name="_fei16">#REF!</definedName>
    <definedName name="_fei17">#REF!</definedName>
    <definedName name="_fei18">#REF!</definedName>
    <definedName name="_fei19">#REF!</definedName>
    <definedName name="_fei2">#REF!</definedName>
    <definedName name="_fei3">#REF!</definedName>
    <definedName name="_fei4">#REF!</definedName>
    <definedName name="_fei5">#REF!</definedName>
    <definedName name="_fei6">#REF!</definedName>
    <definedName name="_fei7">#REF!</definedName>
    <definedName name="_fei8">#REF!</definedName>
    <definedName name="_fei9">#REF!</definedName>
    <definedName name="_Fill" hidden="1">#REF!</definedName>
    <definedName name="_xlnm._FilterDatabase" localSheetId="2" hidden="1">MO!$A$50:$G$50</definedName>
    <definedName name="_G118050">#REF!</definedName>
    <definedName name="_G161484">#REF!</definedName>
    <definedName name="_H117562">#REF!</definedName>
    <definedName name="_H191456">#REF!</definedName>
    <definedName name="_INF1">#REF!</definedName>
    <definedName name="_inf2">#REF!</definedName>
    <definedName name="_iva10">0.1</definedName>
    <definedName name="_iva15">0.15</definedName>
    <definedName name="_iva16">0.16</definedName>
    <definedName name="_iva2">0.02</definedName>
    <definedName name="_iva7">0.07</definedName>
    <definedName name="_Key1" hidden="1">#REF!</definedName>
    <definedName name="_Key2" hidden="1">#REF!</definedName>
    <definedName name="_LM369582">#REF!</definedName>
    <definedName name="_LMO1">#REF!</definedName>
    <definedName name="_MA2">#REF!</definedName>
    <definedName name="_MAR01">#REF!</definedName>
    <definedName name="_MSC1">#REF!</definedName>
    <definedName name="_Mux1">#REF!</definedName>
    <definedName name="_Mux2">#REF!</definedName>
    <definedName name="_Mux3">#REF!</definedName>
    <definedName name="_Muy1">#REF!</definedName>
    <definedName name="_Muy2">#REF!</definedName>
    <definedName name="_Muy3">#REF!</definedName>
    <definedName name="_noa2">#REF!</definedName>
    <definedName name="_Order1" hidden="1">255</definedName>
    <definedName name="_Order2" hidden="1">255</definedName>
    <definedName name="_Pa1">#REF!</definedName>
    <definedName name="_Pa2">#REF!</definedName>
    <definedName name="_Pa3">#REF!</definedName>
    <definedName name="_Pa4">#REF!</definedName>
    <definedName name="_Po2">#REF!</definedName>
    <definedName name="_Pu1">#REF!</definedName>
    <definedName name="_Pu2">#REF!</definedName>
    <definedName name="_Pu3">#REF!</definedName>
    <definedName name="_Rc">#REF!</definedName>
    <definedName name="_Regression_Out" hidden="1">#REF!</definedName>
    <definedName name="_Regression_X" hidden="1">#REF!</definedName>
    <definedName name="_Regression_Y" hidden="1">#REF!</definedName>
    <definedName name="_SBC1">#REF!</definedName>
    <definedName name="_SBC3">#REF!</definedName>
    <definedName name="_SBC5">#REF!</definedName>
    <definedName name="_Sort" hidden="1">#REF!</definedName>
    <definedName name="_tab1">#REF!</definedName>
    <definedName name="_tab2">#REF!</definedName>
    <definedName name="_tab3">#REF!</definedName>
    <definedName name="_TAB4">#REF!</definedName>
    <definedName name="_Table2_Out" hidden="1">#REF!</definedName>
    <definedName name="_TBV1">#REF!</definedName>
    <definedName name="_TBV1606">#REF!</definedName>
    <definedName name="_TBV3">#REF!</definedName>
    <definedName name="_tf3813">#REF!</definedName>
    <definedName name="_TRM2">#REF!</definedName>
    <definedName name="_VPD1">#REF!</definedName>
    <definedName name="_VPI1">#REF!</definedName>
    <definedName name="_VRA1">#REF!</definedName>
    <definedName name="_Vu1">#REF!</definedName>
    <definedName name="_Vu2">#REF!</definedName>
    <definedName name="_Vu3">#REF!</definedName>
    <definedName name="a">#REF!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mpresión_IM">#REF!</definedName>
    <definedName name="A0">#REF!</definedName>
    <definedName name="A84.96">#REF!</definedName>
    <definedName name="Aa">#REF!</definedName>
    <definedName name="aaa">#REF!</definedName>
    <definedName name="AAAAA">#REF!</definedName>
    <definedName name="AAC">#REF!</definedName>
    <definedName name="AADOQUINVEH">#REF!</definedName>
    <definedName name="AANDENES">#REF!</definedName>
    <definedName name="AB">#REF!</definedName>
    <definedName name="ABG">#REF!</definedName>
    <definedName name="abr00">#REF!</definedName>
    <definedName name="Ac">#REF!</definedName>
    <definedName name="ACALZADA">#REF!</definedName>
    <definedName name="AccessDatabase" hidden="1">"C:\C-314\VOLUMENES\volfin4.mdb"</definedName>
    <definedName name="ACOM">#REF!</definedName>
    <definedName name="Acta">#REF!</definedName>
    <definedName name="Acta1">#REF!</definedName>
    <definedName name="activos">#REF!</definedName>
    <definedName name="actores">#REF!</definedName>
    <definedName name="Ad">#REF!</definedName>
    <definedName name="Ad_Un">#REF!</definedName>
    <definedName name="adasd">#REF!</definedName>
    <definedName name="ADASDF">#REF!</definedName>
    <definedName name="AdditionalCosts_Lumpsum">#REF!</definedName>
    <definedName name="AdditionalCosts_Percent">#REF!</definedName>
    <definedName name="ADI">#REF!</definedName>
    <definedName name="Admon">#REF!</definedName>
    <definedName name="Ae">#REF!</definedName>
    <definedName name="Af">#REF!</definedName>
    <definedName name="Afe">#REF!</definedName>
    <definedName name="afecompletions">#REF!</definedName>
    <definedName name="Ag">#REF!</definedName>
    <definedName name="ago00">#REF!</definedName>
    <definedName name="AGRICOLA">#REF!</definedName>
    <definedName name="Ah">#REF!</definedName>
    <definedName name="Ai">#REF!</definedName>
    <definedName name="AIU">#REF!</definedName>
    <definedName name="Ajizal">#REF!</definedName>
    <definedName name="Ak">#REF!</definedName>
    <definedName name="AL">#REF!</definedName>
    <definedName name="alfa0alumpubl">#REF!</definedName>
    <definedName name="alfa0comercial">#REF!</definedName>
    <definedName name="alfa0estrato1">#REF!</definedName>
    <definedName name="alfa0estrato2">#REF!</definedName>
    <definedName name="alfa0estrato3">#REF!</definedName>
    <definedName name="alfa0estrato4">#REF!</definedName>
    <definedName name="alfa0estrato5">#REF!</definedName>
    <definedName name="alfa0estrato6">#REF!</definedName>
    <definedName name="alfa0industrial">#REF!</definedName>
    <definedName name="alfa0oficial">#REF!</definedName>
    <definedName name="alfa1alumpubl">#REF!</definedName>
    <definedName name="alfa1comercial">#REF!</definedName>
    <definedName name="alfa1estrato1">#REF!</definedName>
    <definedName name="alfa1estrato2">#REF!</definedName>
    <definedName name="alfa1estrato3">#REF!</definedName>
    <definedName name="alfa1estrato4">#REF!</definedName>
    <definedName name="alfa1estrato5">#REF!</definedName>
    <definedName name="alfa1estrato6">#REF!</definedName>
    <definedName name="alfa1industrial">#REF!</definedName>
    <definedName name="alfa1oficial">#REF!</definedName>
    <definedName name="Am">#REF!</definedName>
    <definedName name="AMBIENTAL">#REF!</definedName>
    <definedName name="An">#REF!</definedName>
    <definedName name="ANA">#REF!</definedName>
    <definedName name="ANABANCO">#REF!</definedName>
    <definedName name="Analyst" hidden="1">#REF!</definedName>
    <definedName name="Angulo_de_platina__1_x1_x1_8">#REF!</definedName>
    <definedName name="ANOMarch02">#REF!</definedName>
    <definedName name="ANOPLMarch02">#REF!</definedName>
    <definedName name="ANORev2">#REF!</definedName>
    <definedName name="ANOTB_JUN01">#REF!</definedName>
    <definedName name="anscount" hidden="1">10</definedName>
    <definedName name="Añ">#REF!</definedName>
    <definedName name="Ao">#REF!</definedName>
    <definedName name="Ap">#REF!</definedName>
    <definedName name="APIJA">#REF!</definedName>
    <definedName name="APR">#REF!</definedName>
    <definedName name="aprdata">#REF!</definedName>
    <definedName name="APU">#REF!</definedName>
    <definedName name="APUPTARD">#REF!</definedName>
    <definedName name="Aq">#REF!</definedName>
    <definedName name="Ar">#REF!</definedName>
    <definedName name="Área_de_Cantidades">#REF!</definedName>
    <definedName name="_xlnm.Print_Area" localSheetId="1">AIU!$A$1:$I$62</definedName>
    <definedName name="_xlnm.Print_Area" localSheetId="2">MO!$A$1:$G$60</definedName>
    <definedName name="_xlnm.Print_Area" localSheetId="0">PP!$A$1:$H$135</definedName>
    <definedName name="_xlnm.Print_Area">#REF!</definedName>
    <definedName name="arg" hidden="1">#REF!</definedName>
    <definedName name="Arrendamiento">#REF!</definedName>
    <definedName name="ArrendamientoCostos">#REF!</definedName>
    <definedName name="AS">#REF!</definedName>
    <definedName name="asas">#REF!</definedName>
    <definedName name="asaSASASAS">#REF!</definedName>
    <definedName name="ASB">#REF!</definedName>
    <definedName name="asdd">#REF!</definedName>
    <definedName name="asdf">#REF!</definedName>
    <definedName name="ASFADSGFD">#REF!</definedName>
    <definedName name="AsistenciaCarretera">#REF!</definedName>
    <definedName name="AsistenciaCostos">#REF!</definedName>
    <definedName name="assdf">#REF!</definedName>
    <definedName name="assetclass">#REF!</definedName>
    <definedName name="assetclass2">#REF!</definedName>
    <definedName name="assetclass3">#REF!</definedName>
    <definedName name="At">#REF!</definedName>
    <definedName name="Au">#REF!</definedName>
    <definedName name="auxilio">#REF!</definedName>
    <definedName name="AVIGA">#REF!</definedName>
    <definedName name="Ax">#REF!</definedName>
    <definedName name="Ay">#REF!</definedName>
    <definedName name="b">#REF!</definedName>
    <definedName name="B.DATOS">#REF!</definedName>
    <definedName name="B_impresión_IM">#REF!</definedName>
    <definedName name="B10512.">#REF!</definedName>
    <definedName name="B13.120">#REF!</definedName>
    <definedName name="B15138.">#REF!</definedName>
    <definedName name="B15177anclaje">#REF!</definedName>
    <definedName name="B35.62">#REF!</definedName>
    <definedName name="Ba">#REF!</definedName>
    <definedName name="BAJA">#REF!</definedName>
    <definedName name="Ballincourt">#REF!</definedName>
    <definedName name="Banda2">#REF!</definedName>
    <definedName name="Banda2a">#REF!</definedName>
    <definedName name="BASE">#REF!</definedName>
    <definedName name="base_datos_t45">#REF!</definedName>
    <definedName name="Base_Mat">#REF!</definedName>
    <definedName name="Base_MO">#REF!</definedName>
    <definedName name="base_VaR">#REF!</definedName>
    <definedName name="BaseDate">#REF!</definedName>
    <definedName name="BaseDatos_Ore1">#REF!</definedName>
    <definedName name="BaseDatos_T831">#REF!</definedName>
    <definedName name="_xlnm.Database">#REF!</definedName>
    <definedName name="BasePeriod">#REF!</definedName>
    <definedName name="Bb">#REF!</definedName>
    <definedName name="bbb">#REF!</definedName>
    <definedName name="Bc">#REF!</definedName>
    <definedName name="Bd">#REF!</definedName>
    <definedName name="Be">#REF!</definedName>
    <definedName name="beneficios">#REF!</definedName>
    <definedName name="BETA0">#REF!</definedName>
    <definedName name="BETA1">#REF!</definedName>
    <definedName name="Bf">#REF!</definedName>
    <definedName name="bfgxddvd">#REF!</definedName>
    <definedName name="Bg">#REF!</definedName>
    <definedName name="Bh">#REF!</definedName>
    <definedName name="Bi">#REF!</definedName>
    <definedName name="BID">#REF!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#REF!</definedName>
    <definedName name="Bk">#REF!</definedName>
    <definedName name="BLOQUE">#REF!</definedName>
    <definedName name="Bm">#REF!</definedName>
    <definedName name="BMBTU">#REF!</definedName>
    <definedName name="BMCoalPrice">#REF!</definedName>
    <definedName name="Bn">#REF!</definedName>
    <definedName name="bolívar">#REF!</definedName>
    <definedName name="BOMB2">#N/A</definedName>
    <definedName name="BOMBAS">#N/A</definedName>
    <definedName name="BOMBASTABLA2.2">#REF!</definedName>
    <definedName name="BOMBEOALCANTARILLADOTABLA1.9">#REF!</definedName>
    <definedName name="BorraR">#REF!</definedName>
    <definedName name="Bp">#REF!</definedName>
    <definedName name="BPSRate_Month">#REF!</definedName>
    <definedName name="BQ238em237">#REF!</definedName>
    <definedName name="Breaker_Indus.Merlin_G.3x150A">#REF!</definedName>
    <definedName name="Brilladora">#REF!</definedName>
    <definedName name="BS_Data_Col" hidden="1">#REF!</definedName>
    <definedName name="BSpb" hidden="1">#REF!</definedName>
    <definedName name="BUDGET">#REF!</definedName>
    <definedName name="BUDGET_VALUE">#REF!</definedName>
    <definedName name="budgeted">#REF!</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ytMesInicioInctoMmto">#REF!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#REF!</definedName>
    <definedName name="Ca">#REF!</definedName>
    <definedName name="caa">#REF!</definedName>
    <definedName name="CAB">#N/A</definedName>
    <definedName name="Caja">#REF!</definedName>
    <definedName name="CALCULO">#REF!</definedName>
    <definedName name="calculopozo1">#REF!</definedName>
    <definedName name="CALCULOPOZOS">#REF!</definedName>
    <definedName name="calculopozos1">#REF!</definedName>
    <definedName name="CALCULOS">#REF!</definedName>
    <definedName name="CALCULOSALCANTARILLADO">#REF!</definedName>
    <definedName name="CALE">#REF!</definedName>
    <definedName name="CALEND">#REF!</definedName>
    <definedName name="CALENDA">#REF!</definedName>
    <definedName name="Calendar">#REF!</definedName>
    <definedName name="CALENDARIO">#REF!</definedName>
    <definedName name="Caliche">#REF!</definedName>
    <definedName name="CalP">#REF!</definedName>
    <definedName name="CAM">#REF!</definedName>
    <definedName name="cambio">#REF!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#REF!</definedName>
    <definedName name="CANTIDADESDEOBRA">#REF!</definedName>
    <definedName name="CAP">#REF!</definedName>
    <definedName name="CAPATAZ_I">"TABLA1"</definedName>
    <definedName name="Capex">#REF!</definedName>
    <definedName name="CapexFac">#REF!</definedName>
    <definedName name="CapitalCongelado">#REF!</definedName>
    <definedName name="Capitalpb" hidden="1">#REF!</definedName>
    <definedName name="CapitalStructure" hidden="1">#REF!</definedName>
    <definedName name="CapTarget">#REF!</definedName>
    <definedName name="CapTotalCol">#REF!</definedName>
    <definedName name="CARBON">#REF!</definedName>
    <definedName name="CARGA">#N/A</definedName>
    <definedName name="CARGO">#REF!</definedName>
    <definedName name="CARLOS">#REF!</definedName>
    <definedName name="Casa">#REF!</definedName>
    <definedName name="Cashpb" hidden="1">#REF!</definedName>
    <definedName name="cat">#REF!</definedName>
    <definedName name="Cat1Life">#REF!</definedName>
    <definedName name="Cat1Rate">#REF!</definedName>
    <definedName name="Cat1Salvage">#REF!</definedName>
    <definedName name="Cat2Life">#REF!</definedName>
    <definedName name="Cat2Rate">#REF!</definedName>
    <definedName name="Cat2Salvage">#REF!</definedName>
    <definedName name="Cat3Life">#REF!</definedName>
    <definedName name="Cat3Rate">#REF!</definedName>
    <definedName name="Cat3Salvage">#REF!</definedName>
    <definedName name="Cat4Life">#REF!</definedName>
    <definedName name="Cat4Rate">#REF!</definedName>
    <definedName name="Cat4Salvage">#REF!</definedName>
    <definedName name="categoria">#REF!</definedName>
    <definedName name="causa">#REF!</definedName>
    <definedName name="Cb">#REF!</definedName>
    <definedName name="Cc">#REF!</definedName>
    <definedName name="CContLab">#REF!</definedName>
    <definedName name="CContParts">#REF!</definedName>
    <definedName name="Cd">#REF!</definedName>
    <definedName name="Ce">#REF!</definedName>
    <definedName name="Cera_para_pisos">#REF!</definedName>
    <definedName name="Cf">#REF!</definedName>
    <definedName name="cfcffgfgfg">#REF!</definedName>
    <definedName name="Cg">#REF!</definedName>
    <definedName name="CGET">#REF!</definedName>
    <definedName name="Ch">#REF!</definedName>
    <definedName name="CH_Infra_Capex">#REF!</definedName>
    <definedName name="Change_in_Cash" hidden="1">#REF!</definedName>
    <definedName name="Check_to_Cash" hidden="1">#REF!</definedName>
    <definedName name="chiqui">#REF!</definedName>
    <definedName name="Ci">#REF!</definedName>
    <definedName name="CIRCUITOS">#REF!</definedName>
    <definedName name="Cj">#REF!</definedName>
    <definedName name="Ck">#REF!</definedName>
    <definedName name="clase">#REF!</definedName>
    <definedName name="class2">#REF!</definedName>
    <definedName name="class3">#REF!</definedName>
    <definedName name="classification">#REF!</definedName>
    <definedName name="Client">#REF!</definedName>
    <definedName name="Client_name">#REF!</definedName>
    <definedName name="Client_ref_number">#REF!</definedName>
    <definedName name="Cll">#REF!</definedName>
    <definedName name="CLube">#REF!</definedName>
    <definedName name="Cm">#REF!</definedName>
    <definedName name="CMina">#REF!</definedName>
    <definedName name="cmuooo5">#REF!</definedName>
    <definedName name="Cn">#REF!</definedName>
    <definedName name="Cñ">#REF!</definedName>
    <definedName name="Co">#REF!</definedName>
    <definedName name="Coal">#REF!</definedName>
    <definedName name="Coal_Closing_Stock">#REF!</definedName>
    <definedName name="Coal_DB">#REF!</definedName>
    <definedName name="Coal1">#REF!</definedName>
    <definedName name="Coal2">#REF!</definedName>
    <definedName name="Coal3">#REF!</definedName>
    <definedName name="Coal4">#REF!</definedName>
    <definedName name="CoalFleet">#REF!</definedName>
    <definedName name="CoalLoad">#REF!</definedName>
    <definedName name="CoalOpCost">#REF!</definedName>
    <definedName name="CoalOverCap">#REF!</definedName>
    <definedName name="CoalPriceFac">#REF!</definedName>
    <definedName name="CoalRepl">#REF!</definedName>
    <definedName name="CoalUtil">#REF!</definedName>
    <definedName name="Cod">#REF!</definedName>
    <definedName name="CODOS">#REF!</definedName>
    <definedName name="Codos_PVC_3">#REF!</definedName>
    <definedName name="coeficienterugosidad">#REF!</definedName>
    <definedName name="COHaul">#REF!</definedName>
    <definedName name="COLBOR">#REF!</definedName>
    <definedName name="ColTap">#REF!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Job_Number">#REF!</definedName>
    <definedName name="COMMR_description">#REF!</definedName>
    <definedName name="COMMRNumber">#REF!</definedName>
    <definedName name="comp">#REF!</definedName>
    <definedName name="COMPenalty">#REF!</definedName>
    <definedName name="componentes">#REF!</definedName>
    <definedName name="COMProject_Currency">#REF!</definedName>
    <definedName name="COMProject_name">#REF!</definedName>
    <definedName name="conceptos">#REF!</definedName>
    <definedName name="concreto">#REF!</definedName>
    <definedName name="concreto3000">#REF!</definedName>
    <definedName name="CONDUCCION331">#REF!</definedName>
    <definedName name="CONDUCCIONES">#REF!</definedName>
    <definedName name="CONDUCCIONTABLA3.3.1">#REF!</definedName>
    <definedName name="Conductores">#REF!</definedName>
    <definedName name="ConductoresCostos">#REF!</definedName>
    <definedName name="Congelar_Capital_Vencido">#REF!</definedName>
    <definedName name="cons">#REF!</definedName>
    <definedName name="CONSOLIDADO">#REF!</definedName>
    <definedName name="CONSORCIO">#REF!</definedName>
    <definedName name="consum">#REF!</definedName>
    <definedName name="consumo">#REF!</definedName>
    <definedName name="CONTAB">#REF!</definedName>
    <definedName name="CONTADO">#REF!</definedName>
    <definedName name="ContLabCostOutput">#REF!</definedName>
    <definedName name="ContPartsCostOutput">#REF!</definedName>
    <definedName name="CONTRATISTA">#REF!</definedName>
    <definedName name="Contrato">#REF!</definedName>
    <definedName name="COORDENADAS">#REF!</definedName>
    <definedName name="COORDENADAS1">#REF!</definedName>
    <definedName name="copia">#REF!</definedName>
    <definedName name="Coraza">#REF!</definedName>
    <definedName name="cost_analysis">#REF!</definedName>
    <definedName name="COST_CENTRES">#REF!</definedName>
    <definedName name="costa">#REF!</definedName>
    <definedName name="CostCode">#REF!</definedName>
    <definedName name="COSTOPERSONALTABLA1.5.3">#REF!</definedName>
    <definedName name="COSTOPERSONALTABLA1.5.4">#REF!</definedName>
    <definedName name="COSTOPERSONALTABLA1.5.5">#REF!</definedName>
    <definedName name="COSTOREDESALCTABLA7.4">#REF!</definedName>
    <definedName name="COSTOREDESTABLA7.3">#REF!</definedName>
    <definedName name="COSTOSCONDUCCIONACU">#REF!</definedName>
    <definedName name="cota">#REF!</definedName>
    <definedName name="COTAS">#REF!</definedName>
    <definedName name="count">#REF!</definedName>
    <definedName name="counter">#REF!</definedName>
    <definedName name="COUNTRY_OF_ORIGIN">#REF!</definedName>
    <definedName name="CPlanta">#REF!</definedName>
    <definedName name="Cq">#REF!</definedName>
    <definedName name="Cr">#REF!</definedName>
    <definedName name="CRandM">#REF!</definedName>
    <definedName name="CREDITO">#REF!</definedName>
    <definedName name="CRGAPR">#REF!</definedName>
    <definedName name="CRGELB">#REF!</definedName>
    <definedName name="CRGRVS">#REF!</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t">#REF!</definedName>
    <definedName name="CTyre">#REF!</definedName>
    <definedName name="Cu">#REF!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#REF!</definedName>
    <definedName name="CUADRIA">#REF!</definedName>
    <definedName name="CUADRIB">#REF!</definedName>
    <definedName name="CUADRIC">#REF!</definedName>
    <definedName name="CUADRILLA">#REF!</definedName>
    <definedName name="cuadrillas">#REF!</definedName>
    <definedName name="Cuadro">#REF!</definedName>
    <definedName name="CUADRO1">#REF!</definedName>
    <definedName name="cube">#REF!</definedName>
    <definedName name="CUBE_UNIT">#REF!</definedName>
    <definedName name="cubs">#REF!</definedName>
    <definedName name="cUCA">#REF!</definedName>
    <definedName name="Cumm_Us_inf">#REF!</definedName>
    <definedName name="cumplimiento">#REF!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v">#REF!</definedName>
    <definedName name="CV2.Daily_Tonnes">#REF!</definedName>
    <definedName name="CV2.Moisture">#REF!</definedName>
    <definedName name="CVa">#REF!</definedName>
    <definedName name="cvcvcvcv">#REF!</definedName>
    <definedName name="cvvvv">#REF!</definedName>
    <definedName name="Cw">#REF!</definedName>
    <definedName name="Cx">#REF!</definedName>
    <definedName name="cxcxcxc">#REF!</definedName>
    <definedName name="Cy">#REF!</definedName>
    <definedName name="CZN_north_perc">50</definedName>
    <definedName name="CZN_south_perc">0</definedName>
    <definedName name="d">#REF!</definedName>
    <definedName name="daszafdsf">#REF!</definedName>
    <definedName name="DAT">#REF!</definedName>
    <definedName name="Data">#REF!</definedName>
    <definedName name="Data_Base">#REF!</definedName>
    <definedName name="Date">#REF!</definedName>
    <definedName name="Datos">#REF!</definedName>
    <definedName name="Datos_G1">#REF!</definedName>
    <definedName name="Datos_G2">#REF!</definedName>
    <definedName name="Datos_SW_G1">#REF!</definedName>
    <definedName name="Datos_SW_G2">#REF!</definedName>
    <definedName name="datos1">#REF!</definedName>
    <definedName name="datos2">#REF!</definedName>
    <definedName name="datos3">#REF!</definedName>
    <definedName name="Days_in_Month">#REF!</definedName>
    <definedName name="dblgarantiaExtendida">#REF!</definedName>
    <definedName name="dblPunRentabilidad">#REF!</definedName>
    <definedName name="dblUtilVehiculo">#REF!</definedName>
    <definedName name="dcvbbn">#REF!</definedName>
    <definedName name="dd" localSheetId="1">#REF!</definedName>
    <definedName name="dd">#REF!</definedName>
    <definedName name="ddddd">#REF!</definedName>
    <definedName name="ddddddddd">#REF!</definedName>
    <definedName name="ddfgfgfgf">#REF!</definedName>
    <definedName name="ddfhgxd">#REF!</definedName>
    <definedName name="Dealpb" hidden="1">#REF!</definedName>
    <definedName name="Debt_Purchase_Price_Funding">#REF!</definedName>
    <definedName name="Debt_S5_EA_Sch">#REF!</definedName>
    <definedName name="Debt_S6_EA_Sch">#REF!</definedName>
    <definedName name="DEC">#N/A</definedName>
    <definedName name="Decameron">#N/A</definedName>
    <definedName name="decbs">#REF!</definedName>
    <definedName name="decision">#REF!</definedName>
    <definedName name="Decjv">#REF!</definedName>
    <definedName name="Decjv2">#REF!</definedName>
    <definedName name="default_leadtime">#REF!</definedName>
    <definedName name="DEMANDA">#REF!</definedName>
    <definedName name="DENS">#REF!</definedName>
    <definedName name="DENS_1">"#n"/"a"</definedName>
    <definedName name="DENS_10">"#n"/"a"</definedName>
    <definedName name="DENS_2">"#n"/"a"</definedName>
    <definedName name="DENS_3">"#n"/"a"</definedName>
    <definedName name="DENS_4">"#n"/"a"</definedName>
    <definedName name="DENS_5">"#n"/"a"</definedName>
    <definedName name="DENS_6">"#n"/"a"</definedName>
    <definedName name="DENS_7">"#n"/"a"</definedName>
    <definedName name="DENS_8">"#n"/"a"</definedName>
    <definedName name="DENS_9">"#n"/"a"</definedName>
    <definedName name="densi">#REF!</definedName>
    <definedName name="densi_1">"#n"/"a"</definedName>
    <definedName name="densi_10">"#n"/"a"</definedName>
    <definedName name="densi_2">"#n"/"a"</definedName>
    <definedName name="densi_3">"#n"/"a"</definedName>
    <definedName name="densi_4">"#n"/"a"</definedName>
    <definedName name="densi_5">"#n"/"a"</definedName>
    <definedName name="densi_6">"#n"/"a"</definedName>
    <definedName name="densi_7">"#n"/"a"</definedName>
    <definedName name="densi_8">"#n"/"a"</definedName>
    <definedName name="densi_9">"#n"/"a"</definedName>
    <definedName name="Dep_IAS_tot">#REF!</definedName>
    <definedName name="Department">#REF!</definedName>
    <definedName name="Depreciation">#REF!</definedName>
    <definedName name="DepreciationPB" hidden="1">#REF!</definedName>
    <definedName name="DES">#REF!</definedName>
    <definedName name="desc_rps">#REF!</definedName>
    <definedName name="DESC521">#REF!</definedName>
    <definedName name="description">#REF!</definedName>
    <definedName name="Designer">#REF!</definedName>
    <definedName name="DetailsBid1">#REF!</definedName>
    <definedName name="DetailsBid2">#REF!</definedName>
    <definedName name="DetailsBid3">#REF!</definedName>
    <definedName name="DetailsBid4">#REF!</definedName>
    <definedName name="DetailsBidRange">#REF!</definedName>
    <definedName name="deuda">#REF!</definedName>
    <definedName name="deuda2">#REF!</definedName>
    <definedName name="DFBGHS">#REF!</definedName>
    <definedName name="dfcvc">#REF!</definedName>
    <definedName name="dfdaa">#REF!</definedName>
    <definedName name="dfdf">#REF!</definedName>
    <definedName name="dia24hr">#REF!</definedName>
    <definedName name="DIAME">#REF!</definedName>
    <definedName name="diametros">#REF!</definedName>
    <definedName name="DiametrosCodos">#REF!</definedName>
    <definedName name="DIANA">#REF!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c00">#REF!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count_Lumpsum">#REF!</definedName>
    <definedName name="discount_percent">#REF!</definedName>
    <definedName name="discount2">#REF!</definedName>
    <definedName name="discount3">#REF!</definedName>
    <definedName name="discount4">#REF!</definedName>
    <definedName name="DiscRateHigh">#REF!</definedName>
    <definedName name="DiscRateMed">#REF!</definedName>
    <definedName name="DISPONIBILIDAD">#REF!</definedName>
    <definedName name="distrital">#REF!</definedName>
    <definedName name="div_pay">#REF!</definedName>
    <definedName name="DM">#REF!</definedName>
    <definedName name="DMD">#REF!</definedName>
    <definedName name="Documentstatus">#REF!</definedName>
    <definedName name="Documentstatus1">#REF!</definedName>
    <definedName name="dolar">#REF!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T">#REF!</definedName>
    <definedName name="DOT_1">"#n"/"a"</definedName>
    <definedName name="DOT_10">"#n"/"a"</definedName>
    <definedName name="DOT_2">"#n"/"a"</definedName>
    <definedName name="DOT_3">"#n"/"a"</definedName>
    <definedName name="DOT_4">"#n"/"a"</definedName>
    <definedName name="DOT_5">"#n"/"a"</definedName>
    <definedName name="DOT_6">"#n"/"a"</definedName>
    <definedName name="DOT_7">"#n"/"a"</definedName>
    <definedName name="DOT_8">"#n"/"a"</definedName>
    <definedName name="DOT_9">"#n"/"a"</definedName>
    <definedName name="dota">#REF!</definedName>
    <definedName name="dota_1">"#n"/"a"</definedName>
    <definedName name="dota_10">"#n"/"a"</definedName>
    <definedName name="dota_2">"#n"/"a"</definedName>
    <definedName name="dota_3">"#n"/"a"</definedName>
    <definedName name="dota_4">"#n"/"a"</definedName>
    <definedName name="dota_5">"#n"/"a"</definedName>
    <definedName name="dota_6">"#n"/"a"</definedName>
    <definedName name="dota_7">"#n"/"a"</definedName>
    <definedName name="dota_8">"#n"/"a"</definedName>
    <definedName name="dota_9">"#n"/"a"</definedName>
    <definedName name="DRAWING_LEAD_TIME">#REF!</definedName>
    <definedName name="drrerr">#REF!</definedName>
    <definedName name="DRTOS1">#REF!</definedName>
    <definedName name="DS">#REF!</definedName>
    <definedName name="dsdfd">#REF!</definedName>
    <definedName name="dsre">#REF!</definedName>
    <definedName name="DSSDD">#REF!</definedName>
    <definedName name="dtf">#REF!</definedName>
    <definedName name="DTFSMedida">#REF!</definedName>
    <definedName name="DtmFechaCotizacion">#REF!</definedName>
    <definedName name="DtmFechVigenCotiza">#REF!</definedName>
    <definedName name="DUCTO">#REF!</definedName>
    <definedName name="dxd">#REF!</definedName>
    <definedName name="DZ.Main" hidden="1">#REF!</definedName>
    <definedName name="E" localSheetId="1">#REF!</definedName>
    <definedName name="E">#REF!</definedName>
    <definedName name="E_03">#REF!</definedName>
    <definedName name="E17083.">#REF!</definedName>
    <definedName name="ED">#REF!</definedName>
    <definedName name="EDWIN">#REF!</definedName>
    <definedName name="EE">#REF!</definedName>
    <definedName name="EEEEEEE">#REF!</definedName>
    <definedName name="eeeeeeeeee">#REF!</definedName>
    <definedName name="eeeeeeeeeee">#REF!</definedName>
    <definedName name="EER">#REF!</definedName>
    <definedName name="EINAR">#REF!</definedName>
    <definedName name="ELB">#REF!</definedName>
    <definedName name="ElectConsPrice">#REF!</definedName>
    <definedName name="ElectDemandPrice">#REF!</definedName>
    <definedName name="Ene">#REF!</definedName>
    <definedName name="Ene_C">#REF!</definedName>
    <definedName name="ene00">#REF!</definedName>
    <definedName name="EneFeb">#REF!</definedName>
    <definedName name="ENERGIATABLA1.2.4">#REF!</definedName>
    <definedName name="Engine">#N/A</definedName>
    <definedName name="ENTIDAD">#REF!</definedName>
    <definedName name="EQ">#REF!</definedName>
    <definedName name="EQUI">#REF!</definedName>
    <definedName name="EQUI3">#REF!</definedName>
    <definedName name="EquipData">#REF!</definedName>
    <definedName name="EquipInput">#REF!</definedName>
    <definedName name="EquipLifeRank">#REF!</definedName>
    <definedName name="equipo_mayor">#REF!</definedName>
    <definedName name="equipomayor2">#REF!</definedName>
    <definedName name="EquipOpCostOutput">#REF!</definedName>
    <definedName name="EquipOpFleet">#REF!</definedName>
    <definedName name="equiprecord">#REF!</definedName>
    <definedName name="EquipReplOutput">#REF!</definedName>
    <definedName name="EquipRow">#REF!</definedName>
    <definedName name="ererre">#REF!</definedName>
    <definedName name="ERR">#REF!</definedName>
    <definedName name="ERR_1">"#n"/"a"</definedName>
    <definedName name="ERR_10">"#n"/"a"</definedName>
    <definedName name="ERR_2">"#n"/"a"</definedName>
    <definedName name="ERR_3">"#n"/"a"</definedName>
    <definedName name="ERR_4">"#n"/"a"</definedName>
    <definedName name="ERR_5">"#n"/"a"</definedName>
    <definedName name="ERR_6">"#n"/"a"</definedName>
    <definedName name="ERR_7">"#n"/"a"</definedName>
    <definedName name="ERR_8">"#n"/"a"</definedName>
    <definedName name="ERR_9">"#n"/"a"</definedName>
    <definedName name="erra">#REF!</definedName>
    <definedName name="erra_1">"#n"/"a"</definedName>
    <definedName name="erra_10">"#n"/"a"</definedName>
    <definedName name="erra_2">"#n"/"a"</definedName>
    <definedName name="erra_3">"#n"/"a"</definedName>
    <definedName name="erra_4">"#n"/"a"</definedName>
    <definedName name="erra_5">"#n"/"a"</definedName>
    <definedName name="erra_6">"#n"/"a"</definedName>
    <definedName name="erra_7">"#n"/"a"</definedName>
    <definedName name="erra_8">"#n"/"a"</definedName>
    <definedName name="erra_9">"#n"/"a"</definedName>
    <definedName name="ERROR">#REF!</definedName>
    <definedName name="ERROR1">#REF!</definedName>
    <definedName name="ERROR2">#REF!</definedName>
    <definedName name="ERROR3">#REF!</definedName>
    <definedName name="ERROR5">#REF!</definedName>
    <definedName name="errr">#REF!</definedName>
    <definedName name="ertert">#REF!</definedName>
    <definedName name="eryrttyhtgh">#REF!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E">#REF!</definedName>
    <definedName name="ESTACION">#REF!</definedName>
    <definedName name="ESTACIONAL">#REF!</definedName>
    <definedName name="estado">#REF!</definedName>
    <definedName name="ESTERIL">#REF!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4">#REF!</definedName>
    <definedName name="ESTRUCT25">#REF!</definedName>
    <definedName name="ESTRUCT28">#REF!</definedName>
    <definedName name="ESTRUCT29">#REF!</definedName>
    <definedName name="ESTRUCT31">#REF!</definedName>
    <definedName name="ESTRUCT33">#REF!</definedName>
    <definedName name="ESTRUCT34">#REF!</definedName>
    <definedName name="ESTRUCT43">#REF!</definedName>
    <definedName name="etapas_proyecto">#REF!</definedName>
    <definedName name="ev.Calculation" hidden="1">-4135</definedName>
    <definedName name="ev.Initialized" hidden="1">FALSE</definedName>
    <definedName name="Eval_Currency">#REF!</definedName>
    <definedName name="EWQ">#REF!</definedName>
    <definedName name="ex">#REF!</definedName>
    <definedName name="Excel_BuiltIn_Print_Area_1_1">#REF!</definedName>
    <definedName name="Excel_BuiltIn_Print_Titles_3">#REF!</definedName>
    <definedName name="Excel_BuiltIn_Print_Titles_4">#REF!</definedName>
    <definedName name="Exchange_Rate">#REF!</definedName>
    <definedName name="exchangerate">#REF!</definedName>
    <definedName name="Executivepb" hidden="1">#REF!</definedName>
    <definedName name="ExistAge">#REF!</definedName>
    <definedName name="ExistFleet">#REF!</definedName>
    <definedName name="expl1">#REF!</definedName>
    <definedName name="ExRateAus">#REF!</definedName>
    <definedName name="ExRateCountry">#REF!</definedName>
    <definedName name="ExRates">#REF!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ACTOR">#REF!</definedName>
    <definedName name="factorprestacional">#REF!</definedName>
    <definedName name="Factpb" hidden="1">#REF!</definedName>
    <definedName name="Factpb2" hidden="1">#REF!</definedName>
    <definedName name="FALTANTES1">#REF!</definedName>
    <definedName name="FALTANTES2">#REF!</definedName>
    <definedName name="fcv">#REF!</definedName>
    <definedName name="fdwssf">#REF!</definedName>
    <definedName name="Feb">#REF!</definedName>
    <definedName name="Feb_C">#REF!</definedName>
    <definedName name="feb00">#REF!</definedName>
    <definedName name="FECHA">#REF!</definedName>
    <definedName name="Fechas">#REF!</definedName>
    <definedName name="fei">#REF!</definedName>
    <definedName name="Fexx">#REF!</definedName>
    <definedName name="FF">#REF!</definedName>
    <definedName name="FFF">#REF!</definedName>
    <definedName name="ffff">#REF!</definedName>
    <definedName name="fffffdfdfddf">#REF!</definedName>
    <definedName name="ffffffffffffffff">#REF!</definedName>
    <definedName name="fghjhj">#REF!</definedName>
    <definedName name="FHH">#REF!</definedName>
    <definedName name="FILTRANTES">#REF!</definedName>
    <definedName name="FINAL">#REF!</definedName>
    <definedName name="Finaliza">#REF!</definedName>
    <definedName name="Financialpb" hidden="1">#REF!</definedName>
    <definedName name="Financialpb2" hidden="1">#REF!</definedName>
    <definedName name="FIP.FIJO">#REF!</definedName>
    <definedName name="FIPFIJO.PLA">#REF!</definedName>
    <definedName name="FixEquip_hrs">#REF!</definedName>
    <definedName name="Fleet">#REF!</definedName>
    <definedName name="FleetC">#REF!</definedName>
    <definedName name="fleetRecNo">#REF!</definedName>
    <definedName name="FleetS">#REF!</definedName>
    <definedName name="FleetW">#REF!</definedName>
    <definedName name="FOB_POINT">#REF!</definedName>
    <definedName name="forapproval">#REF!</definedName>
    <definedName name="form_calcmod">#REF!,#REF!,#REF!,#REF!,#REF!,#REF!</definedName>
    <definedName name="form_cons">#REF!,#REF!,#REF!,#REF!,#REF!</definedName>
    <definedName name="form_desglose">#REF!,#REF!</definedName>
    <definedName name="form_equi">#REF!,#REF!,#REF!,#REF!,#REF!,#REF!,#REF!,#REF!,#REF!,#REF!,#REF!,#REF!,#REF!,#REF!,#REF!</definedName>
    <definedName name="form_indir">#REF!,#REF!,#REF!,#REF!,#REF!,#REF!,#REF!,#REF!,#REF!,#REF!,#REF!,#REF!,#REF!,#REF!,#REF!,#REF!,#REF!</definedName>
    <definedName name="form_otrosmod">#REF!,#REF!,#REF!,#REF!,#REF!,#REF!,#REF!,#REF!</definedName>
    <definedName name="form_resumen">#REF!,#REF!,#REF!,#REF!,#REF!,#REF!,#REF!,#REF!,#REF!,#REF!,#REF!</definedName>
    <definedName name="form_subcon">#REF!,#REF!</definedName>
    <definedName name="form_superv">#REF!,#REF!,#REF!</definedName>
    <definedName name="formadepago">#REF!</definedName>
    <definedName name="formularioCantidades">#REF!</definedName>
    <definedName name="FrecInctoMmtoAnno">#REF!</definedName>
    <definedName name="FrecInctoMmtoAno">#REF!</definedName>
    <definedName name="ft">#REF!</definedName>
    <definedName name="Fu">#REF!</definedName>
    <definedName name="Fub">#REF!</definedName>
    <definedName name="Fuel">#REF!</definedName>
    <definedName name="FuelControl">#REF!</definedName>
    <definedName name="FuelCostos">#REF!</definedName>
    <definedName name="FuelFactorA">#REF!</definedName>
    <definedName name="FuelFactorB">#REF!</definedName>
    <definedName name="FuelMedian">#REF!</definedName>
    <definedName name="FuelPrice">#REF!</definedName>
    <definedName name="Fup">#REF!</definedName>
    <definedName name="fvgtfggtrt6r">#REF!</definedName>
    <definedName name="FX">#REF!</definedName>
    <definedName name="fx_rate">#REF!</definedName>
    <definedName name="fy">#REF!</definedName>
    <definedName name="Fyb">#REF!</definedName>
    <definedName name="Fyp">#REF!</definedName>
    <definedName name="g" hidden="1">{"via1",#N/A,TRUE,"general";"via2",#N/A,TRUE,"general";"via3",#N/A,TRUE,"general"}</definedName>
    <definedName name="G14.17">#REF!,#REF!</definedName>
    <definedName name="G14321.">#REF!</definedName>
    <definedName name="Ga">#REF!</definedName>
    <definedName name="GarantiaExtendida">#REF!</definedName>
    <definedName name="GarantiaExtendidaCostos">#REF!</definedName>
    <definedName name="Gb">#REF!</definedName>
    <definedName name="Gc">#REF!</definedName>
    <definedName name="gccvvbb">#REF!</definedName>
    <definedName name="Gd">#REF!</definedName>
    <definedName name="Ge">#REF!</definedName>
    <definedName name="gecolsa06">#REF!</definedName>
    <definedName name="gestion">#REF!</definedName>
    <definedName name="GETCostOutput">#REF!</definedName>
    <definedName name="Gf">#REF!</definedName>
    <definedName name="Gg">#REF!</definedName>
    <definedName name="ggggggg">#REF!</definedName>
    <definedName name="ggtgg" localSheetId="1">#REF!</definedName>
    <definedName name="ggtgg">#REF!</definedName>
    <definedName name="Gh">#REF!</definedName>
    <definedName name="GHG">#REF!</definedName>
    <definedName name="Gi">#REF!</definedName>
    <definedName name="Gk">#REF!</definedName>
    <definedName name="gñogñg">#REF!</definedName>
    <definedName name="GPS">#REF!</definedName>
    <definedName name="GPSCostos">#REF!</definedName>
    <definedName name="_xlnm.Recorder">#REF!</definedName>
    <definedName name="GRACIA">#REF!</definedName>
    <definedName name="GRACIA.FIP">#REF!</definedName>
    <definedName name="GRUPO">#REF!</definedName>
    <definedName name="GRUPOUSO">#REF!</definedName>
    <definedName name="guias">#REF!</definedName>
    <definedName name="Gv">#REF!</definedName>
    <definedName name="Gw">#REF!</definedName>
    <definedName name="H">#REF!</definedName>
    <definedName name="H.L._INGENIEROS___API_LTDA">#REF!</definedName>
    <definedName name="Ha">#REF!</definedName>
    <definedName name="Hb">#REF!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err">#REF!</definedName>
    <definedName name="HG">#REF!</definedName>
    <definedName name="HH">#REF!</definedName>
    <definedName name="hhhh">#REF!</definedName>
    <definedName name="hhjh">#REF!</definedName>
    <definedName name="Hid">#REF!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2">#REF!</definedName>
    <definedName name="hierro4">#REF!</definedName>
    <definedName name="HisYear_0" hidden="1">#REF!</definedName>
    <definedName name="HisYear_1" hidden="1">#REF!</definedName>
    <definedName name="HisYear_2" hidden="1">#REF!</definedName>
    <definedName name="HisYear_3" hidden="1">#REF!</definedName>
    <definedName name="HJ">#REF!</definedName>
    <definedName name="hjhjhhhhhhhhhhhhh">#REF!</definedName>
    <definedName name="hjhjhj">#REF!</definedName>
    <definedName name="hjhjhjhj">#REF!</definedName>
    <definedName name="hn.ConvertZero1" hidden="1">#REF!,#REF!,#REF!,#REF!,#REF!,#REF!,#REF!,#REF!,#REF!,#REF!</definedName>
    <definedName name="hn.ConvertZero2" hidden="1">#REF!,#REF!,#REF!,#REF!,#REF!,#REF!,#REF!,#REF!</definedName>
    <definedName name="hn.ConvertZero3" hidden="1">#REF!,#REF!,#REF!,#REF!,#REF!</definedName>
    <definedName name="hn.ConvertZero4" hidden="1">#REF!,#REF!,#REF!,#REF!,#REF!,#REF!,#REF!,#REF!</definedName>
    <definedName name="hn.ConvertZeroUnhide1" hidden="1">#REF!,#REF!,#REF!</definedName>
    <definedName name="hn.Delete015" hidden="1">#REF!,#REF!,#REF!,#REF!</definedName>
    <definedName name="hn.DZ_MultByFXRates" hidden="1">#REF!,#REF!,#REF!,#REF!</definedName>
    <definedName name="hn.ExtDb" hidden="1">FALSE</definedName>
    <definedName name="hn.LTM_MultByFXRates" hidden="1">#REF!,#REF!,#REF!,#REF!,#REF!,#REF!,#REF!</definedName>
    <definedName name="hn.ModelType" hidden="1">"DEAL"</definedName>
    <definedName name="hn.ModelVersion" hidden="1">1</definedName>
    <definedName name="hn.MultbyFXRates" hidden="1">#REF!,#REF!,#REF!,#REF!,#REF!,#REF!,#REF!</definedName>
    <definedName name="hn.MultByFXRates1" hidden="1">#REF!,#REF!,#REF!,#REF!,#REF!</definedName>
    <definedName name="hn.MultByFXRates2" hidden="1">#REF!,#REF!,#REF!,#REF!,#REF!</definedName>
    <definedName name="hn.MultByFXRates3" hidden="1">#REF!,#REF!,#REF!,#REF!,#REF!</definedName>
    <definedName name="hn.MultbyFxrates4" hidden="1">#REF!,#REF!,#REF!,#REF!,#REF!,#REF!,#REF!</definedName>
    <definedName name="hn.multbyfxrates5" hidden="1">#REF!,#REF!,#REF!,#REF!,#REF!</definedName>
    <definedName name="hn.multbyfxrates6" hidden="1">#REF!,#REF!,#REF!,#REF!,#REF!</definedName>
    <definedName name="hn.multbyfxrates7" hidden="1">#REF!,#REF!,#REF!,#REF!,#REF!</definedName>
    <definedName name="hn.MultByFXRatesBot1" hidden="1">#REF!,#REF!,#REF!,#REF!,#REF!,#REF!,#REF!,#REF!,#REF!,#REF!,#REF!,#REF!</definedName>
    <definedName name="hn.MultByFXRatesBot2" hidden="1">#REF!,#REF!,#REF!,#REF!,#REF!,#REF!,#REF!,#REF!,#REF!,#REF!,#REF!,#REF!</definedName>
    <definedName name="hn.MultByFXRatesBot3" hidden="1">#REF!,#REF!,#REF!,#REF!,#REF!,#REF!,#REF!,#REF!,#REF!,#REF!,#REF!,#REF!</definedName>
    <definedName name="hn.MultByFXRatesBot4" hidden="1">#REF!,#REF!,#REF!,#REF!,#REF!,#REF!,#REF!,#REF!,#REF!,#REF!,#REF!,#REF!,#REF!</definedName>
    <definedName name="hn.MultByFXRatesBot5" hidden="1">#REF!,#REF!,#REF!,#REF!,#REF!,#REF!,#REF!,#REF!,#REF!,#REF!,#REF!</definedName>
    <definedName name="hn.MultByFXRatesBot6" hidden="1">#REF!,#REF!,#REF!,#REF!,#REF!,#REF!,#REF!,#REF!,#REF!,#REF!,#REF!</definedName>
    <definedName name="hn.MultByFXRatesBot7" hidden="1">#REF!,#REF!,#REF!,#REF!,#REF!,#REF!,#REF!,#REF!,#REF!,#REF!,#REF!</definedName>
    <definedName name="hn.MultByFXRatesTop1" hidden="1">#REF!,#REF!,#REF!,#REF!,#REF!,#REF!,#REF!,#REF!,#REF!,#REF!,#REF!,#REF!</definedName>
    <definedName name="hn.MultByFXRatesTop2" hidden="1">#REF!,#REF!,#REF!,#REF!,#REF!,#REF!,#REF!,#REF!,#REF!,#REF!,#REF!,#REF!,#REF!,#REF!,#REF!</definedName>
    <definedName name="hn.MultByFXRatesTop3" hidden="1">#REF!,#REF!,#REF!,#REF!,#REF!,#REF!,#REF!,#REF!,#REF!,#REF!,#REF!,#REF!,#REF!,#REF!,#REF!</definedName>
    <definedName name="hn.MultByFXRatesTop4" hidden="1">#REF!,#REF!,#REF!,#REF!,#REF!,#REF!,#REF!,#REF!,#REF!,#REF!,#REF!,#REF!,#REF!,#REF!,#REF!</definedName>
    <definedName name="hn.MultByFXRatesTop5" hidden="1">#REF!,#REF!,#REF!,#REF!,#REF!,#REF!,#REF!,#REF!,#REF!,#REF!,#REF!,#REF!</definedName>
    <definedName name="hn.MultByFXRatesTop6" hidden="1">#REF!,#REF!,#REF!,#REF!,#REF!,#REF!,#REF!,#REF!,#REF!,#REF!,#REF!,#REF!,#REF!,#REF!,#REF!</definedName>
    <definedName name="hn.MultByFXRatesTop7" hidden="1">#REF!,#REF!,#REF!,#REF!,#REF!,#REF!,#REF!,#REF!,#REF!,#REF!,#REF!,#REF!,#REF!,#REF!,#REF!</definedName>
    <definedName name="hn.NoUpload" hidden="1">0</definedName>
    <definedName name="hn.YearLabel" hidden="1">#REF!</definedName>
    <definedName name="HORAS_DIAS">#REF!</definedName>
    <definedName name="horas_lluvia">#REF!</definedName>
    <definedName name="HORAS_LLUVIAS">#REF!</definedName>
    <definedName name="HORASLLUVIA">#REF!</definedName>
    <definedName name="HoursTotCol">#REF!</definedName>
    <definedName name="hoy" hidden="1">#REF!</definedName>
    <definedName name="Hp">#REF!</definedName>
    <definedName name="HrIncrement">#REF!</definedName>
    <definedName name="HY">#REF!</definedName>
    <definedName name="i">#REF!</definedName>
    <definedName name="I2751Ç" localSheetId="1">#REF!</definedName>
    <definedName name="I2751Ç">#REF!</definedName>
    <definedName name="IANC">#REF!</definedName>
    <definedName name="Im_Un">#REF!</definedName>
    <definedName name="ImpdosporMilCostos">#REF!</definedName>
    <definedName name="Impdosxmil">#REF!</definedName>
    <definedName name="IMPRE">2%</definedName>
    <definedName name="IMPRESIÓN">#REF!</definedName>
    <definedName name="imprev">#REF!</definedName>
    <definedName name="Imprevistos_mmto_año1">#REF!</definedName>
    <definedName name="ImpuestoCostos">#REF!</definedName>
    <definedName name="Impuestos">#REF!</definedName>
    <definedName name="IMPULSIONALCANTARILLADOTABLA1.10">#REF!</definedName>
    <definedName name="in">#REF!</definedName>
    <definedName name="Incomepb" hidden="1">#REF!</definedName>
    <definedName name="INCONTERMS">#REF!</definedName>
    <definedName name="INCREMENTO1">#REF!</definedName>
    <definedName name="INCREMENTO2">#REF!</definedName>
    <definedName name="INCREMENTO3">#REF!</definedName>
    <definedName name="IncrementoCanon">#REF!</definedName>
    <definedName name="indicador">#REF!</definedName>
    <definedName name="INDICE">#REF!</definedName>
    <definedName name="INDICEPRECIOSCONSUMIDOR">#REF!</definedName>
    <definedName name="INDIREC">#REF!</definedName>
    <definedName name="INDJA1">#REF!</definedName>
    <definedName name="inf" localSheetId="1">#REF!</definedName>
    <definedName name="inf">#REF!</definedName>
    <definedName name="inf.">#REF!</definedName>
    <definedName name="INF_1">"#n"/"a"</definedName>
    <definedName name="INF_10">"#n"/"a"</definedName>
    <definedName name="INF_2">"#n"/"a"</definedName>
    <definedName name="INF_3">"#n"/"a"</definedName>
    <definedName name="INF_4">"#n"/"a"</definedName>
    <definedName name="INF_5">"#n"/"a"</definedName>
    <definedName name="INF_6">"#n"/"a"</definedName>
    <definedName name="INF_7">"#n"/"a"</definedName>
    <definedName name="INF_8">"#n"/"a"</definedName>
    <definedName name="INF_9">"#n"/"a"</definedName>
    <definedName name="INFF">#REF!</definedName>
    <definedName name="INFF_1">"#n"/"a"</definedName>
    <definedName name="INFF_10">"#n"/"a"</definedName>
    <definedName name="INFF_2">"#n"/"a"</definedName>
    <definedName name="INFF_3">"#n"/"a"</definedName>
    <definedName name="INFF_4">"#n"/"a"</definedName>
    <definedName name="INFF_5">"#n"/"a"</definedName>
    <definedName name="INFF_6">"#n"/"a"</definedName>
    <definedName name="INFF_7">"#n"/"a"</definedName>
    <definedName name="INFF_8">"#n"/"a"</definedName>
    <definedName name="INFF_9">"#n"/"a"</definedName>
    <definedName name="infi">#REF!</definedName>
    <definedName name="infi_1">"#n"/"a"</definedName>
    <definedName name="infi_10">"#n"/"a"</definedName>
    <definedName name="infi_2">"#n"/"a"</definedName>
    <definedName name="infi_3">"#n"/"a"</definedName>
    <definedName name="infi_4">"#n"/"a"</definedName>
    <definedName name="infi_5">"#n"/"a"</definedName>
    <definedName name="infi_6">"#n"/"a"</definedName>
    <definedName name="infi_7">"#n"/"a"</definedName>
    <definedName name="infi_8">"#n"/"a"</definedName>
    <definedName name="infi_9">"#n"/"a"</definedName>
    <definedName name="IniCeldaDtfRapida">#REF!</definedName>
    <definedName name="Inicia">#REF!</definedName>
    <definedName name="INICIO">#REF!</definedName>
    <definedName name="InitFleet">#REF!</definedName>
    <definedName name="InitPurch">#REF!</definedName>
    <definedName name="ins">#REF!</definedName>
    <definedName name="Instalación_TM_incluye15Breake">#REF!</definedName>
    <definedName name="INSU">#REF!</definedName>
    <definedName name="INSUBANCO">#REF!</definedName>
    <definedName name="INSUMO">#REF!</definedName>
    <definedName name="INSUMOS">#REF!</definedName>
    <definedName name="Insumos2">#REF!</definedName>
    <definedName name="InsuranceRate">#REF!</definedName>
    <definedName name="InTap">#REF!</definedName>
    <definedName name="intCosteoMmto">#REF!</definedName>
    <definedName name="intDiasPagoFactura">#REF!</definedName>
    <definedName name="intensidad">#REF!</definedName>
    <definedName name="Interest_Rate">#REF!</definedName>
    <definedName name="InterestRate">#REF!</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#REF!</definedName>
    <definedName name="INV_11">#REF!</definedName>
    <definedName name="Io">#REF!</definedName>
    <definedName name="IPC">#REF!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sColHidden" hidden="1">FALSE</definedName>
    <definedName name="IsLTMColHidden" hidden="1">FALSE</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TEM">#REF!</definedName>
    <definedName name="Item_number">#REF!</definedName>
    <definedName name="ITEM1">#REF!</definedName>
    <definedName name="ITEM2">#REF!</definedName>
    <definedName name="ITEM2.10">#REF!</definedName>
    <definedName name="ITEM2.11">#REF!</definedName>
    <definedName name="ITEM2.12">#REF!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Codos">#REF!</definedName>
    <definedName name="Iterar">#REF!</definedName>
    <definedName name="iva">#REF!</definedName>
    <definedName name="j">#REF!</definedName>
    <definedName name="Ja">#REF!</definedName>
    <definedName name="ja8fstyvg">#REF!</definedName>
    <definedName name="JACK_RYAN">#REF!</definedName>
    <definedName name="jan02a">#REF!</definedName>
    <definedName name="Jb">#REF!</definedName>
    <definedName name="Jc">#REF!</definedName>
    <definedName name="Jd">#REF!</definedName>
    <definedName name="Je">#REF!</definedName>
    <definedName name="Jf">#REF!</definedName>
    <definedName name="jjj">#REF!</definedName>
    <definedName name="jjjjjjjjjjjjjjj">#REF!</definedName>
    <definedName name="jkjh">#REF!</definedName>
    <definedName name="jklj" hidden="1">#REF!</definedName>
    <definedName name="Job_number">#REF!</definedName>
    <definedName name="JobNo">#REF!</definedName>
    <definedName name="JOIS">#REF!</definedName>
    <definedName name="JOS">#REF!</definedName>
    <definedName name="jose">#REF!</definedName>
    <definedName name="jul00">#REF!</definedName>
    <definedName name="JulAgo">#REF!</definedName>
    <definedName name="JulAgo_C">#REF!</definedName>
    <definedName name="jun00">#REF!</definedName>
    <definedName name="JUNE3">#REF!</definedName>
    <definedName name="junebs">#REF!</definedName>
    <definedName name="juneint">#REF!</definedName>
    <definedName name="juneint1">#REF!</definedName>
    <definedName name="juneint2">#REF!</definedName>
    <definedName name="JUNEINT3">#REF!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n">#REF!,#REF!</definedName>
    <definedName name="KitCarretera">#REF!</definedName>
    <definedName name="KitCarreteraCostos">#REF!</definedName>
    <definedName name="Kiunga_Elec">#REF!</definedName>
    <definedName name="KJhiuhbsdfhbhb">#REF!</definedName>
    <definedName name="kjkjk">#REF!</definedName>
    <definedName name="kjljkl">#REF!</definedName>
    <definedName name="kk">#REF!</definedName>
    <definedName name="kkkkkkk">#REF!</definedName>
    <definedName name="kkkkkkkk">#REF!</definedName>
    <definedName name="kkkkkkkkkkk">#REF!</definedName>
    <definedName name="KL">#REF!</definedName>
    <definedName name="KTES_AL">#REF!</definedName>
    <definedName name="KU">#REF!</definedName>
    <definedName name="L" localSheetId="1">#REF!</definedName>
    <definedName name="L">#REF!</definedName>
    <definedName name="La">#REF!</definedName>
    <definedName name="Labour">#REF!</definedName>
    <definedName name="lasd">#REF!</definedName>
    <definedName name="Lb">#REF!</definedName>
    <definedName name="Ld">#REF!</definedName>
    <definedName name="Le">#REF!</definedName>
    <definedName name="Left_Header" hidden="1">#REF!</definedName>
    <definedName name="Lf">#REF!</definedName>
    <definedName name="Lh">#REF!</definedName>
    <definedName name="Li">#REF!</definedName>
    <definedName name="LIGBOQ">#REF!</definedName>
    <definedName name="LIGGARDE">#REF!</definedName>
    <definedName name="LIGRECAP">#REF!</definedName>
    <definedName name="LIGTITRE">#REF!</definedName>
    <definedName name="LIJOIJOI">#REF!</definedName>
    <definedName name="limcount" hidden="1">1</definedName>
    <definedName name="LINA">#REF!</definedName>
    <definedName name="Liner_Bolts">#REF!</definedName>
    <definedName name="Liquor.SG">#REF!</definedName>
    <definedName name="LisaCodSAO">#REF!</definedName>
    <definedName name="LIST">#REF!</definedName>
    <definedName name="Lista_Mater">#REF!</definedName>
    <definedName name="Lista_MO">#REF!</definedName>
    <definedName name="LISTA2">#REF!</definedName>
    <definedName name="lista3">#REF!</definedName>
    <definedName name="Listacanti">#REF!</definedName>
    <definedName name="ListaCantidad">#REF!</definedName>
    <definedName name="listado">#REF!</definedName>
    <definedName name="ListaItem">#REF!</definedName>
    <definedName name="ListaUni">#REF!</definedName>
    <definedName name="Lj">#REF!</definedName>
    <definedName name="Lk">#REF!</definedName>
    <definedName name="lkkl">#REF!</definedName>
    <definedName name="ll">#REF!</definedName>
    <definedName name="LLC_north_perc">50</definedName>
    <definedName name="LLC_south_perc">100</definedName>
    <definedName name="Lll">#REF!</definedName>
    <definedName name="llll">#REF!</definedName>
    <definedName name="lllllllllll">#REF!</definedName>
    <definedName name="LLUVIA">#REF!</definedName>
    <definedName name="LM">#REF!</definedName>
    <definedName name="LM369582_1">"#n"/"a"</definedName>
    <definedName name="LM369582_10">"#n"/"a"</definedName>
    <definedName name="LM369582_2">"#n"/"a"</definedName>
    <definedName name="LM369582_3">"#n"/"a"</definedName>
    <definedName name="LM369582_4">"#n"/"a"</definedName>
    <definedName name="LM369582_5">"#n"/"a"</definedName>
    <definedName name="LM369582_6">"#n"/"a"</definedName>
    <definedName name="LM369582_7">"#n"/"a"</definedName>
    <definedName name="LM369582_8">"#n"/"a"</definedName>
    <definedName name="LM369582_9">"#n"/"a"</definedName>
    <definedName name="lmf">#REF!</definedName>
    <definedName name="LMO">#REF!</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o">#REF!</definedName>
    <definedName name="LOCALIZACION">#REF!</definedName>
    <definedName name="LOCALIZACION_1">"#n"/"a"</definedName>
    <definedName name="LOCALIZACION_10">"#n"/"a"</definedName>
    <definedName name="LOCALIZACION_2">"#n"/"a"</definedName>
    <definedName name="LOCALIZACION_3">"#n"/"a"</definedName>
    <definedName name="LOCALIZACION_4">"#n"/"a"</definedName>
    <definedName name="LOCALIZACION_5">"#n"/"a"</definedName>
    <definedName name="LOCALIZACION_6">"#n"/"a"</definedName>
    <definedName name="LOCALIZACION_7">"#n"/"a"</definedName>
    <definedName name="LOCALIZACION_8">"#n"/"a"</definedName>
    <definedName name="LOCALIZACION_9">"#n"/"a"</definedName>
    <definedName name="LOCALIZACIÓN_Y_REPLANTEO._ESTRUCTURAS">#REF!</definedName>
    <definedName name="location">#REF!</definedName>
    <definedName name="location1">#REF!</definedName>
    <definedName name="logLiquida">#REF!</definedName>
    <definedName name="LOLA">#REF!</definedName>
    <definedName name="LONG">#REF!</definedName>
    <definedName name="Longitud">#REF!</definedName>
    <definedName name="Longitud1">#REF!</definedName>
    <definedName name="Longitud2">#REF!</definedName>
    <definedName name="LOPE">#REF!</definedName>
    <definedName name="Lp">#REF!</definedName>
    <definedName name="Lq">#REF!</definedName>
    <definedName name="Lr">#REF!</definedName>
    <definedName name="Ls">#REF!</definedName>
    <definedName name="Lt">#REF!</definedName>
    <definedName name="Lu">#REF!</definedName>
    <definedName name="LubeCostOutput">#REF!</definedName>
    <definedName name="Lw">#REF!</definedName>
    <definedName name="Lz">#REF!</definedName>
    <definedName name="M">#REF!</definedName>
    <definedName name="Ma">#REF!</definedName>
    <definedName name="MACROMEDIDORES">#REF!</definedName>
    <definedName name="Maint_Labour_Factor">#REF!</definedName>
    <definedName name="MaintManHours">#REF!</definedName>
    <definedName name="MANTO">#REF!</definedName>
    <definedName name="manufactures_lead_time">#REF!</definedName>
    <definedName name="maq">#REF!</definedName>
    <definedName name="Mar">#REF!</definedName>
    <definedName name="Mar_C">#REF!</definedName>
    <definedName name="mar00">#REF!</definedName>
    <definedName name="MarAbr">#REF!</definedName>
    <definedName name="marc06">#REF!</definedName>
    <definedName name="MARCO">#REF!</definedName>
    <definedName name="marcolegal">#REF!</definedName>
    <definedName name="MargenComercial">#REF!</definedName>
    <definedName name="MargenFinanciero">#REF!</definedName>
    <definedName name="marol">#REF!</definedName>
    <definedName name="marol1">#REF!</definedName>
    <definedName name="MARU">#REF!</definedName>
    <definedName name="MAT">#REF!</definedName>
    <definedName name="MATE">#REF!</definedName>
    <definedName name="MATER1">#REF!</definedName>
    <definedName name="MaterialTub">#REF!</definedName>
    <definedName name="MATRIZRICS">#REF!</definedName>
    <definedName name="maxcosto">#REF!</definedName>
    <definedName name="may00">#REF!</definedName>
    <definedName name="MayJun">#REF!</definedName>
    <definedName name="MayJun_C">#REF!</definedName>
    <definedName name="Mb">#REF!</definedName>
    <definedName name="MDEO">#N/A</definedName>
    <definedName name="merchandCostos">#REF!</definedName>
    <definedName name="Merchandisig">#REF!</definedName>
    <definedName name="MES">#REF!</definedName>
    <definedName name="meses">#REF!</definedName>
    <definedName name="met_dep">#REF!</definedName>
    <definedName name="Mill_Head_H2O.Total_Volume">#REF!</definedName>
    <definedName name="Mill_Screen_H2O.Total_Volume">#REF!</definedName>
    <definedName name="Mill_Weight">#REF!</definedName>
    <definedName name="Mine_Equip_Hrs">#REF!</definedName>
    <definedName name="Mine_Equip_Hrs_MARC">#REF!</definedName>
    <definedName name="Mine_Equip_Hrs_Remaining">#REF!</definedName>
    <definedName name="MineUsed">#REF!</definedName>
    <definedName name="mm">#REF!</definedName>
    <definedName name="MMH">#REF!</definedName>
    <definedName name="MMHBS">#REF!</definedName>
    <definedName name="mmhcosts">#REF!</definedName>
    <definedName name="MMHJUN02">#REF!</definedName>
    <definedName name="mmhmarch2000">#REF!</definedName>
    <definedName name="MMJV">#REF!</definedName>
    <definedName name="Mmto">#REF!</definedName>
    <definedName name="MNO">#REF!</definedName>
    <definedName name="MO">#REF!</definedName>
    <definedName name="mobil06">#REF!</definedName>
    <definedName name="MODIF">#REF!</definedName>
    <definedName name="MOMATECA">#REF!</definedName>
    <definedName name="MONETARY">#REF!</definedName>
    <definedName name="mortero14">#REF!</definedName>
    <definedName name="mortero15">#REF!</definedName>
    <definedName name="MR_DESCRIPTION">#REF!</definedName>
    <definedName name="MRNumber">#REF!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unicipios1">#REF!</definedName>
    <definedName name="MXSMAR">#REF!</definedName>
    <definedName name="Na">#REF!</definedName>
    <definedName name="nana">#REF!</definedName>
    <definedName name="NARIÑO">#REF!</definedName>
    <definedName name="Nb">#REF!</definedName>
    <definedName name="nbnbv">#REF!</definedName>
    <definedName name="Nc">#REF!</definedName>
    <definedName name="Nd">#REF!</definedName>
    <definedName name="Ne">#REF!</definedName>
    <definedName name="Necesidad_entorchado_Zonas">#REF!</definedName>
    <definedName name="Nett_Rev_COL_Nom">#REF!</definedName>
    <definedName name="nic_nis">#REF!</definedName>
    <definedName name="Niqui">#REF!</definedName>
    <definedName name="NIVEL">#REF!</definedName>
    <definedName name="NOA_4">#REF!</definedName>
    <definedName name="NOA_7">#REF!</definedName>
    <definedName name="NOMBRE">#REF!</definedName>
    <definedName name="NOMINA">#REF!</definedName>
    <definedName name="Nomina06">#REF!</definedName>
    <definedName name="NoRepAtEnd">#REF!</definedName>
    <definedName name="Norte">#REF!</definedName>
    <definedName name="North_sales">#REF!</definedName>
    <definedName name="nov00">#REF!</definedName>
    <definedName name="NovDic">#REF!</definedName>
    <definedName name="NSEM">#REF!</definedName>
    <definedName name="Nudo_2725">#REF!</definedName>
    <definedName name="NUEVO">#REF!</definedName>
    <definedName name="numero">#REF!</definedName>
    <definedName name="ÑÑÑ">#REF!</definedName>
    <definedName name="ñpsaiugu">#REF!</definedName>
    <definedName name="o" localSheetId="1">#REF!</definedName>
    <definedName name="o">#REF!</definedName>
    <definedName name="oasuvzvugyga">#REF!</definedName>
    <definedName name="OBJETO">#REF!</definedName>
    <definedName name="OBS_Data_Col" hidden="1">#REF!</definedName>
    <definedName name="OCEquipData">#REF!</definedName>
    <definedName name="oct00">#REF!</definedName>
    <definedName name="OFFICE_ENTITY">#REF!</definedName>
    <definedName name="OHaulCostOutput">#REF!</definedName>
    <definedName name="ojuojoijojoijdlf">#REF!</definedName>
    <definedName name="om">#REF!</definedName>
    <definedName name="OP">#REF!</definedName>
    <definedName name="Openingpb" hidden="1">#REF!</definedName>
    <definedName name="OpEquip">#REF!</definedName>
    <definedName name="OpexFac">#REF!</definedName>
    <definedName name="Option">#REF!</definedName>
    <definedName name="Orden">#REF!</definedName>
    <definedName name="OreToStorage.Check_tonne_error">#REF!</definedName>
    <definedName name="OreToStorage.Check_Tonnes">#REF!</definedName>
    <definedName name="OreToStorage.Check_Volume">#REF!</definedName>
    <definedName name="OreToStorage.Pulp_Density">#REF!</definedName>
    <definedName name="OtherCosts">#REF!</definedName>
    <definedName name="OTR">#REF!</definedName>
    <definedName name="OTRO">#REF!</definedName>
    <definedName name="otro2">#REF!</definedName>
    <definedName name="otros">#REF!</definedName>
    <definedName name="OtrosServicios">#REF!</definedName>
    <definedName name="OtrosServiciosCostos">#REF!</definedName>
    <definedName name="ØuRn1v">#REF!</definedName>
    <definedName name="ØuRn2v">#REF!</definedName>
    <definedName name="OWNER" hidden="1">#REF!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a">#REF!</definedName>
    <definedName name="PAG">#N/A</definedName>
    <definedName name="PagoFinanciero">#REF!</definedName>
    <definedName name="pagos">#REF!</definedName>
    <definedName name="PANEL">#REF!</definedName>
    <definedName name="PAPA">#REF!</definedName>
    <definedName name="PARAMETROS">#REF!</definedName>
    <definedName name="PARAMETROS_1">"#n"/"a"</definedName>
    <definedName name="PARAMETROS_10">"#n"/"a"</definedName>
    <definedName name="PARAMETROS_2">"#n"/"a"</definedName>
    <definedName name="PARAMETROS_3">"#n"/"a"</definedName>
    <definedName name="PARAMETROS_4">"#n"/"a"</definedName>
    <definedName name="PARAMETROS_5">"#n"/"a"</definedName>
    <definedName name="PARAMETROS_6">"#n"/"a"</definedName>
    <definedName name="PARAMETROS_7">"#n"/"a"</definedName>
    <definedName name="PARAMETROS_8">"#n"/"a"</definedName>
    <definedName name="PARAMETROS_9">"#n"/"a"</definedName>
    <definedName name="PASO" hidden="1">{#N/A,#N/A,TRUE,"INGENIERIA";#N/A,#N/A,TRUE,"COMPRAS";#N/A,#N/A,TRUE,"DIRECCION";#N/A,#N/A,TRUE,"RESUMEN"}</definedName>
    <definedName name="PASS" hidden="1">{#N/A,#N/A,TRUE,"INGENIERIA";#N/A,#N/A,TRUE,"COMPRAS";#N/A,#N/A,TRUE,"DIRECCION";#N/A,#N/A,TRUE,"RESUMEN"}</definedName>
    <definedName name="payment_terms">#REF!</definedName>
    <definedName name="Pb">#REF!</definedName>
    <definedName name="Pc">#REF!</definedName>
    <definedName name="Pd">#REF!</definedName>
    <definedName name="Pe">#REF!</definedName>
    <definedName name="pedro">#REF!</definedName>
    <definedName name="Pegante_PVC">#REF!</definedName>
    <definedName name="perDate">#REF!</definedName>
    <definedName name="PERFIL_DEL_TRAMO">#REF!</definedName>
    <definedName name="PERFIL_DEL_TRAMO_1">"#n"/"a"</definedName>
    <definedName name="PERFIL_DEL_TRAMO_10">"#n"/"a"</definedName>
    <definedName name="PERFIL_DEL_TRAMO_2">"#n"/"a"</definedName>
    <definedName name="PERFIL_DEL_TRAMO_3">"#n"/"a"</definedName>
    <definedName name="PERFIL_DEL_TRAMO_4">"#n"/"a"</definedName>
    <definedName name="PERFIL_DEL_TRAMO_5">"#n"/"a"</definedName>
    <definedName name="PERFIL_DEL_TRAMO_6">"#n"/"a"</definedName>
    <definedName name="PERFIL_DEL_TRAMO_7">"#n"/"a"</definedName>
    <definedName name="PERFIL_DEL_TRAMO_8">"#n"/"a"</definedName>
    <definedName name="PERFIL_DEL_TRAMO_9">"#n"/"a"</definedName>
    <definedName name="PeriodInc">#REF!</definedName>
    <definedName name="perLabel">#REF!</definedName>
    <definedName name="PERSONALTABLA1.1.1">#REF!</definedName>
    <definedName name="PERSONALTABLA1.2">#REF!</definedName>
    <definedName name="PERSONALTABLA1.3">#REF!</definedName>
    <definedName name="PESO14.2">#REF!</definedName>
    <definedName name="PESO14.3">#REF!</definedName>
    <definedName name="PESO14.4">#REF!</definedName>
    <definedName name="Piedra">#REF!</definedName>
    <definedName name="PILOTE">#REF!</definedName>
    <definedName name="Placas_.9x.9_Azul_labrador">#REF!</definedName>
    <definedName name="plan">#REF!</definedName>
    <definedName name="Plan_Vallejo_Sens">#REF!</definedName>
    <definedName name="PLANTASALCANTARILLADO1.1">#REF!</definedName>
    <definedName name="PLANTASALCANTARILLADOTABLA1.7">#REF!</definedName>
    <definedName name="PLANTASTRATAMIENTOTABLA5.1">#REF!</definedName>
    <definedName name="PLANTASTRATAMIENTOTABLA5.2">#REF!</definedName>
    <definedName name="PlanVallejo">#REF!</definedName>
    <definedName name="PLAZO.BID">#REF!</definedName>
    <definedName name="PLUG" hidden="1">#REF!</definedName>
    <definedName name="PMT">#REF!</definedName>
    <definedName name="po" localSheetId="1">#REF!</definedName>
    <definedName name="po">#REF!</definedName>
    <definedName name="poblado">#REF!</definedName>
    <definedName name="POIPOZOS">#REF!</definedName>
    <definedName name="Polinomial">#REF!</definedName>
    <definedName name="POLINOMIAL1">#REF!</definedName>
    <definedName name="Polinomial10">#REF!</definedName>
    <definedName name="Polinomial11">#REF!</definedName>
    <definedName name="Polinomial12">#REF!</definedName>
    <definedName name="Polinomial13">#REF!</definedName>
    <definedName name="Polinomial14">#REF!</definedName>
    <definedName name="Polinomial15">#REF!</definedName>
    <definedName name="Polinomial16">#REF!</definedName>
    <definedName name="Polinomial17">#REF!</definedName>
    <definedName name="Polinomial18">#REF!</definedName>
    <definedName name="Polinomial19">#REF!</definedName>
    <definedName name="Polinomial2">#REF!</definedName>
    <definedName name="Polinomial3">#REF!</definedName>
    <definedName name="Polinomial4">#REF!</definedName>
    <definedName name="Polinomial5">#REF!</definedName>
    <definedName name="Polinomial6">#REF!</definedName>
    <definedName name="Polinomial7">#REF!</definedName>
    <definedName name="Polinomial8">#REF!</definedName>
    <definedName name="Polinomial9">#REF!</definedName>
    <definedName name="Polynomial">#REF!</definedName>
    <definedName name="PoMede">#REF!</definedName>
    <definedName name="PorcAdicCostoLlantasCliente">#REF!</definedName>
    <definedName name="PorcAdicCostoMtto">#REF!</definedName>
    <definedName name="PorcCostosOcultos">#REF!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ZOSACTUAL">#REF!</definedName>
    <definedName name="pozosconduccion">#REF!</definedName>
    <definedName name="pppppppppppp">#REF!</definedName>
    <definedName name="PPPPPPPPPPPPEE">#REF!</definedName>
    <definedName name="Ppto">#REF!</definedName>
    <definedName name="PPtoNorte">#REF!</definedName>
    <definedName name="pre">#REF!</definedName>
    <definedName name="Precio">#REF!</definedName>
    <definedName name="precio2">#REF!</definedName>
    <definedName name="PrecioS">#REF!</definedName>
    <definedName name="PRES">#REF!</definedName>
    <definedName name="PRES.AGRI">#REF!</definedName>
    <definedName name="PRESIPISTO">#REF!</definedName>
    <definedName name="Prestaciones_sociales">#REF!</definedName>
    <definedName name="Presu">#REF!</definedName>
    <definedName name="PRESUP">#REF!</definedName>
    <definedName name="Presupuest">#REF!</definedName>
    <definedName name="PRESUPUESTO">#REF!</definedName>
    <definedName name="PResupuestos">#REF!</definedName>
    <definedName name="PrevFleet">#REF!</definedName>
    <definedName name="PRICES_FIRM">#REF!</definedName>
    <definedName name="PRINT_AREA">#N/A</definedName>
    <definedName name="PRINT_AREA_MI">#N/A</definedName>
    <definedName name="PRINT_TITLES">#N/A</definedName>
    <definedName name="PRINT_TITLES_MI">#N/A</definedName>
    <definedName name="PRINT2">#REF!</definedName>
    <definedName name="PrintEnd" hidden="1">#REF!</definedName>
    <definedName name="PrintStart" hidden="1">#REF!</definedName>
    <definedName name="PrintTitle">#REF!</definedName>
    <definedName name="Prioridad">#REF!</definedName>
    <definedName name="proceso">#REF!</definedName>
    <definedName name="prod">#REF!</definedName>
    <definedName name="prod1">#REF!</definedName>
    <definedName name="prod98">#REF!</definedName>
    <definedName name="prodcal">#REF!</definedName>
    <definedName name="prodeco">#REF!</definedName>
    <definedName name="prodhati">#REF!</definedName>
    <definedName name="PRODUCCIONACTUAL">#REF!</definedName>
    <definedName name="PRODUCTCARB">#REF!</definedName>
    <definedName name="PRODUCTEST">#REF!</definedName>
    <definedName name="PROF">#REF!</definedName>
    <definedName name="profbatea">#REF!</definedName>
    <definedName name="profit_margin">#REF!</definedName>
    <definedName name="Profundidad">#REF!</definedName>
    <definedName name="Project">#REF!</definedName>
    <definedName name="PROJECT_CURRENCY">#REF!</definedName>
    <definedName name="Project_Name">#REF!</definedName>
    <definedName name="Project_name_1">#REF!</definedName>
    <definedName name="Project_name_2">#REF!</definedName>
    <definedName name="PROYECCION">#REF!</definedName>
    <definedName name="PROYECCIONDEMANDATABLA1">#REF!</definedName>
    <definedName name="proyecto">#REF!</definedName>
    <definedName name="PROYECTOS">#REF!</definedName>
    <definedName name="Psol">#N/A</definedName>
    <definedName name="PTTTT" hidden="1">{#N/A,#N/A,TRUE,"INGENIERIA";#N/A,#N/A,TRUE,"COMPRAS";#N/A,#N/A,TRUE,"DIRECCION";#N/A,#N/A,TRUE,"RESUMEN"}</definedName>
    <definedName name="Pulidora">#REF!</definedName>
    <definedName name="PuntosRentabilidad">#REF!</definedName>
    <definedName name="Purchase">#REF!</definedName>
    <definedName name="PUYTH">#REF!</definedName>
    <definedName name="q">#REF!</definedName>
    <definedName name="QE">#REF!</definedName>
    <definedName name="QE_TE">#REF!</definedName>
    <definedName name="QI">#REF!</definedName>
    <definedName name="QI_TI">#REF!</definedName>
    <definedName name="QMAXDIARIO">#REF!</definedName>
    <definedName name="QN">#REF!</definedName>
    <definedName name="QN_QI">#REF!</definedName>
    <definedName name="QNS">#REF!</definedName>
    <definedName name="QPROM">#REF!</definedName>
    <definedName name="qq">#REF!</definedName>
    <definedName name="qqq">#REF!</definedName>
    <definedName name="qqqqqqqqqqqqqqqq">#REF!</definedName>
    <definedName name="QRS">#REF!</definedName>
    <definedName name="qsqw">#REF!</definedName>
    <definedName name="Quality_PvT">#REF!</definedName>
    <definedName name="QualityF">#REF!</definedName>
    <definedName name="quantity">#REF!</definedName>
    <definedName name="QUIMICOSTABLA1.3.1">#REF!</definedName>
    <definedName name="qwdsdsd">#REF!</definedName>
    <definedName name="QWE" hidden="1">#REF!</definedName>
    <definedName name="qwqw">#REF!</definedName>
    <definedName name="qwqwas">#REF!</definedName>
    <definedName name="qww" localSheetId="1">#REF!</definedName>
    <definedName name="qww">#REF!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a">#REF!</definedName>
    <definedName name="rango">#REF!</definedName>
    <definedName name="Rate1">#REF!</definedName>
    <definedName name="rate2">#REF!</definedName>
    <definedName name="ratio">#REF!</definedName>
    <definedName name="Rb">#REF!</definedName>
    <definedName name="Rd">#REF!</definedName>
    <definedName name="RD_CP">#REF!</definedName>
    <definedName name="RD_CP_VL">#REF!</definedName>
    <definedName name="rdsyyrttr">#REF!</definedName>
    <definedName name="Re">#REF!</definedName>
    <definedName name="RE4NTA">#REF!</definedName>
    <definedName name="rec">#REF!</definedName>
    <definedName name="Recurso">#REF!</definedName>
    <definedName name="recursos_general">#REF!</definedName>
    <definedName name="REDESALCANTARILLADOTABLA1.2">#REF!</definedName>
    <definedName name="REDESALCANTARILLADOTABLA1.4">#REF!</definedName>
    <definedName name="REDESALCANTARILLADOTABLA1.5">#REF!</definedName>
    <definedName name="REDESTABLA6.1">#REF!</definedName>
    <definedName name="REDESTABLA6.2">#REF!</definedName>
    <definedName name="REDESTABLA6.3">#REF!</definedName>
    <definedName name="REERE">#REF!</definedName>
    <definedName name="REFERENCIAPROYECTOS">#REF!</definedName>
    <definedName name="REFMAR">#REF!</definedName>
    <definedName name="REG">#REF!</definedName>
    <definedName name="REGBT">#N/A</definedName>
    <definedName name="regional">#REF!</definedName>
    <definedName name="regiones">#REF!</definedName>
    <definedName name="REGULAR">#REF!</definedName>
    <definedName name="rendimiento">#REF!</definedName>
    <definedName name="REPOSICIONACU">#REF!</definedName>
    <definedName name="REPOSICIONACUREDES">#REF!</definedName>
    <definedName name="REPOSICIONALC">#REF!</definedName>
    <definedName name="REPOSICIONALCREDES">#REF!</definedName>
    <definedName name="req">#REF!</definedName>
    <definedName name="Required_Delivery">#REF!</definedName>
    <definedName name="RES">#REF!</definedName>
    <definedName name="Reserva">#REF!</definedName>
    <definedName name="residente">#REF!</definedName>
    <definedName name="RESP">#REF!</definedName>
    <definedName name="Responsible">#REF!</definedName>
    <definedName name="RESU">#REF!</definedName>
    <definedName name="RESUMEN">#REF!</definedName>
    <definedName name="RESUMENALCANTARILLADO">#REF!</definedName>
    <definedName name="ResumenAPU">#REF!</definedName>
    <definedName name="RESUMENCOSTOSOPERACIÓN">#REF!</definedName>
    <definedName name="RESUMENINVERSIONESACU">#REF!</definedName>
    <definedName name="RESUMENINVERSIONESACUEDUCTO">#REF!</definedName>
    <definedName name="RESUMENINVERSIONESALC">#REF!</definedName>
    <definedName name="RESUMENMODELODEMANDA">#REF!</definedName>
    <definedName name="RESUMENOPTIMIZACIONACU">#REF!</definedName>
    <definedName name="RESUMENOPTIMIZACIONALC">#REF!</definedName>
    <definedName name="RET">#REF!</definedName>
    <definedName name="RET_1">"#n"/"a"</definedName>
    <definedName name="RET_10">"#n"/"a"</definedName>
    <definedName name="RET_2">"#n"/"a"</definedName>
    <definedName name="RET_3">"#n"/"a"</definedName>
    <definedName name="RET_4">"#n"/"a"</definedName>
    <definedName name="RET_5">"#n"/"a"</definedName>
    <definedName name="RET_6">"#n"/"a"</definedName>
    <definedName name="RET_7">"#n"/"a"</definedName>
    <definedName name="RET_8">"#n"/"a"</definedName>
    <definedName name="RET_9">"#n"/"a"</definedName>
    <definedName name="reten">#REF!</definedName>
    <definedName name="reti">#REF!</definedName>
    <definedName name="retr">#REF!</definedName>
    <definedName name="retr_1">"#n"/"a"</definedName>
    <definedName name="retr_10">"#n"/"a"</definedName>
    <definedName name="retr_2">"#n"/"a"</definedName>
    <definedName name="retr_3">"#n"/"a"</definedName>
    <definedName name="retr_4">"#n"/"a"</definedName>
    <definedName name="retr_5">"#n"/"a"</definedName>
    <definedName name="retr_6">"#n"/"a"</definedName>
    <definedName name="retr_7">"#n"/"a"</definedName>
    <definedName name="retr_8">"#n"/"a"</definedName>
    <definedName name="retr_9">"#n"/"a"</definedName>
    <definedName name="Rf">#REF!</definedName>
    <definedName name="Rg">#REF!</definedName>
    <definedName name="Rh">#REF!</definedName>
    <definedName name="Ri">#REF!</definedName>
    <definedName name="Ripio">#REF!</definedName>
    <definedName name="RiskInd">#REF!</definedName>
    <definedName name="RiskRanking">#REF!</definedName>
    <definedName name="Rk">#REF!</definedName>
    <definedName name="Rm">#REF!</definedName>
    <definedName name="RMCostOutput">#REF!</definedName>
    <definedName name="Rmm">#REF!</definedName>
    <definedName name="Rn">#REF!</definedName>
    <definedName name="Rñ">#REF!</definedName>
    <definedName name="Ro">#REF!</definedName>
    <definedName name="RoA_N">#REF!</definedName>
    <definedName name="rolando">#REF!</definedName>
    <definedName name="Roster1">#REF!</definedName>
    <definedName name="Roster2">#REF!</definedName>
    <definedName name="Roster3">#REF!</definedName>
    <definedName name="Roster4">#REF!</definedName>
    <definedName name="Rosters">#REF!</definedName>
    <definedName name="Rows2Unhide" hidden="1">#REF!</definedName>
    <definedName name="Roy_price_sens">#REF!</definedName>
    <definedName name="Royal_Col_Nom">#REF!</definedName>
    <definedName name="royalphalumi">#REF!</definedName>
    <definedName name="Royalty_CDC_LLC">#REF!</definedName>
    <definedName name="Royalty_CZN_SA">#REF!</definedName>
    <definedName name="Royalty_total">#REF!</definedName>
    <definedName name="Rp">#REF!</definedName>
    <definedName name="Rq">#REF!</definedName>
    <definedName name="rrr">#REF!</definedName>
    <definedName name="rrrrrrrr">#REF!</definedName>
    <definedName name="Rs">#REF!</definedName>
    <definedName name="Rt">#REF!</definedName>
    <definedName name="rtrtrwet">#REF!</definedName>
    <definedName name="rtrtwetewrter">#REF!</definedName>
    <definedName name="Rv">#REF!</definedName>
    <definedName name="RVS">#REF!</definedName>
    <definedName name="Rw">#REF!</definedName>
    <definedName name="Rx">#REF!</definedName>
    <definedName name="Ry">#REF!</definedName>
    <definedName name="RYER">#REF!</definedName>
    <definedName name="Rz">#REF!</definedName>
    <definedName name="s">#REF!</definedName>
    <definedName name="Sa">#REF!</definedName>
    <definedName name="Sabaneta">#REF!</definedName>
    <definedName name="SADASDFSDF">#REF!</definedName>
    <definedName name="salariominimo">#REF!</definedName>
    <definedName name="Saldo_Capital">#REF!</definedName>
    <definedName name="SAOG7">#REF!</definedName>
    <definedName name="SAOG7OCTUBRE">#REF!</definedName>
    <definedName name="saopuhugughgs">#REF!</definedName>
    <definedName name="sasa">#REF!</definedName>
    <definedName name="Sb">#REF!</definedName>
    <definedName name="Sbf">#REF!</definedName>
    <definedName name="Sc">#REF!</definedName>
    <definedName name="SContLab">#REF!</definedName>
    <definedName name="SContParts">#REF!</definedName>
    <definedName name="scope">#REF!</definedName>
    <definedName name="scope1">#REF!</definedName>
    <definedName name="SD">#REF!</definedName>
    <definedName name="sdfsd">#REF!</definedName>
    <definedName name="sdsd">#REF!</definedName>
    <definedName name="Se">#REF!</definedName>
    <definedName name="seerhtt">#REF!</definedName>
    <definedName name="Seguro">#REF!</definedName>
    <definedName name="SeguroCostos">#REF!</definedName>
    <definedName name="selalternativas">#REF!</definedName>
    <definedName name="SEM_DEL_MES">#REF!</definedName>
    <definedName name="SEMANA">#REF!</definedName>
    <definedName name="Semanas_mes">#REF!</definedName>
    <definedName name="sencount" hidden="1">1</definedName>
    <definedName name="sep00">#REF!</definedName>
    <definedName name="Sepjv2">#REF!</definedName>
    <definedName name="SepOct">#REF!</definedName>
    <definedName name="SepOct_C">#REF!</definedName>
    <definedName name="septdetail">#REF!</definedName>
    <definedName name="septico">#REF!</definedName>
    <definedName name="septtb">#REF!</definedName>
    <definedName name="SequenceF">#REF!</definedName>
    <definedName name="servicioingreso">#REF!</definedName>
    <definedName name="ServicioSurentingExpress">#REF!</definedName>
    <definedName name="servicioutilidad">#REF!</definedName>
    <definedName name="ServicioVehSustituto">#REF!</definedName>
    <definedName name="Sf">#REF!</definedName>
    <definedName name="Sg">#REF!</definedName>
    <definedName name="SGET">#REF!</definedName>
    <definedName name="Sh">#REF!</definedName>
    <definedName name="Share">#REF!</definedName>
    <definedName name="SHARED_FORMULA_21">#N/A</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#REF!</definedName>
    <definedName name="si">#REF!</definedName>
    <definedName name="Sim_Model_Input_1">#REF!</definedName>
    <definedName name="Sim_Model_Input_4">#REF!</definedName>
    <definedName name="Sim_Model_Output_1">#REF!</definedName>
    <definedName name="sinFS">#REF!</definedName>
    <definedName name="Sitio">#REF!</definedName>
    <definedName name="SLube">#REF!</definedName>
    <definedName name="Soat">#REF!</definedName>
    <definedName name="SoatCostos">#REF!</definedName>
    <definedName name="SOCIAL">#REF!</definedName>
    <definedName name="SOHaul">#REF!</definedName>
    <definedName name="SOL">#REF!</definedName>
    <definedName name="Solids.SG">#REF!</definedName>
    <definedName name="solver_adj" localSheetId="1" hidden="1">AIU!#REF!</definedName>
    <definedName name="solver_cvg" localSheetId="1" hidden="1">0.0001</definedName>
    <definedName name="solver_drv" localSheetId="1" hidden="1">1</definedName>
    <definedName name="solver_eng" localSheetId="1" hidden="1">1</definedName>
    <definedName name="solver_est" localSheetId="1" hidden="1">1</definedName>
    <definedName name="solver_itr" localSheetId="1" hidden="1">2147483647</definedName>
    <definedName name="solver_lhs1" localSheetId="1" hidden="1">AIU!#REF!</definedName>
    <definedName name="solver_mip" localSheetId="1" hidden="1">2147483647</definedName>
    <definedName name="solver_mni" localSheetId="1" hidden="1">30</definedName>
    <definedName name="solver_mrt" localSheetId="1" hidden="1">0.075</definedName>
    <definedName name="solver_msl" localSheetId="1" hidden="1">2</definedName>
    <definedName name="solver_neg" localSheetId="1" hidden="1">1</definedName>
    <definedName name="solver_nod" localSheetId="1" hidden="1">2147483647</definedName>
    <definedName name="solver_num" localSheetId="1" hidden="1">1</definedName>
    <definedName name="solver_nwt" localSheetId="1" hidden="1">1</definedName>
    <definedName name="solver_opt" localSheetId="1" hidden="1">AIU!#REF!</definedName>
    <definedName name="solver_pre" localSheetId="1" hidden="1">0.000001</definedName>
    <definedName name="solver_rbv" localSheetId="1" hidden="1">1</definedName>
    <definedName name="solver_rel1" localSheetId="1" hidden="1">2</definedName>
    <definedName name="solver_rhs1" localSheetId="1" hidden="1">0</definedName>
    <definedName name="solver_rlx" localSheetId="1" hidden="1">2</definedName>
    <definedName name="solver_rsd" localSheetId="1" hidden="1">0</definedName>
    <definedName name="solver_scl" localSheetId="1" hidden="1">1</definedName>
    <definedName name="solver_sho" localSheetId="1" hidden="1">2</definedName>
    <definedName name="solver_ssz" localSheetId="1" hidden="1">100</definedName>
    <definedName name="solver_tim" localSheetId="1" hidden="1">2147483647</definedName>
    <definedName name="solver_tol" localSheetId="1" hidden="1">0.01</definedName>
    <definedName name="solver_typ" localSheetId="1" hidden="1">3</definedName>
    <definedName name="solver_val" localSheetId="1" hidden="1">0</definedName>
    <definedName name="solver_ver" localSheetId="1" hidden="1">3</definedName>
    <definedName name="SOSO" hidden="1">#REF!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RandM">#REF!</definedName>
    <definedName name="ss">#REF!</definedName>
    <definedName name="SSDSD">#REF!</definedName>
    <definedName name="sss">#REF!</definedName>
    <definedName name="ssss">#REF!</definedName>
    <definedName name="sssss">#REF!</definedName>
    <definedName name="ssssssssss">#REF!</definedName>
    <definedName name="sssssssssss">#REF!</definedName>
    <definedName name="ssssssssssssssssssss">#REF!</definedName>
    <definedName name="Standby">#REF!</definedName>
    <definedName name="StandbyCostos">#REF!</definedName>
    <definedName name="StartBid">#REF!</definedName>
    <definedName name="StartItems">#REF!</definedName>
    <definedName name="StartPeriod">#REF!</definedName>
    <definedName name="StartRates">#REF!</definedName>
    <definedName name="StartTags">#REF!</definedName>
    <definedName name="status">#REF!</definedName>
    <definedName name="statusofexecution">#REF!</definedName>
    <definedName name="STOCK_CODE">#REF!</definedName>
    <definedName name="stock_oreganal">#REF!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ub" hidden="1">#REF!</definedName>
    <definedName name="Stub_Header1" hidden="1">#REF!</definedName>
    <definedName name="Stub_Header2" hidden="1">#REF!</definedName>
    <definedName name="Stub_Header3" hidden="1">#REF!</definedName>
    <definedName name="STyre">#REF!</definedName>
    <definedName name="subprograma">#REF!</definedName>
    <definedName name="subregiones">#REF!</definedName>
    <definedName name="SUBTIPOACC">#REF!</definedName>
    <definedName name="SubtipoAccesorio">#REF!</definedName>
    <definedName name="SUELDOS">#REF!</definedName>
    <definedName name="SUELO">#REF!</definedName>
    <definedName name="SUELO2">#REF!</definedName>
    <definedName name="sum">#REF!</definedName>
    <definedName name="suma">#REF!</definedName>
    <definedName name="Suministro_e_instalacion_de_tubería__de_Φ8___en_acero_al_carbono__en_tramos_de_6_metros_roscada_con_uniones_del_mismo_material">#REF!</definedName>
    <definedName name="Supervía" hidden="1">{#N/A,#N/A,TRUE,"0001";#N/A,#N/A,TRUE,"0002";#N/A,#N/A,TRUE,"0003";#N/A,#N/A,TRUE,"0004";#N/A,#N/A,TRUE,"0005";#N/A,#N/A,TRUE,"0006";#N/A,#N/A,TRUE,"0007";#N/A,#N/A,TRUE,"0008";#N/A,#N/A,TRUE,"0009";#N/A,#N/A,TRUE,"0010"}</definedName>
    <definedName name="supervision">#REF!</definedName>
    <definedName name="SupportFleet">#REF!</definedName>
    <definedName name="SupportOpCost">#REF!</definedName>
    <definedName name="SupportRepl">#REF!</definedName>
    <definedName name="SUR">#REF!</definedName>
    <definedName name="swssdecs">#REF!</definedName>
    <definedName name="SZJHGTYFVASBHDJ">#REF!</definedName>
    <definedName name="t">#REF!</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a">#REF!</definedName>
    <definedName name="Tab_Elec">#REF!</definedName>
    <definedName name="Tab_Expense">#REF!</definedName>
    <definedName name="Tab_Process">#REF!</definedName>
    <definedName name="Tab_Respons">#REF!</definedName>
    <definedName name="TabBL">#REF!</definedName>
    <definedName name="TabCIM">#REF!</definedName>
    <definedName name="Tabla">#REF!</definedName>
    <definedName name="TABLA_CMI">#REF!</definedName>
    <definedName name="TABLA_RN">#REF!</definedName>
    <definedName name="TABLA1">#REF!</definedName>
    <definedName name="TABLA1.2.2">#REF!</definedName>
    <definedName name="tabla2">#REF!</definedName>
    <definedName name="tablaDeDTFS">#REF!</definedName>
    <definedName name="TablaR">#REF!</definedName>
    <definedName name="Tablero_trifásico_12_circuitos">#REF!</definedName>
    <definedName name="TabPVC">#REF!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NQUES4.1">#REF!</definedName>
    <definedName name="TARIFAS_SUBSIDIOS">#REF!</definedName>
    <definedName name="TARIFAS1">#REF!</definedName>
    <definedName name="Tasa_Efectiva_Mensual_Fondeo">#REF!</definedName>
    <definedName name="Tax_Rate_Col">#REF!</definedName>
    <definedName name="Taxpb" hidden="1">#REF!</definedName>
    <definedName name="Tb">#REF!</definedName>
    <definedName name="TBCUR">#REF!</definedName>
    <definedName name="TBMAYINT">#REF!</definedName>
    <definedName name="tbres">#REF!</definedName>
    <definedName name="TBV1A">#REF!</definedName>
    <definedName name="Tc">#REF!</definedName>
    <definedName name="Td">#REF!</definedName>
    <definedName name="Te">#REF!</definedName>
    <definedName name="Tec_Adesivo">#REF!</definedName>
    <definedName name="TechAccept">#REF!</definedName>
    <definedName name="tecpro06">#REF!</definedName>
    <definedName name="TEMP2">#REF!</definedName>
    <definedName name="test">#REF!</definedName>
    <definedName name="Tf">#REF!</definedName>
    <definedName name="Tg">#REF!</definedName>
    <definedName name="Th">#REF!</definedName>
    <definedName name="Ti">#REF!</definedName>
    <definedName name="Tipo">#REF!</definedName>
    <definedName name="tipo_pintura">#REF!</definedName>
    <definedName name="tipos_entidad">#REF!</definedName>
    <definedName name="tipov">#REF!</definedName>
    <definedName name="TIT">#REF!</definedName>
    <definedName name="Titlepb" hidden="1">#REF!</definedName>
    <definedName name="TITU">#REF!</definedName>
    <definedName name="Titulos_a_imprimir">#REF!</definedName>
    <definedName name="_xlnm.Print_Titles" localSheetId="2">MO!$1:$5</definedName>
    <definedName name="_xlnm.Print_Titles" localSheetId="0">PP!$1:$2</definedName>
    <definedName name="_xlnm.Print_Titles">#N/A</definedName>
    <definedName name="Títulos_a_imprimir_IM">#REF!</definedName>
    <definedName name="Tj">#REF!</definedName>
    <definedName name="Tk">#REF!</definedName>
    <definedName name="Tll">#REF!</definedName>
    <definedName name="Tm">#REF!</definedName>
    <definedName name="Tn">#REF!</definedName>
    <definedName name="Tñ">#REF!</definedName>
    <definedName name="To">#REF!</definedName>
    <definedName name="TOT">#REF!</definedName>
    <definedName name="Tot_Act01">#REF!</definedName>
    <definedName name="Tot_Act02">#REF!</definedName>
    <definedName name="Tot_Act03">#REF!</definedName>
    <definedName name="Tot_Con_Ins">#REF!</definedName>
    <definedName name="Tot_EA_CAPEX">#REF!</definedName>
    <definedName name="Tot_Elect">#REF!</definedName>
    <definedName name="Tot_Elect1">#REF!</definedName>
    <definedName name="Tot_Ops_Ins">#REF!</definedName>
    <definedName name="TOTAL">#REF!</definedName>
    <definedName name="TOTAL_CIVIL">#REF!</definedName>
    <definedName name="TOTAL_ELECTRICO">#REF!</definedName>
    <definedName name="TOTAL_SERVICIOS">#REF!</definedName>
    <definedName name="TotalBidCost">#REF!</definedName>
    <definedName name="TotalCost">#REF!</definedName>
    <definedName name="TotalCostosDirectos">#REF!</definedName>
    <definedName name="totales">#REF!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msCost">#REF!</definedName>
    <definedName name="TOTALITEN1.2.4">#REF!</definedName>
    <definedName name="TotalOpti">#REF!</definedName>
    <definedName name="TOTALOPTIM">#REF!</definedName>
    <definedName name="TOTALOPTIMIZACION">#REF!</definedName>
    <definedName name="TotalPickedCost">#REF!</definedName>
    <definedName name="TOTALREPOS">#REF!</definedName>
    <definedName name="TOTALREPOSICION">#REF!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p">#REF!</definedName>
    <definedName name="tpte">#REF!</definedName>
    <definedName name="tptee">#REF!</definedName>
    <definedName name="Tq">#REF!</definedName>
    <definedName name="Tr">#REF!</definedName>
    <definedName name="TRAFO">#N/A</definedName>
    <definedName name="Tramites">#REF!</definedName>
    <definedName name="TramitesCostos">#REF!</definedName>
    <definedName name="tramos">#REF!</definedName>
    <definedName name="Transfer_Price">#REF!</definedName>
    <definedName name="TRANSPORI" hidden="1">{#N/A,#N/A,TRUE,"INGENIERIA";#N/A,#N/A,TRUE,"COMPRAS";#N/A,#N/A,TRUE,"DIRECCION";#N/A,#N/A,TRUE,"RESUMEN"}</definedName>
    <definedName name="TRM">#REF!</definedName>
    <definedName name="Ts">#REF!</definedName>
    <definedName name="Tt">#REF!</definedName>
    <definedName name="TTCostOutput">#REF!</definedName>
    <definedName name="TTTT">#REF!</definedName>
    <definedName name="ttttt">#REF!</definedName>
    <definedName name="TTTTTTTT">#REF!</definedName>
    <definedName name="Tu">#REF!</definedName>
    <definedName name="TUBERIA">#N/A</definedName>
    <definedName name="Tw">#REF!</definedName>
    <definedName name="Tx">#REF!</definedName>
    <definedName name="Ty">#REF!</definedName>
    <definedName name="TYPE">#REF!</definedName>
    <definedName name="typeofcommittment">#REF!</definedName>
    <definedName name="tytfy">#REF!</definedName>
    <definedName name="Tz">#REF!</definedName>
    <definedName name="U_Z">#REF!</definedName>
    <definedName name="Ua">#REF!</definedName>
    <definedName name="Ub">#REF!</definedName>
    <definedName name="Uc">#REF!</definedName>
    <definedName name="Ud">#REF!</definedName>
    <definedName name="Ue">#REF!</definedName>
    <definedName name="Uf">#REF!</definedName>
    <definedName name="UFInanzas">#REF!</definedName>
    <definedName name="Ug">#REF!</definedName>
    <definedName name="UGEquipData">#REF!</definedName>
    <definedName name="Uh">#REF!</definedName>
    <definedName name="UHJKH">#REF!</definedName>
    <definedName name="Uj">#REF!</definedName>
    <definedName name="ujyyu">#REF!</definedName>
    <definedName name="Uk">#REF!</definedName>
    <definedName name="Ull">#REF!</definedName>
    <definedName name="Um">#REF!</definedName>
    <definedName name="UMina">#REF!</definedName>
    <definedName name="Un">#REF!</definedName>
    <definedName name="Unidad">#REF!</definedName>
    <definedName name="UNIDAD521">#REF!</definedName>
    <definedName name="unidades">#REF!</definedName>
    <definedName name="UNION_Z">#REF!</definedName>
    <definedName name="Unit" hidden="1">#REF!</definedName>
    <definedName name="units">#REF!</definedName>
    <definedName name="Uñ">#REF!</definedName>
    <definedName name="Uo">#REF!</definedName>
    <definedName name="Up">#REF!</definedName>
    <definedName name="UPlanta">#REF!</definedName>
    <definedName name="Uq">#REF!</definedName>
    <definedName name="Ur">#REF!</definedName>
    <definedName name="Us">#REF!</definedName>
    <definedName name="ut">#REF!</definedName>
    <definedName name="Ut_Un">#REF!</definedName>
    <definedName name="Util">#REF!</definedName>
    <definedName name="UtilidadMensual">#REF!</definedName>
    <definedName name="UTMAR">#REF!</definedName>
    <definedName name="uuuu" hidden="1">#REF!</definedName>
    <definedName name="uuuuutiyt">#REF!</definedName>
    <definedName name="uuuuuu">#REF!</definedName>
    <definedName name="uuuuuuuuuu">#REF!</definedName>
    <definedName name="Uv">#REF!</definedName>
    <definedName name="Uw">#REF!</definedName>
    <definedName name="Uz">#REF!</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#REF!</definedName>
    <definedName name="valhati">#REF!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cal">#REF!</definedName>
    <definedName name="VALORESAA">#REF!</definedName>
    <definedName name="ValoresCanon">#REF!</definedName>
    <definedName name="ValoresIva">#REF!</definedName>
    <definedName name="ValorFuturoFcro">#REF!</definedName>
    <definedName name="ValorImpuestoTimbre">#REF!</definedName>
    <definedName name="Var">#REF!</definedName>
    <definedName name="VarEquip">#REF!</definedName>
    <definedName name="VarRange">#REF!</definedName>
    <definedName name="VAT">#REF!</definedName>
    <definedName name="vaton">#REF!</definedName>
    <definedName name="Vb">#REF!</definedName>
    <definedName name="Vc">#REF!</definedName>
    <definedName name="Vd">#REF!</definedName>
    <definedName name="Ve">#REF!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rifier">#REF!</definedName>
    <definedName name="Vf">#REF!</definedName>
    <definedName name="vfggchbh">#REF!</definedName>
    <definedName name="vfgtfgvfgv">#REF!</definedName>
    <definedName name="Vg">#REF!</definedName>
    <definedName name="Vh">#REF!</definedName>
    <definedName name="via" hidden="1">{"via1",#N/A,TRUE,"general";"via2",#N/A,TRUE,"general";"via3",#N/A,TRUE,"general"}</definedName>
    <definedName name="viscosidad">#REF!</definedName>
    <definedName name="VolPVC">#REF!</definedName>
    <definedName name="VPD">#REF!</definedName>
    <definedName name="VPDACUE">#REF!</definedName>
    <definedName name="VPI">#REF!</definedName>
    <definedName name="VPNIngresos">#REF!</definedName>
    <definedName name="VPNSurenting">#REF!</definedName>
    <definedName name="vr_equipos">#REF!</definedName>
    <definedName name="VRA">#REF!</definedName>
    <definedName name="VRTTLPPTO">#REF!</definedName>
    <definedName name="VSCanonTotal">#REF!</definedName>
    <definedName name="VSPunRentabilidad">#REF!</definedName>
    <definedName name="VSTablaDTF">#REF!</definedName>
    <definedName name="VSTablaDTFDatos">#REF!</definedName>
    <definedName name="VSUtilidadMensual">#REF!</definedName>
    <definedName name="VSVariablesRenting">#REF!</definedName>
    <definedName name="VZHJCFGHNAS">#REF!</definedName>
    <definedName name="w">#REF!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ContLab">#REF!</definedName>
    <definedName name="WContParts">#REF!</definedName>
    <definedName name="weight">#REF!</definedName>
    <definedName name="WEIGHT_UNIT">#REF!</definedName>
    <definedName name="wer" localSheetId="1">#REF!</definedName>
    <definedName name="wer">#REF!</definedName>
    <definedName name="WGET">#REF!</definedName>
    <definedName name="WLube">#REF!</definedName>
    <definedName name="WOHaul">#REF!</definedName>
    <definedName name="WQE">#REF!</definedName>
    <definedName name="wqishbzjhhsxz">#REF!</definedName>
    <definedName name="wqw" hidden="1">#REF!</definedName>
    <definedName name="WRandM">#REF!</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GERENCIA." hidden="1">{#N/A,#N/A,TRUE,"INGENIERIA";#N/A,#N/A,TRUE,"COMPRAS";#N/A,#N/A,TRUE,"DIRECCION";#N/A,#N/A,TRUE,"RESUMEN"}</definedName>
    <definedName name="wrn.Restructuring._.Summaries." hidden="1">{#N/A,#N/A,TRUE,"Transaction Summary";#N/A,#N/A,TRUE,"Restructuring Sensitivities";#N/A,#N/A,TRUE,"DCF";#N/A,#N/A,TRUE,"IRR";#N/A,#N/A,TRUE,"Debt Capacity"}</definedName>
    <definedName name="wrn.via." hidden="1">{"via1",#N/A,TRUE,"general";"via2",#N/A,TRUE,"general";"via3",#N/A,TRUE,"general"}</definedName>
    <definedName name="wsdds" hidden="1">{"TAB1",#N/A,TRUE,"GENERAL";"TAB2",#N/A,TRUE,"GENERAL";"TAB3",#N/A,TRUE,"GENERAL";"TAB4",#N/A,TRUE,"GENERAL";"TAB5",#N/A,TRUE,"GENERAL"}</definedName>
    <definedName name="WTyre">#REF!</definedName>
    <definedName name="wwwwwwwwww">#REF!</definedName>
    <definedName name="wwwwwwwwwwww">#REF!</definedName>
    <definedName name="x">#REF!</definedName>
    <definedName name="XC">#REF!</definedName>
    <definedName name="xvrcsdrasxz">#REF!</definedName>
    <definedName name="xx">#REF!</definedName>
    <definedName name="XXX">#REF!</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X" hidden="1">{#N/A,#N/A,TRUE,"INGENIERIA";#N/A,#N/A,TRUE,"COMPRAS";#N/A,#N/A,TRUE,"DIRECCION";#N/A,#N/A,TRUE,"RESUMEN"}</definedName>
    <definedName name="xyz" hidden="1">#REF!</definedName>
    <definedName name="xzczxczxc">#REF!</definedName>
    <definedName name="y">#REF!</definedName>
    <definedName name="Year">#REF!</definedName>
    <definedName name="years">#REF!</definedName>
    <definedName name="yesno">#REF!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ui" localSheetId="1">#REF!</definedName>
    <definedName name="yui">#REF!</definedName>
    <definedName name="YYY">#REF!</definedName>
    <definedName name="yyyyyy" hidden="1">#REF!</definedName>
    <definedName name="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31" i="1" l="1"/>
  <c r="B95" i="1"/>
  <c r="B96" i="1" s="1"/>
  <c r="B97" i="1" s="1"/>
  <c r="B98" i="1" s="1"/>
  <c r="B99" i="1" s="1"/>
  <c r="B100" i="1" s="1"/>
  <c r="B101" i="1" s="1"/>
  <c r="B102" i="1" s="1"/>
  <c r="B103" i="1" s="1"/>
  <c r="B104" i="1" s="1"/>
  <c r="B105" i="1" s="1"/>
  <c r="B106" i="1" s="1"/>
  <c r="B107" i="1" s="1"/>
  <c r="B108" i="1" s="1"/>
  <c r="B109" i="1" s="1"/>
  <c r="B110" i="1" s="1"/>
  <c r="B111" i="1" s="1"/>
  <c r="B112" i="1" s="1"/>
  <c r="B113" i="1" s="1"/>
  <c r="B114" i="1" s="1"/>
  <c r="B115" i="1" s="1"/>
  <c r="B116" i="1" s="1"/>
  <c r="B117" i="1" s="1"/>
  <c r="B118" i="1" s="1"/>
  <c r="B119" i="1" s="1"/>
  <c r="B120" i="1" s="1"/>
  <c r="B121" i="1" s="1"/>
  <c r="B122" i="1" s="1"/>
  <c r="B123" i="1" s="1"/>
  <c r="B124" i="1" s="1"/>
  <c r="B125" i="1" s="1"/>
  <c r="B126" i="1" s="1"/>
  <c r="B127" i="1" s="1"/>
  <c r="B128" i="1" s="1"/>
  <c r="B130" i="1" s="1"/>
  <c r="B47" i="1"/>
  <c r="G90" i="1" l="1"/>
  <c r="G129" i="1"/>
  <c r="G45" i="1"/>
  <c r="G47" i="1" s="1"/>
  <c r="B92" i="1" l="1"/>
  <c r="B50" i="1"/>
  <c r="B51" i="1" s="1"/>
  <c r="B52" i="1" s="1"/>
  <c r="B53" i="1" s="1"/>
  <c r="B54" i="1" s="1"/>
  <c r="B55" i="1" s="1"/>
  <c r="B56" i="1" s="1"/>
  <c r="B57" i="1" s="1"/>
  <c r="B58" i="1" s="1"/>
  <c r="B59" i="1" s="1"/>
  <c r="B60" i="1" s="1"/>
  <c r="B61" i="1" s="1"/>
  <c r="B62" i="1" s="1"/>
  <c r="B63" i="1" s="1"/>
  <c r="B64" i="1" s="1"/>
  <c r="B65" i="1" s="1"/>
  <c r="B66" i="1" s="1"/>
  <c r="B67" i="1" s="1"/>
  <c r="B68" i="1" s="1"/>
  <c r="B69" i="1" s="1"/>
  <c r="B70" i="1" s="1"/>
  <c r="B71" i="1" s="1"/>
  <c r="B72" i="1" s="1"/>
  <c r="B73" i="1" s="1"/>
  <c r="B74" i="1" s="1"/>
  <c r="B75" i="1" s="1"/>
  <c r="B76" i="1" s="1"/>
  <c r="B77" i="1" s="1"/>
  <c r="B78" i="1" s="1"/>
  <c r="B79" i="1" s="1"/>
  <c r="B80" i="1" s="1"/>
  <c r="B81" i="1" s="1"/>
  <c r="B82" i="1" s="1"/>
  <c r="B83" i="1" s="1"/>
  <c r="B84" i="1" s="1"/>
  <c r="B85" i="1" s="1"/>
  <c r="B86" i="1" s="1"/>
  <c r="B87" i="1" s="1"/>
  <c r="B88" i="1" s="1"/>
  <c r="B89" i="1" s="1"/>
  <c r="B91" i="1" s="1"/>
  <c r="B8" i="1"/>
  <c r="B9" i="1" s="1"/>
  <c r="B10" i="1" s="1"/>
  <c r="B11" i="1" s="1"/>
  <c r="B12" i="1" s="1"/>
  <c r="B13" i="1" s="1"/>
  <c r="B14" i="1" s="1"/>
  <c r="B15" i="1" s="1"/>
  <c r="B16" i="1" s="1"/>
  <c r="B17" i="1" s="1"/>
  <c r="B18" i="1" s="1"/>
  <c r="B19" i="1" s="1"/>
  <c r="B20" i="1" s="1"/>
  <c r="B21" i="1" s="1"/>
  <c r="B22" i="1" s="1"/>
  <c r="B23" i="1" s="1"/>
  <c r="B24" i="1" s="1"/>
  <c r="B25" i="1" s="1"/>
  <c r="B26" i="1" s="1"/>
  <c r="B27" i="1" s="1"/>
  <c r="B28" i="1" s="1"/>
  <c r="B29" i="1" s="1"/>
  <c r="B30" i="1" s="1"/>
  <c r="B31" i="1" s="1"/>
  <c r="B32" i="1" s="1"/>
  <c r="B33" i="1" s="1"/>
  <c r="B34" i="1" s="1"/>
  <c r="B35" i="1" s="1"/>
  <c r="B36" i="1" s="1"/>
  <c r="B37" i="1" s="1"/>
  <c r="B38" i="1" s="1"/>
  <c r="B39" i="1" s="1"/>
  <c r="B40" i="1" s="1"/>
  <c r="B41" i="1" s="1"/>
  <c r="B42" i="1" s="1"/>
  <c r="B43" i="1" s="1"/>
  <c r="B44" i="1" s="1"/>
  <c r="B46" i="1" s="1"/>
  <c r="F1" i="7" l="1"/>
  <c r="I1" i="8"/>
  <c r="B2" i="8" l="1"/>
  <c r="E60" i="7" l="1"/>
  <c r="E19" i="7"/>
  <c r="E13" i="7"/>
  <c r="E12" i="7"/>
  <c r="E10" i="7"/>
  <c r="E23" i="7"/>
  <c r="C18" i="7"/>
  <c r="A2" i="7"/>
  <c r="E11" i="7" l="1"/>
  <c r="E58" i="7" s="1"/>
  <c r="F12" i="8"/>
  <c r="E56" i="7"/>
  <c r="E20" i="7"/>
  <c r="E55" i="7"/>
  <c r="E54" i="7"/>
  <c r="E53" i="7"/>
  <c r="E52" i="7"/>
  <c r="E14" i="7"/>
  <c r="E57" i="7" l="1"/>
  <c r="E51" i="7"/>
  <c r="E59" i="7"/>
  <c r="E37" i="7"/>
  <c r="F37" i="7" s="1"/>
  <c r="E28" i="7"/>
  <c r="F28" i="7" s="1"/>
  <c r="E36" i="7"/>
  <c r="F36" i="7" s="1"/>
  <c r="E29" i="7"/>
  <c r="F29" i="7" s="1"/>
  <c r="E33" i="7"/>
  <c r="F33" i="7" s="1"/>
  <c r="E27" i="7"/>
  <c r="F27" i="7" s="1"/>
  <c r="E32" i="7"/>
  <c r="F32" i="7" s="1"/>
  <c r="E24" i="7"/>
  <c r="F24" i="7" s="1"/>
  <c r="E17" i="7"/>
  <c r="F17" i="7" s="1"/>
  <c r="F23" i="7"/>
  <c r="F20" i="7"/>
  <c r="F19" i="7"/>
  <c r="G19" i="8"/>
  <c r="G20" i="8"/>
  <c r="H12" i="8"/>
  <c r="H19" i="8"/>
  <c r="H20" i="8"/>
  <c r="H23" i="8"/>
  <c r="H24" i="8"/>
  <c r="H25" i="8"/>
  <c r="E18" i="7" l="1"/>
  <c r="I19" i="8"/>
  <c r="I20" i="8"/>
  <c r="E39" i="7" l="1"/>
  <c r="F18" i="7"/>
  <c r="F39" i="7" s="1"/>
  <c r="E6" i="8" l="1"/>
  <c r="F51" i="7"/>
  <c r="F60" i="7"/>
  <c r="F59" i="7"/>
  <c r="F56" i="7"/>
  <c r="F57" i="7"/>
  <c r="F55" i="7"/>
  <c r="F52" i="7"/>
  <c r="F54" i="7"/>
  <c r="F58" i="7"/>
  <c r="F53" i="7"/>
  <c r="G12" i="8" l="1"/>
  <c r="I12" i="8" s="1"/>
  <c r="I14" i="8" l="1"/>
  <c r="G23" i="8" s="1"/>
  <c r="G25" i="8" s="1"/>
  <c r="I25" i="8" l="1"/>
  <c r="G24" i="8" l="1"/>
  <c r="I24" i="8" s="1"/>
  <c r="I23" i="8"/>
  <c r="G58" i="7" l="1"/>
  <c r="G57" i="7"/>
  <c r="G60" i="7"/>
  <c r="G59" i="7"/>
  <c r="G54" i="7"/>
  <c r="G55" i="7" l="1"/>
  <c r="G56" i="7"/>
  <c r="G53" i="7" l="1"/>
  <c r="G51" i="7"/>
  <c r="G52" i="7"/>
  <c r="E4" i="8" l="1"/>
  <c r="K28" i="8" s="1"/>
  <c r="K27" i="8" s="1"/>
  <c r="G34" i="8" l="1"/>
  <c r="G37" i="8" s="1"/>
  <c r="I37" i="8" s="1"/>
  <c r="G38" i="8" l="1"/>
  <c r="I38" i="8" s="1"/>
  <c r="G36" i="8"/>
  <c r="I36" i="8" s="1"/>
  <c r="G35" i="8"/>
  <c r="I35" i="8" s="1"/>
  <c r="E46" i="8"/>
  <c r="G41" i="8"/>
  <c r="I41" i="8" s="1"/>
  <c r="G40" i="8"/>
  <c r="I40" i="8" s="1"/>
  <c r="G42" i="8"/>
  <c r="I42" i="8" s="1"/>
  <c r="G39" i="8"/>
  <c r="I39" i="8" s="1"/>
  <c r="E47" i="8" l="1"/>
  <c r="G46" i="8"/>
  <c r="I46" i="8" s="1"/>
  <c r="E49" i="8"/>
  <c r="G49" i="8" s="1"/>
  <c r="I49" i="8" s="1"/>
  <c r="I43" i="8"/>
  <c r="I26" i="8"/>
  <c r="E48" i="8" l="1"/>
  <c r="G48" i="8" s="1"/>
  <c r="I48" i="8" s="1"/>
  <c r="G47" i="8"/>
  <c r="I47" i="8" s="1"/>
  <c r="I28" i="8"/>
  <c r="I29" i="8" s="1"/>
  <c r="K26" i="8"/>
  <c r="I50" i="8" l="1"/>
  <c r="I52" i="8" s="1"/>
  <c r="I53" i="8" s="1"/>
  <c r="I55" i="8" s="1"/>
  <c r="J55" i="8" s="1"/>
  <c r="I54" i="8" l="1"/>
  <c r="I61" i="8"/>
  <c r="J54" i="8"/>
  <c r="K54" i="8"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<sst xmlns="http://schemas.openxmlformats.org/spreadsheetml/2006/main" count="415" uniqueCount="248">
  <si>
    <t>ITEM</t>
  </si>
  <si>
    <t>DESCRIPCIÓN</t>
  </si>
  <si>
    <t>VR. UNITARIO</t>
  </si>
  <si>
    <t>CANTIDAD</t>
  </si>
  <si>
    <t>TARIFA / JORNAL</t>
  </si>
  <si>
    <t>A</t>
  </si>
  <si>
    <t>UND</t>
  </si>
  <si>
    <t>OBRA CIVIL</t>
  </si>
  <si>
    <t>CANT</t>
  </si>
  <si>
    <t>VR. TOTAL</t>
  </si>
  <si>
    <t>PRESUPUESTO CONSOLIDADO</t>
  </si>
  <si>
    <t>TOTAL COSTO DIRECTO OBRA CIVIL</t>
  </si>
  <si>
    <t>m</t>
  </si>
  <si>
    <t>C</t>
  </si>
  <si>
    <t>TOTAL COSTO DEL PROYECTO</t>
  </si>
  <si>
    <t>Topografo</t>
  </si>
  <si>
    <t>Cadenero segundario</t>
  </si>
  <si>
    <t>Cadenero primario</t>
  </si>
  <si>
    <t>j</t>
  </si>
  <si>
    <t>mes</t>
  </si>
  <si>
    <t>JORNAL BASICO</t>
  </si>
  <si>
    <t>PRESTACIONES</t>
  </si>
  <si>
    <t>D</t>
  </si>
  <si>
    <t>Maestro de obra</t>
  </si>
  <si>
    <t>Oficial</t>
  </si>
  <si>
    <t>Obrero</t>
  </si>
  <si>
    <t>Ayudante</t>
  </si>
  <si>
    <t>Obrero x 4</t>
  </si>
  <si>
    <t>SUMATORIA DE (A+I+U)</t>
  </si>
  <si>
    <t>A.I.U. (ADMINISTRACIÓN, IMPREVISTOS Y UTILIDAD)</t>
  </si>
  <si>
    <t>U. UTILIDAD</t>
  </si>
  <si>
    <t xml:space="preserve">I. IMPREVISTOS </t>
  </si>
  <si>
    <t>A. ADMINISTRACIÓN (1 + 2 + 3)</t>
  </si>
  <si>
    <t>VALOR  ADMINISTRACION</t>
  </si>
  <si>
    <t>TOTAL IMPUESTOS Y GARANTÍAS EN PORCENTAJE DEL COSTO DIRECTO</t>
  </si>
  <si>
    <t>TOTAL IMPUESTOS Y GARANTÍAS</t>
  </si>
  <si>
    <t>SUBTOTAL GARANTÍAS</t>
  </si>
  <si>
    <t>SALARIOS Y PRESTACIONES SOCIALES</t>
  </si>
  <si>
    <t>CUMPLIMIENTO</t>
  </si>
  <si>
    <t>G.UNICA</t>
  </si>
  <si>
    <t>VALOR TOTAL ($)</t>
  </si>
  <si>
    <t>VR. ASEGURADO</t>
  </si>
  <si>
    <t>% ASEGURADO</t>
  </si>
  <si>
    <t>VR. BASE</t>
  </si>
  <si>
    <t>3.2 GARANTIAS</t>
  </si>
  <si>
    <t>SUBTOTAL IMPUESTOS</t>
  </si>
  <si>
    <t>VALOR ($)</t>
  </si>
  <si>
    <t>IMPUESTO %</t>
  </si>
  <si>
    <t>DESCRIPCIÓN ( Debe estar certificado por la secretaria de Hacienda Municipal)</t>
  </si>
  <si>
    <t>3.1 IMPUESTOS</t>
  </si>
  <si>
    <t>3. IMPUESTOS Y GARANTÍAS</t>
  </si>
  <si>
    <t>TOTAL COSTOS PERSONAL + GASTOS OPERACIONALES POR EL TÉRMINO DE EJECUCIÓN EN PORCENTAJE DEL COSTO DIRECTO</t>
  </si>
  <si>
    <t>TOTAL COSTOS PERSONAL + GASTOS OPERACIONALES POR EL TÉRMINO DE EJECUCIÓN</t>
  </si>
  <si>
    <t>SUBTOTAL GASTOS OPERACIONALES MENSUALES</t>
  </si>
  <si>
    <t>Sotfware/Hardware para obra</t>
  </si>
  <si>
    <t>Gastos de mobiliario, papelería, fotocopias, etc</t>
  </si>
  <si>
    <t>Mantenimientos, Equipos</t>
  </si>
  <si>
    <t>DURACION MESES</t>
  </si>
  <si>
    <t>COSTO MES</t>
  </si>
  <si>
    <t>DESCRIPCION</t>
  </si>
  <si>
    <t>OTROS GASTOS</t>
  </si>
  <si>
    <t>Campamento de obra para depósito de materiales, equipos, personal, exclusivo para obra, incluye servicios públicos provisionales</t>
  </si>
  <si>
    <t>Alquiler de baños portatiles 1 unidades.</t>
  </si>
  <si>
    <t>COSTO ($/M2.MES)</t>
  </si>
  <si>
    <t>AREA (M2)</t>
  </si>
  <si>
    <t>CAMPAMENTO</t>
  </si>
  <si>
    <t xml:space="preserve">2. GASTOS OPERACIONALES </t>
  </si>
  <si>
    <t>SUBTOTAL COSTOS  DE PERSONAL</t>
  </si>
  <si>
    <t>Funciones:</t>
  </si>
  <si>
    <t xml:space="preserve">1. PERSONAL PROFESIONAL Y ESPECIALISTAS </t>
  </si>
  <si>
    <t>F = A * B * C * D * E</t>
  </si>
  <si>
    <t>E</t>
  </si>
  <si>
    <t>PLAZO CONSTRUCCION</t>
  </si>
  <si>
    <t>FACTOR PRESTACIONAL</t>
  </si>
  <si>
    <t xml:space="preserve"> SALARIO MENSUAL </t>
  </si>
  <si>
    <t>DEDICACIÓN MES</t>
  </si>
  <si>
    <t xml:space="preserve">DESCRIPCION DEL CARGO </t>
  </si>
  <si>
    <t>A. ADMINISTRACIÓN</t>
  </si>
  <si>
    <t>FACTOR PRESTACIONAL PERSONAL</t>
  </si>
  <si>
    <t>TERMINO  DE EJECUCIÓN DE OBRA ( MESES )</t>
  </si>
  <si>
    <t>COSTO DIRECTO  DE OBRA (CD)</t>
  </si>
  <si>
    <t>RETE FUENTE</t>
  </si>
  <si>
    <t>EST. PRO HOSPITAL</t>
  </si>
  <si>
    <t>EST. PRO UNIVERSIDAD</t>
  </si>
  <si>
    <t>EST. ADULTO MAYOR</t>
  </si>
  <si>
    <t>EST. PRO DEPORTE</t>
  </si>
  <si>
    <t>INPUESTO DE INDUSTRIA Y COMERCIO</t>
  </si>
  <si>
    <t>B</t>
  </si>
  <si>
    <t>F</t>
  </si>
  <si>
    <t>und</t>
  </si>
  <si>
    <t>BASE</t>
  </si>
  <si>
    <t>SALARIOS DE MANO DE OBRA</t>
  </si>
  <si>
    <t>Auxilio de Transporte</t>
  </si>
  <si>
    <t>Anual (A/30x365)</t>
  </si>
  <si>
    <t>Anual con Subsidio de Transporte</t>
  </si>
  <si>
    <t>Subsidio de Transporte Anual</t>
  </si>
  <si>
    <t xml:space="preserve">PRESTACIONES </t>
  </si>
  <si>
    <t>Cesantias</t>
  </si>
  <si>
    <t>Vacaciones 15 Dias</t>
  </si>
  <si>
    <t>Primas 30 Dias</t>
  </si>
  <si>
    <t>DOTACION</t>
  </si>
  <si>
    <t>SEGURIDAD SOCIAL</t>
  </si>
  <si>
    <t>APORTES SENA</t>
  </si>
  <si>
    <t>OTROS APORTES</t>
  </si>
  <si>
    <t>VALOR REAL DEL SALARIO</t>
  </si>
  <si>
    <t>Nota 4</t>
  </si>
  <si>
    <t>Salario Minimo Legal Mensual Vigente</t>
  </si>
  <si>
    <t>Salario Minimo Legal Mensual Vigente + Subsidio de transporte</t>
  </si>
  <si>
    <t>dia</t>
  </si>
  <si>
    <t>Jornal + Subsidio de transporte</t>
  </si>
  <si>
    <t>año</t>
  </si>
  <si>
    <t>G</t>
  </si>
  <si>
    <t>Intereses de Cesantia</t>
  </si>
  <si>
    <t>Aporte Ordinario</t>
  </si>
  <si>
    <t>F.I.C</t>
  </si>
  <si>
    <t>Pensiones</t>
  </si>
  <si>
    <t>Medicina Familiar</t>
  </si>
  <si>
    <t>Riesgos Profesionales</t>
  </si>
  <si>
    <t>Botas y Overol</t>
  </si>
  <si>
    <t>Seguro Colectivo</t>
  </si>
  <si>
    <t>I.C.B.F</t>
  </si>
  <si>
    <t>Subsidio Familiar</t>
  </si>
  <si>
    <t xml:space="preserve">NOTAS: </t>
  </si>
  <si>
    <t>Subsidio de transporte solo se paga hasta sueldos de 2 salarios minimos mensules legales vigentes.</t>
  </si>
  <si>
    <t>Subsidio de transporte anual = Subsidio mensual / 30 x (365 dias-18 fiestas - 3 permisos- 15 dias vacaciones).</t>
  </si>
  <si>
    <t>Porcentajes solo son validos para actividades de construccion. Para otros empleados se debe utilizar 30 dias de cesantia y 2.2% (promedio para empresas de bajo riesgo).</t>
  </si>
  <si>
    <t>El crecimiento promedio del PIB entre 2005 y 2006 fue superior al 4%y por ello la cotizacion a pensiones por parte del patrono durante 2009 debe aumentar al 12%, segun lo dispuesto por la ley 297 del 2003.</t>
  </si>
  <si>
    <t>Todos los porcentajes estan relacionados con el salario para 365 dias.</t>
  </si>
  <si>
    <t>Los 18 feriados hacen referencia a los dias feriados que de lunes a viernes .</t>
  </si>
  <si>
    <t>*</t>
  </si>
  <si>
    <t>Un salario minimo por cada 40 trabajadores. El valor se obtiene asi: (Salario minimo x 12 / 40) / Salario anual estudiado.</t>
  </si>
  <si>
    <t>DESGLOSADO DE LA ADMINISTRACIÓN, IMPREVISTO Y UTILIDAD DE OBRA</t>
  </si>
  <si>
    <t>SALARIO PRESTACIONAL</t>
  </si>
  <si>
    <t>EST. PRO CULTURA</t>
  </si>
  <si>
    <t>FONDO DE SEGURIDAD CIUDADANA</t>
  </si>
  <si>
    <t>BUEN MANEJO E INVERSION DEL ANTICIPO</t>
  </si>
  <si>
    <t>REMUNERACIÓN DE LA MANO DE OBRA</t>
  </si>
  <si>
    <t>TARIFAS MANO DE OBRA Y PRESTACIONES SOCIALES 2025</t>
  </si>
  <si>
    <t>COD</t>
  </si>
  <si>
    <t>Soldador</t>
  </si>
  <si>
    <t>Inspector técnico de proyecto</t>
  </si>
  <si>
    <t>(Planear, coordinar, verificar la correcta ejecución de todas las actividades de obras en los plazos requeridos por el contratante, de acuerdo con lo establecido en los terminos de referencia, dejar constancia de la correcta ejecución de las obras mediante registro fotográfico. Estará bajo la supervisión . Debe ser un Tegnologo de construcción (o electrico), con los conocimientos técnicos mínimos necesarios para velar por la adecuada ejecución de la obra en concordancia con los Planos de Proyecto, con las normas Técnicas de Construcción vigentes, con la Planificación estipulada para la ejecución y, en general, con las condiciones acordadas legalmente con el Contratante de la obra.)</t>
  </si>
  <si>
    <t>FACTOR DE JORNAL</t>
  </si>
  <si>
    <t xml:space="preserve">ESTABILIDAD Y CALIDAD </t>
  </si>
  <si>
    <t>POSTE DE FIBRA 12X750 DAN</t>
  </si>
  <si>
    <t>POSTE DE FIBRA DE 12X1030 MTS</t>
  </si>
  <si>
    <t>TRANSFORMADOR 75 KVA</t>
  </si>
  <si>
    <t>CORTACIRCUITO 27 KV</t>
  </si>
  <si>
    <t>FUSIBLE DE 5 AMP</t>
  </si>
  <si>
    <t>FUSIBLE 1 AMP</t>
  </si>
  <si>
    <t>CRUCETA 2,40 AUTOSOPORTADA</t>
  </si>
  <si>
    <t>CRUCETAS AUTOSOPORTADA 1,80 M</t>
  </si>
  <si>
    <t>AISLADOR DE SUSPENSION</t>
  </si>
  <si>
    <t>AISLADOR LINE POST</t>
  </si>
  <si>
    <t>SPT AUTENISTICA 12 MTS</t>
  </si>
  <si>
    <t>ACERO 3/8</t>
  </si>
  <si>
    <t>PLATINA DE SUJECION</t>
  </si>
  <si>
    <t>GRILLETE 3/8</t>
  </si>
  <si>
    <t>PERNO 5/8X2"</t>
  </si>
  <si>
    <t>COLLARIN PARA TRANSFORMADOR</t>
  </si>
  <si>
    <t>COLLARIN 180 mm</t>
  </si>
  <si>
    <t>ESPARRAGOS 5/8X12</t>
  </si>
  <si>
    <t>AISLADOR TENSOR</t>
  </si>
  <si>
    <t>GUARDA CABO</t>
  </si>
  <si>
    <t>PREFORMADA 3/8</t>
  </si>
  <si>
    <t>CINTA BANDIT 3/4</t>
  </si>
  <si>
    <t>HEBILLAS 3/4</t>
  </si>
  <si>
    <t>PARARRAYOS 15 KV</t>
  </si>
  <si>
    <t>L PARA PARARRAYOS</t>
  </si>
  <si>
    <t>L PARA CORTACIRCUITOS</t>
  </si>
  <si>
    <t>TORNILLO DE 1/2X2"</t>
  </si>
  <si>
    <t>VARILLA ANCLAJE</t>
  </si>
  <si>
    <t>BIGUETA DE CONCRETO</t>
  </si>
  <si>
    <t>ARANDELA 4X4</t>
  </si>
  <si>
    <t>ARANDELA CURVA CUADRADA 5/8</t>
  </si>
  <si>
    <t>ARANDELA 5/8</t>
  </si>
  <si>
    <t>PERCHA 4 VIA</t>
  </si>
  <si>
    <t>CABLE COBRE DESNUDO No,2</t>
  </si>
  <si>
    <t>CONECTOR EN C</t>
  </si>
  <si>
    <t>CABLE ACSR 1/0 AL</t>
  </si>
  <si>
    <t>TRANSPORTE DE MATERIAL</t>
  </si>
  <si>
    <t>SUBTOTAL MATERIALES SAN ANTONIO</t>
  </si>
  <si>
    <t>MANO DE OBRA - SAN ANTONIO</t>
  </si>
  <si>
    <t>glb</t>
  </si>
  <si>
    <t>SUMINISTRO E INSTALACION - SAN ANTONIO</t>
  </si>
  <si>
    <t>SUMINISTRO E INSTALACION - LOS POZOS</t>
  </si>
  <si>
    <t>Poste de fibra 1050 kg (Ref: 12x1030)</t>
  </si>
  <si>
    <t>Poste de fibra 750 kg</t>
  </si>
  <si>
    <t>Crucetas auto soportadas de 240 cm</t>
  </si>
  <si>
    <t>Crucetas auto soportadas de 160 cm</t>
  </si>
  <si>
    <t>Pernos de 5/8 x 12"</t>
  </si>
  <si>
    <t>Pernos rosca corrida 5/8 x 12"</t>
  </si>
  <si>
    <t>Grilletes 3/8"</t>
  </si>
  <si>
    <t>Cajas cortacircuitos de 27 kV</t>
  </si>
  <si>
    <t>L cortas (para cortacircuitos)</t>
  </si>
  <si>
    <t>L curvas (para pararrayos)</t>
  </si>
  <si>
    <t>Pararrayos de 15 kV</t>
  </si>
  <si>
    <t>SPT (Autenistica 12 m)</t>
  </si>
  <si>
    <t>Conectores tipo C de cobre</t>
  </si>
  <si>
    <t>Aisladores de suspension</t>
  </si>
  <si>
    <t>Aisladores tipo poste (Line Post)</t>
  </si>
  <si>
    <t>Grapas pistola</t>
  </si>
  <si>
    <t>Conectores Ampac</t>
  </si>
  <si>
    <t>Conectores mapas estribo</t>
  </si>
  <si>
    <t>Conectores amovibles</t>
  </si>
  <si>
    <t>Cable ACSR No, 2</t>
  </si>
  <si>
    <t>Collarines para transformador</t>
  </si>
  <si>
    <t>Cable de acero 3/8"</t>
  </si>
  <si>
    <t>Aislador tensor</t>
  </si>
  <si>
    <t>Amarres blindados para cable 3/8"</t>
  </si>
  <si>
    <t>Pernos de 1/2 x 2" con arandelas</t>
  </si>
  <si>
    <t>Cinta Bandit 3/4"</t>
  </si>
  <si>
    <t>Hebillas 3/4"</t>
  </si>
  <si>
    <t>Arandelas curvas cuadradas 5/8"</t>
  </si>
  <si>
    <t>Arandelas planas 5/8"</t>
  </si>
  <si>
    <t>Varilla de anclaje</t>
  </si>
  <si>
    <t>Arandela 4 x 4"</t>
  </si>
  <si>
    <t>Hormigon (Bigueta de concreto)</t>
  </si>
  <si>
    <t>Platina de sujecion</t>
  </si>
  <si>
    <t>Perchas de 4 puestos completas</t>
  </si>
  <si>
    <t>Bolsas de cemento</t>
  </si>
  <si>
    <t>Transporte de cemento</t>
  </si>
  <si>
    <t>Latas de revuelto</t>
  </si>
  <si>
    <t>Transporte del revuelto</t>
  </si>
  <si>
    <t>Transporte de material</t>
  </si>
  <si>
    <t>SUBTOTAL MATERIALES LOS POZOS</t>
  </si>
  <si>
    <t>MANO DE OBRA - LOS POZOS</t>
  </si>
  <si>
    <t>SUMINISTRO E INSTALACION - SAN JOSÉ DEL PURGATORIO</t>
  </si>
  <si>
    <t>GRAPA RECTA</t>
  </si>
  <si>
    <t>PREFORMADAS DE 3/8</t>
  </si>
  <si>
    <t>CABLE DE ACERO 3/8</t>
  </si>
  <si>
    <t>L CURVAS</t>
  </si>
  <si>
    <t>TORNILLOS DE 1/2 X 2"</t>
  </si>
  <si>
    <t>CRUCETA 2,40</t>
  </si>
  <si>
    <t>CRUCETA 1,80 MTS</t>
  </si>
  <si>
    <t>PERCHA 1 VIA COMPLETA</t>
  </si>
  <si>
    <t>CABLE TRENZADO 4/0</t>
  </si>
  <si>
    <t>ESPARRAGOS 5/8 X 12</t>
  </si>
  <si>
    <t>TERMINAL PONCHABLE 4/0 BIMETALICO</t>
  </si>
  <si>
    <t>CINTA 33 3M</t>
  </si>
  <si>
    <t>PERNO 5/8X12</t>
  </si>
  <si>
    <t>ESPARRAGOS 5/8X18</t>
  </si>
  <si>
    <t>PERNO MAQUINA 5/8 X 6</t>
  </si>
  <si>
    <t>CONECTOR AMPAC CON ESTRIBO</t>
  </si>
  <si>
    <t>TRANSVERSALES</t>
  </si>
  <si>
    <t>MANO DE OBRA - SAN JOSE DEL PURGATORIO</t>
  </si>
  <si>
    <t>SUBTOTAL MATERIALES SAN JOSE DEL PURGATORIO</t>
  </si>
  <si>
    <t xml:space="preserve">
SUMINISTRO E INSTALACIÓN DE TRANSFORMADORES Y MATERIALES ELÉCTRICOS REQUERIDOS EN DIFERENTES VEREDAS DEL MUNICIPIO DE PLATO, MAGDALENA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</si>
</sst>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6">
    <numFmt numFmtId="42" formatCode="_-&quot;$&quot;\ * #,##0_-;\-&quot;$&quot;\ * #,##0_-;_-&quot;$&quot;\ * &quot;-&quot;_-;_-@_-"/>
    <numFmt numFmtId="44" formatCode="_-&quot;$&quot;\ * #,##0.00_-;\-&quot;$&quot;\ * #,##0.00_-;_-&quot;$&quot;\ * &quot;-&quot;??_-;_-@_-"/>
    <numFmt numFmtId="164" formatCode="_(* #,##0.00_);_(* \(#,##0.00\);_(* &quot;-&quot;??_);_(@_)"/>
    <numFmt numFmtId="165" formatCode="[$$-80A]#,##0"/>
    <numFmt numFmtId="166" formatCode="&quot;$&quot;#,##0.0"/>
    <numFmt numFmtId="167" formatCode="_-&quot;$&quot;\ * #,##0.00_-;\-&quot;$&quot;\ * #,##0.00_-;_-&quot;$&quot;\ * &quot;-&quot;_-;_-@_-"/>
    <numFmt numFmtId="168" formatCode="[$$-240A]\ #,##0.00"/>
    <numFmt numFmtId="169" formatCode="[$$-240A]\ #,##0.00;[Red][$$-240A]\ #,##0.00"/>
    <numFmt numFmtId="170" formatCode="_(&quot;$&quot;\ * #,##0.00_);_(&quot;$&quot;\ * \(#,##0.00\);_(&quot;$&quot;\ * &quot;-&quot;??_);_(@_)"/>
    <numFmt numFmtId="171" formatCode="[$$-500A]\ #,##0.00"/>
    <numFmt numFmtId="172" formatCode="#,##0.00;[Red]#,##0.00"/>
    <numFmt numFmtId="173" formatCode="0.0"/>
    <numFmt numFmtId="174" formatCode="_-&quot;$&quot;\ * #,##0_-;\-&quot;$&quot;\ * #,##0_-;_-&quot;$&quot;\ * &quot;-&quot;??_-;_-@_-"/>
    <numFmt numFmtId="175" formatCode="#,##0;[Red]#,##0"/>
    <numFmt numFmtId="176" formatCode="[$$-240A]#,##0;[Red]\([$$-240A]#,##0\)"/>
    <numFmt numFmtId="177" formatCode="_ &quot;$&quot;\ * #,##0.00_ ;_ &quot;$&quot;\ * \-#,##0.00_ ;_ &quot;$&quot;\ * &quot;-&quot;??_ ;_ @_ "/>
  </numFmts>
  <fonts count="25">
    <font>
      <sz val="12"/>
      <color theme="1"/>
      <name val="Swis721 Lt BT"/>
      <family val="2"/>
    </font>
    <font>
      <sz val="12"/>
      <color theme="1"/>
      <name val="Swis721 Lt BT"/>
      <family val="2"/>
    </font>
    <font>
      <sz val="8"/>
      <color theme="1"/>
      <name val="Swis721 Lt BT"/>
      <family val="2"/>
    </font>
    <font>
      <sz val="10"/>
      <name val="Arial"/>
      <family val="2"/>
    </font>
    <font>
      <sz val="11"/>
      <color theme="1"/>
      <name val="Arial"/>
      <family val="2"/>
    </font>
    <font>
      <sz val="10"/>
      <color rgb="FF000000"/>
      <name val="Book Antiqua"/>
      <family val="1"/>
    </font>
    <font>
      <b/>
      <sz val="8"/>
      <color theme="1"/>
      <name val="Swis721 Lt BT"/>
      <family val="2"/>
    </font>
    <font>
      <sz val="8"/>
      <color rgb="FF000000"/>
      <name val="Swis721 Lt BT"/>
      <family val="2"/>
    </font>
    <font>
      <b/>
      <sz val="8"/>
      <color rgb="FF000000"/>
      <name val="Swis721 Lt BT"/>
      <family val="2"/>
    </font>
    <font>
      <sz val="10"/>
      <color rgb="FF000000"/>
      <name val="Segoe UI"/>
      <family val="2"/>
    </font>
    <font>
      <sz val="11"/>
      <color theme="1"/>
      <name val="Aptos Narrow"/>
      <family val="2"/>
      <scheme val="minor"/>
    </font>
    <font>
      <b/>
      <sz val="8"/>
      <color theme="1"/>
      <name val="Roboto"/>
    </font>
    <font>
      <sz val="8"/>
      <color theme="1"/>
      <name val="Roboto"/>
    </font>
    <font>
      <sz val="8"/>
      <name val="Roboto"/>
    </font>
    <font>
      <sz val="8"/>
      <color rgb="FF000000"/>
      <name val="Roboto"/>
    </font>
    <font>
      <b/>
      <sz val="8"/>
      <name val="Roboto"/>
    </font>
    <font>
      <b/>
      <sz val="12"/>
      <color theme="1"/>
      <name val="Swis721 Lt BT"/>
      <family val="2"/>
    </font>
    <font>
      <sz val="11"/>
      <color theme="1"/>
      <name val="Verdana"/>
      <family val="2"/>
    </font>
    <font>
      <sz val="11"/>
      <color indexed="8"/>
      <name val="Calibri"/>
      <family val="2"/>
    </font>
    <font>
      <sz val="11"/>
      <color rgb="FF000000"/>
      <name val="Calibri"/>
      <family val="2"/>
    </font>
    <font>
      <sz val="10"/>
      <color theme="1"/>
      <name val="Arial"/>
      <family val="2"/>
    </font>
    <font>
      <b/>
      <sz val="8"/>
      <color rgb="FFFFFFFF"/>
      <name val="Calibri"/>
      <family val="2"/>
    </font>
    <font>
      <sz val="8"/>
      <color rgb="FF000000"/>
      <name val="Calibri"/>
      <family val="2"/>
    </font>
    <font>
      <b/>
      <sz val="8"/>
      <color rgb="FF000000"/>
      <name val="Calibri"/>
      <family val="2"/>
    </font>
    <font>
      <sz val="8"/>
      <color rgb="FF000000"/>
      <name val="Calibri"/>
    </font>
  </fonts>
  <fills count="9">
    <fill>
      <patternFill patternType="none"/>
    </fill>
    <fill>
      <patternFill patternType="gray125"/>
    </fill>
    <fill>
      <patternFill patternType="solid">
        <fgColor theme="0" tint="-0.249977111117893"/>
        <bgColor indexed="64"/>
      </patternFill>
    </fill>
    <fill>
      <patternFill patternType="solid">
        <fgColor rgb="FF00B050"/>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00B050"/>
      </patternFill>
    </fill>
  </fills>
  <borders count="7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indexed="64"/>
      </right>
      <top style="thin">
        <color indexed="64"/>
      </top>
      <bottom style="medium">
        <color indexed="64"/>
      </bottom>
      <diagonal/>
    </border>
    <border>
      <left style="thin">
        <color auto="1"/>
      </left>
      <right style="thin">
        <color auto="1"/>
      </right>
      <top style="thin">
        <color auto="1"/>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auto="1"/>
      </bottom>
      <diagonal/>
    </border>
    <border>
      <left/>
      <right style="thin">
        <color auto="1"/>
      </right>
      <top style="medium">
        <color indexed="64"/>
      </top>
      <bottom style="thin">
        <color auto="1"/>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top style="medium">
        <color indexed="64"/>
      </top>
      <bottom style="thin">
        <color auto="1"/>
      </bottom>
      <diagonal/>
    </border>
    <border>
      <left style="medium">
        <color indexed="64"/>
      </left>
      <right style="medium">
        <color indexed="64"/>
      </right>
      <top style="medium">
        <color indexed="64"/>
      </top>
      <bottom style="medium">
        <color indexed="64"/>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thin">
        <color auto="1"/>
      </left>
      <right style="medium">
        <color indexed="64"/>
      </right>
      <top style="thin">
        <color auto="1"/>
      </top>
      <bottom/>
      <diagonal/>
    </border>
    <border>
      <left/>
      <right style="thin">
        <color indexed="64"/>
      </right>
      <top/>
      <bottom style="medium">
        <color theme="1"/>
      </bottom>
      <diagonal/>
    </border>
    <border>
      <left style="thin">
        <color auto="1"/>
      </left>
      <right style="thin">
        <color auto="1"/>
      </right>
      <top/>
      <bottom style="medium">
        <color theme="1"/>
      </bottom>
      <diagonal/>
    </border>
    <border>
      <left style="thin">
        <color auto="1"/>
      </left>
      <right style="medium">
        <color auto="1"/>
      </right>
      <top/>
      <bottom style="medium">
        <color theme="1"/>
      </bottom>
      <diagonal/>
    </border>
    <border>
      <left/>
      <right style="medium">
        <color indexed="64"/>
      </right>
      <top style="medium">
        <color indexed="64"/>
      </top>
      <bottom style="thin">
        <color auto="1"/>
      </bottom>
      <diagonal/>
    </border>
    <border>
      <left style="medium">
        <color indexed="64"/>
      </left>
      <right style="thin">
        <color rgb="FF000000"/>
      </right>
      <top style="thin">
        <color indexed="64"/>
      </top>
      <bottom/>
      <diagonal/>
    </border>
    <border>
      <left/>
      <right style="thin">
        <color rgb="FF000000"/>
      </right>
      <top style="thin">
        <color indexed="64"/>
      </top>
      <bottom/>
      <diagonal/>
    </border>
    <border>
      <left style="thin">
        <color rgb="FF000000"/>
      </left>
      <right style="thin">
        <color rgb="FF000000"/>
      </right>
      <top style="thin">
        <color indexed="64"/>
      </top>
      <bottom/>
      <diagonal/>
    </border>
    <border>
      <left style="thin">
        <color rgb="FF000000"/>
      </left>
      <right style="medium">
        <color rgb="FF000000"/>
      </right>
      <top style="thin">
        <color auto="1"/>
      </top>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rgb="FF000000"/>
      </right>
      <top style="double">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rgb="FF000000"/>
      </left>
      <right style="medium">
        <color rgb="FF000000"/>
      </right>
      <top style="double">
        <color rgb="FF000000"/>
      </top>
      <bottom style="medium">
        <color indexed="64"/>
      </bottom>
      <diagonal/>
    </border>
    <border>
      <left/>
      <right/>
      <top style="thin">
        <color theme="4"/>
      </top>
      <bottom style="double">
        <color theme="4"/>
      </bottom>
      <diagonal/>
    </border>
    <border>
      <left/>
      <right style="thin">
        <color indexed="64"/>
      </right>
      <top style="thin">
        <color indexed="64"/>
      </top>
      <bottom/>
      <diagonal/>
    </border>
    <border>
      <left style="thin">
        <color indexed="64"/>
      </left>
      <right style="thin">
        <color indexed="64"/>
      </right>
      <top style="medium">
        <color theme="1"/>
      </top>
      <bottom style="thin">
        <color indexed="64"/>
      </bottom>
      <diagonal/>
    </border>
    <border>
      <left style="medium">
        <color indexed="64"/>
      </left>
      <right/>
      <top/>
      <bottom/>
      <diagonal/>
    </border>
    <border>
      <left/>
      <right style="medium">
        <color indexed="64"/>
      </right>
      <top/>
      <bottom/>
      <diagonal/>
    </border>
    <border>
      <left style="double">
        <color indexed="8"/>
      </left>
      <right style="double">
        <color indexed="8"/>
      </right>
      <top style="double">
        <color indexed="8"/>
      </top>
      <bottom style="double">
        <color indexed="8"/>
      </bottom>
      <diagonal/>
    </border>
    <border>
      <left/>
      <right style="double">
        <color indexed="8"/>
      </right>
      <top style="hair">
        <color indexed="8"/>
      </top>
      <bottom style="hair">
        <color indexed="8"/>
      </bottom>
      <diagonal/>
    </border>
    <border>
      <left/>
      <right/>
      <top style="hair">
        <color indexed="8"/>
      </top>
      <bottom style="hair">
        <color indexed="8"/>
      </bottom>
      <diagonal/>
    </border>
    <border>
      <left style="hair">
        <color indexed="8"/>
      </left>
      <right/>
      <top style="hair">
        <color indexed="8"/>
      </top>
      <bottom style="hair">
        <color indexed="8"/>
      </bottom>
      <diagonal/>
    </border>
    <border>
      <left style="hair">
        <color indexed="8"/>
      </left>
      <right style="hair">
        <color indexed="8"/>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8"/>
      </right>
      <top/>
      <bottom style="hair">
        <color indexed="8"/>
      </bottom>
      <diagonal/>
    </border>
    <border>
      <left style="hair">
        <color indexed="8"/>
      </left>
      <right style="hair">
        <color indexed="8"/>
      </right>
      <top/>
      <bottom/>
      <diagonal/>
    </border>
    <border>
      <left style="hair">
        <color indexed="8"/>
      </left>
      <right style="hair">
        <color indexed="8"/>
      </right>
      <top style="hair">
        <color indexed="8"/>
      </top>
      <bottom/>
      <diagonal/>
    </border>
    <border>
      <left style="double">
        <color auto="1"/>
      </left>
      <right style="double">
        <color auto="1"/>
      </right>
      <top style="double">
        <color auto="1"/>
      </top>
      <bottom/>
      <diagonal/>
    </border>
    <border>
      <left style="double">
        <color auto="1"/>
      </left>
      <right style="double">
        <color auto="1"/>
      </right>
      <top style="double">
        <color auto="1"/>
      </top>
      <bottom style="double">
        <color auto="1"/>
      </bottom>
      <diagonal/>
    </border>
    <border>
      <left style="thin">
        <color auto="1"/>
      </left>
      <right/>
      <top style="medium">
        <color indexed="64"/>
      </top>
      <bottom/>
      <diagonal/>
    </border>
    <border>
      <left style="thin">
        <color auto="1"/>
      </left>
      <right/>
      <top/>
      <bottom style="medium">
        <color indexed="64"/>
      </bottom>
      <diagonal/>
    </border>
    <border>
      <left style="medium">
        <color indexed="64"/>
      </left>
      <right/>
      <top style="thin">
        <color indexed="64"/>
      </top>
      <bottom style="medium">
        <color indexed="64"/>
      </bottom>
      <diagonal/>
    </border>
    <border>
      <left style="double">
        <color auto="1"/>
      </left>
      <right/>
      <top/>
      <bottom/>
      <diagonal/>
    </border>
    <border>
      <left style="double">
        <color auto="1"/>
      </left>
      <right/>
      <top/>
      <bottom style="thin">
        <color indexed="64"/>
      </bottom>
      <diagonal/>
    </border>
    <border>
      <left/>
      <right/>
      <top/>
      <bottom style="thin">
        <color indexed="64"/>
      </bottom>
      <diagonal/>
    </border>
    <border>
      <left/>
      <right style="double">
        <color auto="1"/>
      </right>
      <top/>
      <bottom/>
      <diagonal/>
    </border>
    <border>
      <left/>
      <right style="double">
        <color auto="1"/>
      </right>
      <top/>
      <bottom style="thin">
        <color indexed="64"/>
      </bottom>
      <diagonal/>
    </border>
    <border>
      <left style="thin">
        <color rgb="FF000000"/>
      </left>
      <right style="thin">
        <color rgb="FF000000"/>
      </right>
      <top style="thin">
        <color rgb="FF000000"/>
      </top>
      <bottom/>
      <diagonal/>
    </border>
    <border>
      <left/>
      <right style="thin">
        <color rgb="FF000000"/>
      </right>
      <top style="thin">
        <color rgb="FF000000"/>
      </top>
      <bottom style="medium">
        <color auto="1"/>
      </bottom>
      <diagonal/>
    </border>
    <border>
      <left style="thin">
        <color rgb="FF000000"/>
      </left>
      <right style="thin">
        <color rgb="FF000000"/>
      </right>
      <top style="thin">
        <color rgb="FF000000"/>
      </top>
      <bottom style="medium">
        <color auto="1"/>
      </bottom>
      <diagonal/>
    </border>
    <border>
      <left style="thin">
        <color rgb="FF000000"/>
      </left>
      <right style="medium">
        <color auto="1"/>
      </right>
      <top style="thin">
        <color rgb="FF000000"/>
      </top>
      <bottom style="medium">
        <color auto="1"/>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rgb="FF000000"/>
      </right>
      <top style="double">
        <color indexed="64"/>
      </top>
      <bottom style="medium">
        <color indexed="64"/>
      </bottom>
      <diagonal/>
    </border>
  </borders>
  <cellStyleXfs count="31">
    <xf numFmtId="0" fontId="0" fillId="0" borderId="0"/>
    <xf numFmtId="44" fontId="1" fillId="0" borderId="0" applyFont="0" applyFill="0" applyBorder="0" applyAlignment="0" applyProtection="0"/>
    <xf numFmtId="9" fontId="1" fillId="0" borderId="0" applyFont="0" applyFill="0" applyBorder="0" applyAlignment="0" applyProtection="0"/>
    <xf numFmtId="0" fontId="3" fillId="0" borderId="0"/>
    <xf numFmtId="42" fontId="5" fillId="0" borderId="0" applyFont="0" applyFill="0" applyBorder="0" applyAlignment="0" applyProtection="0"/>
    <xf numFmtId="42" fontId="4" fillId="0" borderId="0" applyFont="0" applyFill="0" applyBorder="0" applyAlignment="0" applyProtection="0"/>
    <xf numFmtId="0" fontId="9" fillId="0" borderId="0"/>
    <xf numFmtId="42" fontId="10" fillId="0" borderId="0" applyFont="0" applyFill="0" applyBorder="0" applyAlignment="0" applyProtection="0"/>
    <xf numFmtId="0" fontId="16" fillId="0" borderId="48" applyNumberFormat="0" applyFill="0" applyAlignment="0" applyProtection="0"/>
    <xf numFmtId="0" fontId="3" fillId="0" borderId="0"/>
    <xf numFmtId="0" fontId="10" fillId="0" borderId="0"/>
    <xf numFmtId="0" fontId="17" fillId="0" borderId="0"/>
    <xf numFmtId="0" fontId="3" fillId="0" borderId="0" applyBorder="0"/>
    <xf numFmtId="9" fontId="3" fillId="0" borderId="0" applyFill="0" applyBorder="0" applyAlignment="0" applyProtection="0"/>
    <xf numFmtId="9" fontId="17" fillId="0" borderId="0" applyFont="0" applyFill="0" applyBorder="0" applyAlignment="0" applyProtection="0"/>
    <xf numFmtId="170" fontId="17" fillId="0" borderId="0" applyFont="0" applyFill="0" applyBorder="0" applyAlignment="0" applyProtection="0"/>
    <xf numFmtId="171" fontId="3" fillId="0" borderId="0" applyFont="0" applyFill="0" applyBorder="0" applyAlignment="0" applyProtection="0"/>
    <xf numFmtId="0" fontId="3" fillId="0" borderId="0"/>
    <xf numFmtId="0" fontId="3" fillId="0" borderId="0"/>
    <xf numFmtId="0" fontId="3" fillId="0" borderId="0"/>
    <xf numFmtId="42" fontId="17" fillId="0" borderId="0" applyFont="0" applyFill="0" applyBorder="0" applyAlignment="0" applyProtection="0"/>
    <xf numFmtId="0" fontId="10" fillId="0" borderId="0"/>
    <xf numFmtId="164" fontId="3" fillId="0" borderId="0" applyFont="0" applyFill="0" applyBorder="0" applyAlignment="0" applyProtection="0"/>
    <xf numFmtId="170" fontId="10" fillId="0" borderId="0" applyFont="0" applyFill="0" applyBorder="0" applyAlignment="0" applyProtection="0"/>
    <xf numFmtId="177" fontId="18" fillId="0" borderId="0" applyFont="0" applyFill="0" applyBorder="0" applyAlignment="0" applyProtection="0"/>
    <xf numFmtId="164" fontId="3" fillId="0" borderId="0" applyFont="0" applyFill="0" applyBorder="0" applyAlignment="0" applyProtection="0"/>
    <xf numFmtId="164" fontId="18" fillId="0" borderId="0" applyFont="0" applyFill="0" applyBorder="0" applyAlignment="0" applyProtection="0"/>
    <xf numFmtId="0" fontId="3" fillId="0" borderId="0" applyFont="0" applyFill="0" applyBorder="0" applyAlignment="0" applyProtection="0"/>
    <xf numFmtId="0" fontId="10" fillId="0" borderId="0"/>
    <xf numFmtId="0" fontId="19" fillId="0" borderId="0"/>
    <xf numFmtId="0" fontId="20" fillId="0" borderId="0"/>
  </cellStyleXfs>
  <cellXfs count="298">
    <xf numFmtId="0" fontId="0" fillId="0" borderId="0" xfId="0"/>
    <xf numFmtId="0" fontId="2" fillId="0" borderId="0" xfId="0" applyFont="1" applyAlignment="1">
      <alignment wrapText="1"/>
    </xf>
    <xf numFmtId="0" fontId="2" fillId="0" borderId="0" xfId="6" applyFont="1" applyAlignment="1">
      <alignment horizontal="center" vertical="center" wrapText="1"/>
    </xf>
    <xf numFmtId="0" fontId="2" fillId="0" borderId="31" xfId="6" applyFont="1" applyBorder="1" applyAlignment="1">
      <alignment horizontal="center" vertical="center" wrapText="1"/>
    </xf>
    <xf numFmtId="0" fontId="2" fillId="0" borderId="24" xfId="6" applyFont="1" applyBorder="1" applyAlignment="1">
      <alignment horizontal="justify" vertical="center" wrapText="1"/>
    </xf>
    <xf numFmtId="0" fontId="2" fillId="0" borderId="24" xfId="6" applyFont="1" applyBorder="1" applyAlignment="1">
      <alignment horizontal="center" vertical="center" wrapText="1"/>
    </xf>
    <xf numFmtId="42" fontId="2" fillId="0" borderId="24" xfId="4" applyFont="1" applyFill="1" applyBorder="1" applyAlignment="1">
      <alignment vertical="center" wrapText="1"/>
    </xf>
    <xf numFmtId="42" fontId="2" fillId="0" borderId="25" xfId="4" applyFont="1" applyFill="1" applyBorder="1" applyAlignment="1">
      <alignment vertical="center" wrapText="1"/>
    </xf>
    <xf numFmtId="0" fontId="2" fillId="0" borderId="23" xfId="6" applyFont="1" applyBorder="1" applyAlignment="1">
      <alignment horizontal="center" vertical="center" wrapText="1"/>
    </xf>
    <xf numFmtId="0" fontId="7" fillId="0" borderId="24" xfId="6" applyFont="1" applyBorder="1" applyAlignment="1">
      <alignment horizontal="justify" vertical="center" wrapText="1"/>
    </xf>
    <xf numFmtId="0" fontId="7" fillId="0" borderId="24" xfId="6" applyFont="1" applyBorder="1" applyAlignment="1">
      <alignment horizontal="center" vertical="center" wrapText="1"/>
    </xf>
    <xf numFmtId="0" fontId="7" fillId="0" borderId="32" xfId="6" applyFont="1" applyBorder="1" applyAlignment="1">
      <alignment horizontal="justify" vertical="center" wrapText="1"/>
    </xf>
    <xf numFmtId="0" fontId="7" fillId="0" borderId="32" xfId="6" applyFont="1" applyBorder="1" applyAlignment="1">
      <alignment horizontal="center" vertical="center" wrapText="1"/>
    </xf>
    <xf numFmtId="42" fontId="7" fillId="0" borderId="32" xfId="4" applyFont="1" applyFill="1" applyBorder="1" applyAlignment="1">
      <alignment vertical="center" wrapText="1"/>
    </xf>
    <xf numFmtId="42" fontId="7" fillId="0" borderId="33" xfId="4" applyFont="1" applyFill="1" applyBorder="1" applyAlignment="1">
      <alignment vertical="center" wrapText="1"/>
    </xf>
    <xf numFmtId="42" fontId="7" fillId="0" borderId="24" xfId="4" applyFont="1" applyFill="1" applyBorder="1" applyAlignment="1">
      <alignment vertical="center" wrapText="1"/>
    </xf>
    <xf numFmtId="42" fontId="7" fillId="0" borderId="25" xfId="4" applyFont="1" applyFill="1" applyBorder="1" applyAlignment="1">
      <alignment vertical="center" wrapText="1"/>
    </xf>
    <xf numFmtId="0" fontId="11" fillId="0" borderId="18" xfId="0" applyFont="1" applyBorder="1" applyAlignment="1">
      <alignment horizontal="center" vertical="center" wrapText="1"/>
    </xf>
    <xf numFmtId="0" fontId="12" fillId="0" borderId="0" xfId="0" applyFont="1" applyAlignment="1">
      <alignment horizontal="justify"/>
    </xf>
    <xf numFmtId="0" fontId="11" fillId="0" borderId="2" xfId="0" applyFont="1" applyBorder="1" applyAlignment="1">
      <alignment horizontal="justify" vertical="center" wrapText="1"/>
    </xf>
    <xf numFmtId="0" fontId="11" fillId="0" borderId="2" xfId="0" applyFont="1" applyBorder="1" applyAlignment="1">
      <alignment horizontal="center" vertical="center" wrapText="1"/>
    </xf>
    <xf numFmtId="165" fontId="11" fillId="0" borderId="2" xfId="0" applyNumberFormat="1" applyFont="1" applyBorder="1" applyAlignment="1">
      <alignment horizontal="justify" vertical="center" wrapText="1"/>
    </xf>
    <xf numFmtId="0" fontId="11" fillId="2" borderId="26" xfId="0" applyFont="1" applyFill="1" applyBorder="1" applyAlignment="1">
      <alignment horizontal="center" vertical="center" wrapText="1"/>
    </xf>
    <xf numFmtId="0" fontId="11" fillId="2" borderId="27" xfId="0" applyFont="1" applyFill="1" applyBorder="1" applyAlignment="1">
      <alignment horizontal="center" vertical="center" wrapText="1"/>
    </xf>
    <xf numFmtId="0" fontId="11" fillId="2" borderId="28" xfId="0" applyFont="1" applyFill="1" applyBorder="1" applyAlignment="1">
      <alignment horizontal="center" vertical="center" wrapText="1"/>
    </xf>
    <xf numFmtId="0" fontId="11" fillId="0" borderId="18" xfId="0" applyFont="1" applyBorder="1" applyAlignment="1">
      <alignment horizontal="justify" vertical="center" wrapText="1"/>
    </xf>
    <xf numFmtId="165" fontId="11" fillId="0" borderId="18" xfId="0" applyNumberFormat="1" applyFont="1" applyBorder="1" applyAlignment="1">
      <alignment horizontal="justify" vertical="center" wrapText="1"/>
    </xf>
    <xf numFmtId="0" fontId="11" fillId="3" borderId="29" xfId="0" applyFont="1" applyFill="1" applyBorder="1" applyAlignment="1">
      <alignment horizontal="justify" vertical="center" wrapText="1"/>
    </xf>
    <xf numFmtId="0" fontId="12" fillId="0" borderId="39" xfId="0" applyFont="1" applyBorder="1" applyAlignment="1">
      <alignment horizontal="justify" vertical="center" wrapText="1"/>
    </xf>
    <xf numFmtId="0" fontId="12" fillId="0" borderId="40" xfId="0" applyFont="1" applyBorder="1" applyAlignment="1">
      <alignment horizontal="center" vertical="center" wrapText="1"/>
    </xf>
    <xf numFmtId="2" fontId="12" fillId="0" borderId="40" xfId="0" applyNumberFormat="1" applyFont="1" applyBorder="1" applyAlignment="1">
      <alignment vertical="center" wrapText="1"/>
    </xf>
    <xf numFmtId="0" fontId="11" fillId="0" borderId="0" xfId="0" applyFont="1" applyAlignment="1">
      <alignment horizontal="justify" vertical="center" wrapText="1"/>
    </xf>
    <xf numFmtId="0" fontId="11" fillId="0" borderId="0" xfId="0" applyFont="1" applyAlignment="1">
      <alignment horizontal="center" vertical="center" wrapText="1"/>
    </xf>
    <xf numFmtId="0" fontId="12" fillId="0" borderId="0" xfId="0" applyFont="1" applyAlignment="1">
      <alignment horizontal="justify" vertical="center" wrapText="1"/>
    </xf>
    <xf numFmtId="10" fontId="11" fillId="0" borderId="0" xfId="0" applyNumberFormat="1" applyFont="1" applyAlignment="1">
      <alignment horizontal="justify" vertical="center" wrapText="1"/>
    </xf>
    <xf numFmtId="0" fontId="12" fillId="0" borderId="0" xfId="0" applyFont="1" applyAlignment="1">
      <alignment horizontal="center"/>
    </xf>
    <xf numFmtId="0" fontId="14" fillId="0" borderId="0" xfId="0" applyFont="1" applyAlignment="1">
      <alignment horizontal="justify" vertical="center"/>
    </xf>
    <xf numFmtId="0" fontId="14" fillId="0" borderId="0" xfId="0" applyFont="1" applyAlignment="1">
      <alignment horizontal="center" vertical="center"/>
    </xf>
    <xf numFmtId="0" fontId="12" fillId="0" borderId="0" xfId="6" applyFont="1" applyAlignment="1">
      <alignment horizontal="center" vertical="center" wrapText="1"/>
    </xf>
    <xf numFmtId="0" fontId="2" fillId="0" borderId="0" xfId="0" applyFont="1" applyAlignment="1">
      <alignment horizontal="center" vertical="center" wrapText="1"/>
    </xf>
    <xf numFmtId="42" fontId="2" fillId="0" borderId="23" xfId="4" applyFont="1" applyFill="1" applyBorder="1" applyAlignment="1">
      <alignment vertical="center" wrapText="1"/>
    </xf>
    <xf numFmtId="42" fontId="7" fillId="0" borderId="49" xfId="4" applyFont="1" applyFill="1" applyBorder="1" applyAlignment="1">
      <alignment vertical="center" wrapText="1"/>
    </xf>
    <xf numFmtId="42" fontId="7" fillId="0" borderId="23" xfId="4" applyFont="1" applyFill="1" applyBorder="1" applyAlignment="1">
      <alignment vertical="center" wrapText="1"/>
    </xf>
    <xf numFmtId="2" fontId="2" fillId="0" borderId="50" xfId="4" applyNumberFormat="1" applyFont="1" applyFill="1" applyBorder="1" applyAlignment="1">
      <alignment horizontal="center" vertical="center" wrapText="1"/>
    </xf>
    <xf numFmtId="2" fontId="2" fillId="0" borderId="24" xfId="4" applyNumberFormat="1" applyFont="1" applyFill="1" applyBorder="1" applyAlignment="1">
      <alignment horizontal="center" vertical="center" wrapText="1"/>
    </xf>
    <xf numFmtId="2" fontId="7" fillId="0" borderId="32" xfId="4" applyNumberFormat="1" applyFont="1" applyFill="1" applyBorder="1" applyAlignment="1">
      <alignment horizontal="center" vertical="center" wrapText="1"/>
    </xf>
    <xf numFmtId="0" fontId="8" fillId="3" borderId="34" xfId="6" applyFont="1" applyFill="1" applyBorder="1" applyAlignment="1">
      <alignment horizontal="center" vertical="center" wrapText="1"/>
    </xf>
    <xf numFmtId="0" fontId="8" fillId="3" borderId="35" xfId="6" applyFont="1" applyFill="1" applyBorder="1" applyAlignment="1">
      <alignment horizontal="center" vertical="center" wrapText="1"/>
    </xf>
    <xf numFmtId="0" fontId="8" fillId="3" borderId="35" xfId="4" applyNumberFormat="1" applyFont="1" applyFill="1" applyBorder="1" applyAlignment="1">
      <alignment horizontal="center" vertical="center" wrapText="1"/>
    </xf>
    <xf numFmtId="0" fontId="8" fillId="3" borderId="36" xfId="4" applyNumberFormat="1" applyFont="1" applyFill="1" applyBorder="1" applyAlignment="1">
      <alignment horizontal="center" vertical="center" wrapText="1"/>
    </xf>
    <xf numFmtId="0" fontId="6" fillId="2" borderId="0" xfId="0" applyFont="1" applyFill="1" applyAlignment="1">
      <alignment wrapText="1"/>
    </xf>
    <xf numFmtId="0" fontId="12" fillId="0" borderId="0" xfId="0" applyFont="1" applyAlignment="1">
      <alignment horizontal="center" vertical="center" wrapText="1"/>
    </xf>
    <xf numFmtId="0" fontId="11" fillId="0" borderId="51" xfId="0" applyFont="1" applyBorder="1" applyAlignment="1">
      <alignment horizontal="right" vertical="center" wrapText="1"/>
    </xf>
    <xf numFmtId="0" fontId="15" fillId="3" borderId="1" xfId="8" applyFont="1" applyFill="1" applyBorder="1" applyAlignment="1" applyProtection="1">
      <alignment vertical="center"/>
    </xf>
    <xf numFmtId="0" fontId="13" fillId="3" borderId="2" xfId="8" applyFont="1" applyFill="1" applyBorder="1" applyAlignment="1" applyProtection="1">
      <alignment vertical="center" wrapText="1"/>
    </xf>
    <xf numFmtId="0" fontId="13" fillId="0" borderId="0" xfId="12" applyFont="1" applyAlignment="1">
      <alignment vertical="center"/>
    </xf>
    <xf numFmtId="0" fontId="12" fillId="0" borderId="0" xfId="10" applyFont="1"/>
    <xf numFmtId="0" fontId="13" fillId="5" borderId="0" xfId="12" applyFont="1" applyFill="1" applyAlignment="1">
      <alignment vertical="center"/>
    </xf>
    <xf numFmtId="0" fontId="15" fillId="5" borderId="0" xfId="12" applyFont="1" applyFill="1" applyBorder="1" applyAlignment="1">
      <alignment horizontal="left" vertical="center"/>
    </xf>
    <xf numFmtId="0" fontId="15" fillId="5" borderId="0" xfId="12" applyFont="1" applyFill="1" applyAlignment="1">
      <alignment vertical="center"/>
    </xf>
    <xf numFmtId="0" fontId="15" fillId="5" borderId="63" xfId="12" applyFont="1" applyFill="1" applyBorder="1" applyAlignment="1">
      <alignment horizontal="center" vertical="center"/>
    </xf>
    <xf numFmtId="2" fontId="15" fillId="5" borderId="62" xfId="12" applyNumberFormat="1" applyFont="1" applyFill="1" applyBorder="1" applyAlignment="1">
      <alignment horizontal="center" vertical="center"/>
    </xf>
    <xf numFmtId="0" fontId="13" fillId="5" borderId="0" xfId="12" applyFont="1" applyFill="1" applyAlignment="1">
      <alignment vertical="center" wrapText="1"/>
    </xf>
    <xf numFmtId="0" fontId="15" fillId="5" borderId="57" xfId="12" applyFont="1" applyFill="1" applyBorder="1" applyAlignment="1">
      <alignment horizontal="center" vertical="center" wrapText="1"/>
    </xf>
    <xf numFmtId="0" fontId="15" fillId="4" borderId="55" xfId="12" applyFont="1" applyFill="1" applyBorder="1" applyAlignment="1">
      <alignment vertical="center"/>
    </xf>
    <xf numFmtId="4" fontId="13" fillId="5" borderId="57" xfId="12" applyNumberFormat="1" applyFont="1" applyFill="1" applyBorder="1" applyAlignment="1">
      <alignment horizontal="center" vertical="center"/>
    </xf>
    <xf numFmtId="175" fontId="13" fillId="5" borderId="57" xfId="12" applyNumberFormat="1" applyFont="1" applyFill="1" applyBorder="1" applyAlignment="1">
      <alignment horizontal="center" vertical="center"/>
    </xf>
    <xf numFmtId="170" fontId="15" fillId="4" borderId="57" xfId="15" applyFont="1" applyFill="1" applyBorder="1" applyAlignment="1">
      <alignment horizontal="center" vertical="center"/>
    </xf>
    <xf numFmtId="176" fontId="13" fillId="5" borderId="0" xfId="12" applyNumberFormat="1" applyFont="1" applyFill="1" applyAlignment="1">
      <alignment vertical="center"/>
    </xf>
    <xf numFmtId="170" fontId="13" fillId="5" borderId="0" xfId="15" applyFont="1" applyFill="1" applyAlignment="1">
      <alignment vertical="center"/>
    </xf>
    <xf numFmtId="0" fontId="15" fillId="5" borderId="56" xfId="12" applyFont="1" applyFill="1" applyBorder="1" applyAlignment="1">
      <alignment horizontal="centerContinuous" vertical="center"/>
    </xf>
    <xf numFmtId="0" fontId="15" fillId="5" borderId="55" xfId="12" applyFont="1" applyFill="1" applyBorder="1" applyAlignment="1">
      <alignment horizontal="centerContinuous" vertical="center"/>
    </xf>
    <xf numFmtId="170" fontId="15" fillId="5" borderId="58" xfId="15" applyFont="1" applyFill="1" applyBorder="1" applyAlignment="1">
      <alignment horizontal="centerContinuous" vertical="center"/>
    </xf>
    <xf numFmtId="0" fontId="13" fillId="5" borderId="0" xfId="12" applyFont="1" applyFill="1" applyAlignment="1">
      <alignment horizontal="center" vertical="center" wrapText="1"/>
    </xf>
    <xf numFmtId="4" fontId="13" fillId="5" borderId="57" xfId="12" applyNumberFormat="1" applyFont="1" applyFill="1" applyBorder="1" applyAlignment="1">
      <alignment horizontal="center" vertical="center" wrapText="1"/>
    </xf>
    <xf numFmtId="174" fontId="13" fillId="5" borderId="57" xfId="15" applyNumberFormat="1" applyFont="1" applyFill="1" applyBorder="1" applyAlignment="1">
      <alignment horizontal="center" vertical="center"/>
    </xf>
    <xf numFmtId="44" fontId="13" fillId="5" borderId="57" xfId="15" applyNumberFormat="1" applyFont="1" applyFill="1" applyBorder="1" applyAlignment="1">
      <alignment horizontal="center" vertical="center"/>
    </xf>
    <xf numFmtId="174" fontId="15" fillId="5" borderId="58" xfId="15" applyNumberFormat="1" applyFont="1" applyFill="1" applyBorder="1" applyAlignment="1">
      <alignment horizontal="centerContinuous" vertical="center"/>
    </xf>
    <xf numFmtId="0" fontId="15" fillId="5" borderId="0" xfId="12" applyFont="1" applyFill="1" applyAlignment="1">
      <alignment horizontal="center" vertical="center"/>
    </xf>
    <xf numFmtId="44" fontId="15" fillId="4" borderId="57" xfId="15" applyNumberFormat="1" applyFont="1" applyFill="1" applyBorder="1" applyAlignment="1">
      <alignment horizontal="center" vertical="center"/>
    </xf>
    <xf numFmtId="0" fontId="13" fillId="5" borderId="0" xfId="12" applyFont="1" applyFill="1" applyBorder="1" applyAlignment="1">
      <alignment horizontal="left" vertical="center"/>
    </xf>
    <xf numFmtId="174" fontId="13" fillId="5" borderId="0" xfId="12" applyNumberFormat="1" applyFont="1" applyFill="1" applyBorder="1" applyAlignment="1">
      <alignment horizontal="center" vertical="center"/>
    </xf>
    <xf numFmtId="0" fontId="15" fillId="6" borderId="56" xfId="12" applyFont="1" applyFill="1" applyBorder="1" applyAlignment="1">
      <alignment horizontal="left" vertical="center"/>
    </xf>
    <xf numFmtId="0" fontId="15" fillId="6" borderId="55" xfId="12" applyFont="1" applyFill="1" applyBorder="1" applyAlignment="1">
      <alignment horizontal="left" vertical="center"/>
    </xf>
    <xf numFmtId="0" fontId="13" fillId="6" borderId="55" xfId="12" applyFont="1" applyFill="1" applyBorder="1" applyAlignment="1">
      <alignment horizontal="left" vertical="center"/>
    </xf>
    <xf numFmtId="0" fontId="13" fillId="6" borderId="58" xfId="12" applyFont="1" applyFill="1" applyBorder="1" applyAlignment="1">
      <alignment horizontal="left" vertical="center"/>
    </xf>
    <xf numFmtId="44" fontId="15" fillId="6" borderId="57" xfId="15" applyNumberFormat="1" applyFont="1" applyFill="1" applyBorder="1" applyAlignment="1">
      <alignment horizontal="center" vertical="center"/>
    </xf>
    <xf numFmtId="10" fontId="15" fillId="6" borderId="57" xfId="12" applyNumberFormat="1" applyFont="1" applyFill="1" applyBorder="1" applyAlignment="1">
      <alignment horizontal="center" vertical="center"/>
    </xf>
    <xf numFmtId="37" fontId="13" fillId="5" borderId="0" xfId="12" applyNumberFormat="1" applyFont="1" applyFill="1" applyBorder="1" applyAlignment="1">
      <alignment vertical="center"/>
    </xf>
    <xf numFmtId="0" fontId="15" fillId="5" borderId="56" xfId="12" applyFont="1" applyFill="1" applyBorder="1" applyAlignment="1">
      <alignment horizontal="center" vertical="center"/>
    </xf>
    <xf numFmtId="0" fontId="15" fillId="5" borderId="57" xfId="12" applyFont="1" applyFill="1" applyBorder="1" applyAlignment="1">
      <alignment horizontal="center" vertical="center"/>
    </xf>
    <xf numFmtId="0" fontId="13" fillId="5" borderId="57" xfId="12" applyFont="1" applyFill="1" applyBorder="1" applyAlignment="1">
      <alignment horizontal="left" vertical="center" wrapText="1"/>
    </xf>
    <xf numFmtId="170" fontId="13" fillId="5" borderId="57" xfId="15" applyFont="1" applyFill="1" applyBorder="1" applyAlignment="1">
      <alignment horizontal="center" vertical="center" wrapText="1"/>
    </xf>
    <xf numFmtId="10" fontId="13" fillId="5" borderId="57" xfId="12" applyNumberFormat="1" applyFont="1" applyFill="1" applyBorder="1" applyAlignment="1">
      <alignment horizontal="center" vertical="center" wrapText="1"/>
    </xf>
    <xf numFmtId="10" fontId="13" fillId="0" borderId="57" xfId="12" applyNumberFormat="1" applyFont="1" applyBorder="1" applyAlignment="1">
      <alignment horizontal="center" vertical="center" wrapText="1"/>
    </xf>
    <xf numFmtId="10" fontId="13" fillId="5" borderId="57" xfId="14" applyNumberFormat="1" applyFont="1" applyFill="1" applyBorder="1" applyAlignment="1">
      <alignment horizontal="center" vertical="center" wrapText="1"/>
    </xf>
    <xf numFmtId="0" fontId="15" fillId="5" borderId="0" xfId="12" applyFont="1" applyFill="1" applyBorder="1" applyAlignment="1">
      <alignment vertical="center"/>
    </xf>
    <xf numFmtId="9" fontId="13" fillId="5" borderId="57" xfId="12" applyNumberFormat="1" applyFont="1" applyFill="1" applyBorder="1" applyAlignment="1">
      <alignment horizontal="center" vertical="center" wrapText="1"/>
    </xf>
    <xf numFmtId="172" fontId="13" fillId="5" borderId="57" xfId="12" applyNumberFormat="1" applyFont="1" applyFill="1" applyBorder="1" applyAlignment="1">
      <alignment horizontal="center" vertical="center" wrapText="1"/>
    </xf>
    <xf numFmtId="10" fontId="12" fillId="0" borderId="0" xfId="14" applyNumberFormat="1" applyFont="1"/>
    <xf numFmtId="170" fontId="15" fillId="5" borderId="57" xfId="15" applyFont="1" applyFill="1" applyBorder="1" applyAlignment="1">
      <alignment horizontal="center" vertical="center"/>
    </xf>
    <xf numFmtId="0" fontId="13" fillId="5" borderId="0" xfId="12" applyFont="1" applyFill="1" applyAlignment="1">
      <alignment horizontal="left" vertical="center"/>
    </xf>
    <xf numFmtId="9" fontId="13" fillId="5" borderId="0" xfId="13" applyFont="1" applyFill="1" applyBorder="1" applyAlignment="1" applyProtection="1">
      <alignment vertical="center"/>
    </xf>
    <xf numFmtId="0" fontId="13" fillId="5" borderId="0" xfId="12" applyFont="1" applyFill="1" applyAlignment="1">
      <alignment horizontal="right" vertical="center"/>
    </xf>
    <xf numFmtId="10" fontId="13" fillId="5" borderId="0" xfId="12" applyNumberFormat="1" applyFont="1" applyFill="1" applyBorder="1" applyAlignment="1">
      <alignment horizontal="center" vertical="center"/>
    </xf>
    <xf numFmtId="0" fontId="15" fillId="4" borderId="56" xfId="12" applyFont="1" applyFill="1" applyBorder="1" applyAlignment="1">
      <alignment horizontal="left" vertical="center"/>
    </xf>
    <xf numFmtId="0" fontId="15" fillId="4" borderId="55" xfId="12" applyFont="1" applyFill="1" applyBorder="1" applyAlignment="1">
      <alignment horizontal="left" vertical="center"/>
    </xf>
    <xf numFmtId="0" fontId="13" fillId="4" borderId="55" xfId="12" applyFont="1" applyFill="1" applyBorder="1" applyAlignment="1">
      <alignment horizontal="left" vertical="center"/>
    </xf>
    <xf numFmtId="9" fontId="13" fillId="4" borderId="55" xfId="13" applyFont="1" applyFill="1" applyBorder="1" applyAlignment="1" applyProtection="1">
      <alignment vertical="center"/>
    </xf>
    <xf numFmtId="0" fontId="13" fillId="4" borderId="55" xfId="12" applyFont="1" applyFill="1" applyBorder="1" applyAlignment="1">
      <alignment horizontal="right" vertical="center"/>
    </xf>
    <xf numFmtId="10" fontId="13" fillId="4" borderId="58" xfId="12" applyNumberFormat="1" applyFont="1" applyFill="1" applyBorder="1" applyAlignment="1">
      <alignment horizontal="right" vertical="center"/>
    </xf>
    <xf numFmtId="171" fontId="13" fillId="4" borderId="55" xfId="16" applyFont="1" applyFill="1" applyBorder="1" applyAlignment="1">
      <alignment horizontal="right" vertical="center"/>
    </xf>
    <xf numFmtId="0" fontId="13" fillId="4" borderId="58" xfId="12" applyFont="1" applyFill="1" applyBorder="1" applyAlignment="1">
      <alignment horizontal="right" vertical="center"/>
    </xf>
    <xf numFmtId="10" fontId="15" fillId="4" borderId="57" xfId="12" applyNumberFormat="1" applyFont="1" applyFill="1" applyBorder="1" applyAlignment="1">
      <alignment horizontal="center" vertical="center"/>
    </xf>
    <xf numFmtId="44" fontId="12" fillId="0" borderId="0" xfId="10" applyNumberFormat="1" applyFont="1"/>
    <xf numFmtId="9" fontId="15" fillId="4" borderId="55" xfId="13" applyFont="1" applyFill="1" applyBorder="1" applyAlignment="1" applyProtection="1">
      <alignment vertical="center"/>
    </xf>
    <xf numFmtId="0" fontId="15" fillId="4" borderId="55" xfId="12" applyFont="1" applyFill="1" applyBorder="1" applyAlignment="1">
      <alignment horizontal="right" vertical="center"/>
    </xf>
    <xf numFmtId="169" fontId="15" fillId="4" borderId="58" xfId="12" applyNumberFormat="1" applyFont="1" applyFill="1" applyBorder="1" applyAlignment="1">
      <alignment horizontal="center" vertical="center"/>
    </xf>
    <xf numFmtId="0" fontId="13" fillId="5" borderId="0" xfId="12" applyFont="1" applyFill="1" applyBorder="1" applyAlignment="1">
      <alignment vertical="center"/>
    </xf>
    <xf numFmtId="9" fontId="15" fillId="5" borderId="0" xfId="13" applyFont="1" applyFill="1" applyBorder="1" applyAlignment="1" applyProtection="1">
      <alignment vertical="center"/>
    </xf>
    <xf numFmtId="0" fontId="15" fillId="5" borderId="0" xfId="12" applyFont="1" applyFill="1" applyBorder="1" applyAlignment="1">
      <alignment horizontal="right" vertical="center"/>
    </xf>
    <xf numFmtId="169" fontId="15" fillId="5" borderId="0" xfId="12" applyNumberFormat="1" applyFont="1" applyFill="1" applyBorder="1" applyAlignment="1">
      <alignment horizontal="center" vertical="center"/>
    </xf>
    <xf numFmtId="10" fontId="15" fillId="5" borderId="0" xfId="12" applyNumberFormat="1" applyFont="1" applyFill="1" applyBorder="1" applyAlignment="1">
      <alignment horizontal="center" vertical="center"/>
    </xf>
    <xf numFmtId="0" fontId="12" fillId="5" borderId="0" xfId="10" applyFont="1" applyFill="1"/>
    <xf numFmtId="0" fontId="15" fillId="6" borderId="55" xfId="12" applyFont="1" applyFill="1" applyBorder="1" applyAlignment="1">
      <alignment vertical="center"/>
    </xf>
    <xf numFmtId="10" fontId="15" fillId="6" borderId="55" xfId="12" applyNumberFormat="1" applyFont="1" applyFill="1" applyBorder="1" applyAlignment="1">
      <alignment vertical="center"/>
    </xf>
    <xf numFmtId="168" fontId="15" fillId="6" borderId="58" xfId="12" applyNumberFormat="1" applyFont="1" applyFill="1" applyBorder="1" applyAlignment="1">
      <alignment horizontal="center" vertical="center"/>
    </xf>
    <xf numFmtId="0" fontId="15" fillId="5" borderId="56" xfId="12" applyFont="1" applyFill="1" applyBorder="1" applyAlignment="1">
      <alignment horizontal="left" vertical="center"/>
    </xf>
    <xf numFmtId="0" fontId="15" fillId="5" borderId="55" xfId="12" applyFont="1" applyFill="1" applyBorder="1" applyAlignment="1">
      <alignment horizontal="left" vertical="center"/>
    </xf>
    <xf numFmtId="9" fontId="15" fillId="5" borderId="55" xfId="13" applyFont="1" applyFill="1" applyBorder="1" applyAlignment="1" applyProtection="1">
      <alignment vertical="center"/>
    </xf>
    <xf numFmtId="0" fontId="15" fillId="5" borderId="55" xfId="12" applyFont="1" applyFill="1" applyBorder="1" applyAlignment="1">
      <alignment horizontal="right" vertical="center"/>
    </xf>
    <xf numFmtId="169" fontId="15" fillId="5" borderId="58" xfId="12" applyNumberFormat="1" applyFont="1" applyFill="1" applyBorder="1" applyAlignment="1">
      <alignment horizontal="center" vertical="center"/>
    </xf>
    <xf numFmtId="10" fontId="15" fillId="5" borderId="57" xfId="12" applyNumberFormat="1" applyFont="1" applyFill="1" applyBorder="1" applyAlignment="1">
      <alignment horizontal="center" vertical="center"/>
    </xf>
    <xf numFmtId="168" fontId="15" fillId="6" borderId="55" xfId="12" applyNumberFormat="1" applyFont="1" applyFill="1" applyBorder="1" applyAlignment="1">
      <alignment vertical="center"/>
    </xf>
    <xf numFmtId="168" fontId="13" fillId="5" borderId="0" xfId="12" applyNumberFormat="1" applyFont="1" applyFill="1" applyAlignment="1">
      <alignment horizontal="right" vertical="center"/>
    </xf>
    <xf numFmtId="10" fontId="13" fillId="5" borderId="0" xfId="12" applyNumberFormat="1" applyFont="1" applyFill="1" applyAlignment="1">
      <alignment horizontal="center" vertical="center"/>
    </xf>
    <xf numFmtId="168" fontId="15" fillId="4" borderId="55" xfId="12" applyNumberFormat="1" applyFont="1" applyFill="1" applyBorder="1" applyAlignment="1">
      <alignment horizontal="center" vertical="center" wrapText="1"/>
    </xf>
    <xf numFmtId="168" fontId="15" fillId="4" borderId="54" xfId="12" applyNumberFormat="1" applyFont="1" applyFill="1" applyBorder="1" applyAlignment="1">
      <alignment horizontal="center" vertical="center" wrapText="1"/>
    </xf>
    <xf numFmtId="10" fontId="15" fillId="4" borderId="53" xfId="12" applyNumberFormat="1" applyFont="1" applyFill="1" applyBorder="1" applyAlignment="1">
      <alignment horizontal="center" vertical="center"/>
    </xf>
    <xf numFmtId="44" fontId="12" fillId="0" borderId="0" xfId="0" applyNumberFormat="1" applyFont="1" applyAlignment="1">
      <alignment horizontal="justify"/>
    </xf>
    <xf numFmtId="167" fontId="11" fillId="3" borderId="28" xfId="5" applyNumberFormat="1" applyFont="1" applyFill="1" applyBorder="1" applyAlignment="1">
      <alignment horizontal="justify" vertical="center" wrapText="1"/>
    </xf>
    <xf numFmtId="167" fontId="14" fillId="0" borderId="0" xfId="5" applyNumberFormat="1" applyFont="1" applyFill="1" applyAlignment="1">
      <alignment horizontal="justify" vertical="center"/>
    </xf>
    <xf numFmtId="167" fontId="11" fillId="0" borderId="0" xfId="5" applyNumberFormat="1" applyFont="1" applyFill="1" applyBorder="1" applyAlignment="1">
      <alignment horizontal="justify" vertical="center" wrapText="1"/>
    </xf>
    <xf numFmtId="167" fontId="12" fillId="0" borderId="41" xfId="0" applyNumberFormat="1" applyFont="1" applyBorder="1" applyAlignment="1">
      <alignment vertical="center"/>
    </xf>
    <xf numFmtId="167" fontId="11" fillId="0" borderId="47" xfId="0" applyNumberFormat="1" applyFont="1" applyBorder="1" applyAlignment="1">
      <alignment vertical="center"/>
    </xf>
    <xf numFmtId="167" fontId="11" fillId="0" borderId="18" xfId="0" applyNumberFormat="1" applyFont="1" applyBorder="1" applyAlignment="1">
      <alignment horizontal="justify" vertical="center" wrapText="1"/>
    </xf>
    <xf numFmtId="0" fontId="15" fillId="4" borderId="57" xfId="12" applyFont="1" applyFill="1" applyBorder="1" applyAlignment="1">
      <alignment horizontal="center" vertical="center" wrapText="1"/>
    </xf>
    <xf numFmtId="170" fontId="15" fillId="4" borderId="57" xfId="15" applyFont="1" applyFill="1" applyBorder="1" applyAlignment="1">
      <alignment horizontal="center" vertical="center" wrapText="1"/>
    </xf>
    <xf numFmtId="174" fontId="15" fillId="4" borderId="57" xfId="15" applyNumberFormat="1" applyFont="1" applyFill="1" applyBorder="1" applyAlignment="1">
      <alignment horizontal="center" vertical="center" wrapText="1"/>
    </xf>
    <xf numFmtId="0" fontId="15" fillId="3" borderId="56" xfId="12" applyFont="1" applyFill="1" applyBorder="1" applyAlignment="1">
      <alignment vertical="center"/>
    </xf>
    <xf numFmtId="0" fontId="15" fillId="3" borderId="55" xfId="12" applyFont="1" applyFill="1" applyBorder="1" applyAlignment="1">
      <alignment vertical="center"/>
    </xf>
    <xf numFmtId="170" fontId="15" fillId="3" borderId="58" xfId="15" applyFont="1" applyFill="1" applyBorder="1" applyAlignment="1">
      <alignment vertical="center"/>
    </xf>
    <xf numFmtId="0" fontId="15" fillId="3" borderId="58" xfId="12" applyFont="1" applyFill="1" applyBorder="1" applyAlignment="1">
      <alignment vertical="center"/>
    </xf>
    <xf numFmtId="0" fontId="15" fillId="3" borderId="21" xfId="12" applyFont="1" applyFill="1" applyBorder="1" applyAlignment="1">
      <alignment vertical="center"/>
    </xf>
    <xf numFmtId="0" fontId="15" fillId="3" borderId="22" xfId="12" applyFont="1" applyFill="1" applyBorder="1" applyAlignment="1">
      <alignment vertical="center"/>
    </xf>
    <xf numFmtId="0" fontId="15" fillId="3" borderId="23" xfId="12" applyFont="1" applyFill="1" applyBorder="1" applyAlignment="1">
      <alignment vertical="center"/>
    </xf>
    <xf numFmtId="0" fontId="15" fillId="3" borderId="57" xfId="12" applyFont="1" applyFill="1" applyBorder="1" applyAlignment="1">
      <alignment horizontal="center" vertical="center" wrapText="1"/>
    </xf>
    <xf numFmtId="0" fontId="15" fillId="7" borderId="57" xfId="12" applyFont="1" applyFill="1" applyBorder="1" applyAlignment="1">
      <alignment horizontal="left" vertical="center"/>
    </xf>
    <xf numFmtId="0" fontId="15" fillId="0" borderId="57" xfId="12" applyFont="1" applyBorder="1" applyAlignment="1">
      <alignment vertical="center" wrapText="1"/>
    </xf>
    <xf numFmtId="0" fontId="15" fillId="0" borderId="57" xfId="12" applyFont="1" applyBorder="1" applyAlignment="1">
      <alignment horizontal="center" vertical="center" wrapText="1"/>
    </xf>
    <xf numFmtId="9" fontId="15" fillId="5" borderId="57" xfId="14" applyFont="1" applyFill="1" applyBorder="1" applyAlignment="1" applyProtection="1">
      <alignment horizontal="center" vertical="center"/>
    </xf>
    <xf numFmtId="4" fontId="15" fillId="5" borderId="57" xfId="12" applyNumberFormat="1" applyFont="1" applyFill="1" applyBorder="1" applyAlignment="1">
      <alignment horizontal="center" vertical="center"/>
    </xf>
    <xf numFmtId="175" fontId="15" fillId="5" borderId="57" xfId="12" applyNumberFormat="1" applyFont="1" applyFill="1" applyBorder="1" applyAlignment="1">
      <alignment horizontal="center" vertical="center"/>
    </xf>
    <xf numFmtId="44" fontId="15" fillId="5" borderId="63" xfId="15" applyNumberFormat="1" applyFont="1" applyFill="1" applyBorder="1" applyAlignment="1">
      <alignment horizontal="center" vertical="center"/>
    </xf>
    <xf numFmtId="0" fontId="2" fillId="0" borderId="0" xfId="0" applyFont="1" applyAlignment="1">
      <alignment vertical="center" wrapText="1"/>
    </xf>
    <xf numFmtId="0" fontId="2" fillId="0" borderId="0" xfId="6" applyFont="1" applyAlignment="1">
      <alignment vertical="center" wrapText="1"/>
    </xf>
    <xf numFmtId="0" fontId="6" fillId="3" borderId="1" xfId="0" applyFont="1" applyFill="1" applyBorder="1" applyAlignment="1">
      <alignment vertical="center" wrapText="1"/>
    </xf>
    <xf numFmtId="0" fontId="6" fillId="3" borderId="2" xfId="6" applyFont="1" applyFill="1" applyBorder="1" applyAlignment="1">
      <alignment vertical="center" wrapText="1"/>
    </xf>
    <xf numFmtId="0" fontId="6" fillId="3" borderId="2" xfId="6" applyFont="1" applyFill="1" applyBorder="1" applyAlignment="1">
      <alignment horizontal="center" vertical="center" wrapText="1"/>
    </xf>
    <xf numFmtId="0" fontId="6" fillId="3" borderId="3" xfId="6" applyFont="1" applyFill="1" applyBorder="1" applyAlignment="1">
      <alignment vertical="center" wrapText="1"/>
    </xf>
    <xf numFmtId="0" fontId="6" fillId="2" borderId="51" xfId="0" applyFont="1" applyFill="1" applyBorder="1" applyAlignment="1">
      <alignment horizontal="right" vertical="center" wrapText="1"/>
    </xf>
    <xf numFmtId="0" fontId="6" fillId="2" borderId="0" xfId="6" applyFont="1" applyFill="1" applyAlignment="1">
      <alignment vertical="center" wrapText="1"/>
    </xf>
    <xf numFmtId="0" fontId="6" fillId="2" borderId="0" xfId="6" applyFont="1" applyFill="1" applyAlignment="1">
      <alignment horizontal="center" vertical="center" wrapText="1"/>
    </xf>
    <xf numFmtId="0" fontId="6" fillId="2" borderId="52" xfId="6" applyFont="1" applyFill="1" applyBorder="1" applyAlignment="1">
      <alignment vertical="center" wrapText="1"/>
    </xf>
    <xf numFmtId="0" fontId="6" fillId="0" borderId="51" xfId="0" applyFont="1" applyBorder="1" applyAlignment="1">
      <alignment horizontal="right" vertical="center" wrapText="1"/>
    </xf>
    <xf numFmtId="44" fontId="2" fillId="0" borderId="0" xfId="6" applyNumberFormat="1" applyFont="1" applyAlignment="1">
      <alignment vertical="center" wrapText="1"/>
    </xf>
    <xf numFmtId="0" fontId="2" fillId="0" borderId="52" xfId="6" applyFont="1" applyBorder="1" applyAlignment="1">
      <alignment vertical="center" wrapText="1"/>
    </xf>
    <xf numFmtId="10" fontId="2" fillId="0" borderId="0" xfId="2" applyNumberFormat="1" applyFont="1" applyBorder="1" applyAlignment="1">
      <alignment horizontal="center" vertical="center" wrapText="1"/>
    </xf>
    <xf numFmtId="44" fontId="6" fillId="2" borderId="0" xfId="6" applyNumberFormat="1" applyFont="1" applyFill="1" applyAlignment="1">
      <alignment vertical="center" wrapText="1"/>
    </xf>
    <xf numFmtId="10" fontId="6" fillId="2" borderId="0" xfId="2" applyNumberFormat="1" applyFont="1" applyFill="1" applyBorder="1" applyAlignment="1">
      <alignment horizontal="center" vertical="center" wrapText="1"/>
    </xf>
    <xf numFmtId="174" fontId="2" fillId="0" borderId="0" xfId="1" applyNumberFormat="1" applyFont="1" applyBorder="1" applyAlignment="1">
      <alignment horizontal="center" vertical="center" wrapText="1"/>
    </xf>
    <xf numFmtId="0" fontId="6" fillId="2" borderId="4" xfId="0" applyFont="1" applyFill="1" applyBorder="1" applyAlignment="1">
      <alignment horizontal="right" vertical="center" wrapText="1"/>
    </xf>
    <xf numFmtId="0" fontId="6" fillId="2" borderId="5" xfId="6" applyFont="1" applyFill="1" applyBorder="1" applyAlignment="1">
      <alignment vertical="center" wrapText="1"/>
    </xf>
    <xf numFmtId="10" fontId="6" fillId="2" borderId="5" xfId="2" applyNumberFormat="1" applyFont="1" applyFill="1" applyBorder="1" applyAlignment="1">
      <alignment horizontal="center" vertical="center" wrapText="1"/>
    </xf>
    <xf numFmtId="44" fontId="6" fillId="2" borderId="5" xfId="6" applyNumberFormat="1" applyFont="1" applyFill="1" applyBorder="1" applyAlignment="1">
      <alignment vertical="center" wrapText="1"/>
    </xf>
    <xf numFmtId="2" fontId="6" fillId="2" borderId="5" xfId="2" applyNumberFormat="1" applyFont="1" applyFill="1" applyBorder="1" applyAlignment="1">
      <alignment horizontal="center" vertical="center" wrapText="1"/>
    </xf>
    <xf numFmtId="0" fontId="6" fillId="2" borderId="6" xfId="6" applyFont="1" applyFill="1" applyBorder="1" applyAlignment="1">
      <alignment vertical="center" wrapText="1"/>
    </xf>
    <xf numFmtId="0" fontId="3" fillId="3" borderId="2" xfId="9" applyFill="1" applyBorder="1" applyAlignment="1">
      <alignment wrapText="1"/>
    </xf>
    <xf numFmtId="0" fontId="13" fillId="3" borderId="2" xfId="9" applyFont="1" applyFill="1" applyBorder="1" applyAlignment="1">
      <alignment wrapText="1"/>
    </xf>
    <xf numFmtId="166" fontId="15" fillId="3" borderId="2" xfId="8" applyNumberFormat="1" applyFont="1" applyFill="1" applyBorder="1" applyAlignment="1">
      <alignment vertical="center" wrapText="1"/>
    </xf>
    <xf numFmtId="3" fontId="13" fillId="3" borderId="3" xfId="8" applyNumberFormat="1" applyFont="1" applyFill="1" applyBorder="1" applyAlignment="1">
      <alignment vertical="center" wrapText="1"/>
    </xf>
    <xf numFmtId="0" fontId="3" fillId="0" borderId="0" xfId="9" applyAlignment="1">
      <alignment wrapText="1"/>
    </xf>
    <xf numFmtId="0" fontId="15" fillId="0" borderId="51" xfId="8" applyFont="1" applyFill="1" applyBorder="1" applyAlignment="1" applyProtection="1">
      <alignment horizontal="right" vertical="center" wrapText="1"/>
    </xf>
    <xf numFmtId="0" fontId="15" fillId="0" borderId="4" xfId="8" applyFont="1" applyFill="1" applyBorder="1" applyAlignment="1" applyProtection="1">
      <alignment horizontal="right" vertical="center" wrapText="1"/>
    </xf>
    <xf numFmtId="0" fontId="11" fillId="0" borderId="52" xfId="0" applyFont="1" applyBorder="1" applyAlignment="1">
      <alignment horizontal="justify" vertical="center" wrapText="1"/>
    </xf>
    <xf numFmtId="10" fontId="12" fillId="0" borderId="0" xfId="10" applyNumberFormat="1" applyFont="1"/>
    <xf numFmtId="2" fontId="12" fillId="0" borderId="38" xfId="0" applyNumberFormat="1" applyFont="1" applyBorder="1" applyAlignment="1">
      <alignment horizontal="justify" vertical="center" wrapText="1"/>
    </xf>
    <xf numFmtId="167" fontId="12" fillId="0" borderId="0" xfId="0" applyNumberFormat="1" applyFont="1" applyAlignment="1">
      <alignment horizontal="justify"/>
    </xf>
    <xf numFmtId="3" fontId="21" fillId="8" borderId="30" xfId="0" applyNumberFormat="1" applyFont="1" applyFill="1" applyBorder="1" applyAlignment="1">
      <alignment horizontal="right" vertical="center"/>
    </xf>
    <xf numFmtId="0" fontId="23" fillId="0" borderId="73" xfId="0" applyFont="1" applyBorder="1" applyAlignment="1">
      <alignment horizontal="left" vertical="center"/>
    </xf>
    <xf numFmtId="0" fontId="22" fillId="0" borderId="74" xfId="0" applyFont="1" applyBorder="1" applyAlignment="1">
      <alignment horizontal="center" vertical="center"/>
    </xf>
    <xf numFmtId="3" fontId="22" fillId="0" borderId="75" xfId="0" applyNumberFormat="1" applyFont="1" applyBorder="1" applyAlignment="1">
      <alignment horizontal="right" vertical="center"/>
    </xf>
    <xf numFmtId="0" fontId="11" fillId="0" borderId="0" xfId="0" applyFont="1" applyAlignment="1">
      <alignment horizontal="right" vertical="center" wrapText="1"/>
    </xf>
    <xf numFmtId="167" fontId="11" fillId="0" borderId="0" xfId="0" applyNumberFormat="1" applyFont="1" applyAlignment="1">
      <alignment vertical="center"/>
    </xf>
    <xf numFmtId="3" fontId="24" fillId="0" borderId="72" xfId="0" applyNumberFormat="1" applyFont="1" applyBorder="1" applyAlignment="1">
      <alignment horizontal="right" vertical="center"/>
    </xf>
    <xf numFmtId="3" fontId="24" fillId="0" borderId="74" xfId="0" applyNumberFormat="1" applyFont="1" applyBorder="1" applyAlignment="1">
      <alignment horizontal="right" vertical="center"/>
    </xf>
    <xf numFmtId="0" fontId="11" fillId="3" borderId="17" xfId="0" applyFont="1" applyFill="1" applyBorder="1" applyAlignment="1">
      <alignment horizontal="right" vertical="center" wrapText="1"/>
    </xf>
    <xf numFmtId="0" fontId="11" fillId="3" borderId="18" xfId="0" applyFont="1" applyFill="1" applyBorder="1" applyAlignment="1">
      <alignment horizontal="right" vertical="center" wrapText="1"/>
    </xf>
    <xf numFmtId="0" fontId="11" fillId="3" borderId="20" xfId="0" applyFont="1" applyFill="1" applyBorder="1" applyAlignment="1">
      <alignment horizontal="right" vertical="center" wrapText="1"/>
    </xf>
    <xf numFmtId="0" fontId="11" fillId="0" borderId="1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3" borderId="17" xfId="0" applyFont="1" applyFill="1" applyBorder="1" applyAlignment="1">
      <alignment horizontal="center" vertical="center" wrapText="1"/>
    </xf>
    <xf numFmtId="0" fontId="13" fillId="3" borderId="18" xfId="0" applyFont="1" applyFill="1" applyBorder="1" applyAlignment="1">
      <alignment horizontal="center" vertical="center" wrapText="1"/>
    </xf>
    <xf numFmtId="0" fontId="13" fillId="3" borderId="19" xfId="0" applyFont="1" applyFill="1" applyBorder="1" applyAlignment="1">
      <alignment horizontal="center" vertical="center" wrapText="1"/>
    </xf>
    <xf numFmtId="0" fontId="11" fillId="0" borderId="76" xfId="0" applyFont="1" applyBorder="1" applyAlignment="1">
      <alignment horizontal="right" vertical="center" wrapText="1"/>
    </xf>
    <xf numFmtId="0" fontId="11" fillId="0" borderId="77" xfId="0" applyFont="1" applyBorder="1" applyAlignment="1">
      <alignment horizontal="right" vertical="center" wrapText="1"/>
    </xf>
    <xf numFmtId="0" fontId="11" fillId="0" borderId="78" xfId="0" applyFont="1" applyBorder="1" applyAlignment="1">
      <alignment horizontal="right" vertical="center" wrapText="1"/>
    </xf>
    <xf numFmtId="0" fontId="12" fillId="0" borderId="30" xfId="0" applyFont="1" applyBorder="1" applyAlignment="1">
      <alignment horizontal="justify" vertical="center" wrapText="1"/>
    </xf>
    <xf numFmtId="0" fontId="11" fillId="3" borderId="45" xfId="0" applyFont="1" applyFill="1" applyBorder="1" applyAlignment="1">
      <alignment horizontal="right" vertical="center" wrapText="1"/>
    </xf>
    <xf numFmtId="0" fontId="11" fillId="3" borderId="46" xfId="0" applyFont="1" applyFill="1" applyBorder="1" applyAlignment="1">
      <alignment horizontal="right" vertical="center" wrapText="1"/>
    </xf>
    <xf numFmtId="0" fontId="11" fillId="0" borderId="42" xfId="0" applyFont="1" applyBorder="1" applyAlignment="1">
      <alignment horizontal="right" vertical="center" wrapText="1"/>
    </xf>
    <xf numFmtId="0" fontId="11" fillId="0" borderId="43" xfId="0" applyFont="1" applyBorder="1" applyAlignment="1">
      <alignment horizontal="right" vertical="center" wrapText="1"/>
    </xf>
    <xf numFmtId="0" fontId="11" fillId="0" borderId="44" xfId="0" applyFont="1" applyBorder="1" applyAlignment="1">
      <alignment horizontal="right" vertical="center" wrapText="1"/>
    </xf>
    <xf numFmtId="0" fontId="11" fillId="3" borderId="13" xfId="0" applyFont="1" applyFill="1" applyBorder="1" applyAlignment="1">
      <alignment vertical="center" wrapText="1"/>
    </xf>
    <xf numFmtId="0" fontId="11" fillId="3" borderId="37" xfId="0" applyFont="1" applyFill="1" applyBorder="1" applyAlignment="1">
      <alignment vertical="center" wrapText="1"/>
    </xf>
    <xf numFmtId="0" fontId="21" fillId="8" borderId="17" xfId="0" applyFont="1" applyFill="1" applyBorder="1" applyAlignment="1">
      <alignment horizontal="right" vertical="center"/>
    </xf>
    <xf numFmtId="0" fontId="0" fillId="0" borderId="18" xfId="0" applyBorder="1"/>
    <xf numFmtId="0" fontId="13" fillId="5" borderId="56" xfId="12" applyFont="1" applyFill="1" applyBorder="1" applyAlignment="1">
      <alignment horizontal="left" vertical="center" wrapText="1"/>
    </xf>
    <xf numFmtId="0" fontId="13" fillId="5" borderId="55" xfId="12" applyFont="1" applyFill="1" applyBorder="1" applyAlignment="1">
      <alignment horizontal="left" vertical="center" wrapText="1"/>
    </xf>
    <xf numFmtId="0" fontId="13" fillId="5" borderId="58" xfId="12" applyFont="1" applyFill="1" applyBorder="1" applyAlignment="1">
      <alignment horizontal="left" vertical="center" wrapText="1"/>
    </xf>
    <xf numFmtId="0" fontId="15" fillId="5" borderId="59" xfId="12" applyFont="1" applyFill="1" applyBorder="1" applyAlignment="1">
      <alignment horizontal="left" vertical="center"/>
    </xf>
    <xf numFmtId="0" fontId="15" fillId="3" borderId="56" xfId="12" applyFont="1" applyFill="1" applyBorder="1" applyAlignment="1">
      <alignment horizontal="center" vertical="center" wrapText="1"/>
    </xf>
    <xf numFmtId="0" fontId="13" fillId="3" borderId="58" xfId="12" applyFont="1" applyFill="1" applyBorder="1" applyAlignment="1">
      <alignment horizontal="center" vertical="center" wrapText="1"/>
    </xf>
    <xf numFmtId="0" fontId="15" fillId="0" borderId="56" xfId="12" applyFont="1" applyBorder="1" applyAlignment="1">
      <alignment horizontal="center" vertical="center" wrapText="1"/>
    </xf>
    <xf numFmtId="0" fontId="13" fillId="0" borderId="58" xfId="17" applyFont="1" applyBorder="1" applyAlignment="1">
      <alignment horizontal="center" vertical="center" wrapText="1"/>
    </xf>
    <xf numFmtId="0" fontId="13" fillId="5" borderId="56" xfId="12" applyFont="1" applyFill="1" applyBorder="1" applyAlignment="1">
      <alignment horizontal="justify" vertical="top" wrapText="1"/>
    </xf>
    <xf numFmtId="0" fontId="13" fillId="5" borderId="55" xfId="12" applyFont="1" applyFill="1" applyBorder="1" applyAlignment="1">
      <alignment horizontal="justify" vertical="top" wrapText="1"/>
    </xf>
    <xf numFmtId="0" fontId="13" fillId="5" borderId="58" xfId="12" applyFont="1" applyFill="1" applyBorder="1" applyAlignment="1">
      <alignment horizontal="justify" vertical="top" wrapText="1"/>
    </xf>
    <xf numFmtId="0" fontId="13" fillId="5" borderId="56" xfId="12" applyFont="1" applyFill="1" applyBorder="1" applyAlignment="1">
      <alignment horizontal="center" vertical="center"/>
    </xf>
    <xf numFmtId="0" fontId="13" fillId="5" borderId="58" xfId="17" applyFont="1" applyFill="1" applyBorder="1" applyAlignment="1">
      <alignment vertical="center"/>
    </xf>
    <xf numFmtId="0" fontId="15" fillId="5" borderId="56" xfId="12" applyFont="1" applyFill="1" applyBorder="1" applyAlignment="1">
      <alignment horizontal="right" vertical="top"/>
    </xf>
    <xf numFmtId="0" fontId="15" fillId="5" borderId="58" xfId="17" applyFont="1" applyFill="1" applyBorder="1" applyAlignment="1">
      <alignment horizontal="right" vertical="top"/>
    </xf>
    <xf numFmtId="0" fontId="11" fillId="0" borderId="0" xfId="11" applyFont="1" applyAlignment="1">
      <alignment horizontal="center"/>
    </xf>
    <xf numFmtId="0" fontId="12" fillId="0" borderId="0" xfId="11" applyFont="1" applyAlignment="1">
      <alignment horizontal="center"/>
    </xf>
    <xf numFmtId="0" fontId="15" fillId="5" borderId="57" xfId="12" applyFont="1" applyFill="1" applyBorder="1" applyAlignment="1">
      <alignment horizontal="left" vertical="center" wrapText="1"/>
    </xf>
    <xf numFmtId="37" fontId="15" fillId="4" borderId="57" xfId="12" applyNumberFormat="1" applyFont="1" applyFill="1" applyBorder="1" applyAlignment="1">
      <alignment horizontal="left" vertical="center"/>
    </xf>
    <xf numFmtId="0" fontId="15" fillId="6" borderId="56" xfId="12" applyFont="1" applyFill="1" applyBorder="1" applyAlignment="1">
      <alignment vertical="center"/>
    </xf>
    <xf numFmtId="0" fontId="15" fillId="5" borderId="57" xfId="12" applyFont="1" applyFill="1" applyBorder="1" applyAlignment="1">
      <alignment horizontal="center" vertical="center"/>
    </xf>
    <xf numFmtId="0" fontId="15" fillId="5" borderId="61" xfId="12" applyFont="1" applyFill="1" applyBorder="1" applyAlignment="1">
      <alignment horizontal="center" vertical="center" textRotation="45" wrapText="1"/>
    </xf>
    <xf numFmtId="0" fontId="15" fillId="5" borderId="60" xfId="12" applyFont="1" applyFill="1" applyBorder="1" applyAlignment="1">
      <alignment horizontal="center" vertical="center" textRotation="45" wrapText="1"/>
    </xf>
    <xf numFmtId="0" fontId="13" fillId="5" borderId="56" xfId="12" applyFont="1" applyFill="1" applyBorder="1" applyAlignment="1">
      <alignment vertical="center" wrapText="1"/>
    </xf>
    <xf numFmtId="0" fontId="13" fillId="5" borderId="58" xfId="17" applyFont="1" applyFill="1" applyBorder="1" applyAlignment="1">
      <alignment vertical="center" wrapText="1"/>
    </xf>
    <xf numFmtId="0" fontId="13" fillId="5" borderId="56" xfId="12" applyFont="1" applyFill="1" applyBorder="1" applyAlignment="1">
      <alignment horizontal="justify" vertical="center" wrapText="1"/>
    </xf>
    <xf numFmtId="0" fontId="13" fillId="5" borderId="55" xfId="12" applyFont="1" applyFill="1" applyBorder="1" applyAlignment="1">
      <alignment horizontal="justify" vertical="center" wrapText="1"/>
    </xf>
    <xf numFmtId="0" fontId="13" fillId="5" borderId="58" xfId="12" applyFont="1" applyFill="1" applyBorder="1" applyAlignment="1">
      <alignment horizontal="justify" vertical="center" wrapText="1"/>
    </xf>
    <xf numFmtId="0" fontId="15" fillId="5" borderId="56" xfId="12" applyFont="1" applyFill="1" applyBorder="1" applyAlignment="1">
      <alignment horizontal="center" vertical="center"/>
    </xf>
    <xf numFmtId="0" fontId="15" fillId="5" borderId="55" xfId="12" applyFont="1" applyFill="1" applyBorder="1" applyAlignment="1">
      <alignment horizontal="center" vertical="center"/>
    </xf>
    <xf numFmtId="0" fontId="15" fillId="4" borderId="56" xfId="12" applyFont="1" applyFill="1" applyBorder="1" applyAlignment="1">
      <alignment horizontal="center" vertical="center" wrapText="1"/>
    </xf>
    <xf numFmtId="0" fontId="15" fillId="4" borderId="55" xfId="12" applyFont="1" applyFill="1" applyBorder="1" applyAlignment="1">
      <alignment horizontal="center" vertical="center" wrapText="1"/>
    </xf>
    <xf numFmtId="0" fontId="15" fillId="4" borderId="58" xfId="12" applyFont="1" applyFill="1" applyBorder="1" applyAlignment="1">
      <alignment horizontal="center" vertical="center" wrapText="1"/>
    </xf>
    <xf numFmtId="37" fontId="15" fillId="4" borderId="56" xfId="12" applyNumberFormat="1" applyFont="1" applyFill="1" applyBorder="1" applyAlignment="1">
      <alignment horizontal="left" vertical="center"/>
    </xf>
    <xf numFmtId="37" fontId="15" fillId="4" borderId="55" xfId="12" applyNumberFormat="1" applyFont="1" applyFill="1" applyBorder="1" applyAlignment="1">
      <alignment horizontal="left" vertical="center"/>
    </xf>
    <xf numFmtId="37" fontId="15" fillId="4" borderId="58" xfId="12" applyNumberFormat="1" applyFont="1" applyFill="1" applyBorder="1" applyAlignment="1">
      <alignment horizontal="left" vertical="center"/>
    </xf>
    <xf numFmtId="0" fontId="15" fillId="3" borderId="57" xfId="12" applyFont="1" applyFill="1" applyBorder="1" applyAlignment="1">
      <alignment horizontal="left" vertical="center"/>
    </xf>
    <xf numFmtId="173" fontId="15" fillId="6" borderId="56" xfId="12" applyNumberFormat="1" applyFont="1" applyFill="1" applyBorder="1" applyAlignment="1">
      <alignment vertical="center"/>
    </xf>
    <xf numFmtId="0" fontId="15" fillId="5" borderId="69" xfId="12" applyFont="1" applyFill="1" applyBorder="1" applyAlignment="1">
      <alignment horizontal="right" vertical="center"/>
    </xf>
    <xf numFmtId="0" fontId="15" fillId="5" borderId="71" xfId="12" applyFont="1" applyFill="1" applyBorder="1" applyAlignment="1">
      <alignment horizontal="right" vertical="center"/>
    </xf>
    <xf numFmtId="0" fontId="15" fillId="0" borderId="7" xfId="19" applyFont="1" applyBorder="1" applyAlignment="1">
      <alignment horizontal="center" wrapText="1"/>
    </xf>
    <xf numFmtId="0" fontId="15" fillId="0" borderId="8" xfId="19" applyFont="1" applyBorder="1" applyAlignment="1">
      <alignment horizontal="center" wrapText="1"/>
    </xf>
    <xf numFmtId="0" fontId="15" fillId="0" borderId="10" xfId="19" applyFont="1" applyBorder="1" applyAlignment="1">
      <alignment horizontal="center" vertical="center" wrapText="1"/>
    </xf>
    <xf numFmtId="0" fontId="15" fillId="0" borderId="11" xfId="19" applyFont="1" applyBorder="1" applyAlignment="1">
      <alignment horizontal="center" vertical="center" wrapText="1"/>
    </xf>
    <xf numFmtId="0" fontId="13" fillId="5" borderId="9" xfId="12" applyFont="1" applyFill="1" applyBorder="1" applyAlignment="1">
      <alignment horizontal="center" vertical="center"/>
    </xf>
    <xf numFmtId="0" fontId="13" fillId="5" borderId="12" xfId="12" applyFont="1" applyFill="1" applyBorder="1" applyAlignment="1">
      <alignment horizontal="center" vertical="center"/>
    </xf>
    <xf numFmtId="0" fontId="15" fillId="5" borderId="0" xfId="12" applyFont="1" applyFill="1" applyBorder="1" applyAlignment="1">
      <alignment horizontal="right" vertical="center"/>
    </xf>
    <xf numFmtId="0" fontId="15" fillId="5" borderId="70" xfId="12" applyFont="1" applyFill="1" applyBorder="1" applyAlignment="1">
      <alignment horizontal="right" vertical="center"/>
    </xf>
    <xf numFmtId="0" fontId="15" fillId="5" borderId="0" xfId="12" applyFont="1" applyFill="1" applyAlignment="1">
      <alignment horizontal="right" vertical="center"/>
    </xf>
    <xf numFmtId="171" fontId="15" fillId="5" borderId="67" xfId="16" applyFont="1" applyFill="1" applyBorder="1" applyAlignment="1">
      <alignment horizontal="center" vertical="center" wrapText="1"/>
    </xf>
    <xf numFmtId="171" fontId="15" fillId="5" borderId="0" xfId="16" applyFont="1" applyFill="1" applyAlignment="1">
      <alignment horizontal="center" vertical="center" wrapText="1"/>
    </xf>
    <xf numFmtId="171" fontId="15" fillId="5" borderId="68" xfId="16" applyFont="1" applyFill="1" applyBorder="1" applyAlignment="1">
      <alignment horizontal="center" vertical="center" wrapText="1"/>
    </xf>
    <xf numFmtId="171" fontId="15" fillId="5" borderId="69" xfId="16" applyFont="1" applyFill="1" applyBorder="1" applyAlignment="1">
      <alignment horizontal="center" vertical="center" wrapText="1"/>
    </xf>
    <xf numFmtId="0" fontId="13" fillId="0" borderId="5" xfId="8" applyFont="1" applyFill="1" applyBorder="1" applyAlignment="1" applyProtection="1">
      <alignment vertical="center" wrapText="1"/>
    </xf>
    <xf numFmtId="0" fontId="13" fillId="0" borderId="6" xfId="8" applyFont="1" applyFill="1" applyBorder="1" applyAlignment="1" applyProtection="1">
      <alignment vertical="center" wrapText="1"/>
    </xf>
    <xf numFmtId="0" fontId="13" fillId="0" borderId="0" xfId="8" applyFont="1" applyFill="1" applyBorder="1" applyAlignment="1" applyProtection="1">
      <alignment vertical="center" wrapText="1"/>
    </xf>
    <xf numFmtId="0" fontId="13" fillId="0" borderId="52" xfId="8" applyFont="1" applyFill="1" applyBorder="1" applyAlignment="1" applyProtection="1">
      <alignment vertical="center" wrapText="1"/>
    </xf>
    <xf numFmtId="0" fontId="12" fillId="0" borderId="0" xfId="6" applyFont="1" applyAlignment="1">
      <alignment vertical="center" wrapText="1"/>
    </xf>
    <xf numFmtId="0" fontId="12" fillId="0" borderId="52" xfId="6" applyFont="1" applyBorder="1" applyAlignment="1">
      <alignment vertical="center" wrapText="1"/>
    </xf>
    <xf numFmtId="0" fontId="12" fillId="0" borderId="64"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65" xfId="0" applyFont="1" applyBorder="1" applyAlignment="1">
      <alignment horizontal="center" vertical="center" wrapText="1"/>
    </xf>
    <xf numFmtId="0" fontId="12" fillId="0" borderId="6" xfId="0" applyFont="1" applyBorder="1" applyAlignment="1">
      <alignment horizontal="center" vertical="center" wrapText="1"/>
    </xf>
    <xf numFmtId="0" fontId="11" fillId="0" borderId="29"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66"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6" fillId="3" borderId="0" xfId="0" applyFont="1" applyFill="1" applyAlignment="1">
      <alignment horizontal="center" vertical="center" wrapText="1"/>
    </xf>
  </cellXfs>
  <cellStyles count="31">
    <cellStyle name="Millares 10 2" xfId="27" xr:uid="{CF27F51A-3D18-4BE9-B557-B37C8B0E6F77}"/>
    <cellStyle name="Millares 2 2 2" xfId="25" xr:uid="{99F3193A-A609-4344-BD4E-3D130CAB3EDE}"/>
    <cellStyle name="Millares 2 5 2" xfId="22" xr:uid="{11315029-5EBE-4002-B7F5-98901F4846ED}"/>
    <cellStyle name="Millares 3 2 4 2" xfId="26" xr:uid="{EDD7BAAE-1CA3-496D-9B74-A64D66CED425}"/>
    <cellStyle name="Moneda" xfId="1" builtinId="4"/>
    <cellStyle name="Moneda [0] 2" xfId="4" xr:uid="{5D217E36-7EFB-4BF0-916F-D2C84E0C84B7}"/>
    <cellStyle name="Moneda [0] 2 2" xfId="5" xr:uid="{12DD2C43-C4C6-4755-8E9D-7477370CD080}"/>
    <cellStyle name="Moneda [0] 3" xfId="7" xr:uid="{0E21E25E-EA2E-498A-9074-D0A6A8CD5EB1}"/>
    <cellStyle name="Moneda [0] 4" xfId="20" xr:uid="{E324F200-2265-42F1-88E5-DCCFFF296BE6}"/>
    <cellStyle name="Moneda 10" xfId="24" xr:uid="{93D13E31-0831-4CD3-8922-1801F0BF83B8}"/>
    <cellStyle name="Moneda 2" xfId="15" xr:uid="{BECE9048-B461-4242-A5C3-1F528DAE71C7}"/>
    <cellStyle name="Moneda 2 2" xfId="23" xr:uid="{5680FF39-5C0A-499C-BD03-DFD5211E827D}"/>
    <cellStyle name="Moneda 3" xfId="16" xr:uid="{A2B3A0A7-8014-44C8-BD6B-AA28ED5BE578}"/>
    <cellStyle name="Normal" xfId="0" builtinId="0"/>
    <cellStyle name="Normal 10" xfId="3" xr:uid="{4FEE1544-9EA6-4C65-89ED-E6D50F29F2EC}"/>
    <cellStyle name="Normal 10 2" xfId="21" xr:uid="{3C1881EB-9978-4EAD-8736-56BB247C658E}"/>
    <cellStyle name="Normal 19 3" xfId="29" xr:uid="{17007AA5-205A-4E69-8AFF-C988D8472DF0}"/>
    <cellStyle name="Normal 2" xfId="11" xr:uid="{E0770BD5-FAB9-4D3E-87CA-98586E4981B3}"/>
    <cellStyle name="Normal 2 2 2 2" xfId="17" xr:uid="{38D91731-7F8A-41FD-B6C4-5BBAD7DF2A50}"/>
    <cellStyle name="Normal 3" xfId="6" xr:uid="{FB24135D-4A15-4CD4-827E-D0678E207E87}"/>
    <cellStyle name="Normal 3 2" xfId="19" xr:uid="{5960F0D7-F839-45EA-8EFD-768AD0073EB9}"/>
    <cellStyle name="Normal 4" xfId="9" xr:uid="{E55E1FC6-775D-44CE-869D-ADCA3F61696A}"/>
    <cellStyle name="Normal 4 2" xfId="18" xr:uid="{4CFD2201-19F7-4FD0-BAC2-66A0D48F2103}"/>
    <cellStyle name="Normal 5" xfId="28" xr:uid="{CF03D193-3AF2-4A16-BDF1-719C0532701C}"/>
    <cellStyle name="Normal 6" xfId="30" xr:uid="{070F25E2-8B78-4E29-AD9D-903366CA97EC}"/>
    <cellStyle name="Normal 7" xfId="10" xr:uid="{20081A0A-68AC-459F-BFE0-6D160352787A}"/>
    <cellStyle name="Normal_Libro1" xfId="12" xr:uid="{0316CC78-EC4E-4EB6-8C4A-18D329104C99}"/>
    <cellStyle name="Porcentaje" xfId="2" builtinId="5"/>
    <cellStyle name="Porcentaje 2" xfId="14" xr:uid="{4332B199-860E-4048-9860-05416D14DBAA}"/>
    <cellStyle name="Porcentual_AIU 2008 SESAC JULIO 42" xfId="13" xr:uid="{3D684F84-1AAC-45C1-AF8D-74951A9AC8AD}"/>
    <cellStyle name="Total" xfId="8" builtinId="25"/>
  </cellStyles>
  <dxfs count="13">
    <dxf>
      <font>
        <b val="0"/>
        <i val="0"/>
        <strike val="0"/>
        <condense val="0"/>
        <extend val="0"/>
        <outline val="0"/>
        <shadow val="0"/>
        <u val="none"/>
        <vertAlign val="baseline"/>
        <sz val="8"/>
        <color rgb="FF000000"/>
        <name val="Swis721 Lt BT"/>
        <family val="2"/>
        <scheme val="none"/>
      </font>
      <numFmt numFmtId="32" formatCode="_-&quot;$&quot;\ * #,##0_-;\-&quot;$&quot;\ * #,##0_-;_-&quot;$&quot;\ * &quot;-&quot;_-;_-@_-"/>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rgb="FF000000"/>
        <name val="Swis721 Lt BT"/>
        <family val="2"/>
        <scheme val="none"/>
      </font>
      <numFmt numFmtId="32" formatCode="_-&quot;$&quot;\ * #,##0_-;\-&quot;$&quot;\ * #,##0_-;_-&quot;$&quot;\ * &quot;-&quot;_-;_-@_-"/>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rgb="FF000000"/>
        <name val="Swis721 Lt BT"/>
        <family val="2"/>
        <scheme val="none"/>
      </font>
      <numFmt numFmtId="32" formatCode="_-&quot;$&quot;\ * #,##0_-;\-&quot;$&quot;\ * #,##0_-;_-&quot;$&quot;\ * &quot;-&quot;_-;_-@_-"/>
      <fill>
        <patternFill patternType="none">
          <fgColor indexed="64"/>
          <bgColor auto="1"/>
        </patternFill>
      </fill>
      <alignment horizontal="general" vertical="center" textRotation="0" wrapText="1" indent="0" justifyLastLine="0" shrinkToFit="0" readingOrder="0"/>
      <border diagonalUp="0" diagonalDown="0" outline="0">
        <left/>
        <right style="thin">
          <color auto="1"/>
        </right>
        <top style="thin">
          <color auto="1"/>
        </top>
        <bottom style="thin">
          <color auto="1"/>
        </bottom>
      </border>
    </dxf>
    <dxf>
      <font>
        <b val="0"/>
        <i val="0"/>
        <strike val="0"/>
        <condense val="0"/>
        <extend val="0"/>
        <outline val="0"/>
        <shadow val="0"/>
        <u val="none"/>
        <vertAlign val="baseline"/>
        <sz val="8"/>
        <color theme="1"/>
        <name val="Swis721 Lt BT"/>
        <family val="2"/>
        <scheme val="none"/>
      </font>
      <numFmt numFmtId="2" formatCode="0.00"/>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rgb="FF000000"/>
        <name val="Swis721 Lt BT"/>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rgb="FF000000"/>
        <name val="Swis721 Lt BT"/>
        <family val="2"/>
        <scheme val="none"/>
      </font>
      <fill>
        <patternFill patternType="none">
          <fgColor indexed="64"/>
          <bgColor auto="1"/>
        </patternFill>
      </fill>
      <alignment horizontal="justify"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8"/>
        <name val="Swis721 Lt BT"/>
        <family val="2"/>
        <scheme val="none"/>
      </font>
      <fill>
        <patternFill patternType="none">
          <fgColor indexed="64"/>
          <bgColor auto="1"/>
        </patternFill>
      </fill>
      <alignment textRotation="0" wrapText="1" indent="0" justifyLastLine="0" shrinkToFit="0" readingOrder="0"/>
    </dxf>
    <dxf>
      <border outline="0">
        <left style="medium">
          <color rgb="FF000000"/>
        </left>
        <right style="medium">
          <color rgb="FF000000"/>
        </right>
        <top style="medium">
          <color rgb="FF000000"/>
        </top>
        <bottom style="thin">
          <color rgb="FF000000"/>
        </bottom>
      </border>
    </dxf>
    <dxf>
      <font>
        <strike val="0"/>
        <outline val="0"/>
        <shadow val="0"/>
        <u val="none"/>
        <vertAlign val="baseline"/>
        <sz val="8"/>
        <name val="Swis721 Lt BT"/>
        <family val="2"/>
        <scheme val="none"/>
      </font>
      <numFmt numFmtId="0" formatCode="General"/>
      <fill>
        <patternFill patternType="none">
          <fgColor rgb="FF000000"/>
          <bgColor auto="1"/>
        </patternFill>
      </fill>
      <alignment textRotation="0" wrapText="1" indent="0" justifyLastLine="0" shrinkToFit="0" readingOrder="0"/>
    </dxf>
    <dxf>
      <border outline="0">
        <bottom style="medium">
          <color rgb="FF000000"/>
        </bottom>
      </border>
    </dxf>
    <dxf>
      <font>
        <strike val="0"/>
        <outline val="0"/>
        <shadow val="0"/>
        <u val="none"/>
        <vertAlign val="baseline"/>
        <sz val="8"/>
        <name val="Swis721 Lt BT"/>
        <family val="2"/>
        <scheme val="none"/>
      </font>
      <numFmt numFmtId="0" formatCode="General"/>
      <fill>
        <patternFill patternType="solid">
          <fgColor indexed="64"/>
          <bgColor rgb="FF00B050"/>
        </patternFill>
      </fill>
      <alignment textRotation="0" wrapText="1" indent="0" justifyLastLine="0" shrinkToFit="0" readingOrder="0"/>
    </dxf>
    <dxf>
      <fill>
        <patternFill>
          <bgColor theme="0" tint="-0.24994659260841701"/>
        </patternFill>
      </fill>
    </dxf>
    <dxf>
      <fill>
        <patternFill>
          <bgColor theme="0" tint="-0.499984740745262"/>
        </patternFill>
      </fill>
    </dxf>
  </dxfs>
  <tableStyles count="1" defaultTableStyle="TableStyleMedium2" defaultPivotStyle="PivotStyleLight16">
    <tableStyle name="Estilo de tabla 1" pivot="0" count="2" xr9:uid="{86FD28B3-628C-4B73-8873-01A3A80362F9}">
      <tableStyleElement type="headerRow" dxfId="12"/>
      <tableStyleElement type="secondRowStripe" dxfId="1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0/relationships/richValueRel" Target="richData/richValueRel.xml"/><Relationship Id="rId3" Type="http://schemas.openxmlformats.org/officeDocument/2006/relationships/worksheet" Target="worksheets/sheet3.xml"/><Relationship Id="rId7" Type="http://schemas.openxmlformats.org/officeDocument/2006/relationships/sheetMetadata" Target="metadata.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0" Type="http://schemas.microsoft.com/office/2017/06/relationships/rdRichValueStructure" Target="richData/rdrichvaluestructure.xml"/><Relationship Id="rId4" Type="http://schemas.openxmlformats.org/officeDocument/2006/relationships/theme" Target="theme/theme1.xml"/><Relationship Id="rId9" Type="http://schemas.microsoft.com/office/2017/06/relationships/rdRichValue" Target="richData/rdrichvalue.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png"/></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0</v>
    <v>4</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1D84D83-AD59-48CC-B50B-348CFD0CEA6C}" name="MANODEOBRA" displayName="MANODEOBRA" ref="A50:G60" totalsRowShown="0" headerRowDxfId="10" dataDxfId="8" headerRowBorderDxfId="9" tableBorderDxfId="7">
  <autoFilter ref="A50:G60" xr:uid="{0F4E63B6-1179-4BB7-BE7E-CCDE3A0D6118}"/>
  <tableColumns count="7">
    <tableColumn id="1" xr3:uid="{0373E7E1-57D0-4B11-859C-A5B911F9AC2A}" name="COD" dataDxfId="6"/>
    <tableColumn id="2" xr3:uid="{A031A44E-0FD6-46E1-864D-37A9F1F6AD11}" name="DESCRIPCIÓN" dataDxfId="5" dataCellStyle="Normal 3"/>
    <tableColumn id="3" xr3:uid="{AD64CBBA-E6EC-4723-A8C9-5E019EBBEBFE}" name="UND" dataDxfId="4" dataCellStyle="Normal 3"/>
    <tableColumn id="4" xr3:uid="{7EBDE876-08C9-46EC-B63D-C8CE5EDF619C}" name="FACTOR DE JORNAL" dataDxfId="3" dataCellStyle="Moneda [0] 2"/>
    <tableColumn id="5" xr3:uid="{2F01C936-9387-4E7A-8D42-586385249A4A}" name="JORNAL BASICO" dataDxfId="2" dataCellStyle="Moneda [0] 2">
      <calculatedColumnFormula>IF(MANODEOBRA[[#This Row],[DESCRIPCIÓN]]="","",ROUND($E$11*MANODEOBRA[[#This Row],[FACTOR DE JORNAL]],0))</calculatedColumnFormula>
    </tableColumn>
    <tableColumn id="6" xr3:uid="{AEC5D74F-BE31-4513-A23E-7A36E4D140EB}" name="PRESTACIONES" dataDxfId="1" dataCellStyle="Moneda [0] 2">
      <calculatedColumnFormula>IFERROR(ROUND(MANODEOBRA[[#This Row],[JORNAL BASICO]]*$F$39,0),)</calculatedColumnFormula>
    </tableColumn>
    <tableColumn id="7" xr3:uid="{45F2FA8D-87F8-40EB-AFC2-1441E7750086}" name="TARIFA / JORNAL" dataDxfId="0" dataCellStyle="Moneda [0] 2">
      <calculatedColumnFormula>IFERROR(MANODEOBRA[[#This Row],[JORNAL BASICO]]+MANODEOBRA[[#This Row],[PRESTACIONES]],)</calculatedColumnFormula>
    </tableColumn>
  </tableColumns>
  <tableStyleInfo name="Estilo de tabla 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D72E49-874A-45AD-855E-C7E41DE60AA9}">
  <dimension ref="B1:K138"/>
  <sheetViews>
    <sheetView tabSelected="1" view="pageBreakPreview" zoomScaleNormal="100" zoomScaleSheetLayoutView="100" workbookViewId="0">
      <selection activeCell="I45" sqref="I45:L82"/>
    </sheetView>
  </sheetViews>
  <sheetFormatPr baseColWidth="10" defaultColWidth="10.921875" defaultRowHeight="12" customHeight="1"/>
  <cols>
    <col min="1" max="1" width="1.61328125" style="18" customWidth="1"/>
    <col min="2" max="2" width="3.61328125" style="18" customWidth="1"/>
    <col min="3" max="3" width="35.61328125" style="18" customWidth="1"/>
    <col min="4" max="4" width="5.61328125" style="35" customWidth="1"/>
    <col min="5" max="5" width="6.61328125" style="18" customWidth="1"/>
    <col min="6" max="6" width="12.61328125" style="18" customWidth="1"/>
    <col min="7" max="7" width="15.61328125" style="18" customWidth="1"/>
    <col min="8" max="8" width="1.61328125" style="18" customWidth="1"/>
    <col min="9" max="16384" width="10.921875" style="18"/>
  </cols>
  <sheetData>
    <row r="1" spans="2:7" ht="12" customHeight="1" thickBot="1">
      <c r="B1" s="209" t="s">
        <v>10</v>
      </c>
      <c r="C1" s="210"/>
      <c r="D1" s="210"/>
      <c r="E1" s="210"/>
      <c r="F1" s="211"/>
      <c r="G1" s="218" t="e" vm="1">
        <v>#VALUE!</v>
      </c>
    </row>
    <row r="2" spans="2:7" ht="36" customHeight="1" thickBot="1">
      <c r="B2" s="209" t="s">
        <v>247</v>
      </c>
      <c r="C2" s="210"/>
      <c r="D2" s="210"/>
      <c r="E2" s="210"/>
      <c r="F2" s="211"/>
      <c r="G2" s="218"/>
    </row>
    <row r="3" spans="2:7" ht="12" customHeight="1" thickBot="1">
      <c r="B3" s="19"/>
      <c r="C3" s="19"/>
      <c r="D3" s="20"/>
      <c r="E3" s="19"/>
      <c r="F3" s="19"/>
      <c r="G3" s="21"/>
    </row>
    <row r="4" spans="2:7" ht="20" customHeight="1" thickBot="1">
      <c r="B4" s="212" t="s">
        <v>7</v>
      </c>
      <c r="C4" s="213"/>
      <c r="D4" s="213"/>
      <c r="E4" s="213"/>
      <c r="F4" s="213"/>
      <c r="G4" s="214"/>
    </row>
    <row r="5" spans="2:7" ht="16.25" customHeight="1" thickBot="1">
      <c r="B5" s="22" t="s">
        <v>0</v>
      </c>
      <c r="C5" s="23" t="s">
        <v>1</v>
      </c>
      <c r="D5" s="23" t="s">
        <v>6</v>
      </c>
      <c r="E5" s="23" t="s">
        <v>8</v>
      </c>
      <c r="F5" s="23" t="s">
        <v>2</v>
      </c>
      <c r="G5" s="24" t="s">
        <v>9</v>
      </c>
    </row>
    <row r="6" spans="2:7" ht="12" customHeight="1" thickBot="1">
      <c r="B6" s="25"/>
      <c r="C6" s="25"/>
      <c r="D6" s="17"/>
      <c r="E6" s="25"/>
      <c r="F6" s="25"/>
      <c r="G6" s="26"/>
    </row>
    <row r="7" spans="2:7" ht="14" customHeight="1">
      <c r="B7" s="27">
        <v>1</v>
      </c>
      <c r="C7" s="224" t="s">
        <v>184</v>
      </c>
      <c r="D7" s="224"/>
      <c r="E7" s="224"/>
      <c r="F7" s="224"/>
      <c r="G7" s="225"/>
    </row>
    <row r="8" spans="2:7" ht="24" customHeight="1">
      <c r="B8" s="196">
        <f>B7+0.01</f>
        <v>1.01</v>
      </c>
      <c r="C8" s="28" t="s">
        <v>144</v>
      </c>
      <c r="D8" s="29" t="s">
        <v>89</v>
      </c>
      <c r="E8" s="30">
        <v>1</v>
      </c>
      <c r="F8" s="204"/>
      <c r="G8" s="143"/>
    </row>
    <row r="9" spans="2:7" ht="24" customHeight="1">
      <c r="B9" s="196">
        <f t="shared" ref="B9:B44" si="0">B8+0.01</f>
        <v>1.02</v>
      </c>
      <c r="C9" s="28" t="s">
        <v>145</v>
      </c>
      <c r="D9" s="29" t="s">
        <v>89</v>
      </c>
      <c r="E9" s="30">
        <v>1</v>
      </c>
      <c r="F9" s="204"/>
      <c r="G9" s="143"/>
    </row>
    <row r="10" spans="2:7" ht="12" customHeight="1">
      <c r="B10" s="196">
        <f t="shared" si="0"/>
        <v>1.03</v>
      </c>
      <c r="C10" s="28" t="s">
        <v>146</v>
      </c>
      <c r="D10" s="29" t="s">
        <v>89</v>
      </c>
      <c r="E10" s="30">
        <v>1</v>
      </c>
      <c r="F10" s="204"/>
      <c r="G10" s="143"/>
    </row>
    <row r="11" spans="2:7" ht="12" customHeight="1">
      <c r="B11" s="196">
        <f t="shared" si="0"/>
        <v>1.04</v>
      </c>
      <c r="C11" s="28" t="s">
        <v>147</v>
      </c>
      <c r="D11" s="29" t="s">
        <v>89</v>
      </c>
      <c r="E11" s="30">
        <v>4</v>
      </c>
      <c r="F11" s="204"/>
      <c r="G11" s="143"/>
    </row>
    <row r="12" spans="2:7" ht="12" customHeight="1">
      <c r="B12" s="196">
        <f t="shared" si="0"/>
        <v>1.05</v>
      </c>
      <c r="C12" s="28" t="s">
        <v>148</v>
      </c>
      <c r="D12" s="29" t="s">
        <v>89</v>
      </c>
      <c r="E12" s="30">
        <v>2</v>
      </c>
      <c r="F12" s="204"/>
      <c r="G12" s="143"/>
    </row>
    <row r="13" spans="2:7" ht="12" customHeight="1">
      <c r="B13" s="196">
        <f t="shared" si="0"/>
        <v>1.06</v>
      </c>
      <c r="C13" s="28" t="s">
        <v>149</v>
      </c>
      <c r="D13" s="29" t="s">
        <v>89</v>
      </c>
      <c r="E13" s="30">
        <v>2</v>
      </c>
      <c r="F13" s="204"/>
      <c r="G13" s="143"/>
    </row>
    <row r="14" spans="2:7" ht="12" customHeight="1">
      <c r="B14" s="196">
        <f t="shared" si="0"/>
        <v>1.07</v>
      </c>
      <c r="C14" s="28" t="s">
        <v>150</v>
      </c>
      <c r="D14" s="29" t="s">
        <v>89</v>
      </c>
      <c r="E14" s="30">
        <v>5</v>
      </c>
      <c r="F14" s="204"/>
      <c r="G14" s="143"/>
    </row>
    <row r="15" spans="2:7" ht="12" customHeight="1">
      <c r="B15" s="196">
        <f t="shared" si="0"/>
        <v>1.08</v>
      </c>
      <c r="C15" s="28" t="s">
        <v>151</v>
      </c>
      <c r="D15" s="29" t="s">
        <v>89</v>
      </c>
      <c r="E15" s="30">
        <v>2</v>
      </c>
      <c r="F15" s="204"/>
      <c r="G15" s="143"/>
    </row>
    <row r="16" spans="2:7" ht="12" customHeight="1">
      <c r="B16" s="196">
        <f t="shared" si="0"/>
        <v>1.0900000000000001</v>
      </c>
      <c r="C16" s="28" t="s">
        <v>152</v>
      </c>
      <c r="D16" s="29" t="s">
        <v>89</v>
      </c>
      <c r="E16" s="30">
        <v>4</v>
      </c>
      <c r="F16" s="204"/>
      <c r="G16" s="143"/>
    </row>
    <row r="17" spans="2:11" ht="12" customHeight="1">
      <c r="B17" s="196">
        <f t="shared" si="0"/>
        <v>1.1000000000000001</v>
      </c>
      <c r="C17" s="28" t="s">
        <v>153</v>
      </c>
      <c r="D17" s="29" t="s">
        <v>89</v>
      </c>
      <c r="E17" s="30">
        <v>2</v>
      </c>
      <c r="F17" s="204"/>
      <c r="G17" s="143"/>
    </row>
    <row r="18" spans="2:11" ht="12" customHeight="1">
      <c r="B18" s="196">
        <f t="shared" si="0"/>
        <v>1.1100000000000001</v>
      </c>
      <c r="C18" s="28" t="s">
        <v>154</v>
      </c>
      <c r="D18" s="29" t="s">
        <v>89</v>
      </c>
      <c r="E18" s="30">
        <v>1</v>
      </c>
      <c r="F18" s="204"/>
      <c r="G18" s="143"/>
    </row>
    <row r="19" spans="2:11" ht="12" customHeight="1">
      <c r="B19" s="196">
        <f t="shared" si="0"/>
        <v>1.1200000000000001</v>
      </c>
      <c r="C19" s="28" t="s">
        <v>155</v>
      </c>
      <c r="D19" s="29" t="s">
        <v>12</v>
      </c>
      <c r="E19" s="30">
        <v>30</v>
      </c>
      <c r="F19" s="204"/>
      <c r="G19" s="143"/>
    </row>
    <row r="20" spans="2:11" ht="12" customHeight="1">
      <c r="B20" s="196">
        <f t="shared" si="0"/>
        <v>1.1300000000000001</v>
      </c>
      <c r="C20" s="28" t="s">
        <v>156</v>
      </c>
      <c r="D20" s="29" t="s">
        <v>89</v>
      </c>
      <c r="E20" s="30">
        <v>2</v>
      </c>
      <c r="F20" s="204"/>
      <c r="G20" s="143"/>
    </row>
    <row r="21" spans="2:11" ht="24" customHeight="1">
      <c r="B21" s="196">
        <f t="shared" si="0"/>
        <v>1.1400000000000001</v>
      </c>
      <c r="C21" s="28" t="s">
        <v>157</v>
      </c>
      <c r="D21" s="29" t="s">
        <v>89</v>
      </c>
      <c r="E21" s="30">
        <v>6</v>
      </c>
      <c r="F21" s="204"/>
      <c r="G21" s="143"/>
      <c r="I21" s="197"/>
      <c r="J21" s="139"/>
      <c r="K21" s="139"/>
    </row>
    <row r="22" spans="2:11" ht="12" customHeight="1">
      <c r="B22" s="196">
        <f t="shared" si="0"/>
        <v>1.1500000000000001</v>
      </c>
      <c r="C22" s="28" t="s">
        <v>158</v>
      </c>
      <c r="D22" s="29" t="s">
        <v>89</v>
      </c>
      <c r="E22" s="30">
        <v>18</v>
      </c>
      <c r="F22" s="204"/>
      <c r="G22" s="143"/>
      <c r="I22" s="197"/>
      <c r="J22" s="139"/>
    </row>
    <row r="23" spans="2:11" ht="12" customHeight="1">
      <c r="B23" s="196">
        <f t="shared" si="0"/>
        <v>1.1600000000000001</v>
      </c>
      <c r="C23" s="28" t="s">
        <v>159</v>
      </c>
      <c r="D23" s="29" t="s">
        <v>89</v>
      </c>
      <c r="E23" s="30">
        <v>2</v>
      </c>
      <c r="F23" s="204"/>
      <c r="G23" s="143"/>
    </row>
    <row r="24" spans="2:11" ht="12" customHeight="1">
      <c r="B24" s="196">
        <f t="shared" si="0"/>
        <v>1.1700000000000002</v>
      </c>
      <c r="C24" s="28" t="s">
        <v>160</v>
      </c>
      <c r="D24" s="29" t="s">
        <v>89</v>
      </c>
      <c r="E24" s="30">
        <v>2</v>
      </c>
      <c r="F24" s="204"/>
      <c r="G24" s="143"/>
    </row>
    <row r="25" spans="2:11" ht="12" customHeight="1">
      <c r="B25" s="196">
        <f t="shared" si="0"/>
        <v>1.1800000000000002</v>
      </c>
      <c r="C25" s="28" t="s">
        <v>161</v>
      </c>
      <c r="D25" s="29" t="s">
        <v>89</v>
      </c>
      <c r="E25" s="30">
        <v>6</v>
      </c>
      <c r="F25" s="204"/>
      <c r="G25" s="143"/>
    </row>
    <row r="26" spans="2:11" ht="12" customHeight="1">
      <c r="B26" s="196">
        <f t="shared" si="0"/>
        <v>1.1900000000000002</v>
      </c>
      <c r="C26" s="28" t="s">
        <v>162</v>
      </c>
      <c r="D26" s="29" t="s">
        <v>89</v>
      </c>
      <c r="E26" s="30">
        <v>2</v>
      </c>
      <c r="F26" s="204"/>
      <c r="G26" s="143"/>
    </row>
    <row r="27" spans="2:11" ht="12" customHeight="1">
      <c r="B27" s="196">
        <f t="shared" si="0"/>
        <v>1.2000000000000002</v>
      </c>
      <c r="C27" s="28" t="s">
        <v>163</v>
      </c>
      <c r="D27" s="29" t="s">
        <v>89</v>
      </c>
      <c r="E27" s="30">
        <v>4</v>
      </c>
      <c r="F27" s="204"/>
      <c r="G27" s="143"/>
    </row>
    <row r="28" spans="2:11" ht="12" customHeight="1">
      <c r="B28" s="196">
        <f t="shared" si="0"/>
        <v>1.2100000000000002</v>
      </c>
      <c r="C28" s="28" t="s">
        <v>164</v>
      </c>
      <c r="D28" s="29" t="s">
        <v>89</v>
      </c>
      <c r="E28" s="30">
        <v>10</v>
      </c>
      <c r="F28" s="204"/>
      <c r="G28" s="143"/>
    </row>
    <row r="29" spans="2:11" ht="14" customHeight="1">
      <c r="B29" s="196">
        <f t="shared" si="0"/>
        <v>1.2200000000000002</v>
      </c>
      <c r="C29" s="28" t="s">
        <v>165</v>
      </c>
      <c r="D29" s="29" t="s">
        <v>12</v>
      </c>
      <c r="E29" s="30">
        <v>10</v>
      </c>
      <c r="F29" s="204"/>
      <c r="G29" s="143"/>
    </row>
    <row r="30" spans="2:11" ht="12" customHeight="1">
      <c r="B30" s="196">
        <f t="shared" si="0"/>
        <v>1.2300000000000002</v>
      </c>
      <c r="C30" s="28" t="s">
        <v>166</v>
      </c>
      <c r="D30" s="29" t="s">
        <v>89</v>
      </c>
      <c r="E30" s="30">
        <v>16</v>
      </c>
      <c r="F30" s="204"/>
      <c r="G30" s="143"/>
    </row>
    <row r="31" spans="2:11" ht="14" customHeight="1">
      <c r="B31" s="196">
        <f t="shared" si="0"/>
        <v>1.2400000000000002</v>
      </c>
      <c r="C31" s="28" t="s">
        <v>167</v>
      </c>
      <c r="D31" s="29" t="s">
        <v>89</v>
      </c>
      <c r="E31" s="30">
        <v>2</v>
      </c>
      <c r="F31" s="204"/>
      <c r="G31" s="143"/>
    </row>
    <row r="32" spans="2:11" ht="12" customHeight="1">
      <c r="B32" s="196">
        <f t="shared" si="0"/>
        <v>1.2500000000000002</v>
      </c>
      <c r="C32" s="28" t="s">
        <v>168</v>
      </c>
      <c r="D32" s="29" t="s">
        <v>89</v>
      </c>
      <c r="E32" s="30">
        <v>2</v>
      </c>
      <c r="F32" s="204"/>
      <c r="G32" s="143"/>
    </row>
    <row r="33" spans="2:10" ht="12" customHeight="1">
      <c r="B33" s="196">
        <f t="shared" si="0"/>
        <v>1.2600000000000002</v>
      </c>
      <c r="C33" s="28" t="s">
        <v>169</v>
      </c>
      <c r="D33" s="29" t="s">
        <v>89</v>
      </c>
      <c r="E33" s="30">
        <v>2</v>
      </c>
      <c r="F33" s="204"/>
      <c r="G33" s="143"/>
    </row>
    <row r="34" spans="2:10" ht="12" customHeight="1">
      <c r="B34" s="196">
        <f t="shared" si="0"/>
        <v>1.2700000000000002</v>
      </c>
      <c r="C34" s="28" t="s">
        <v>170</v>
      </c>
      <c r="D34" s="29" t="s">
        <v>89</v>
      </c>
      <c r="E34" s="30">
        <v>10</v>
      </c>
      <c r="F34" s="204"/>
      <c r="G34" s="143"/>
    </row>
    <row r="35" spans="2:10" ht="12" customHeight="1">
      <c r="B35" s="196">
        <f t="shared" si="0"/>
        <v>1.2800000000000002</v>
      </c>
      <c r="C35" s="28" t="s">
        <v>171</v>
      </c>
      <c r="D35" s="29" t="s">
        <v>89</v>
      </c>
      <c r="E35" s="30">
        <v>2</v>
      </c>
      <c r="F35" s="204"/>
      <c r="G35" s="143"/>
    </row>
    <row r="36" spans="2:10" ht="12" customHeight="1">
      <c r="B36" s="196">
        <f t="shared" si="0"/>
        <v>1.2900000000000003</v>
      </c>
      <c r="C36" s="28" t="s">
        <v>172</v>
      </c>
      <c r="D36" s="29" t="s">
        <v>89</v>
      </c>
      <c r="E36" s="30">
        <v>2</v>
      </c>
      <c r="F36" s="204"/>
      <c r="G36" s="143"/>
    </row>
    <row r="37" spans="2:10" ht="12" customHeight="1">
      <c r="B37" s="196">
        <f t="shared" si="0"/>
        <v>1.3000000000000003</v>
      </c>
      <c r="C37" s="28" t="s">
        <v>173</v>
      </c>
      <c r="D37" s="29" t="s">
        <v>89</v>
      </c>
      <c r="E37" s="30">
        <v>2</v>
      </c>
      <c r="F37" s="204"/>
      <c r="G37" s="143"/>
    </row>
    <row r="38" spans="2:10" ht="12" customHeight="1">
      <c r="B38" s="196">
        <f t="shared" si="0"/>
        <v>1.3100000000000003</v>
      </c>
      <c r="C38" s="28" t="s">
        <v>174</v>
      </c>
      <c r="D38" s="29" t="s">
        <v>89</v>
      </c>
      <c r="E38" s="30">
        <v>8</v>
      </c>
      <c r="F38" s="204"/>
      <c r="G38" s="143"/>
    </row>
    <row r="39" spans="2:10" ht="12" customHeight="1">
      <c r="B39" s="196">
        <f t="shared" si="0"/>
        <v>1.3200000000000003</v>
      </c>
      <c r="C39" s="28" t="s">
        <v>175</v>
      </c>
      <c r="D39" s="29" t="s">
        <v>89</v>
      </c>
      <c r="E39" s="30">
        <v>30</v>
      </c>
      <c r="F39" s="204"/>
      <c r="G39" s="143"/>
    </row>
    <row r="40" spans="2:10" ht="12" customHeight="1">
      <c r="B40" s="196">
        <f t="shared" si="0"/>
        <v>1.3300000000000003</v>
      </c>
      <c r="C40" s="28" t="s">
        <v>176</v>
      </c>
      <c r="D40" s="29" t="s">
        <v>89</v>
      </c>
      <c r="E40" s="30">
        <v>3</v>
      </c>
      <c r="F40" s="204"/>
      <c r="G40" s="143"/>
    </row>
    <row r="41" spans="2:10" ht="12" customHeight="1">
      <c r="B41" s="196">
        <f t="shared" si="0"/>
        <v>1.3400000000000003</v>
      </c>
      <c r="C41" s="28" t="s">
        <v>177</v>
      </c>
      <c r="D41" s="29" t="s">
        <v>12</v>
      </c>
      <c r="E41" s="30">
        <v>15</v>
      </c>
      <c r="F41" s="204"/>
      <c r="G41" s="143"/>
    </row>
    <row r="42" spans="2:10" ht="12" customHeight="1">
      <c r="B42" s="196">
        <f t="shared" si="0"/>
        <v>1.3500000000000003</v>
      </c>
      <c r="C42" s="28" t="s">
        <v>178</v>
      </c>
      <c r="D42" s="29" t="s">
        <v>89</v>
      </c>
      <c r="E42" s="30">
        <v>4</v>
      </c>
      <c r="F42" s="204"/>
      <c r="G42" s="143"/>
    </row>
    <row r="43" spans="2:10" ht="12" customHeight="1">
      <c r="B43" s="196">
        <f t="shared" si="0"/>
        <v>1.3600000000000003</v>
      </c>
      <c r="C43" s="28" t="s">
        <v>179</v>
      </c>
      <c r="D43" s="29" t="s">
        <v>12</v>
      </c>
      <c r="E43" s="30">
        <v>400</v>
      </c>
      <c r="F43" s="204"/>
      <c r="G43" s="143"/>
    </row>
    <row r="44" spans="2:10" ht="12" customHeight="1" thickBot="1">
      <c r="B44" s="196">
        <f t="shared" si="0"/>
        <v>1.3700000000000003</v>
      </c>
      <c r="C44" s="28" t="s">
        <v>180</v>
      </c>
      <c r="D44" s="29" t="s">
        <v>89</v>
      </c>
      <c r="E44" s="30">
        <v>1</v>
      </c>
      <c r="F44" s="204"/>
      <c r="G44" s="143"/>
    </row>
    <row r="45" spans="2:10" ht="12" customHeight="1" thickBot="1">
      <c r="B45" s="226" t="s">
        <v>181</v>
      </c>
      <c r="C45" s="227"/>
      <c r="D45" s="227"/>
      <c r="E45" s="227"/>
      <c r="F45" s="227"/>
      <c r="G45" s="198">
        <f>SUM(G8:G44)</f>
        <v>0</v>
      </c>
    </row>
    <row r="46" spans="2:10" ht="12" customHeight="1" thickBot="1">
      <c r="B46" s="196">
        <f>B44+0.01</f>
        <v>1.3800000000000003</v>
      </c>
      <c r="C46" s="199" t="s">
        <v>182</v>
      </c>
      <c r="D46" s="200" t="s">
        <v>183</v>
      </c>
      <c r="E46" s="200">
        <v>1</v>
      </c>
      <c r="F46" s="205"/>
      <c r="G46" s="201"/>
      <c r="I46" s="197"/>
      <c r="J46" s="139"/>
    </row>
    <row r="47" spans="2:10" ht="12" customHeight="1" thickTop="1" thickBot="1">
      <c r="B47" s="215" t="str">
        <f>"TOTAL "&amp;C7</f>
        <v>TOTAL SUMINISTRO E INSTALACION - SAN ANTONIO</v>
      </c>
      <c r="C47" s="216"/>
      <c r="D47" s="216"/>
      <c r="E47" s="216"/>
      <c r="F47" s="217"/>
      <c r="G47" s="144">
        <f>G45+G46</f>
        <v>0</v>
      </c>
    </row>
    <row r="48" spans="2:10" ht="12" customHeight="1" thickBot="1">
      <c r="B48" s="25"/>
      <c r="C48" s="25"/>
      <c r="D48" s="17"/>
      <c r="E48" s="25"/>
      <c r="F48" s="25"/>
      <c r="G48" s="26"/>
    </row>
    <row r="49" spans="2:10" ht="12" customHeight="1">
      <c r="B49" s="27">
        <v>2</v>
      </c>
      <c r="C49" s="224" t="s">
        <v>185</v>
      </c>
      <c r="D49" s="224"/>
      <c r="E49" s="224"/>
      <c r="F49" s="224"/>
      <c r="G49" s="225"/>
    </row>
    <row r="50" spans="2:10" ht="14" customHeight="1">
      <c r="B50" s="196">
        <f>B49+0.01</f>
        <v>2.0099999999999998</v>
      </c>
      <c r="C50" s="28" t="s">
        <v>146</v>
      </c>
      <c r="D50" s="29" t="s">
        <v>89</v>
      </c>
      <c r="E50" s="30">
        <v>1</v>
      </c>
      <c r="F50" s="204"/>
      <c r="G50" s="143"/>
    </row>
    <row r="51" spans="2:10" ht="12" customHeight="1">
      <c r="B51" s="196">
        <f>B50+0.01</f>
        <v>2.0199999999999996</v>
      </c>
      <c r="C51" s="28" t="s">
        <v>186</v>
      </c>
      <c r="D51" s="29" t="s">
        <v>89</v>
      </c>
      <c r="E51" s="30">
        <v>1</v>
      </c>
      <c r="F51" s="204"/>
      <c r="G51" s="143"/>
    </row>
    <row r="52" spans="2:10" ht="15" customHeight="1">
      <c r="B52" s="196">
        <f t="shared" ref="B52:B89" si="1">B51+0.01</f>
        <v>2.0299999999999994</v>
      </c>
      <c r="C52" s="28" t="s">
        <v>187</v>
      </c>
      <c r="D52" s="29" t="s">
        <v>89</v>
      </c>
      <c r="E52" s="30">
        <v>3</v>
      </c>
      <c r="F52" s="204"/>
      <c r="G52" s="143"/>
    </row>
    <row r="53" spans="2:10" ht="12" customHeight="1">
      <c r="B53" s="196">
        <f t="shared" si="1"/>
        <v>2.0399999999999991</v>
      </c>
      <c r="C53" s="28" t="s">
        <v>188</v>
      </c>
      <c r="D53" s="29" t="s">
        <v>89</v>
      </c>
      <c r="E53" s="30">
        <v>7</v>
      </c>
      <c r="F53" s="204"/>
      <c r="G53" s="143"/>
    </row>
    <row r="54" spans="2:10" ht="20" customHeight="1">
      <c r="B54" s="196">
        <f t="shared" si="1"/>
        <v>2.0499999999999989</v>
      </c>
      <c r="C54" s="28" t="s">
        <v>189</v>
      </c>
      <c r="D54" s="29" t="s">
        <v>89</v>
      </c>
      <c r="E54" s="30">
        <v>2</v>
      </c>
      <c r="F54" s="204"/>
      <c r="G54" s="143"/>
    </row>
    <row r="55" spans="2:10" ht="12" customHeight="1">
      <c r="B55" s="196">
        <f t="shared" si="1"/>
        <v>2.0599999999999987</v>
      </c>
      <c r="C55" s="28" t="s">
        <v>190</v>
      </c>
      <c r="D55" s="29" t="s">
        <v>89</v>
      </c>
      <c r="E55" s="30">
        <v>20</v>
      </c>
      <c r="F55" s="204"/>
      <c r="G55" s="143"/>
    </row>
    <row r="56" spans="2:10" ht="12" customHeight="1">
      <c r="B56" s="196">
        <f t="shared" si="1"/>
        <v>2.0699999999999985</v>
      </c>
      <c r="C56" s="28" t="s">
        <v>191</v>
      </c>
      <c r="D56" s="29" t="s">
        <v>89</v>
      </c>
      <c r="E56" s="30">
        <v>6</v>
      </c>
      <c r="F56" s="204"/>
      <c r="G56" s="143"/>
    </row>
    <row r="57" spans="2:10" ht="12" customHeight="1">
      <c r="B57" s="196">
        <f t="shared" si="1"/>
        <v>2.0799999999999983</v>
      </c>
      <c r="C57" s="28" t="s">
        <v>192</v>
      </c>
      <c r="D57" s="29" t="s">
        <v>89</v>
      </c>
      <c r="E57" s="30">
        <v>5</v>
      </c>
      <c r="F57" s="204"/>
      <c r="G57" s="143"/>
    </row>
    <row r="58" spans="2:10" ht="15" customHeight="1">
      <c r="B58" s="196">
        <f t="shared" si="1"/>
        <v>2.0899999999999981</v>
      </c>
      <c r="C58" s="28" t="s">
        <v>193</v>
      </c>
      <c r="D58" s="29" t="s">
        <v>89</v>
      </c>
      <c r="E58" s="30">
        <v>4</v>
      </c>
      <c r="F58" s="204"/>
      <c r="G58" s="143"/>
    </row>
    <row r="59" spans="2:10" ht="12" customHeight="1">
      <c r="B59" s="196">
        <f t="shared" si="1"/>
        <v>2.0999999999999979</v>
      </c>
      <c r="C59" s="28" t="s">
        <v>194</v>
      </c>
      <c r="D59" s="29" t="s">
        <v>89</v>
      </c>
      <c r="E59" s="30">
        <v>4</v>
      </c>
      <c r="F59" s="204"/>
      <c r="G59" s="143"/>
    </row>
    <row r="60" spans="2:10" ht="20" customHeight="1">
      <c r="B60" s="196">
        <f t="shared" si="1"/>
        <v>2.1099999999999977</v>
      </c>
      <c r="C60" s="28" t="s">
        <v>195</v>
      </c>
      <c r="D60" s="29" t="s">
        <v>89</v>
      </c>
      <c r="E60" s="30">
        <v>2</v>
      </c>
      <c r="F60" s="204"/>
      <c r="G60" s="143"/>
    </row>
    <row r="61" spans="2:10" ht="12" customHeight="1">
      <c r="B61" s="196">
        <f t="shared" si="1"/>
        <v>2.1199999999999974</v>
      </c>
      <c r="C61" s="28" t="s">
        <v>196</v>
      </c>
      <c r="D61" s="29" t="s">
        <v>89</v>
      </c>
      <c r="E61" s="30">
        <v>2</v>
      </c>
      <c r="F61" s="204"/>
      <c r="G61" s="143"/>
      <c r="J61" s="139"/>
    </row>
    <row r="62" spans="2:10" ht="20" customHeight="1">
      <c r="B62" s="196">
        <f t="shared" si="1"/>
        <v>2.1299999999999972</v>
      </c>
      <c r="C62" s="28" t="s">
        <v>197</v>
      </c>
      <c r="D62" s="29" t="s">
        <v>89</v>
      </c>
      <c r="E62" s="30">
        <v>4</v>
      </c>
      <c r="F62" s="204"/>
      <c r="G62" s="143"/>
      <c r="J62" s="139"/>
    </row>
    <row r="63" spans="2:10" ht="12" customHeight="1">
      <c r="B63" s="196">
        <f t="shared" si="1"/>
        <v>2.139999999999997</v>
      </c>
      <c r="C63" s="28" t="s">
        <v>198</v>
      </c>
      <c r="D63" s="29" t="s">
        <v>89</v>
      </c>
      <c r="E63" s="30">
        <v>4</v>
      </c>
      <c r="F63" s="204"/>
      <c r="G63" s="143"/>
    </row>
    <row r="64" spans="2:10" ht="12" customHeight="1">
      <c r="B64" s="196">
        <f t="shared" si="1"/>
        <v>2.1499999999999968</v>
      </c>
      <c r="C64" s="28" t="s">
        <v>199</v>
      </c>
      <c r="D64" s="29" t="s">
        <v>89</v>
      </c>
      <c r="E64" s="30">
        <v>4</v>
      </c>
      <c r="F64" s="204"/>
      <c r="G64" s="143"/>
    </row>
    <row r="65" spans="2:7" ht="12" customHeight="1">
      <c r="B65" s="196">
        <f t="shared" si="1"/>
        <v>2.1599999999999966</v>
      </c>
      <c r="C65" s="28" t="s">
        <v>200</v>
      </c>
      <c r="D65" s="29" t="s">
        <v>89</v>
      </c>
      <c r="E65" s="30">
        <v>8</v>
      </c>
      <c r="F65" s="204"/>
      <c r="G65" s="143"/>
    </row>
    <row r="66" spans="2:7" ht="12" customHeight="1">
      <c r="B66" s="196">
        <f t="shared" si="1"/>
        <v>2.1699999999999964</v>
      </c>
      <c r="C66" s="28" t="s">
        <v>201</v>
      </c>
      <c r="D66" s="29" t="s">
        <v>89</v>
      </c>
      <c r="E66" s="30">
        <v>8</v>
      </c>
      <c r="F66" s="204"/>
      <c r="G66" s="143"/>
    </row>
    <row r="67" spans="2:7" ht="12" customHeight="1">
      <c r="B67" s="196">
        <f t="shared" si="1"/>
        <v>2.1799999999999962</v>
      </c>
      <c r="C67" s="28" t="s">
        <v>202</v>
      </c>
      <c r="D67" s="29" t="s">
        <v>89</v>
      </c>
      <c r="E67" s="30">
        <v>4</v>
      </c>
      <c r="F67" s="204"/>
      <c r="G67" s="143"/>
    </row>
    <row r="68" spans="2:7" ht="12" customHeight="1">
      <c r="B68" s="196">
        <f t="shared" si="1"/>
        <v>2.1899999999999959</v>
      </c>
      <c r="C68" s="28" t="s">
        <v>203</v>
      </c>
      <c r="D68" s="29" t="s">
        <v>89</v>
      </c>
      <c r="E68" s="30">
        <v>2</v>
      </c>
      <c r="F68" s="204"/>
      <c r="G68" s="143"/>
    </row>
    <row r="69" spans="2:7" ht="12" customHeight="1">
      <c r="B69" s="196">
        <f t="shared" si="1"/>
        <v>2.1999999999999957</v>
      </c>
      <c r="C69" s="28" t="s">
        <v>204</v>
      </c>
      <c r="D69" s="29" t="s">
        <v>89</v>
      </c>
      <c r="E69" s="30">
        <v>2</v>
      </c>
      <c r="F69" s="204"/>
      <c r="G69" s="143"/>
    </row>
    <row r="70" spans="2:7" ht="12" customHeight="1">
      <c r="B70" s="196">
        <f t="shared" si="1"/>
        <v>2.2099999999999955</v>
      </c>
      <c r="C70" s="28" t="s">
        <v>205</v>
      </c>
      <c r="D70" s="29" t="s">
        <v>12</v>
      </c>
      <c r="E70" s="30">
        <v>900</v>
      </c>
      <c r="F70" s="204"/>
      <c r="G70" s="143"/>
    </row>
    <row r="71" spans="2:7" ht="12" customHeight="1">
      <c r="B71" s="196">
        <f t="shared" si="1"/>
        <v>2.2199999999999953</v>
      </c>
      <c r="C71" s="28" t="s">
        <v>206</v>
      </c>
      <c r="D71" s="29" t="s">
        <v>89</v>
      </c>
      <c r="E71" s="30">
        <v>2</v>
      </c>
      <c r="F71" s="204"/>
      <c r="G71" s="143"/>
    </row>
    <row r="72" spans="2:7" ht="12" customHeight="1">
      <c r="B72" s="196">
        <f t="shared" si="1"/>
        <v>2.2299999999999951</v>
      </c>
      <c r="C72" s="28" t="s">
        <v>207</v>
      </c>
      <c r="D72" s="29" t="s">
        <v>12</v>
      </c>
      <c r="E72" s="30">
        <v>15</v>
      </c>
      <c r="F72" s="204"/>
      <c r="G72" s="143"/>
    </row>
    <row r="73" spans="2:7" ht="12" customHeight="1">
      <c r="B73" s="196">
        <f t="shared" si="1"/>
        <v>2.2399999999999949</v>
      </c>
      <c r="C73" s="28" t="s">
        <v>208</v>
      </c>
      <c r="D73" s="29" t="s">
        <v>89</v>
      </c>
      <c r="E73" s="30">
        <v>1</v>
      </c>
      <c r="F73" s="204"/>
      <c r="G73" s="143"/>
    </row>
    <row r="74" spans="2:7" ht="12" customHeight="1">
      <c r="B74" s="196">
        <f t="shared" si="1"/>
        <v>2.2499999999999947</v>
      </c>
      <c r="C74" s="28" t="s">
        <v>209</v>
      </c>
      <c r="D74" s="29" t="s">
        <v>89</v>
      </c>
      <c r="E74" s="30">
        <v>6</v>
      </c>
      <c r="F74" s="204"/>
      <c r="G74" s="143"/>
    </row>
    <row r="75" spans="2:7" ht="12" customHeight="1">
      <c r="B75" s="196">
        <f t="shared" si="1"/>
        <v>2.2599999999999945</v>
      </c>
      <c r="C75" s="28" t="s">
        <v>210</v>
      </c>
      <c r="D75" s="29" t="s">
        <v>89</v>
      </c>
      <c r="E75" s="30">
        <v>12</v>
      </c>
      <c r="F75" s="204"/>
      <c r="G75" s="143"/>
    </row>
    <row r="76" spans="2:7" ht="12" customHeight="1">
      <c r="B76" s="196">
        <f t="shared" si="1"/>
        <v>2.2699999999999942</v>
      </c>
      <c r="C76" s="28" t="s">
        <v>211</v>
      </c>
      <c r="D76" s="29" t="s">
        <v>12</v>
      </c>
      <c r="E76" s="30">
        <v>15</v>
      </c>
      <c r="F76" s="204"/>
      <c r="G76" s="143"/>
    </row>
    <row r="77" spans="2:7" ht="12" customHeight="1">
      <c r="B77" s="196">
        <f t="shared" si="1"/>
        <v>2.279999999999994</v>
      </c>
      <c r="C77" s="28" t="s">
        <v>212</v>
      </c>
      <c r="D77" s="29" t="s">
        <v>89</v>
      </c>
      <c r="E77" s="30">
        <v>20</v>
      </c>
      <c r="F77" s="204"/>
      <c r="G77" s="143"/>
    </row>
    <row r="78" spans="2:7" ht="12" customHeight="1">
      <c r="B78" s="196">
        <f t="shared" si="1"/>
        <v>2.2899999999999938</v>
      </c>
      <c r="C78" s="28" t="s">
        <v>213</v>
      </c>
      <c r="D78" s="29" t="s">
        <v>89</v>
      </c>
      <c r="E78" s="30">
        <v>12</v>
      </c>
      <c r="F78" s="204"/>
      <c r="G78" s="143"/>
    </row>
    <row r="79" spans="2:7" ht="12" customHeight="1">
      <c r="B79" s="196">
        <f t="shared" si="1"/>
        <v>2.2999999999999936</v>
      </c>
      <c r="C79" s="28" t="s">
        <v>214</v>
      </c>
      <c r="D79" s="29" t="s">
        <v>89</v>
      </c>
      <c r="E79" s="30">
        <v>30</v>
      </c>
      <c r="F79" s="204"/>
      <c r="G79" s="143"/>
    </row>
    <row r="80" spans="2:7" ht="12" customHeight="1">
      <c r="B80" s="196">
        <f t="shared" si="1"/>
        <v>2.3099999999999934</v>
      </c>
      <c r="C80" s="28" t="s">
        <v>215</v>
      </c>
      <c r="D80" s="29" t="s">
        <v>89</v>
      </c>
      <c r="E80" s="30">
        <v>1</v>
      </c>
      <c r="F80" s="204"/>
      <c r="G80" s="143"/>
    </row>
    <row r="81" spans="2:7" ht="12" customHeight="1">
      <c r="B81" s="196">
        <f t="shared" si="1"/>
        <v>2.3199999999999932</v>
      </c>
      <c r="C81" s="28" t="s">
        <v>216</v>
      </c>
      <c r="D81" s="29" t="s">
        <v>89</v>
      </c>
      <c r="E81" s="30">
        <v>1</v>
      </c>
      <c r="F81" s="204"/>
      <c r="G81" s="143"/>
    </row>
    <row r="82" spans="2:7" ht="12" customHeight="1">
      <c r="B82" s="196">
        <f t="shared" si="1"/>
        <v>2.329999999999993</v>
      </c>
      <c r="C82" s="28" t="s">
        <v>217</v>
      </c>
      <c r="D82" s="29" t="s">
        <v>89</v>
      </c>
      <c r="E82" s="30">
        <v>1</v>
      </c>
      <c r="F82" s="204"/>
      <c r="G82" s="143"/>
    </row>
    <row r="83" spans="2:7" ht="12" customHeight="1">
      <c r="B83" s="196">
        <f t="shared" si="1"/>
        <v>2.3399999999999928</v>
      </c>
      <c r="C83" s="28" t="s">
        <v>218</v>
      </c>
      <c r="D83" s="29" t="s">
        <v>89</v>
      </c>
      <c r="E83" s="30">
        <v>1</v>
      </c>
      <c r="F83" s="204"/>
      <c r="G83" s="143"/>
    </row>
    <row r="84" spans="2:7" ht="12" customHeight="1">
      <c r="B84" s="196">
        <f t="shared" si="1"/>
        <v>2.3499999999999925</v>
      </c>
      <c r="C84" s="28" t="s">
        <v>219</v>
      </c>
      <c r="D84" s="29" t="s">
        <v>89</v>
      </c>
      <c r="E84" s="30">
        <v>2</v>
      </c>
      <c r="F84" s="204"/>
      <c r="G84" s="143"/>
    </row>
    <row r="85" spans="2:7" ht="12" customHeight="1">
      <c r="B85" s="196">
        <f t="shared" si="1"/>
        <v>2.3599999999999923</v>
      </c>
      <c r="C85" s="28" t="s">
        <v>220</v>
      </c>
      <c r="D85" s="29" t="s">
        <v>89</v>
      </c>
      <c r="E85" s="30">
        <v>4</v>
      </c>
      <c r="F85" s="204"/>
      <c r="G85" s="143"/>
    </row>
    <row r="86" spans="2:7" ht="12" customHeight="1">
      <c r="B86" s="196">
        <f t="shared" si="1"/>
        <v>2.3699999999999921</v>
      </c>
      <c r="C86" s="28" t="s">
        <v>221</v>
      </c>
      <c r="D86" s="29" t="s">
        <v>89</v>
      </c>
      <c r="E86" s="30">
        <v>1</v>
      </c>
      <c r="F86" s="204"/>
      <c r="G86" s="143"/>
    </row>
    <row r="87" spans="2:7" ht="12" customHeight="1">
      <c r="B87" s="196">
        <f t="shared" si="1"/>
        <v>2.3799999999999919</v>
      </c>
      <c r="C87" s="28" t="s">
        <v>222</v>
      </c>
      <c r="D87" s="29" t="s">
        <v>89</v>
      </c>
      <c r="E87" s="30">
        <v>35</v>
      </c>
      <c r="F87" s="204"/>
      <c r="G87" s="143"/>
    </row>
    <row r="88" spans="2:7" ht="12" customHeight="1">
      <c r="B88" s="196">
        <f t="shared" si="1"/>
        <v>2.3899999999999917</v>
      </c>
      <c r="C88" s="28" t="s">
        <v>223</v>
      </c>
      <c r="D88" s="29" t="s">
        <v>89</v>
      </c>
      <c r="E88" s="30">
        <v>1</v>
      </c>
      <c r="F88" s="204"/>
      <c r="G88" s="143"/>
    </row>
    <row r="89" spans="2:7" ht="12" customHeight="1" thickBot="1">
      <c r="B89" s="196">
        <f t="shared" si="1"/>
        <v>2.3999999999999915</v>
      </c>
      <c r="C89" s="28" t="s">
        <v>224</v>
      </c>
      <c r="D89" s="29" t="s">
        <v>89</v>
      </c>
      <c r="E89" s="30">
        <v>1</v>
      </c>
      <c r="F89" s="204"/>
      <c r="G89" s="143"/>
    </row>
    <row r="90" spans="2:7" ht="12" customHeight="1" thickBot="1">
      <c r="B90" s="226" t="s">
        <v>225</v>
      </c>
      <c r="C90" s="227"/>
      <c r="D90" s="227"/>
      <c r="E90" s="227"/>
      <c r="F90" s="227"/>
      <c r="G90" s="198">
        <f>SUM(G50:G89)</f>
        <v>0</v>
      </c>
    </row>
    <row r="91" spans="2:7" ht="12" customHeight="1" thickBot="1">
      <c r="B91" s="196">
        <f>B89+0.01</f>
        <v>2.4099999999999913</v>
      </c>
      <c r="C91" s="199" t="s">
        <v>226</v>
      </c>
      <c r="D91" s="200" t="s">
        <v>183</v>
      </c>
      <c r="E91" s="200">
        <v>1</v>
      </c>
      <c r="F91" s="205"/>
      <c r="G91" s="201"/>
    </row>
    <row r="92" spans="2:7" ht="12" customHeight="1" thickTop="1" thickBot="1">
      <c r="B92" s="221" t="str">
        <f>"TOTAL "&amp;C49</f>
        <v>TOTAL SUMINISTRO E INSTALACION - LOS POZOS</v>
      </c>
      <c r="C92" s="222"/>
      <c r="D92" s="222"/>
      <c r="E92" s="222"/>
      <c r="F92" s="223"/>
      <c r="G92" s="144"/>
    </row>
    <row r="93" spans="2:7" ht="12" customHeight="1" thickBot="1">
      <c r="B93" s="52"/>
      <c r="C93" s="202"/>
      <c r="D93" s="202"/>
      <c r="E93" s="202"/>
      <c r="F93" s="202"/>
      <c r="G93" s="203"/>
    </row>
    <row r="94" spans="2:7" ht="12" customHeight="1">
      <c r="B94" s="27">
        <v>3</v>
      </c>
      <c r="C94" s="224" t="s">
        <v>227</v>
      </c>
      <c r="D94" s="224"/>
      <c r="E94" s="224"/>
      <c r="F94" s="224"/>
      <c r="G94" s="225"/>
    </row>
    <row r="95" spans="2:7" ht="12" customHeight="1">
      <c r="B95" s="196">
        <f>B94+0.01</f>
        <v>3.01</v>
      </c>
      <c r="C95" s="28" t="s">
        <v>146</v>
      </c>
      <c r="D95" s="29" t="s">
        <v>89</v>
      </c>
      <c r="E95" s="30">
        <v>1</v>
      </c>
      <c r="F95" s="204"/>
      <c r="G95" s="143"/>
    </row>
    <row r="96" spans="2:7" ht="12" customHeight="1">
      <c r="B96" s="196">
        <f t="shared" ref="B96:B128" si="2">B95+0.01</f>
        <v>3.0199999999999996</v>
      </c>
      <c r="C96" s="28" t="s">
        <v>179</v>
      </c>
      <c r="D96" s="29" t="s">
        <v>12</v>
      </c>
      <c r="E96" s="30">
        <v>80</v>
      </c>
      <c r="F96" s="204"/>
      <c r="G96" s="143"/>
    </row>
    <row r="97" spans="2:7" ht="12" customHeight="1">
      <c r="B97" s="196">
        <f t="shared" si="2"/>
        <v>3.0299999999999994</v>
      </c>
      <c r="C97" s="28" t="s">
        <v>152</v>
      </c>
      <c r="D97" s="29" t="s">
        <v>89</v>
      </c>
      <c r="E97" s="30">
        <v>4</v>
      </c>
      <c r="F97" s="204"/>
      <c r="G97" s="143"/>
    </row>
    <row r="98" spans="2:7" ht="12" customHeight="1">
      <c r="B98" s="196">
        <f t="shared" si="2"/>
        <v>3.0399999999999991</v>
      </c>
      <c r="C98" s="28" t="s">
        <v>228</v>
      </c>
      <c r="D98" s="29" t="s">
        <v>89</v>
      </c>
      <c r="E98" s="30">
        <v>4</v>
      </c>
      <c r="F98" s="204"/>
      <c r="G98" s="143"/>
    </row>
    <row r="99" spans="2:7" ht="12" customHeight="1">
      <c r="B99" s="196">
        <f t="shared" si="2"/>
        <v>3.0499999999999989</v>
      </c>
      <c r="C99" s="28" t="s">
        <v>157</v>
      </c>
      <c r="D99" s="29" t="s">
        <v>89</v>
      </c>
      <c r="E99" s="30">
        <v>6</v>
      </c>
      <c r="F99" s="204"/>
      <c r="G99" s="143"/>
    </row>
    <row r="100" spans="2:7" ht="12" customHeight="1">
      <c r="B100" s="196">
        <f t="shared" si="2"/>
        <v>3.0599999999999987</v>
      </c>
      <c r="C100" s="28" t="s">
        <v>167</v>
      </c>
      <c r="D100" s="29" t="s">
        <v>89</v>
      </c>
      <c r="E100" s="30">
        <v>2</v>
      </c>
      <c r="F100" s="204"/>
      <c r="G100" s="143"/>
    </row>
    <row r="101" spans="2:7" ht="12" customHeight="1">
      <c r="B101" s="196">
        <f t="shared" si="2"/>
        <v>3.0699999999999985</v>
      </c>
      <c r="C101" s="28" t="s">
        <v>154</v>
      </c>
      <c r="D101" s="29" t="s">
        <v>89</v>
      </c>
      <c r="E101" s="30">
        <v>1</v>
      </c>
      <c r="F101" s="204"/>
      <c r="G101" s="143"/>
    </row>
    <row r="102" spans="2:7" ht="12" customHeight="1">
      <c r="B102" s="196">
        <f t="shared" si="2"/>
        <v>3.0799999999999983</v>
      </c>
      <c r="C102" s="28" t="s">
        <v>178</v>
      </c>
      <c r="D102" s="29" t="s">
        <v>89</v>
      </c>
      <c r="E102" s="30">
        <v>2</v>
      </c>
      <c r="F102" s="204"/>
      <c r="G102" s="143"/>
    </row>
    <row r="103" spans="2:7" ht="12" customHeight="1">
      <c r="B103" s="196">
        <f t="shared" si="2"/>
        <v>3.0899999999999981</v>
      </c>
      <c r="C103" s="28" t="s">
        <v>229</v>
      </c>
      <c r="D103" s="29" t="s">
        <v>89</v>
      </c>
      <c r="E103" s="30">
        <v>5</v>
      </c>
      <c r="F103" s="204"/>
      <c r="G103" s="143"/>
    </row>
    <row r="104" spans="2:7" ht="12" customHeight="1">
      <c r="B104" s="196">
        <f t="shared" si="2"/>
        <v>3.0999999999999979</v>
      </c>
      <c r="C104" s="28" t="s">
        <v>230</v>
      </c>
      <c r="D104" s="29" t="s">
        <v>12</v>
      </c>
      <c r="E104" s="30">
        <v>15</v>
      </c>
      <c r="F104" s="204"/>
      <c r="G104" s="143"/>
    </row>
    <row r="105" spans="2:7" ht="12" customHeight="1">
      <c r="B105" s="196">
        <f t="shared" si="2"/>
        <v>3.1099999999999977</v>
      </c>
      <c r="C105" s="28" t="s">
        <v>156</v>
      </c>
      <c r="D105" s="29" t="s">
        <v>89</v>
      </c>
      <c r="E105" s="30">
        <v>1</v>
      </c>
      <c r="F105" s="204"/>
      <c r="G105" s="143"/>
    </row>
    <row r="106" spans="2:7" ht="12" customHeight="1">
      <c r="B106" s="196">
        <f t="shared" si="2"/>
        <v>3.1199999999999974</v>
      </c>
      <c r="C106" s="28" t="s">
        <v>172</v>
      </c>
      <c r="D106" s="29" t="s">
        <v>89</v>
      </c>
      <c r="E106" s="30">
        <v>1</v>
      </c>
      <c r="F106" s="204"/>
      <c r="G106" s="143"/>
    </row>
    <row r="107" spans="2:7" ht="12" customHeight="1">
      <c r="B107" s="196">
        <f t="shared" si="2"/>
        <v>3.1299999999999972</v>
      </c>
      <c r="C107" s="28" t="s">
        <v>162</v>
      </c>
      <c r="D107" s="29" t="s">
        <v>89</v>
      </c>
      <c r="E107" s="30">
        <v>1</v>
      </c>
      <c r="F107" s="204"/>
      <c r="G107" s="143"/>
    </row>
    <row r="108" spans="2:7" ht="12" customHeight="1">
      <c r="B108" s="196">
        <f t="shared" si="2"/>
        <v>3.139999999999997</v>
      </c>
      <c r="C108" s="28" t="s">
        <v>163</v>
      </c>
      <c r="D108" s="29" t="s">
        <v>89</v>
      </c>
      <c r="E108" s="30">
        <v>2</v>
      </c>
      <c r="F108" s="204"/>
      <c r="G108" s="143"/>
    </row>
    <row r="109" spans="2:7" ht="12" customHeight="1">
      <c r="B109" s="196">
        <f t="shared" si="2"/>
        <v>3.1499999999999968</v>
      </c>
      <c r="C109" s="28" t="s">
        <v>147</v>
      </c>
      <c r="D109" s="29" t="s">
        <v>89</v>
      </c>
      <c r="E109" s="30">
        <v>4</v>
      </c>
      <c r="F109" s="204"/>
      <c r="G109" s="143"/>
    </row>
    <row r="110" spans="2:7" ht="12" customHeight="1">
      <c r="B110" s="196">
        <f t="shared" si="2"/>
        <v>3.1599999999999966</v>
      </c>
      <c r="C110" s="28" t="s">
        <v>169</v>
      </c>
      <c r="D110" s="29" t="s">
        <v>89</v>
      </c>
      <c r="E110" s="30">
        <v>4</v>
      </c>
      <c r="F110" s="204"/>
      <c r="G110" s="143"/>
    </row>
    <row r="111" spans="2:7" ht="12" customHeight="1">
      <c r="B111" s="196">
        <f t="shared" si="2"/>
        <v>3.1699999999999964</v>
      </c>
      <c r="C111" s="28" t="s">
        <v>231</v>
      </c>
      <c r="D111" s="29" t="s">
        <v>89</v>
      </c>
      <c r="E111" s="30">
        <v>2</v>
      </c>
      <c r="F111" s="204"/>
      <c r="G111" s="143"/>
    </row>
    <row r="112" spans="2:7" ht="12" customHeight="1">
      <c r="B112" s="196">
        <f t="shared" si="2"/>
        <v>3.1799999999999962</v>
      </c>
      <c r="C112" s="28" t="s">
        <v>232</v>
      </c>
      <c r="D112" s="29" t="s">
        <v>89</v>
      </c>
      <c r="E112" s="30">
        <v>20</v>
      </c>
      <c r="F112" s="204"/>
      <c r="G112" s="143"/>
    </row>
    <row r="113" spans="2:7" ht="12" customHeight="1">
      <c r="B113" s="196">
        <f t="shared" si="2"/>
        <v>3.1899999999999959</v>
      </c>
      <c r="C113" s="28" t="s">
        <v>153</v>
      </c>
      <c r="D113" s="29" t="s">
        <v>89</v>
      </c>
      <c r="E113" s="30">
        <v>2</v>
      </c>
      <c r="F113" s="204"/>
      <c r="G113" s="143"/>
    </row>
    <row r="114" spans="2:7" ht="12" customHeight="1">
      <c r="B114" s="196">
        <f t="shared" si="2"/>
        <v>3.1999999999999957</v>
      </c>
      <c r="C114" s="28" t="s">
        <v>233</v>
      </c>
      <c r="D114" s="29" t="s">
        <v>89</v>
      </c>
      <c r="E114" s="30">
        <v>4</v>
      </c>
      <c r="F114" s="204"/>
      <c r="G114" s="143"/>
    </row>
    <row r="115" spans="2:7" ht="12" customHeight="1">
      <c r="B115" s="196">
        <f t="shared" si="2"/>
        <v>3.2099999999999955</v>
      </c>
      <c r="C115" s="28" t="s">
        <v>234</v>
      </c>
      <c r="D115" s="29" t="s">
        <v>89</v>
      </c>
      <c r="E115" s="30">
        <v>1</v>
      </c>
      <c r="F115" s="204"/>
      <c r="G115" s="143"/>
    </row>
    <row r="116" spans="2:7" ht="12" customHeight="1">
      <c r="B116" s="196">
        <f t="shared" si="2"/>
        <v>3.2199999999999953</v>
      </c>
      <c r="C116" s="28" t="s">
        <v>159</v>
      </c>
      <c r="D116" s="29" t="s">
        <v>89</v>
      </c>
      <c r="E116" s="30">
        <v>2</v>
      </c>
      <c r="F116" s="204"/>
      <c r="G116" s="143"/>
    </row>
    <row r="117" spans="2:7" ht="12" customHeight="1">
      <c r="B117" s="196">
        <f t="shared" si="2"/>
        <v>3.2299999999999951</v>
      </c>
      <c r="C117" s="28" t="s">
        <v>235</v>
      </c>
      <c r="D117" s="29" t="s">
        <v>89</v>
      </c>
      <c r="E117" s="30">
        <v>2</v>
      </c>
      <c r="F117" s="204"/>
      <c r="G117" s="143"/>
    </row>
    <row r="118" spans="2:7" ht="12" customHeight="1">
      <c r="B118" s="196">
        <f t="shared" si="2"/>
        <v>3.2399999999999949</v>
      </c>
      <c r="C118" s="28" t="s">
        <v>236</v>
      </c>
      <c r="D118" s="29" t="s">
        <v>12</v>
      </c>
      <c r="E118" s="30">
        <v>20</v>
      </c>
      <c r="F118" s="204"/>
      <c r="G118" s="143"/>
    </row>
    <row r="119" spans="2:7" ht="12" customHeight="1">
      <c r="B119" s="196">
        <f t="shared" si="2"/>
        <v>3.2499999999999947</v>
      </c>
      <c r="C119" s="28" t="s">
        <v>237</v>
      </c>
      <c r="D119" s="29" t="s">
        <v>89</v>
      </c>
      <c r="E119" s="30">
        <v>4</v>
      </c>
      <c r="F119" s="204"/>
      <c r="G119" s="143"/>
    </row>
    <row r="120" spans="2:7" ht="12" customHeight="1">
      <c r="B120" s="196">
        <f t="shared" si="2"/>
        <v>3.2599999999999945</v>
      </c>
      <c r="C120" s="28" t="s">
        <v>238</v>
      </c>
      <c r="D120" s="29" t="s">
        <v>89</v>
      </c>
      <c r="E120" s="30">
        <v>3</v>
      </c>
      <c r="F120" s="204"/>
      <c r="G120" s="143"/>
    </row>
    <row r="121" spans="2:7" ht="12" customHeight="1">
      <c r="B121" s="196">
        <f t="shared" si="2"/>
        <v>3.2699999999999942</v>
      </c>
      <c r="C121" s="28" t="s">
        <v>177</v>
      </c>
      <c r="D121" s="29" t="s">
        <v>12</v>
      </c>
      <c r="E121" s="30">
        <v>15</v>
      </c>
      <c r="F121" s="204"/>
      <c r="G121" s="143"/>
    </row>
    <row r="122" spans="2:7" ht="12" customHeight="1">
      <c r="B122" s="196">
        <f t="shared" si="2"/>
        <v>3.279999999999994</v>
      </c>
      <c r="C122" s="28" t="s">
        <v>239</v>
      </c>
      <c r="D122" s="29" t="s">
        <v>89</v>
      </c>
      <c r="E122" s="30">
        <v>1</v>
      </c>
      <c r="F122" s="204"/>
      <c r="G122" s="143"/>
    </row>
    <row r="123" spans="2:7" ht="12" customHeight="1">
      <c r="B123" s="196">
        <f t="shared" si="2"/>
        <v>3.2899999999999938</v>
      </c>
      <c r="C123" s="28" t="s">
        <v>240</v>
      </c>
      <c r="D123" s="29" t="s">
        <v>89</v>
      </c>
      <c r="E123" s="30">
        <v>6</v>
      </c>
      <c r="F123" s="204"/>
      <c r="G123" s="143"/>
    </row>
    <row r="124" spans="2:7" ht="12" customHeight="1">
      <c r="B124" s="196">
        <f t="shared" si="2"/>
        <v>3.2999999999999936</v>
      </c>
      <c r="C124" s="28" t="s">
        <v>241</v>
      </c>
      <c r="D124" s="29" t="s">
        <v>89</v>
      </c>
      <c r="E124" s="30">
        <v>6</v>
      </c>
      <c r="F124" s="204"/>
      <c r="G124" s="143"/>
    </row>
    <row r="125" spans="2:7" ht="12" customHeight="1">
      <c r="B125" s="196">
        <f t="shared" si="2"/>
        <v>3.3099999999999934</v>
      </c>
      <c r="C125" s="28" t="s">
        <v>242</v>
      </c>
      <c r="D125" s="29" t="s">
        <v>89</v>
      </c>
      <c r="E125" s="30">
        <v>6</v>
      </c>
      <c r="F125" s="204"/>
      <c r="G125" s="143"/>
    </row>
    <row r="126" spans="2:7" ht="12" customHeight="1">
      <c r="B126" s="196">
        <f t="shared" si="2"/>
        <v>3.3199999999999932</v>
      </c>
      <c r="C126" s="28" t="s">
        <v>243</v>
      </c>
      <c r="D126" s="29" t="s">
        <v>89</v>
      </c>
      <c r="E126" s="30">
        <v>4</v>
      </c>
      <c r="F126" s="204"/>
      <c r="G126" s="143"/>
    </row>
    <row r="127" spans="2:7" ht="12" customHeight="1">
      <c r="B127" s="196">
        <f t="shared" si="2"/>
        <v>3.329999999999993</v>
      </c>
      <c r="C127" s="28" t="s">
        <v>244</v>
      </c>
      <c r="D127" s="29" t="s">
        <v>89</v>
      </c>
      <c r="E127" s="30">
        <v>4</v>
      </c>
      <c r="F127" s="204"/>
      <c r="G127" s="143"/>
    </row>
    <row r="128" spans="2:7" ht="12" customHeight="1" thickBot="1">
      <c r="B128" s="196">
        <f t="shared" si="2"/>
        <v>3.3399999999999928</v>
      </c>
      <c r="C128" s="28" t="s">
        <v>180</v>
      </c>
      <c r="D128" s="29" t="s">
        <v>89</v>
      </c>
      <c r="E128" s="30">
        <v>1</v>
      </c>
      <c r="F128" s="204"/>
      <c r="G128" s="143"/>
    </row>
    <row r="129" spans="2:7" ht="12" customHeight="1" thickBot="1">
      <c r="B129" s="226" t="s">
        <v>246</v>
      </c>
      <c r="C129" s="227"/>
      <c r="D129" s="227"/>
      <c r="E129" s="227"/>
      <c r="F129" s="227"/>
      <c r="G129" s="198">
        <f>SUM(G95:G128)</f>
        <v>0</v>
      </c>
    </row>
    <row r="130" spans="2:7" ht="12" customHeight="1" thickBot="1">
      <c r="B130" s="196">
        <f>B128+0.01</f>
        <v>3.3499999999999925</v>
      </c>
      <c r="C130" s="199" t="s">
        <v>245</v>
      </c>
      <c r="D130" s="200" t="s">
        <v>183</v>
      </c>
      <c r="E130" s="200">
        <v>1</v>
      </c>
      <c r="F130" s="205"/>
      <c r="G130" s="201"/>
    </row>
    <row r="131" spans="2:7" ht="12" customHeight="1" thickTop="1" thickBot="1">
      <c r="B131" s="215" t="str">
        <f>"TOTAL "&amp;C94</f>
        <v>TOTAL SUMINISTRO E INSTALACION - SAN JOSÉ DEL PURGATORIO</v>
      </c>
      <c r="C131" s="216"/>
      <c r="D131" s="216"/>
      <c r="E131" s="216"/>
      <c r="F131" s="217"/>
      <c r="G131" s="144"/>
    </row>
    <row r="132" spans="2:7" ht="12" customHeight="1" thickBot="1">
      <c r="B132" s="19"/>
      <c r="C132" s="19"/>
      <c r="D132" s="17"/>
      <c r="E132" s="25"/>
      <c r="F132" s="25"/>
      <c r="G132" s="145"/>
    </row>
    <row r="133" spans="2:7" ht="12" customHeight="1" thickBot="1">
      <c r="C133" s="194"/>
      <c r="D133" s="219" t="s">
        <v>11</v>
      </c>
      <c r="E133" s="220"/>
      <c r="F133" s="220"/>
      <c r="G133" s="140"/>
    </row>
    <row r="134" spans="2:7" ht="12" customHeight="1" thickBot="1">
      <c r="B134" s="36"/>
      <c r="C134" s="36"/>
      <c r="D134" s="37"/>
      <c r="E134" s="36"/>
      <c r="F134" s="36"/>
      <c r="G134" s="141"/>
    </row>
    <row r="135" spans="2:7" ht="12" customHeight="1" thickBot="1">
      <c r="B135" s="206" t="s">
        <v>14</v>
      </c>
      <c r="C135" s="207"/>
      <c r="D135" s="207"/>
      <c r="E135" s="207"/>
      <c r="F135" s="208"/>
      <c r="G135" s="140"/>
    </row>
    <row r="136" spans="2:7" ht="12" customHeight="1">
      <c r="B136" s="33"/>
      <c r="C136" s="33"/>
      <c r="D136"/>
      <c r="E136"/>
      <c r="F136"/>
      <c r="G136"/>
    </row>
    <row r="137" spans="2:7" ht="12" customHeight="1">
      <c r="B137" s="31"/>
      <c r="C137" s="31"/>
      <c r="D137"/>
      <c r="E137"/>
      <c r="F137"/>
      <c r="G137"/>
    </row>
    <row r="138" spans="2:7" ht="12" customHeight="1">
      <c r="B138" s="31"/>
      <c r="C138" s="31"/>
      <c r="D138" s="32"/>
      <c r="E138" s="31"/>
      <c r="F138" s="34"/>
      <c r="G138" s="142"/>
    </row>
  </sheetData>
  <mergeCells count="15">
    <mergeCell ref="B135:F135"/>
    <mergeCell ref="B1:F1"/>
    <mergeCell ref="B2:F2"/>
    <mergeCell ref="B4:G4"/>
    <mergeCell ref="B47:F47"/>
    <mergeCell ref="G1:G2"/>
    <mergeCell ref="D133:F133"/>
    <mergeCell ref="B92:F92"/>
    <mergeCell ref="C49:G49"/>
    <mergeCell ref="C7:G7"/>
    <mergeCell ref="B131:F131"/>
    <mergeCell ref="B45:F45"/>
    <mergeCell ref="B90:F90"/>
    <mergeCell ref="C94:G94"/>
    <mergeCell ref="B129:F129"/>
  </mergeCells>
  <printOptions horizontalCentered="1"/>
  <pageMargins left="0.47244094488188981" right="0.47244094488188981" top="0.39370078740157483" bottom="0.78740157480314965" header="0.19685039370078741" footer="0.19685039370078741"/>
  <pageSetup scale="79" fitToWidth="0" fitToHeight="0" orientation="portrait" r:id="rId1"/>
  <headerFooter>
    <oddFooter>&amp;L&amp;"Roboto,Negrita"&amp;8&amp;G
Preparado por Ing. Oscar Romero Cortina
Ing. Civil -- M.P: 08202-430893 ATL&amp;C&amp;"Roboto,Negrita"&amp;8Fecha de impresión &amp;D
Documento sujeto a aprobación&amp;R&amp;"Roboto,Negrita"&amp;8Página &amp;P de &amp;N</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8F8E5-5715-418F-BD95-D11EFD4C583F}">
  <sheetPr>
    <pageSetUpPr fitToPage="1"/>
  </sheetPr>
  <dimension ref="A1:K65"/>
  <sheetViews>
    <sheetView view="pageBreakPreview" topLeftCell="A14" zoomScaleNormal="100" zoomScaleSheetLayoutView="100" zoomScalePageLayoutView="85" workbookViewId="0">
      <selection activeCell="B2" sqref="B2:H2"/>
    </sheetView>
  </sheetViews>
  <sheetFormatPr baseColWidth="10" defaultColWidth="11.15234375" defaultRowHeight="12" customHeight="1"/>
  <cols>
    <col min="1" max="1" width="2.15234375" style="56" customWidth="1"/>
    <col min="2" max="3" width="5.61328125" style="56" customWidth="1"/>
    <col min="4" max="4" width="30.61328125" style="56" customWidth="1"/>
    <col min="5" max="8" width="15.61328125" style="56" customWidth="1"/>
    <col min="9" max="9" width="20.61328125" style="56" customWidth="1"/>
    <col min="10" max="10" width="11.15234375" style="56" customWidth="1"/>
    <col min="11" max="11" width="11.15234375" style="56"/>
    <col min="12" max="12" width="16.61328125" style="56" customWidth="1"/>
    <col min="13" max="14" width="11.84375" style="56" bestFit="1" customWidth="1"/>
    <col min="15" max="16384" width="11.15234375" style="56"/>
  </cols>
  <sheetData>
    <row r="1" spans="1:9" ht="12" customHeight="1">
      <c r="A1" s="55"/>
      <c r="B1" s="268" t="s">
        <v>131</v>
      </c>
      <c r="C1" s="269"/>
      <c r="D1" s="269"/>
      <c r="E1" s="269"/>
      <c r="F1" s="269"/>
      <c r="G1" s="269"/>
      <c r="H1" s="269"/>
      <c r="I1" s="272" t="e" vm="2">
        <f>PP!$G$1</f>
        <v>#VALUE!</v>
      </c>
    </row>
    <row r="2" spans="1:9" ht="36" customHeight="1" thickBot="1">
      <c r="A2" s="55"/>
      <c r="B2" s="270" t="str">
        <f>PP!$B$2</f>
        <v xml:space="preserve">
SUMINISTRO E INSTALACIÓN DE TRANSFORMADORES Y MATERIALES ELÉCTRICOS REQUERIDOS EN DIFERENTES VEREDAS DEL MUNICIPIO DE PLATO, MAGDALENA</v>
      </c>
      <c r="C2" s="271"/>
      <c r="D2" s="271"/>
      <c r="E2" s="271"/>
      <c r="F2" s="271"/>
      <c r="G2" s="271"/>
      <c r="H2" s="271"/>
      <c r="I2" s="273"/>
    </row>
    <row r="3" spans="1:9" ht="12" customHeight="1" thickBot="1">
      <c r="A3" s="57"/>
      <c r="B3" s="57"/>
      <c r="C3" s="57"/>
      <c r="D3" s="57"/>
      <c r="E3" s="57"/>
      <c r="F3" s="57"/>
      <c r="G3" s="57"/>
      <c r="H3" s="57"/>
      <c r="I3" s="57"/>
    </row>
    <row r="4" spans="1:9" ht="12" customHeight="1" thickTop="1" thickBot="1">
      <c r="A4" s="57"/>
      <c r="B4" s="274" t="s">
        <v>80</v>
      </c>
      <c r="C4" s="274"/>
      <c r="D4" s="275"/>
      <c r="E4" s="163">
        <f>PP!G133</f>
        <v>0</v>
      </c>
      <c r="F4" s="277"/>
      <c r="G4" s="278"/>
      <c r="H4" s="278"/>
      <c r="I4" s="57"/>
    </row>
    <row r="5" spans="1:9" ht="12" customHeight="1" thickTop="1" thickBot="1">
      <c r="A5" s="57"/>
      <c r="B5" s="276" t="s">
        <v>79</v>
      </c>
      <c r="C5" s="276"/>
      <c r="D5" s="275"/>
      <c r="E5" s="60">
        <v>1</v>
      </c>
      <c r="F5" s="277"/>
      <c r="G5" s="278"/>
      <c r="H5" s="278"/>
      <c r="I5" s="57"/>
    </row>
    <row r="6" spans="1:9" ht="12" customHeight="1" thickTop="1">
      <c r="A6" s="57"/>
      <c r="B6" s="266" t="s">
        <v>78</v>
      </c>
      <c r="C6" s="266"/>
      <c r="D6" s="267"/>
      <c r="E6" s="61">
        <f>MO!$F$39</f>
        <v>1.68</v>
      </c>
      <c r="F6" s="279"/>
      <c r="G6" s="280"/>
      <c r="H6" s="280"/>
      <c r="I6" s="57"/>
    </row>
    <row r="7" spans="1:9" ht="20" customHeight="1">
      <c r="A7" s="59"/>
      <c r="B7" s="153" t="s">
        <v>77</v>
      </c>
      <c r="C7" s="154"/>
      <c r="D7" s="154"/>
      <c r="E7" s="154"/>
      <c r="F7" s="154"/>
      <c r="G7" s="154"/>
      <c r="H7" s="154"/>
      <c r="I7" s="155"/>
    </row>
    <row r="8" spans="1:9" ht="12" customHeight="1">
      <c r="A8" s="57"/>
      <c r="B8" s="231"/>
      <c r="C8" s="231"/>
      <c r="D8" s="231"/>
      <c r="E8" s="231"/>
      <c r="F8" s="231"/>
      <c r="G8" s="231"/>
      <c r="H8" s="231"/>
      <c r="I8" s="231"/>
    </row>
    <row r="9" spans="1:9" ht="36" customHeight="1">
      <c r="A9" s="62"/>
      <c r="B9" s="232" t="s">
        <v>3</v>
      </c>
      <c r="C9" s="233"/>
      <c r="D9" s="156" t="s">
        <v>76</v>
      </c>
      <c r="E9" s="156" t="s">
        <v>75</v>
      </c>
      <c r="F9" s="156" t="s">
        <v>74</v>
      </c>
      <c r="G9" s="156" t="s">
        <v>73</v>
      </c>
      <c r="H9" s="156" t="s">
        <v>72</v>
      </c>
      <c r="I9" s="156" t="s">
        <v>132</v>
      </c>
    </row>
    <row r="10" spans="1:9" ht="20" customHeight="1">
      <c r="A10" s="62"/>
      <c r="B10" s="234" t="s">
        <v>5</v>
      </c>
      <c r="C10" s="235"/>
      <c r="D10" s="158"/>
      <c r="E10" s="159" t="s">
        <v>13</v>
      </c>
      <c r="F10" s="159" t="s">
        <v>22</v>
      </c>
      <c r="G10" s="159" t="s">
        <v>71</v>
      </c>
      <c r="H10" s="159" t="s">
        <v>22</v>
      </c>
      <c r="I10" s="159" t="s">
        <v>70</v>
      </c>
    </row>
    <row r="11" spans="1:9" ht="16.25" customHeight="1">
      <c r="A11" s="62"/>
      <c r="B11" s="149" t="s">
        <v>69</v>
      </c>
      <c r="C11" s="150"/>
      <c r="D11" s="150"/>
      <c r="E11" s="150"/>
      <c r="F11" s="150"/>
      <c r="G11" s="150"/>
      <c r="H11" s="150"/>
      <c r="I11" s="152"/>
    </row>
    <row r="12" spans="1:9" ht="12" customHeight="1">
      <c r="A12" s="57"/>
      <c r="B12" s="239">
        <v>1</v>
      </c>
      <c r="C12" s="240"/>
      <c r="D12" s="157" t="s">
        <v>140</v>
      </c>
      <c r="E12" s="160">
        <v>1</v>
      </c>
      <c r="F12" s="100">
        <f>MO!E10</f>
        <v>1623500</v>
      </c>
      <c r="G12" s="161">
        <f>$E$6</f>
        <v>1.68</v>
      </c>
      <c r="H12" s="162">
        <f>$E$5</f>
        <v>1</v>
      </c>
      <c r="I12" s="100">
        <f>ROUND(+E12*F12*H12*G12,0)</f>
        <v>2727480</v>
      </c>
    </row>
    <row r="13" spans="1:9" ht="40.25" customHeight="1">
      <c r="A13" s="57"/>
      <c r="B13" s="241" t="s">
        <v>68</v>
      </c>
      <c r="C13" s="242"/>
      <c r="D13" s="236" t="s">
        <v>141</v>
      </c>
      <c r="E13" s="237"/>
      <c r="F13" s="237"/>
      <c r="G13" s="237"/>
      <c r="H13" s="237"/>
      <c r="I13" s="238"/>
    </row>
    <row r="14" spans="1:9" ht="12" customHeight="1">
      <c r="A14" s="57"/>
      <c r="B14" s="246" t="s">
        <v>67</v>
      </c>
      <c r="C14" s="246"/>
      <c r="D14" s="246"/>
      <c r="E14" s="246"/>
      <c r="F14" s="246"/>
      <c r="G14" s="246"/>
      <c r="H14" s="246"/>
      <c r="I14" s="67">
        <f>SUM(I12:I13)</f>
        <v>2727480</v>
      </c>
    </row>
    <row r="15" spans="1:9" ht="12" customHeight="1">
      <c r="A15" s="57"/>
      <c r="B15" s="57"/>
      <c r="C15" s="57"/>
      <c r="D15" s="57"/>
      <c r="E15" s="57"/>
      <c r="F15" s="68"/>
      <c r="G15" s="57"/>
      <c r="H15" s="57"/>
      <c r="I15" s="69"/>
    </row>
    <row r="16" spans="1:9" ht="16.25" customHeight="1">
      <c r="A16" s="62"/>
      <c r="B16" s="149" t="s">
        <v>66</v>
      </c>
      <c r="C16" s="150"/>
      <c r="D16" s="150"/>
      <c r="E16" s="150"/>
      <c r="F16" s="150"/>
      <c r="G16" s="150"/>
      <c r="H16" s="150"/>
      <c r="I16" s="151"/>
    </row>
    <row r="17" spans="1:11" ht="12" customHeight="1">
      <c r="A17" s="62"/>
      <c r="B17" s="70" t="s">
        <v>65</v>
      </c>
      <c r="C17" s="71"/>
      <c r="D17" s="71"/>
      <c r="E17" s="71"/>
      <c r="F17" s="71"/>
      <c r="G17" s="71"/>
      <c r="H17" s="71"/>
      <c r="I17" s="72"/>
    </row>
    <row r="18" spans="1:11" ht="12" customHeight="1">
      <c r="A18" s="73"/>
      <c r="B18" s="258" t="s">
        <v>59</v>
      </c>
      <c r="C18" s="259"/>
      <c r="D18" s="260"/>
      <c r="E18" s="146" t="s">
        <v>64</v>
      </c>
      <c r="F18" s="146" t="s">
        <v>63</v>
      </c>
      <c r="G18" s="146" t="s">
        <v>58</v>
      </c>
      <c r="H18" s="146" t="s">
        <v>57</v>
      </c>
      <c r="I18" s="147" t="s">
        <v>46</v>
      </c>
    </row>
    <row r="19" spans="1:11" ht="12" customHeight="1">
      <c r="A19" s="57"/>
      <c r="B19" s="253" t="s">
        <v>62</v>
      </c>
      <c r="C19" s="254"/>
      <c r="D19" s="255"/>
      <c r="E19" s="74">
        <v>6</v>
      </c>
      <c r="F19" s="75">
        <v>10676.833333333334</v>
      </c>
      <c r="G19" s="76">
        <f>E19*F19</f>
        <v>64061</v>
      </c>
      <c r="H19" s="66">
        <f>$E$5</f>
        <v>1</v>
      </c>
      <c r="I19" s="76">
        <f>+G19*H19</f>
        <v>64061</v>
      </c>
      <c r="K19" s="114"/>
    </row>
    <row r="20" spans="1:11" ht="24" customHeight="1">
      <c r="A20" s="57"/>
      <c r="B20" s="253" t="s">
        <v>61</v>
      </c>
      <c r="C20" s="254"/>
      <c r="D20" s="255"/>
      <c r="E20" s="74">
        <v>0</v>
      </c>
      <c r="F20" s="75">
        <v>8000</v>
      </c>
      <c r="G20" s="76">
        <f>E20*F20</f>
        <v>0</v>
      </c>
      <c r="H20" s="66">
        <f>$E$5</f>
        <v>1</v>
      </c>
      <c r="I20" s="76">
        <f>+G20*H20</f>
        <v>0</v>
      </c>
    </row>
    <row r="21" spans="1:11" ht="12" customHeight="1">
      <c r="A21" s="62"/>
      <c r="B21" s="70" t="s">
        <v>60</v>
      </c>
      <c r="C21" s="71"/>
      <c r="D21" s="71"/>
      <c r="E21" s="71"/>
      <c r="F21" s="71"/>
      <c r="G21" s="71"/>
      <c r="H21" s="71"/>
      <c r="I21" s="77"/>
    </row>
    <row r="22" spans="1:11" ht="12" customHeight="1">
      <c r="A22" s="78"/>
      <c r="B22" s="258" t="s">
        <v>59</v>
      </c>
      <c r="C22" s="259"/>
      <c r="D22" s="260"/>
      <c r="E22" s="146"/>
      <c r="F22" s="146"/>
      <c r="G22" s="146" t="s">
        <v>58</v>
      </c>
      <c r="H22" s="146" t="s">
        <v>57</v>
      </c>
      <c r="I22" s="148" t="s">
        <v>46</v>
      </c>
    </row>
    <row r="23" spans="1:11" ht="12" customHeight="1">
      <c r="A23" s="57"/>
      <c r="B23" s="253" t="s">
        <v>56</v>
      </c>
      <c r="C23" s="254"/>
      <c r="D23" s="255"/>
      <c r="E23" s="74"/>
      <c r="F23" s="65"/>
      <c r="G23" s="76">
        <f>I14*0.05/4</f>
        <v>34093.5</v>
      </c>
      <c r="H23" s="66">
        <f>$E$5</f>
        <v>1</v>
      </c>
      <c r="I23" s="76">
        <f>+G23*H23</f>
        <v>34093.5</v>
      </c>
    </row>
    <row r="24" spans="1:11" ht="12" customHeight="1">
      <c r="A24" s="57"/>
      <c r="B24" s="253" t="s">
        <v>55</v>
      </c>
      <c r="C24" s="254"/>
      <c r="D24" s="255"/>
      <c r="E24" s="74"/>
      <c r="F24" s="65"/>
      <c r="G24" s="76">
        <f>G23</f>
        <v>34093.5</v>
      </c>
      <c r="H24" s="66">
        <f>$E$5</f>
        <v>1</v>
      </c>
      <c r="I24" s="76">
        <f>+G24*H24</f>
        <v>34093.5</v>
      </c>
    </row>
    <row r="25" spans="1:11" ht="12" customHeight="1">
      <c r="A25" s="57"/>
      <c r="B25" s="253" t="s">
        <v>54</v>
      </c>
      <c r="C25" s="254"/>
      <c r="D25" s="255"/>
      <c r="E25" s="74"/>
      <c r="F25" s="65"/>
      <c r="G25" s="76">
        <f>G23</f>
        <v>34093.5</v>
      </c>
      <c r="H25" s="66">
        <f>$E$5</f>
        <v>1</v>
      </c>
      <c r="I25" s="76">
        <f>+G25*H25</f>
        <v>34093.5</v>
      </c>
    </row>
    <row r="26" spans="1:11" ht="12" customHeight="1">
      <c r="A26" s="57"/>
      <c r="B26" s="261" t="s">
        <v>53</v>
      </c>
      <c r="C26" s="262"/>
      <c r="D26" s="262"/>
      <c r="E26" s="262"/>
      <c r="F26" s="262"/>
      <c r="G26" s="262"/>
      <c r="H26" s="263"/>
      <c r="I26" s="79">
        <f>ROUND(SUM(I19:I25),0)</f>
        <v>166342</v>
      </c>
      <c r="K26" s="114">
        <f>I26-K27</f>
        <v>2893822</v>
      </c>
    </row>
    <row r="27" spans="1:11" ht="12" customHeight="1">
      <c r="A27" s="57"/>
      <c r="B27" s="80"/>
      <c r="C27" s="80"/>
      <c r="D27" s="80"/>
      <c r="E27" s="80"/>
      <c r="F27" s="80"/>
      <c r="G27" s="80"/>
      <c r="H27" s="80"/>
      <c r="I27" s="81"/>
      <c r="K27" s="114">
        <f>K28-I14</f>
        <v>-2727480</v>
      </c>
    </row>
    <row r="28" spans="1:11" ht="12" customHeight="1">
      <c r="A28" s="57"/>
      <c r="B28" s="82" t="s">
        <v>52</v>
      </c>
      <c r="C28" s="83"/>
      <c r="D28" s="84"/>
      <c r="E28" s="84"/>
      <c r="F28" s="84"/>
      <c r="G28" s="84"/>
      <c r="H28" s="85"/>
      <c r="I28" s="86">
        <f>ROUND((I14+I26),0)</f>
        <v>2893822</v>
      </c>
      <c r="K28" s="114">
        <f>E4*0.0705</f>
        <v>0</v>
      </c>
    </row>
    <row r="29" spans="1:11" ht="12" customHeight="1">
      <c r="A29" s="57"/>
      <c r="B29" s="82" t="s">
        <v>51</v>
      </c>
      <c r="C29" s="83"/>
      <c r="D29" s="84"/>
      <c r="E29" s="84"/>
      <c r="F29" s="84"/>
      <c r="G29" s="84"/>
      <c r="H29" s="85"/>
      <c r="I29" s="87" t="e">
        <f>ROUND(+I28/E4,4)</f>
        <v>#DIV/0!</v>
      </c>
    </row>
    <row r="30" spans="1:11" ht="12" customHeight="1">
      <c r="A30" s="57"/>
      <c r="B30" s="80"/>
      <c r="C30" s="80"/>
      <c r="D30" s="80"/>
      <c r="E30" s="80"/>
      <c r="F30" s="80"/>
      <c r="G30" s="80"/>
      <c r="H30" s="80"/>
      <c r="I30" s="88"/>
    </row>
    <row r="31" spans="1:11" ht="16.25" customHeight="1">
      <c r="A31" s="57"/>
      <c r="B31" s="264" t="s">
        <v>50</v>
      </c>
      <c r="C31" s="264"/>
      <c r="D31" s="264"/>
      <c r="E31" s="264"/>
      <c r="F31" s="264"/>
      <c r="G31" s="264"/>
      <c r="H31" s="264"/>
      <c r="I31" s="264"/>
    </row>
    <row r="32" spans="1:11" ht="16.25" customHeight="1">
      <c r="A32" s="78"/>
      <c r="B32" s="265" t="s">
        <v>49</v>
      </c>
      <c r="C32" s="265"/>
      <c r="D32" s="265"/>
      <c r="E32" s="265"/>
      <c r="F32" s="265"/>
      <c r="G32" s="265"/>
      <c r="H32" s="265"/>
      <c r="I32" s="265"/>
    </row>
    <row r="33" spans="1:11" ht="12" customHeight="1">
      <c r="A33" s="78"/>
      <c r="B33" s="256" t="s">
        <v>48</v>
      </c>
      <c r="C33" s="257"/>
      <c r="D33" s="257"/>
      <c r="E33" s="257"/>
      <c r="F33" s="257"/>
      <c r="G33" s="90" t="s">
        <v>43</v>
      </c>
      <c r="H33" s="89" t="s">
        <v>47</v>
      </c>
      <c r="I33" s="90" t="s">
        <v>46</v>
      </c>
    </row>
    <row r="34" spans="1:11" ht="12" customHeight="1">
      <c r="A34" s="57"/>
      <c r="B34" s="228"/>
      <c r="C34" s="229"/>
      <c r="D34" s="230"/>
      <c r="E34" s="91"/>
      <c r="F34" s="91"/>
      <c r="G34" s="92">
        <f>ROUND(E4,0)</f>
        <v>0</v>
      </c>
      <c r="H34" s="93"/>
      <c r="I34" s="92"/>
    </row>
    <row r="35" spans="1:11" ht="12" customHeight="1">
      <c r="A35" s="57"/>
      <c r="B35" s="228" t="s">
        <v>86</v>
      </c>
      <c r="C35" s="229"/>
      <c r="D35" s="230"/>
      <c r="E35" s="91"/>
      <c r="F35" s="91"/>
      <c r="G35" s="92">
        <f>G34</f>
        <v>0</v>
      </c>
      <c r="H35" s="93">
        <v>7.0000000000000001E-3</v>
      </c>
      <c r="I35" s="92">
        <f t="shared" ref="I35:I42" si="0">ROUND(G35*H35,0)</f>
        <v>0</v>
      </c>
    </row>
    <row r="36" spans="1:11" ht="12" customHeight="1">
      <c r="A36" s="57"/>
      <c r="B36" s="228" t="s">
        <v>85</v>
      </c>
      <c r="C36" s="229"/>
      <c r="D36" s="230"/>
      <c r="E36" s="91"/>
      <c r="F36" s="91"/>
      <c r="G36" s="92">
        <f>G34</f>
        <v>0</v>
      </c>
      <c r="H36" s="94">
        <v>1.4999999999999999E-2</v>
      </c>
      <c r="I36" s="92">
        <f t="shared" si="0"/>
        <v>0</v>
      </c>
    </row>
    <row r="37" spans="1:11" ht="12" customHeight="1">
      <c r="A37" s="57"/>
      <c r="B37" s="228" t="s">
        <v>84</v>
      </c>
      <c r="C37" s="229"/>
      <c r="D37" s="230"/>
      <c r="E37" s="91"/>
      <c r="F37" s="91"/>
      <c r="G37" s="92">
        <f>G34</f>
        <v>0</v>
      </c>
      <c r="H37" s="93">
        <v>0.04</v>
      </c>
      <c r="I37" s="92">
        <f t="shared" si="0"/>
        <v>0</v>
      </c>
    </row>
    <row r="38" spans="1:11" ht="12" customHeight="1">
      <c r="A38" s="57"/>
      <c r="B38" s="228" t="s">
        <v>133</v>
      </c>
      <c r="C38" s="229"/>
      <c r="D38" s="230"/>
      <c r="E38" s="91"/>
      <c r="F38" s="91"/>
      <c r="G38" s="92">
        <f>G34</f>
        <v>0</v>
      </c>
      <c r="H38" s="94">
        <v>0.02</v>
      </c>
      <c r="I38" s="92">
        <f t="shared" si="0"/>
        <v>0</v>
      </c>
    </row>
    <row r="39" spans="1:11" ht="12" customHeight="1">
      <c r="A39" s="57"/>
      <c r="B39" s="228" t="s">
        <v>134</v>
      </c>
      <c r="C39" s="229"/>
      <c r="D39" s="230"/>
      <c r="E39" s="91"/>
      <c r="F39" s="91"/>
      <c r="G39" s="92">
        <f>G34</f>
        <v>0</v>
      </c>
      <c r="H39" s="93">
        <v>0.05</v>
      </c>
      <c r="I39" s="92">
        <f t="shared" si="0"/>
        <v>0</v>
      </c>
    </row>
    <row r="40" spans="1:11" ht="12" customHeight="1">
      <c r="A40" s="57"/>
      <c r="B40" s="228" t="s">
        <v>83</v>
      </c>
      <c r="C40" s="229"/>
      <c r="D40" s="230"/>
      <c r="E40" s="91"/>
      <c r="F40" s="91"/>
      <c r="G40" s="92">
        <f>G34</f>
        <v>0</v>
      </c>
      <c r="H40" s="94">
        <v>0.02</v>
      </c>
      <c r="I40" s="92">
        <f t="shared" si="0"/>
        <v>0</v>
      </c>
    </row>
    <row r="41" spans="1:11" ht="12" customHeight="1">
      <c r="A41" s="57"/>
      <c r="B41" s="228" t="s">
        <v>82</v>
      </c>
      <c r="C41" s="229"/>
      <c r="D41" s="230"/>
      <c r="E41" s="91"/>
      <c r="F41" s="91"/>
      <c r="G41" s="92">
        <f>G34</f>
        <v>0</v>
      </c>
      <c r="H41" s="93">
        <v>0.02</v>
      </c>
      <c r="I41" s="92">
        <f t="shared" si="0"/>
        <v>0</v>
      </c>
    </row>
    <row r="42" spans="1:11" ht="12" customHeight="1">
      <c r="A42" s="57"/>
      <c r="B42" s="228" t="s">
        <v>81</v>
      </c>
      <c r="C42" s="229"/>
      <c r="D42" s="230"/>
      <c r="E42" s="91"/>
      <c r="F42" s="91"/>
      <c r="G42" s="92">
        <f>G34</f>
        <v>0</v>
      </c>
      <c r="H42" s="95">
        <v>0.02</v>
      </c>
      <c r="I42" s="92">
        <f t="shared" si="0"/>
        <v>0</v>
      </c>
    </row>
    <row r="43" spans="1:11" ht="12" customHeight="1">
      <c r="A43" s="57"/>
      <c r="B43" s="246" t="s">
        <v>45</v>
      </c>
      <c r="C43" s="246"/>
      <c r="D43" s="246"/>
      <c r="E43" s="246"/>
      <c r="F43" s="246"/>
      <c r="G43" s="246"/>
      <c r="H43" s="246"/>
      <c r="I43" s="67">
        <f>ROUND(SUM(I35:I42),0)</f>
        <v>0</v>
      </c>
    </row>
    <row r="44" spans="1:11" ht="16.25" customHeight="1">
      <c r="A44" s="57"/>
      <c r="B44" s="247" t="s">
        <v>44</v>
      </c>
      <c r="C44" s="247"/>
      <c r="D44" s="247"/>
      <c r="E44" s="247"/>
      <c r="F44" s="247"/>
      <c r="G44" s="247"/>
      <c r="H44" s="247"/>
      <c r="I44" s="247"/>
    </row>
    <row r="45" spans="1:11" ht="12" customHeight="1">
      <c r="A45" s="96"/>
      <c r="B45" s="248" t="s">
        <v>1</v>
      </c>
      <c r="C45" s="248"/>
      <c r="D45" s="248"/>
      <c r="E45" s="90" t="s">
        <v>43</v>
      </c>
      <c r="F45" s="90" t="s">
        <v>42</v>
      </c>
      <c r="G45" s="63" t="s">
        <v>41</v>
      </c>
      <c r="H45" s="63"/>
      <c r="I45" s="90" t="s">
        <v>40</v>
      </c>
    </row>
    <row r="46" spans="1:11" ht="12" customHeight="1">
      <c r="A46" s="57"/>
      <c r="B46" s="249" t="s">
        <v>39</v>
      </c>
      <c r="C46" s="251" t="s">
        <v>38</v>
      </c>
      <c r="D46" s="252"/>
      <c r="E46" s="92">
        <f>G34</f>
        <v>0</v>
      </c>
      <c r="F46" s="97">
        <v>0.2</v>
      </c>
      <c r="G46" s="92">
        <f>ROUND(+E46*F46,0)</f>
        <v>0</v>
      </c>
      <c r="H46" s="98"/>
      <c r="I46" s="92">
        <f>ROUND(G46*1%,0)</f>
        <v>0</v>
      </c>
    </row>
    <row r="47" spans="1:11" ht="12" customHeight="1">
      <c r="A47" s="57"/>
      <c r="B47" s="250"/>
      <c r="C47" s="228" t="s">
        <v>135</v>
      </c>
      <c r="D47" s="230"/>
      <c r="E47" s="92">
        <f>+E46</f>
        <v>0</v>
      </c>
      <c r="F47" s="97">
        <v>0.3</v>
      </c>
      <c r="G47" s="92">
        <f>ROUND(+E47*F47,0)</f>
        <v>0</v>
      </c>
      <c r="H47" s="98"/>
      <c r="I47" s="92">
        <f>ROUND(G47*1%,0)</f>
        <v>0</v>
      </c>
      <c r="K47" s="99"/>
    </row>
    <row r="48" spans="1:11" ht="12" customHeight="1">
      <c r="A48" s="57"/>
      <c r="B48" s="250"/>
      <c r="C48" s="251" t="s">
        <v>37</v>
      </c>
      <c r="D48" s="252"/>
      <c r="E48" s="92">
        <f>+E47</f>
        <v>0</v>
      </c>
      <c r="F48" s="97">
        <v>0.05</v>
      </c>
      <c r="G48" s="92">
        <f>ROUND(+E48*F48,0)</f>
        <v>0</v>
      </c>
      <c r="H48" s="98"/>
      <c r="I48" s="92">
        <f>ROUND(G48*1%,0)</f>
        <v>0</v>
      </c>
      <c r="K48" s="99"/>
    </row>
    <row r="49" spans="1:11" ht="12" customHeight="1">
      <c r="A49" s="57"/>
      <c r="B49" s="250"/>
      <c r="C49" s="251" t="s">
        <v>143</v>
      </c>
      <c r="D49" s="252"/>
      <c r="E49" s="92">
        <f>+E46</f>
        <v>0</v>
      </c>
      <c r="F49" s="97">
        <v>0.2</v>
      </c>
      <c r="G49" s="92">
        <f>ROUND(+E49*F49,0)</f>
        <v>0</v>
      </c>
      <c r="H49" s="98"/>
      <c r="I49" s="92">
        <f>ROUND(G49*1%,0)</f>
        <v>0</v>
      </c>
      <c r="K49" s="99"/>
    </row>
    <row r="50" spans="1:11" ht="12" customHeight="1">
      <c r="A50" s="57"/>
      <c r="B50" s="245" t="s">
        <v>36</v>
      </c>
      <c r="C50" s="245"/>
      <c r="D50" s="245"/>
      <c r="E50" s="245"/>
      <c r="F50" s="245"/>
      <c r="G50" s="245"/>
      <c r="H50" s="245"/>
      <c r="I50" s="100">
        <f>ROUND(SUM(I46:I49),)</f>
        <v>0</v>
      </c>
      <c r="K50" s="99"/>
    </row>
    <row r="51" spans="1:11" ht="12" customHeight="1">
      <c r="A51" s="57"/>
      <c r="B51" s="101"/>
      <c r="C51" s="101"/>
      <c r="D51" s="101"/>
      <c r="E51" s="102"/>
      <c r="F51" s="103"/>
      <c r="G51" s="103"/>
      <c r="H51" s="103"/>
      <c r="I51" s="104"/>
    </row>
    <row r="52" spans="1:11" ht="12" customHeight="1">
      <c r="A52" s="57"/>
      <c r="B52" s="105" t="s">
        <v>35</v>
      </c>
      <c r="C52" s="106"/>
      <c r="D52" s="107"/>
      <c r="E52" s="108"/>
      <c r="F52" s="109"/>
      <c r="G52" s="109"/>
      <c r="H52" s="110"/>
      <c r="I52" s="67">
        <f>ROUND(+I43+I50,0)</f>
        <v>0</v>
      </c>
    </row>
    <row r="53" spans="1:11" ht="12" customHeight="1">
      <c r="A53" s="57"/>
      <c r="B53" s="105" t="s">
        <v>34</v>
      </c>
      <c r="C53" s="106"/>
      <c r="D53" s="107"/>
      <c r="E53" s="108"/>
      <c r="F53" s="109"/>
      <c r="G53" s="111"/>
      <c r="H53" s="112"/>
      <c r="I53" s="113" t="e">
        <f>+I52/E4</f>
        <v>#DIV/0!</v>
      </c>
    </row>
    <row r="54" spans="1:11" ht="12" customHeight="1">
      <c r="A54" s="57"/>
      <c r="B54" s="105" t="s">
        <v>33</v>
      </c>
      <c r="C54" s="106"/>
      <c r="D54" s="107"/>
      <c r="E54" s="108"/>
      <c r="F54" s="109"/>
      <c r="G54" s="111"/>
      <c r="H54" s="112"/>
      <c r="I54" s="79">
        <f>+I52+I28</f>
        <v>2893822</v>
      </c>
      <c r="J54" s="56" t="e">
        <f>PP!#REF!</f>
        <v>#REF!</v>
      </c>
      <c r="K54" s="114" t="e">
        <f>I54-J54</f>
        <v>#REF!</v>
      </c>
    </row>
    <row r="55" spans="1:11" ht="20" customHeight="1">
      <c r="A55" s="57"/>
      <c r="B55" s="105" t="s">
        <v>32</v>
      </c>
      <c r="C55" s="106"/>
      <c r="D55" s="106"/>
      <c r="E55" s="115"/>
      <c r="F55" s="116"/>
      <c r="G55" s="116"/>
      <c r="H55" s="117"/>
      <c r="I55" s="113" t="e">
        <f>+I29+I53</f>
        <v>#DIV/0!</v>
      </c>
      <c r="J55" s="195" t="e">
        <f>0.28-I55</f>
        <v>#DIV/0!</v>
      </c>
      <c r="K55" s="99"/>
    </row>
    <row r="56" spans="1:11" ht="12" customHeight="1">
      <c r="A56" s="118"/>
      <c r="B56" s="58"/>
      <c r="C56" s="58"/>
      <c r="D56" s="58"/>
      <c r="E56" s="119"/>
      <c r="F56" s="120"/>
      <c r="G56" s="120"/>
      <c r="H56" s="121"/>
      <c r="I56" s="122"/>
    </row>
    <row r="57" spans="1:11" ht="20" customHeight="1">
      <c r="B57" s="82" t="s">
        <v>31</v>
      </c>
      <c r="C57" s="83"/>
      <c r="D57" s="83"/>
      <c r="E57" s="124"/>
      <c r="F57" s="125"/>
      <c r="G57" s="124"/>
      <c r="H57" s="126"/>
      <c r="I57" s="87">
        <v>0.01</v>
      </c>
    </row>
    <row r="58" spans="1:11" ht="12" customHeight="1">
      <c r="B58" s="127"/>
      <c r="C58" s="128"/>
      <c r="D58" s="128"/>
      <c r="E58" s="129"/>
      <c r="F58" s="130"/>
      <c r="G58" s="130"/>
      <c r="H58" s="131"/>
      <c r="I58" s="132"/>
    </row>
    <row r="59" spans="1:11" ht="20" customHeight="1">
      <c r="B59" s="82" t="s">
        <v>30</v>
      </c>
      <c r="C59" s="83"/>
      <c r="D59" s="83"/>
      <c r="E59" s="124"/>
      <c r="F59" s="133"/>
      <c r="G59" s="124"/>
      <c r="H59" s="126"/>
      <c r="I59" s="87">
        <v>2.3E-2</v>
      </c>
    </row>
    <row r="60" spans="1:11" ht="12" customHeight="1" thickBot="1">
      <c r="B60" s="101"/>
      <c r="C60" s="101"/>
      <c r="D60" s="101"/>
      <c r="E60" s="102"/>
      <c r="F60" s="103"/>
      <c r="G60" s="134"/>
      <c r="H60" s="135"/>
      <c r="I60" s="104"/>
    </row>
    <row r="61" spans="1:11" ht="24" customHeight="1" thickTop="1" thickBot="1">
      <c r="B61" s="105" t="s">
        <v>29</v>
      </c>
      <c r="C61" s="106"/>
      <c r="D61" s="106"/>
      <c r="E61" s="64"/>
      <c r="F61" s="136" t="s">
        <v>28</v>
      </c>
      <c r="G61" s="136"/>
      <c r="H61" s="137"/>
      <c r="I61" s="138" t="e">
        <f>I55+I57+I59</f>
        <v>#DIV/0!</v>
      </c>
    </row>
    <row r="62" spans="1:11" ht="12" customHeight="1" thickTop="1">
      <c r="A62" s="123"/>
      <c r="B62" s="123"/>
      <c r="C62" s="123"/>
      <c r="D62" s="123"/>
      <c r="E62" s="123"/>
      <c r="F62" s="123"/>
      <c r="G62" s="123"/>
      <c r="H62" s="123"/>
      <c r="I62" s="123"/>
    </row>
    <row r="63" spans="1:11" ht="12" customHeight="1">
      <c r="A63" s="123"/>
      <c r="B63" s="123"/>
      <c r="C63" s="123"/>
      <c r="D63" s="123"/>
      <c r="E63" s="123"/>
      <c r="F63" s="123"/>
      <c r="G63" s="123"/>
      <c r="H63" s="243"/>
      <c r="I63" s="243"/>
      <c r="J63" s="243"/>
    </row>
    <row r="64" spans="1:11" ht="12" customHeight="1">
      <c r="A64" s="123"/>
      <c r="B64" s="123"/>
      <c r="C64" s="123"/>
      <c r="D64" s="123"/>
      <c r="E64" s="123"/>
      <c r="F64" s="123"/>
      <c r="G64" s="123"/>
      <c r="H64" s="244"/>
      <c r="I64" s="244"/>
      <c r="J64" s="244"/>
    </row>
    <row r="65" spans="1:9" ht="12" customHeight="1">
      <c r="A65" s="123"/>
      <c r="B65" s="123"/>
      <c r="C65" s="123"/>
      <c r="D65" s="123"/>
      <c r="E65" s="123"/>
      <c r="F65" s="123"/>
      <c r="G65" s="123"/>
      <c r="H65" s="123"/>
      <c r="I65" s="123"/>
    </row>
  </sheetData>
  <mergeCells count="45">
    <mergeCell ref="B6:D6"/>
    <mergeCell ref="B1:H1"/>
    <mergeCell ref="B2:H2"/>
    <mergeCell ref="I1:I2"/>
    <mergeCell ref="B4:D4"/>
    <mergeCell ref="B5:D5"/>
    <mergeCell ref="F4:H6"/>
    <mergeCell ref="B23:D23"/>
    <mergeCell ref="B33:F33"/>
    <mergeCell ref="B14:H14"/>
    <mergeCell ref="B18:D18"/>
    <mergeCell ref="B19:D19"/>
    <mergeCell ref="B24:D24"/>
    <mergeCell ref="B25:D25"/>
    <mergeCell ref="B26:H26"/>
    <mergeCell ref="B31:I31"/>
    <mergeCell ref="B32:I32"/>
    <mergeCell ref="B22:D22"/>
    <mergeCell ref="B20:D20"/>
    <mergeCell ref="H63:J63"/>
    <mergeCell ref="H64:J64"/>
    <mergeCell ref="B50:H50"/>
    <mergeCell ref="B43:H43"/>
    <mergeCell ref="B44:I44"/>
    <mergeCell ref="B45:D45"/>
    <mergeCell ref="B46:B49"/>
    <mergeCell ref="C46:D46"/>
    <mergeCell ref="C47:D47"/>
    <mergeCell ref="C48:D48"/>
    <mergeCell ref="C49:D49"/>
    <mergeCell ref="B8:I8"/>
    <mergeCell ref="B9:C9"/>
    <mergeCell ref="B10:C10"/>
    <mergeCell ref="D13:I13"/>
    <mergeCell ref="B12:C12"/>
    <mergeCell ref="B13:C13"/>
    <mergeCell ref="B41:D41"/>
    <mergeCell ref="B42:D42"/>
    <mergeCell ref="B34:D34"/>
    <mergeCell ref="B35:D35"/>
    <mergeCell ref="B40:D40"/>
    <mergeCell ref="B36:D36"/>
    <mergeCell ref="B37:D37"/>
    <mergeCell ref="B38:D38"/>
    <mergeCell ref="B39:D39"/>
  </mergeCells>
  <pageMargins left="0.39370078740157483" right="0.39370078740157483" top="0.39370078740157483" bottom="0.78740157480314965" header="0.31496062992125984" footer="0.31496062992125984"/>
  <pageSetup scale="64" fitToHeight="0" orientation="portrait" r:id="rId1"/>
  <headerFooter>
    <oddFooter>&amp;L&amp;"-,Negrita"&amp;10&amp;G
Preparado por Ing. Oscar Romero Cortina
Ing. Civil -- M.P: 08202-430893 ATL&amp;C&amp;"Roboto,Negrita"&amp;8Fecha de impresión &amp;D
Documento sujeto a aprobación&amp;R&amp;"Roboto,Negrita"&amp;8Página &amp;P de &amp;N</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0B837-7C19-45D7-AF84-1257FA1A3993}">
  <sheetPr>
    <pageSetUpPr fitToPage="1"/>
  </sheetPr>
  <dimension ref="A1:G60"/>
  <sheetViews>
    <sheetView view="pageBreakPreview" zoomScaleNormal="115" zoomScaleSheetLayoutView="100" workbookViewId="0">
      <selection activeCell="E9" sqref="E9"/>
    </sheetView>
  </sheetViews>
  <sheetFormatPr baseColWidth="10" defaultColWidth="10.921875" defaultRowHeight="14" customHeight="1"/>
  <cols>
    <col min="1" max="1" width="3.61328125" style="1" customWidth="1"/>
    <col min="2" max="2" width="25.61328125" style="1" customWidth="1"/>
    <col min="3" max="3" width="7.61328125" style="1" customWidth="1"/>
    <col min="4" max="4" width="10.61328125" style="1" customWidth="1"/>
    <col min="5" max="7" width="12.61328125" style="1" customWidth="1"/>
    <col min="8" max="16384" width="10.921875" style="1"/>
  </cols>
  <sheetData>
    <row r="1" spans="1:7" ht="12" customHeight="1">
      <c r="A1" s="291" t="s">
        <v>136</v>
      </c>
      <c r="B1" s="292"/>
      <c r="C1" s="292"/>
      <c r="D1" s="292"/>
      <c r="E1" s="293"/>
      <c r="F1" s="287" t="e" vm="2">
        <f>PP!$G$1</f>
        <v>#VALUE!</v>
      </c>
      <c r="G1" s="288"/>
    </row>
    <row r="2" spans="1:7" ht="36" customHeight="1" thickBot="1">
      <c r="A2" s="294" t="str">
        <f>PP!$B$2</f>
        <v xml:space="preserve">
SUMINISTRO E INSTALACIÓN DE TRANSFORMADORES Y MATERIALES ELÉCTRICOS REQUERIDOS EN DIFERENTES VEREDAS DEL MUNICIPIO DE PLATO, MAGDALENA</v>
      </c>
      <c r="B2" s="295"/>
      <c r="C2" s="295"/>
      <c r="D2" s="295"/>
      <c r="E2" s="296"/>
      <c r="F2" s="289"/>
      <c r="G2" s="290"/>
    </row>
    <row r="3" spans="1:7" ht="12" customHeight="1">
      <c r="A3" s="39"/>
      <c r="B3" s="2"/>
      <c r="C3" s="2"/>
      <c r="D3" s="2"/>
      <c r="E3" s="2"/>
      <c r="F3" s="2"/>
      <c r="G3" s="2"/>
    </row>
    <row r="4" spans="1:7" ht="24" customHeight="1">
      <c r="A4" s="297" t="s">
        <v>137</v>
      </c>
      <c r="B4" s="297"/>
      <c r="C4" s="297"/>
      <c r="D4" s="297"/>
      <c r="E4" s="297"/>
      <c r="F4" s="297"/>
      <c r="G4" s="297"/>
    </row>
    <row r="5" spans="1:7" ht="12" customHeight="1" thickBot="1">
      <c r="A5" s="164"/>
      <c r="B5" s="165"/>
      <c r="C5" s="165"/>
      <c r="D5" s="165"/>
      <c r="E5" s="165"/>
      <c r="F5" s="165"/>
      <c r="G5" s="165"/>
    </row>
    <row r="6" spans="1:7" ht="12" customHeight="1">
      <c r="A6" s="166"/>
      <c r="B6" s="167" t="s">
        <v>1</v>
      </c>
      <c r="C6" s="168" t="s">
        <v>90</v>
      </c>
      <c r="D6" s="167"/>
      <c r="E6" s="167"/>
      <c r="F6" s="167"/>
      <c r="G6" s="169"/>
    </row>
    <row r="7" spans="1:7" ht="12" customHeight="1">
      <c r="A7" s="170">
        <v>1</v>
      </c>
      <c r="B7" s="171" t="s">
        <v>91</v>
      </c>
      <c r="C7" s="171"/>
      <c r="D7" s="171"/>
      <c r="E7" s="171"/>
      <c r="F7" s="172"/>
      <c r="G7" s="173"/>
    </row>
    <row r="8" spans="1:7" ht="12" customHeight="1">
      <c r="A8" s="174" t="s">
        <v>5</v>
      </c>
      <c r="B8" s="165" t="s">
        <v>106</v>
      </c>
      <c r="C8" s="2" t="s">
        <v>19</v>
      </c>
      <c r="D8" s="165"/>
      <c r="E8" s="175">
        <v>1423500</v>
      </c>
      <c r="F8" s="2"/>
      <c r="G8" s="176"/>
    </row>
    <row r="9" spans="1:7" ht="12" customHeight="1">
      <c r="A9" s="174" t="s">
        <v>87</v>
      </c>
      <c r="B9" s="165" t="s">
        <v>92</v>
      </c>
      <c r="C9" s="2" t="s">
        <v>19</v>
      </c>
      <c r="D9" s="165"/>
      <c r="E9" s="175">
        <v>200000</v>
      </c>
      <c r="F9" s="2"/>
      <c r="G9" s="176"/>
    </row>
    <row r="10" spans="1:7" ht="24" customHeight="1">
      <c r="A10" s="174" t="s">
        <v>13</v>
      </c>
      <c r="B10" s="165" t="s">
        <v>107</v>
      </c>
      <c r="C10" s="2" t="s">
        <v>19</v>
      </c>
      <c r="D10" s="165"/>
      <c r="E10" s="175">
        <f>SUM(E8:E9)</f>
        <v>1623500</v>
      </c>
      <c r="F10" s="177">
        <v>1</v>
      </c>
      <c r="G10" s="176"/>
    </row>
    <row r="11" spans="1:7" ht="12" customHeight="1">
      <c r="A11" s="174" t="s">
        <v>22</v>
      </c>
      <c r="B11" s="165" t="s">
        <v>109</v>
      </c>
      <c r="C11" s="2" t="s">
        <v>108</v>
      </c>
      <c r="D11" s="165"/>
      <c r="E11" s="175">
        <f>(ROUND(E10/30,0))</f>
        <v>54117</v>
      </c>
      <c r="F11" s="2"/>
      <c r="G11" s="176"/>
    </row>
    <row r="12" spans="1:7" ht="12" customHeight="1">
      <c r="A12" s="174" t="s">
        <v>71</v>
      </c>
      <c r="B12" s="165" t="s">
        <v>93</v>
      </c>
      <c r="C12" s="2" t="s">
        <v>110</v>
      </c>
      <c r="D12" s="165"/>
      <c r="E12" s="175">
        <f>ROUND((E8/30)*365,0)</f>
        <v>17319250</v>
      </c>
      <c r="F12" s="2"/>
      <c r="G12" s="176"/>
    </row>
    <row r="13" spans="1:7" ht="12" customHeight="1">
      <c r="A13" s="174" t="s">
        <v>88</v>
      </c>
      <c r="B13" s="165" t="s">
        <v>95</v>
      </c>
      <c r="C13" s="2" t="s">
        <v>110</v>
      </c>
      <c r="D13" s="165"/>
      <c r="E13" s="175">
        <f>E9*12</f>
        <v>2400000</v>
      </c>
      <c r="F13" s="2"/>
      <c r="G13" s="176"/>
    </row>
    <row r="14" spans="1:7" ht="12" customHeight="1">
      <c r="A14" s="174" t="s">
        <v>111</v>
      </c>
      <c r="B14" s="165" t="s">
        <v>94</v>
      </c>
      <c r="C14" s="2" t="s">
        <v>110</v>
      </c>
      <c r="D14" s="165"/>
      <c r="E14" s="175">
        <f>E12+E13</f>
        <v>19719250</v>
      </c>
      <c r="F14" s="2"/>
      <c r="G14" s="176"/>
    </row>
    <row r="15" spans="1:7" ht="12" customHeight="1">
      <c r="A15" s="174"/>
      <c r="B15" s="165"/>
      <c r="C15" s="165"/>
      <c r="D15" s="165"/>
      <c r="E15" s="175"/>
      <c r="F15" s="2"/>
      <c r="G15" s="176"/>
    </row>
    <row r="16" spans="1:7" ht="12" customHeight="1">
      <c r="A16" s="170">
        <v>2</v>
      </c>
      <c r="B16" s="171" t="s">
        <v>96</v>
      </c>
      <c r="C16" s="50"/>
      <c r="D16" s="171"/>
      <c r="E16" s="178"/>
      <c r="F16" s="172"/>
      <c r="G16" s="173"/>
    </row>
    <row r="17" spans="1:7" ht="12" customHeight="1">
      <c r="A17" s="174"/>
      <c r="B17" s="165" t="s">
        <v>97</v>
      </c>
      <c r="C17" s="2" t="s">
        <v>111</v>
      </c>
      <c r="D17" s="177"/>
      <c r="E17" s="175">
        <f>ROUND(E14/360,0)</f>
        <v>54776</v>
      </c>
      <c r="F17" s="177">
        <f>E17/$E$14</f>
        <v>2.7777932730707303E-3</v>
      </c>
      <c r="G17" s="176"/>
    </row>
    <row r="18" spans="1:7" ht="12" customHeight="1">
      <c r="A18" s="174"/>
      <c r="B18" s="165" t="s">
        <v>112</v>
      </c>
      <c r="C18" s="2" t="str">
        <f>+B17</f>
        <v>Cesantias</v>
      </c>
      <c r="D18" s="177">
        <v>0.12</v>
      </c>
      <c r="E18" s="175">
        <f>ROUND(E17*D18,0)</f>
        <v>6573</v>
      </c>
      <c r="F18" s="177">
        <f t="shared" ref="F18:F20" si="0">E18/$E$14</f>
        <v>3.3332910734434624E-4</v>
      </c>
      <c r="G18" s="176"/>
    </row>
    <row r="19" spans="1:7" ht="12" customHeight="1">
      <c r="A19" s="174"/>
      <c r="B19" s="165" t="s">
        <v>98</v>
      </c>
      <c r="C19" s="2" t="s">
        <v>5</v>
      </c>
      <c r="D19" s="177">
        <v>0.5</v>
      </c>
      <c r="E19" s="175">
        <f>E8/2</f>
        <v>711750</v>
      </c>
      <c r="F19" s="177">
        <f t="shared" si="0"/>
        <v>3.6094171938587931E-2</v>
      </c>
      <c r="G19" s="176"/>
    </row>
    <row r="20" spans="1:7" ht="12" customHeight="1">
      <c r="A20" s="174"/>
      <c r="B20" s="165" t="s">
        <v>99</v>
      </c>
      <c r="C20" s="2" t="s">
        <v>13</v>
      </c>
      <c r="D20" s="177">
        <v>1</v>
      </c>
      <c r="E20" s="175">
        <f>E10</f>
        <v>1623500</v>
      </c>
      <c r="F20" s="177">
        <f t="shared" si="0"/>
        <v>8.2330717446150337E-2</v>
      </c>
      <c r="G20" s="176"/>
    </row>
    <row r="21" spans="1:7" ht="12" customHeight="1">
      <c r="A21" s="174"/>
      <c r="B21" s="165"/>
      <c r="C21" s="2"/>
      <c r="D21" s="177"/>
      <c r="E21" s="175"/>
      <c r="F21" s="177"/>
      <c r="G21" s="176"/>
    </row>
    <row r="22" spans="1:7" ht="12" customHeight="1">
      <c r="A22" s="170">
        <v>3</v>
      </c>
      <c r="B22" s="171" t="s">
        <v>100</v>
      </c>
      <c r="C22" s="172"/>
      <c r="D22" s="179"/>
      <c r="E22" s="178"/>
      <c r="F22" s="179"/>
      <c r="G22" s="173"/>
    </row>
    <row r="23" spans="1:7" ht="12" customHeight="1">
      <c r="A23" s="174"/>
      <c r="B23" s="165" t="s">
        <v>118</v>
      </c>
      <c r="C23" s="180">
        <v>120000</v>
      </c>
      <c r="D23" s="177">
        <v>3</v>
      </c>
      <c r="E23" s="175">
        <f>+C23*D23</f>
        <v>360000</v>
      </c>
      <c r="F23" s="177">
        <f t="shared" ref="F23:F24" si="1">E23/$E$14</f>
        <v>1.8256272424154063E-2</v>
      </c>
      <c r="G23" s="176"/>
    </row>
    <row r="24" spans="1:7" ht="12" customHeight="1">
      <c r="A24" s="174"/>
      <c r="B24" s="165" t="s">
        <v>119</v>
      </c>
      <c r="C24" s="2" t="s">
        <v>71</v>
      </c>
      <c r="D24" s="177">
        <v>5.0000000000000001E-3</v>
      </c>
      <c r="E24" s="175">
        <f>ROUND($E$14*D24,0)</f>
        <v>98596</v>
      </c>
      <c r="F24" s="177">
        <f t="shared" si="1"/>
        <v>4.9999873220330391E-3</v>
      </c>
      <c r="G24" s="176"/>
    </row>
    <row r="25" spans="1:7" ht="12" customHeight="1">
      <c r="A25" s="174"/>
      <c r="B25" s="165"/>
      <c r="C25" s="2"/>
      <c r="D25" s="177"/>
      <c r="E25" s="175"/>
      <c r="F25" s="177"/>
      <c r="G25" s="176"/>
    </row>
    <row r="26" spans="1:7" ht="12" customHeight="1">
      <c r="A26" s="170">
        <v>4</v>
      </c>
      <c r="B26" s="171" t="s">
        <v>101</v>
      </c>
      <c r="C26" s="172"/>
      <c r="D26" s="179"/>
      <c r="E26" s="178"/>
      <c r="F26" s="179"/>
      <c r="G26" s="173"/>
    </row>
    <row r="27" spans="1:7" ht="12" customHeight="1">
      <c r="A27" s="174"/>
      <c r="B27" s="165" t="s">
        <v>115</v>
      </c>
      <c r="C27" s="2" t="s">
        <v>71</v>
      </c>
      <c r="D27" s="177">
        <v>0.12</v>
      </c>
      <c r="E27" s="175">
        <f>ROUND($E$14*D27,0)</f>
        <v>2366310</v>
      </c>
      <c r="F27" s="177">
        <f t="shared" ref="F27:F29" si="2">E27/$E$14</f>
        <v>0.12</v>
      </c>
      <c r="G27" s="176"/>
    </row>
    <row r="28" spans="1:7" ht="12" customHeight="1">
      <c r="A28" s="174"/>
      <c r="B28" s="165" t="s">
        <v>116</v>
      </c>
      <c r="C28" s="2" t="s">
        <v>71</v>
      </c>
      <c r="D28" s="177">
        <v>8.5000000000000006E-2</v>
      </c>
      <c r="E28" s="175">
        <f t="shared" ref="E28:E29" si="3">ROUND($E$14*D28,0)</f>
        <v>1676136</v>
      </c>
      <c r="F28" s="177">
        <f t="shared" si="2"/>
        <v>8.4999987322033038E-2</v>
      </c>
      <c r="G28" s="176"/>
    </row>
    <row r="29" spans="1:7" ht="12" customHeight="1">
      <c r="A29" s="174"/>
      <c r="B29" s="165" t="s">
        <v>117</v>
      </c>
      <c r="C29" s="2" t="s">
        <v>71</v>
      </c>
      <c r="D29" s="177">
        <v>5.6000000000000001E-2</v>
      </c>
      <c r="E29" s="175">
        <f t="shared" si="3"/>
        <v>1104278</v>
      </c>
      <c r="F29" s="177">
        <f t="shared" si="2"/>
        <v>5.6000000000000001E-2</v>
      </c>
      <c r="G29" s="176"/>
    </row>
    <row r="30" spans="1:7" ht="12" customHeight="1">
      <c r="A30" s="174"/>
      <c r="B30" s="165"/>
      <c r="C30" s="2"/>
      <c r="D30" s="177"/>
      <c r="E30" s="175"/>
      <c r="F30" s="177"/>
      <c r="G30" s="176"/>
    </row>
    <row r="31" spans="1:7" ht="12" customHeight="1">
      <c r="A31" s="170">
        <v>5</v>
      </c>
      <c r="B31" s="171" t="s">
        <v>102</v>
      </c>
      <c r="C31" s="172"/>
      <c r="D31" s="179"/>
      <c r="E31" s="178"/>
      <c r="F31" s="179"/>
      <c r="G31" s="173"/>
    </row>
    <row r="32" spans="1:7" ht="12" customHeight="1">
      <c r="A32" s="174"/>
      <c r="B32" s="165" t="s">
        <v>113</v>
      </c>
      <c r="C32" s="2" t="s">
        <v>71</v>
      </c>
      <c r="D32" s="177">
        <v>0.02</v>
      </c>
      <c r="E32" s="175">
        <f t="shared" ref="E32:E33" si="4">ROUND($E$14*D32,0)</f>
        <v>394385</v>
      </c>
      <c r="F32" s="177">
        <f t="shared" ref="F32:F33" si="5">E32/$E$14</f>
        <v>0.02</v>
      </c>
      <c r="G32" s="176"/>
    </row>
    <row r="33" spans="1:7" ht="12" customHeight="1">
      <c r="A33" s="174"/>
      <c r="B33" s="165" t="s">
        <v>114</v>
      </c>
      <c r="C33" s="2" t="s">
        <v>105</v>
      </c>
      <c r="D33" s="177">
        <v>0.18</v>
      </c>
      <c r="E33" s="175">
        <f t="shared" si="4"/>
        <v>3549465</v>
      </c>
      <c r="F33" s="177">
        <f t="shared" si="5"/>
        <v>0.18</v>
      </c>
      <c r="G33" s="176"/>
    </row>
    <row r="34" spans="1:7" ht="12" customHeight="1">
      <c r="A34" s="174"/>
      <c r="B34" s="165"/>
      <c r="C34" s="2"/>
      <c r="D34" s="177"/>
      <c r="E34" s="175"/>
      <c r="F34" s="177"/>
      <c r="G34" s="176"/>
    </row>
    <row r="35" spans="1:7" ht="12" customHeight="1">
      <c r="A35" s="170">
        <v>6</v>
      </c>
      <c r="B35" s="171" t="s">
        <v>103</v>
      </c>
      <c r="C35" s="172"/>
      <c r="D35" s="179"/>
      <c r="E35" s="178"/>
      <c r="F35" s="179"/>
      <c r="G35" s="173"/>
    </row>
    <row r="36" spans="1:7" ht="12" customHeight="1">
      <c r="A36" s="174"/>
      <c r="B36" s="165" t="s">
        <v>120</v>
      </c>
      <c r="C36" s="2" t="s">
        <v>71</v>
      </c>
      <c r="D36" s="177">
        <v>0.03</v>
      </c>
      <c r="E36" s="175">
        <f t="shared" ref="E36:E37" si="6">ROUND($E$14*D36,0)</f>
        <v>591578</v>
      </c>
      <c r="F36" s="177">
        <f t="shared" ref="F36:F37" si="7">E36/$E$14</f>
        <v>3.0000025355933921E-2</v>
      </c>
      <c r="G36" s="176"/>
    </row>
    <row r="37" spans="1:7" ht="12" customHeight="1">
      <c r="A37" s="174"/>
      <c r="B37" s="165" t="s">
        <v>121</v>
      </c>
      <c r="C37" s="2" t="s">
        <v>71</v>
      </c>
      <c r="D37" s="177">
        <v>0.04</v>
      </c>
      <c r="E37" s="175">
        <f t="shared" si="6"/>
        <v>788770</v>
      </c>
      <c r="F37" s="177">
        <f t="shared" si="7"/>
        <v>0.04</v>
      </c>
      <c r="G37" s="176"/>
    </row>
    <row r="38" spans="1:7" ht="12" customHeight="1">
      <c r="A38" s="174"/>
      <c r="B38" s="165"/>
      <c r="C38" s="165"/>
      <c r="D38" s="177"/>
      <c r="E38" s="175"/>
      <c r="F38" s="177"/>
      <c r="G38" s="176"/>
    </row>
    <row r="39" spans="1:7" ht="12" customHeight="1" thickBot="1">
      <c r="A39" s="181"/>
      <c r="B39" s="182" t="s">
        <v>104</v>
      </c>
      <c r="C39" s="182"/>
      <c r="D39" s="183"/>
      <c r="E39" s="184">
        <f>SUM(E17:E38)+E14</f>
        <v>33045367</v>
      </c>
      <c r="F39" s="185">
        <f>ROUND(SUM(F8:F15)+SUM(F17:F38),2)</f>
        <v>1.68</v>
      </c>
      <c r="G39" s="186"/>
    </row>
    <row r="40" spans="1:7" ht="12" customHeight="1" thickBot="1">
      <c r="A40" s="39"/>
      <c r="B40" s="2"/>
      <c r="C40" s="2"/>
      <c r="D40" s="2"/>
      <c r="E40" s="2"/>
      <c r="F40" s="2"/>
      <c r="G40" s="2"/>
    </row>
    <row r="41" spans="1:7" s="191" customFormat="1" ht="12" customHeight="1">
      <c r="A41" s="53" t="s">
        <v>122</v>
      </c>
      <c r="B41" s="187"/>
      <c r="C41" s="54"/>
      <c r="D41" s="54"/>
      <c r="E41" s="188"/>
      <c r="F41" s="189"/>
      <c r="G41" s="190"/>
    </row>
    <row r="42" spans="1:7" s="191" customFormat="1" ht="12" customHeight="1">
      <c r="A42" s="192">
        <v>1</v>
      </c>
      <c r="B42" s="283" t="s">
        <v>123</v>
      </c>
      <c r="C42" s="283"/>
      <c r="D42" s="283"/>
      <c r="E42" s="283"/>
      <c r="F42" s="283"/>
      <c r="G42" s="284"/>
    </row>
    <row r="43" spans="1:7" ht="12" customHeight="1">
      <c r="A43" s="52">
        <v>2</v>
      </c>
      <c r="B43" s="285" t="s">
        <v>124</v>
      </c>
      <c r="C43" s="285"/>
      <c r="D43" s="285"/>
      <c r="E43" s="285"/>
      <c r="F43" s="285"/>
      <c r="G43" s="286"/>
    </row>
    <row r="44" spans="1:7" s="191" customFormat="1" ht="24" customHeight="1">
      <c r="A44" s="192">
        <v>3</v>
      </c>
      <c r="B44" s="283" t="s">
        <v>125</v>
      </c>
      <c r="C44" s="283"/>
      <c r="D44" s="283"/>
      <c r="E44" s="283"/>
      <c r="F44" s="283"/>
      <c r="G44" s="284"/>
    </row>
    <row r="45" spans="1:7" s="191" customFormat="1" ht="12" customHeight="1">
      <c r="A45" s="192">
        <v>4</v>
      </c>
      <c r="B45" s="283" t="s">
        <v>130</v>
      </c>
      <c r="C45" s="283"/>
      <c r="D45" s="283"/>
      <c r="E45" s="283"/>
      <c r="F45" s="283"/>
      <c r="G45" s="284"/>
    </row>
    <row r="46" spans="1:7" ht="24" customHeight="1">
      <c r="A46" s="52">
        <v>5</v>
      </c>
      <c r="B46" s="285" t="s">
        <v>126</v>
      </c>
      <c r="C46" s="285"/>
      <c r="D46" s="285"/>
      <c r="E46" s="285"/>
      <c r="F46" s="285"/>
      <c r="G46" s="286"/>
    </row>
    <row r="47" spans="1:7" s="191" customFormat="1" ht="12" customHeight="1">
      <c r="A47" s="192" t="s">
        <v>129</v>
      </c>
      <c r="B47" s="283" t="s">
        <v>127</v>
      </c>
      <c r="C47" s="283"/>
      <c r="D47" s="283"/>
      <c r="E47" s="283"/>
      <c r="F47" s="283"/>
      <c r="G47" s="284"/>
    </row>
    <row r="48" spans="1:7" s="191" customFormat="1" ht="12" customHeight="1" thickBot="1">
      <c r="A48" s="193" t="s">
        <v>129</v>
      </c>
      <c r="B48" s="281" t="s">
        <v>128</v>
      </c>
      <c r="C48" s="281"/>
      <c r="D48" s="281"/>
      <c r="E48" s="281"/>
      <c r="F48" s="281"/>
      <c r="G48" s="282"/>
    </row>
    <row r="49" spans="1:7" ht="12" customHeight="1">
      <c r="A49" s="51"/>
      <c r="B49" s="38"/>
      <c r="C49" s="38"/>
      <c r="D49" s="38"/>
      <c r="E49" s="38"/>
      <c r="F49" s="38"/>
      <c r="G49" s="38"/>
    </row>
    <row r="50" spans="1:7" ht="24" customHeight="1" thickBot="1">
      <c r="A50" s="46" t="s">
        <v>138</v>
      </c>
      <c r="B50" s="47" t="s">
        <v>1</v>
      </c>
      <c r="C50" s="47" t="s">
        <v>6</v>
      </c>
      <c r="D50" s="48" t="s">
        <v>142</v>
      </c>
      <c r="E50" s="49" t="s">
        <v>20</v>
      </c>
      <c r="F50" s="49" t="s">
        <v>21</v>
      </c>
      <c r="G50" s="49" t="s">
        <v>4</v>
      </c>
    </row>
    <row r="51" spans="1:7" ht="12" customHeight="1">
      <c r="A51" s="3">
        <v>1</v>
      </c>
      <c r="B51" s="4" t="s">
        <v>15</v>
      </c>
      <c r="C51" s="5" t="s">
        <v>18</v>
      </c>
      <c r="D51" s="43">
        <v>1.8</v>
      </c>
      <c r="E51" s="40">
        <f>IF(MANODEOBRA[[#This Row],[DESCRIPCIÓN]]="","",ROUND($E$11*MANODEOBRA[[#This Row],[FACTOR DE JORNAL]],0))</f>
        <v>97411</v>
      </c>
      <c r="F51" s="6">
        <f>IFERROR(ROUND(MANODEOBRA[[#This Row],[JORNAL BASICO]]*$F$39,0),)</f>
        <v>163650</v>
      </c>
      <c r="G51" s="7">
        <f>IFERROR(MANODEOBRA[[#This Row],[JORNAL BASICO]]+MANODEOBRA[[#This Row],[PRESTACIONES]],)</f>
        <v>261061</v>
      </c>
    </row>
    <row r="52" spans="1:7" ht="12" customHeight="1">
      <c r="A52" s="8">
        <v>2</v>
      </c>
      <c r="B52" s="4" t="s">
        <v>17</v>
      </c>
      <c r="C52" s="5" t="s">
        <v>18</v>
      </c>
      <c r="D52" s="44">
        <v>1.25</v>
      </c>
      <c r="E52" s="40">
        <f>IF(MANODEOBRA[[#This Row],[DESCRIPCIÓN]]="","",ROUND($E$11*MANODEOBRA[[#This Row],[FACTOR DE JORNAL]],0))</f>
        <v>67646</v>
      </c>
      <c r="F52" s="6">
        <f>IFERROR(ROUND(MANODEOBRA[[#This Row],[JORNAL BASICO]]*$F$39,0),)</f>
        <v>113645</v>
      </c>
      <c r="G52" s="7">
        <f>IFERROR(MANODEOBRA[[#This Row],[JORNAL BASICO]]+MANODEOBRA[[#This Row],[PRESTACIONES]],)</f>
        <v>181291</v>
      </c>
    </row>
    <row r="53" spans="1:7" ht="12" customHeight="1">
      <c r="A53" s="8">
        <v>3</v>
      </c>
      <c r="B53" s="4" t="s">
        <v>16</v>
      </c>
      <c r="C53" s="5" t="s">
        <v>18</v>
      </c>
      <c r="D53" s="44">
        <v>1.1499999999999999</v>
      </c>
      <c r="E53" s="40">
        <f>IF(MANODEOBRA[[#This Row],[DESCRIPCIÓN]]="","",ROUND($E$11*MANODEOBRA[[#This Row],[FACTOR DE JORNAL]],0))</f>
        <v>62235</v>
      </c>
      <c r="F53" s="6">
        <f>IFERROR(ROUND(MANODEOBRA[[#This Row],[JORNAL BASICO]]*$F$39,0),)</f>
        <v>104555</v>
      </c>
      <c r="G53" s="7">
        <f>IFERROR(MANODEOBRA[[#This Row],[JORNAL BASICO]]+MANODEOBRA[[#This Row],[PRESTACIONES]],)</f>
        <v>166790</v>
      </c>
    </row>
    <row r="54" spans="1:7" ht="12" customHeight="1">
      <c r="A54" s="8">
        <v>4</v>
      </c>
      <c r="B54" s="4" t="s">
        <v>23</v>
      </c>
      <c r="C54" s="5" t="s">
        <v>18</v>
      </c>
      <c r="D54" s="44">
        <v>2</v>
      </c>
      <c r="E54" s="40">
        <f>IF(MANODEOBRA[[#This Row],[DESCRIPCIÓN]]="","",ROUND($E$11*MANODEOBRA[[#This Row],[FACTOR DE JORNAL]],0))</f>
        <v>108234</v>
      </c>
      <c r="F54" s="6">
        <f>IFERROR(ROUND(MANODEOBRA[[#This Row],[JORNAL BASICO]]*$F$39,0),)</f>
        <v>181833</v>
      </c>
      <c r="G54" s="7">
        <f>IFERROR(MANODEOBRA[[#This Row],[JORNAL BASICO]]+MANODEOBRA[[#This Row],[PRESTACIONES]],)</f>
        <v>290067</v>
      </c>
    </row>
    <row r="55" spans="1:7" ht="12" customHeight="1">
      <c r="A55" s="8">
        <v>5</v>
      </c>
      <c r="B55" s="9" t="s">
        <v>24</v>
      </c>
      <c r="C55" s="10" t="s">
        <v>18</v>
      </c>
      <c r="D55" s="44">
        <v>1.8</v>
      </c>
      <c r="E55" s="40">
        <f>IF(MANODEOBRA[[#This Row],[DESCRIPCIÓN]]="","",ROUND($E$11*MANODEOBRA[[#This Row],[FACTOR DE JORNAL]],0))</f>
        <v>97411</v>
      </c>
      <c r="F55" s="6">
        <f>IFERROR(ROUND(MANODEOBRA[[#This Row],[JORNAL BASICO]]*$F$39,0),)</f>
        <v>163650</v>
      </c>
      <c r="G55" s="7">
        <f>IFERROR(MANODEOBRA[[#This Row],[JORNAL BASICO]]+MANODEOBRA[[#This Row],[PRESTACIONES]],)</f>
        <v>261061</v>
      </c>
    </row>
    <row r="56" spans="1:7" ht="12" customHeight="1">
      <c r="A56" s="8">
        <v>6</v>
      </c>
      <c r="B56" s="9" t="s">
        <v>25</v>
      </c>
      <c r="C56" s="10" t="s">
        <v>18</v>
      </c>
      <c r="D56" s="44">
        <v>1.1000000000000001</v>
      </c>
      <c r="E56" s="40">
        <f>IF(MANODEOBRA[[#This Row],[DESCRIPCIÓN]]="","",ROUND($E$11*MANODEOBRA[[#This Row],[FACTOR DE JORNAL]],0))</f>
        <v>59529</v>
      </c>
      <c r="F56" s="6">
        <f>IFERROR(ROUND(MANODEOBRA[[#This Row],[JORNAL BASICO]]*$F$39,0),)</f>
        <v>100009</v>
      </c>
      <c r="G56" s="7">
        <f>IFERROR(MANODEOBRA[[#This Row],[JORNAL BASICO]]+MANODEOBRA[[#This Row],[PRESTACIONES]],)</f>
        <v>159538</v>
      </c>
    </row>
    <row r="57" spans="1:7" ht="12" customHeight="1">
      <c r="A57" s="8">
        <v>7</v>
      </c>
      <c r="B57" s="11" t="s">
        <v>26</v>
      </c>
      <c r="C57" s="12" t="s">
        <v>18</v>
      </c>
      <c r="D57" s="45">
        <v>1</v>
      </c>
      <c r="E57" s="41">
        <f>IF(MANODEOBRA[[#This Row],[DESCRIPCIÓN]]="","",ROUND($E$11*MANODEOBRA[[#This Row],[FACTOR DE JORNAL]],0))</f>
        <v>54117</v>
      </c>
      <c r="F57" s="13">
        <f>IFERROR(ROUND(MANODEOBRA[[#This Row],[JORNAL BASICO]]*$F$39,0),)</f>
        <v>90917</v>
      </c>
      <c r="G57" s="14">
        <f>IFERROR(MANODEOBRA[[#This Row],[JORNAL BASICO]]+MANODEOBRA[[#This Row],[PRESTACIONES]],)</f>
        <v>145034</v>
      </c>
    </row>
    <row r="58" spans="1:7" ht="12" customHeight="1">
      <c r="A58" s="8">
        <v>8</v>
      </c>
      <c r="B58" s="11" t="s">
        <v>27</v>
      </c>
      <c r="C58" s="12" t="s">
        <v>18</v>
      </c>
      <c r="D58" s="45">
        <v>4.4000000000000004</v>
      </c>
      <c r="E58" s="41">
        <f>IF(MANODEOBRA[[#This Row],[DESCRIPCIÓN]]="","",ROUND($E$11*MANODEOBRA[[#This Row],[FACTOR DE JORNAL]],0))</f>
        <v>238115</v>
      </c>
      <c r="F58" s="13">
        <f>IFERROR(ROUND(MANODEOBRA[[#This Row],[JORNAL BASICO]]*$F$39,0),)</f>
        <v>400033</v>
      </c>
      <c r="G58" s="14">
        <f>IFERROR(MANODEOBRA[[#This Row],[JORNAL BASICO]]+MANODEOBRA[[#This Row],[PRESTACIONES]],)</f>
        <v>638148</v>
      </c>
    </row>
    <row r="59" spans="1:7" ht="12" customHeight="1">
      <c r="A59" s="8">
        <v>9</v>
      </c>
      <c r="B59" s="11" t="s">
        <v>139</v>
      </c>
      <c r="C59" s="12" t="s">
        <v>18</v>
      </c>
      <c r="D59" s="45">
        <v>2.2000000000000002</v>
      </c>
      <c r="E59" s="41">
        <f>IF(MANODEOBRA[[#This Row],[DESCRIPCIÓN]]="","",ROUND($E$11*MANODEOBRA[[#This Row],[FACTOR DE JORNAL]],0))</f>
        <v>119057</v>
      </c>
      <c r="F59" s="13">
        <f>IFERROR(ROUND(MANODEOBRA[[#This Row],[JORNAL BASICO]]*$F$39,0),)</f>
        <v>200016</v>
      </c>
      <c r="G59" s="14">
        <f>IFERROR(MANODEOBRA[[#This Row],[JORNAL BASICO]]+MANODEOBRA[[#This Row],[PRESTACIONES]],)</f>
        <v>319073</v>
      </c>
    </row>
    <row r="60" spans="1:7" ht="12" customHeight="1">
      <c r="A60" s="8">
        <v>10</v>
      </c>
      <c r="B60" s="9"/>
      <c r="C60" s="12"/>
      <c r="D60" s="45"/>
      <c r="E60" s="42" t="str">
        <f>IF(MANODEOBRA[[#This Row],[DESCRIPCIÓN]]="","",ROUND($E$11*MANODEOBRA[[#This Row],[FACTOR DE JORNAL]],0))</f>
        <v/>
      </c>
      <c r="F60" s="15">
        <f>IFERROR(ROUND(MANODEOBRA[[#This Row],[JORNAL BASICO]]*$F$39,0),)</f>
        <v>0</v>
      </c>
      <c r="G60" s="16">
        <f>IFERROR(MANODEOBRA[[#This Row],[JORNAL BASICO]]+MANODEOBRA[[#This Row],[PRESTACIONES]],)</f>
        <v>0</v>
      </c>
    </row>
  </sheetData>
  <mergeCells count="11">
    <mergeCell ref="F1:G2"/>
    <mergeCell ref="A1:E1"/>
    <mergeCell ref="A2:E2"/>
    <mergeCell ref="A4:G4"/>
    <mergeCell ref="B47:G47"/>
    <mergeCell ref="B48:G48"/>
    <mergeCell ref="B42:G42"/>
    <mergeCell ref="B43:G43"/>
    <mergeCell ref="B44:G44"/>
    <mergeCell ref="B45:G45"/>
    <mergeCell ref="B46:G46"/>
  </mergeCells>
  <dataValidations disablePrompts="1" count="1">
    <dataValidation type="custom" allowBlank="1" showInputMessage="1" showErrorMessage="1" sqref="G41" xr:uid="{2AA24391-729E-454E-B93C-FEC81CA511D8}">
      <formula1>"NO APLICA"</formula1>
    </dataValidation>
  </dataValidations>
  <pageMargins left="0.47244094488188981" right="0.39370078740157483" top="0.39370078740157483" bottom="0.78740157480314965" header="0.19685039370078741" footer="0.19685039370078741"/>
  <pageSetup scale="95" fitToHeight="0" orientation="portrait" r:id="rId1"/>
  <headerFooter>
    <oddFooter>&amp;L&amp;"Roboto,Negrita"&amp;8&amp;G
Preparado por Ing. Oscar Romero Cortina
Ing. Civil -- M.P: 08202-430893 ATL&amp;C&amp;"Roboto,Negrita"&amp;8Fecha de impresión &amp;D
Documento sujeto a aprobación&amp;R&amp;"Roboto,Negrita"&amp;8Página &amp;P de &amp;N</oddFooter>
  </headerFooter>
  <rowBreaks count="1" manualBreakCount="1">
    <brk id="49" max="6" man="1"/>
  </rowBreaks>
  <legacyDrawingHF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PP</vt:lpstr>
      <vt:lpstr>AIU</vt:lpstr>
      <vt:lpstr>MO</vt:lpstr>
      <vt:lpstr>AIU!Área_de_impresión</vt:lpstr>
      <vt:lpstr>MO!Área_de_impresión</vt:lpstr>
      <vt:lpstr>PP!Área_de_impresión</vt:lpstr>
      <vt:lpstr>MO!Títulos_a_imprimir</vt:lpstr>
      <vt:lpstr>PP!Títulos_a_imprimir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DANILO ROMERO CORTINA</dc:creator>
  <cp:lastModifiedBy>lucho</cp:lastModifiedBy>
  <cp:lastPrinted>2025-05-06T23:09:59Z</cp:lastPrinted>
  <dcterms:created xsi:type="dcterms:W3CDTF">2024-08-20T21:13:28Z</dcterms:created>
  <dcterms:modified xsi:type="dcterms:W3CDTF">2026-04-19T23:42:58Z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2026-04-19T23:42:58Z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80dc892b-1684-47e8-8faf-2498856c902b</vt:lpwstr>
  </property>
  <property fmtid="{D5CDD505-2E9C-101B-9397-08002B2CF9AE}" pid="7" name="MSIP_Label_defa4170-0d19-0005-0004-bc88714345d2_ActionId">
    <vt:lpwstr>cb24e857-f099-4a4e-829d-173fa0086e31</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ies>
</file>