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C:\Users\edgar.gonzalez\Documents\2026\IED CARRASQUILLA\PROYECTO DE PLIEGO DE CONDICIONES\"/>
    </mc:Choice>
  </mc:AlternateContent>
  <xr:revisionPtr revIDLastSave="0" documentId="13_ncr:1_{BF03A7A6-D9DB-400E-84F4-138482E6BB2E}" xr6:coauthVersionLast="47" xr6:coauthVersionMax="47" xr10:uidLastSave="{00000000-0000-0000-0000-000000000000}"/>
  <bookViews>
    <workbookView xWindow="-120" yWindow="-120" windowWidth="29040" windowHeight="15840"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(Entidad)'!$I$8:$I$176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(Entidad)'!$B$1:$M$194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(Entidad)'!$L$190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(Entidad)'!$L$190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(Entidad)'!$L$191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5" i="270" l="1"/>
  <c r="L126" i="270"/>
  <c r="L127" i="270"/>
  <c r="L96" i="270"/>
  <c r="L87" i="270"/>
  <c r="L93" i="270"/>
  <c r="L65" i="270"/>
  <c r="L57" i="270"/>
  <c r="L59" i="270"/>
  <c r="L34" i="270"/>
  <c r="L35" i="270"/>
  <c r="L28" i="270"/>
  <c r="L192" i="270"/>
  <c r="K174" i="270"/>
  <c r="L174" i="270" s="1"/>
  <c r="K173" i="270"/>
  <c r="L173" i="270" s="1"/>
  <c r="K172" i="270"/>
  <c r="L172" i="270" s="1"/>
  <c r="K171" i="270"/>
  <c r="L171" i="270" s="1"/>
  <c r="K170" i="270"/>
  <c r="L170" i="270" s="1"/>
  <c r="K169" i="270"/>
  <c r="L169" i="270" s="1"/>
  <c r="K168" i="270"/>
  <c r="L168" i="270" s="1"/>
  <c r="K167" i="270"/>
  <c r="L167" i="270" s="1"/>
  <c r="K166" i="270"/>
  <c r="L166" i="270" s="1"/>
  <c r="K165" i="270"/>
  <c r="L165" i="270" s="1"/>
  <c r="K164" i="270"/>
  <c r="L164" i="270" s="1"/>
  <c r="K161" i="270"/>
  <c r="L161" i="270" s="1"/>
  <c r="K160" i="270"/>
  <c r="L160" i="270" s="1"/>
  <c r="K159" i="270"/>
  <c r="L159" i="270" s="1"/>
  <c r="K158" i="270"/>
  <c r="L158" i="270" s="1"/>
  <c r="K157" i="270"/>
  <c r="L157" i="270" s="1"/>
  <c r="K154" i="270"/>
  <c r="L154" i="270" s="1"/>
  <c r="K153" i="270"/>
  <c r="L153" i="270" s="1"/>
  <c r="K152" i="270"/>
  <c r="L152" i="270" s="1"/>
  <c r="K151" i="270"/>
  <c r="L151" i="270" s="1"/>
  <c r="K150" i="270"/>
  <c r="L150" i="270" s="1"/>
  <c r="K149" i="270"/>
  <c r="L149" i="270" s="1"/>
  <c r="K148" i="270"/>
  <c r="L148" i="270" s="1"/>
  <c r="K147" i="270"/>
  <c r="L147" i="270" s="1"/>
  <c r="K146" i="270"/>
  <c r="L146" i="270" s="1"/>
  <c r="K145" i="270"/>
  <c r="L145" i="270" s="1"/>
  <c r="K144" i="270"/>
  <c r="L144" i="270" s="1"/>
  <c r="K143" i="270"/>
  <c r="L143" i="270" s="1"/>
  <c r="K142" i="270"/>
  <c r="L142" i="270" s="1"/>
  <c r="K141" i="270"/>
  <c r="L141" i="270" s="1"/>
  <c r="K140" i="270"/>
  <c r="L140" i="270" s="1"/>
  <c r="K139" i="270"/>
  <c r="L139" i="270" s="1"/>
  <c r="K138" i="270"/>
  <c r="L138" i="270" s="1"/>
  <c r="K137" i="270"/>
  <c r="L137" i="270" s="1"/>
  <c r="K136" i="270"/>
  <c r="L136" i="270" s="1"/>
  <c r="K135" i="270"/>
  <c r="K132" i="270"/>
  <c r="L132" i="270" s="1"/>
  <c r="K131" i="270"/>
  <c r="L131" i="270" s="1"/>
  <c r="K130" i="270"/>
  <c r="L130" i="270" s="1"/>
  <c r="K129" i="270"/>
  <c r="L129" i="270" s="1"/>
  <c r="K128" i="270"/>
  <c r="L128" i="270" s="1"/>
  <c r="K127" i="270"/>
  <c r="K126" i="270"/>
  <c r="K125" i="270"/>
  <c r="L125" i="270" s="1"/>
  <c r="K124" i="270"/>
  <c r="L124" i="270" s="1"/>
  <c r="K123" i="270"/>
  <c r="L123" i="270" s="1"/>
  <c r="K122" i="270"/>
  <c r="L122" i="270" s="1"/>
  <c r="K121" i="270"/>
  <c r="L121" i="270" s="1"/>
  <c r="K120" i="270"/>
  <c r="L120" i="270" s="1"/>
  <c r="K119" i="270"/>
  <c r="L119" i="270" s="1"/>
  <c r="K118" i="270"/>
  <c r="L118" i="270" s="1"/>
  <c r="K117" i="270"/>
  <c r="L117" i="270" s="1"/>
  <c r="K116" i="270"/>
  <c r="L116" i="270" s="1"/>
  <c r="K115" i="270"/>
  <c r="L115" i="270" s="1"/>
  <c r="K114" i="270"/>
  <c r="L114" i="270" s="1"/>
  <c r="K113" i="270"/>
  <c r="L113" i="270" s="1"/>
  <c r="K112" i="270"/>
  <c r="L112" i="270" s="1"/>
  <c r="K111" i="270"/>
  <c r="L111" i="270" s="1"/>
  <c r="K110" i="270"/>
  <c r="L110" i="270" s="1"/>
  <c r="K109" i="270"/>
  <c r="L109" i="270" s="1"/>
  <c r="K108" i="270"/>
  <c r="L108" i="270" s="1"/>
  <c r="K107" i="270"/>
  <c r="L107" i="270" s="1"/>
  <c r="K106" i="270"/>
  <c r="L106" i="270" s="1"/>
  <c r="K103" i="270"/>
  <c r="L103" i="270" s="1"/>
  <c r="K102" i="270"/>
  <c r="L102" i="270" s="1"/>
  <c r="K101" i="270"/>
  <c r="L101" i="270" s="1"/>
  <c r="K100" i="270"/>
  <c r="L100" i="270" s="1"/>
  <c r="K99" i="270"/>
  <c r="L99" i="270" s="1"/>
  <c r="K98" i="270"/>
  <c r="L98" i="270" s="1"/>
  <c r="K97" i="270"/>
  <c r="L97" i="270" s="1"/>
  <c r="K96" i="270"/>
  <c r="K93" i="270"/>
  <c r="K92" i="270"/>
  <c r="L92" i="270" s="1"/>
  <c r="K91" i="270"/>
  <c r="L91" i="270" s="1"/>
  <c r="K90" i="270"/>
  <c r="L90" i="270" s="1"/>
  <c r="K89" i="270"/>
  <c r="L89" i="270" s="1"/>
  <c r="K88" i="270"/>
  <c r="L88" i="270" s="1"/>
  <c r="K87" i="270"/>
  <c r="K86" i="270"/>
  <c r="L86" i="270" s="1"/>
  <c r="K83" i="270"/>
  <c r="L83" i="270" s="1"/>
  <c r="K82" i="270"/>
  <c r="L82" i="270" s="1"/>
  <c r="K81" i="270"/>
  <c r="L81" i="270" s="1"/>
  <c r="K80" i="270"/>
  <c r="L80" i="270" s="1"/>
  <c r="K79" i="270"/>
  <c r="L79" i="270" s="1"/>
  <c r="K78" i="270"/>
  <c r="L78" i="270" s="1"/>
  <c r="K77" i="270"/>
  <c r="L77" i="270" s="1"/>
  <c r="K76" i="270"/>
  <c r="L76" i="270" s="1"/>
  <c r="K73" i="270"/>
  <c r="L73" i="270" s="1"/>
  <c r="K72" i="270"/>
  <c r="L72" i="270" s="1"/>
  <c r="K71" i="270"/>
  <c r="L71" i="270" s="1"/>
  <c r="K70" i="270"/>
  <c r="L70" i="270" s="1"/>
  <c r="K69" i="270"/>
  <c r="L69" i="270" s="1"/>
  <c r="K68" i="270"/>
  <c r="L68" i="270" s="1"/>
  <c r="K67" i="270"/>
  <c r="L67" i="270" s="1"/>
  <c r="K66" i="270"/>
  <c r="L66" i="270" s="1"/>
  <c r="K65" i="270"/>
  <c r="K62" i="270"/>
  <c r="L62" i="270" s="1"/>
  <c r="K61" i="270"/>
  <c r="L61" i="270" s="1"/>
  <c r="K60" i="270"/>
  <c r="L60" i="270" s="1"/>
  <c r="K59" i="270"/>
  <c r="K58" i="270"/>
  <c r="L58" i="270" s="1"/>
  <c r="K57" i="270"/>
  <c r="K56" i="270"/>
  <c r="L56" i="270" s="1"/>
  <c r="K55" i="270"/>
  <c r="L55" i="270" s="1"/>
  <c r="K54" i="270"/>
  <c r="L54" i="270" s="1"/>
  <c r="K53" i="270"/>
  <c r="L53" i="270" s="1"/>
  <c r="K52" i="270"/>
  <c r="L52" i="270" s="1"/>
  <c r="K49" i="270"/>
  <c r="L49" i="270" s="1"/>
  <c r="K48" i="270"/>
  <c r="L48" i="270" s="1"/>
  <c r="K47" i="270"/>
  <c r="L47" i="270" s="1"/>
  <c r="K46" i="270"/>
  <c r="L46" i="270" s="1"/>
  <c r="K45" i="270"/>
  <c r="L45" i="270" s="1"/>
  <c r="K44" i="270"/>
  <c r="L44" i="270" s="1"/>
  <c r="K43" i="270"/>
  <c r="L43" i="270" s="1"/>
  <c r="K42" i="270"/>
  <c r="L42" i="270" s="1"/>
  <c r="K41" i="270"/>
  <c r="L41" i="270" s="1"/>
  <c r="K40" i="270"/>
  <c r="L40" i="270" s="1"/>
  <c r="K39" i="270"/>
  <c r="L39" i="270" s="1"/>
  <c r="K38" i="270"/>
  <c r="L38" i="270" s="1"/>
  <c r="K35" i="270"/>
  <c r="K34" i="270"/>
  <c r="K33" i="270"/>
  <c r="L33" i="270" s="1"/>
  <c r="K32" i="270"/>
  <c r="L32" i="270" s="1"/>
  <c r="K31" i="270"/>
  <c r="L31" i="270" s="1"/>
  <c r="K30" i="270"/>
  <c r="L30" i="270" s="1"/>
  <c r="K29" i="270"/>
  <c r="L29" i="270" s="1"/>
  <c r="K28" i="270"/>
  <c r="K25" i="270"/>
  <c r="L25" i="270" s="1"/>
  <c r="K24" i="270"/>
  <c r="L24" i="270" s="1"/>
  <c r="K23" i="270"/>
  <c r="L23" i="270" s="1"/>
  <c r="K22" i="270"/>
  <c r="L22" i="270" s="1"/>
  <c r="K21" i="270"/>
  <c r="L21" i="270" s="1"/>
  <c r="K20" i="270"/>
  <c r="L20" i="270" s="1"/>
  <c r="K19" i="270"/>
  <c r="L19" i="270" s="1"/>
  <c r="K18" i="270"/>
  <c r="L18" i="270" s="1"/>
  <c r="K17" i="270"/>
  <c r="L17" i="270" s="1"/>
  <c r="K14" i="270"/>
  <c r="L14" i="270" s="1"/>
  <c r="K13" i="270"/>
  <c r="L13" i="270" s="1"/>
  <c r="K12" i="270"/>
  <c r="L12" i="270" s="1"/>
  <c r="K11" i="270"/>
  <c r="L11" i="270" s="1"/>
  <c r="L15" i="270" l="1"/>
  <c r="L162" i="270"/>
  <c r="L104" i="270"/>
  <c r="L133" i="270"/>
  <c r="L50" i="270"/>
  <c r="L94" i="270"/>
  <c r="L36" i="270"/>
  <c r="L63" i="270"/>
  <c r="L175" i="270"/>
  <c r="L84" i="270"/>
  <c r="L74" i="270"/>
  <c r="L26" i="270"/>
  <c r="L155" i="270"/>
  <c r="L176" i="270" l="1"/>
  <c r="L181" i="270" s="1"/>
  <c r="L185" i="270" s="1"/>
</calcChain>
</file>

<file path=xl/sharedStrings.xml><?xml version="1.0" encoding="utf-8"?>
<sst xmlns="http://schemas.openxmlformats.org/spreadsheetml/2006/main" count="731" uniqueCount="529">
  <si>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</si>
  <si>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</si>
  <si>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</si>
  <si>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</si>
  <si>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</si>
  <si>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</si>
  <si>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</si>
  <si>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</si>
  <si>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</si>
  <si>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</si>
  <si>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</si>
  <si>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</si>
  <si>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</si>
  <si>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</si>
  <si>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</si>
  <si>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</si>
  <si>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</si>
  <si>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</si>
  <si>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</si>
  <si>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</si>
  <si>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</si>
  <si>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</si>
  <si>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</si>
  <si>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</si>
  <si>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</si>
  <si>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</si>
  <si>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</si>
  <si>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</si>
  <si>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</si>
  <si>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</si>
  <si>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</si>
  <si>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</si>
  <si>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</si>
  <si>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</si>
  <si>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</si>
  <si>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</si>
  <si>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</si>
  <si>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</si>
  <si>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</si>
  <si>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</si>
  <si>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</si>
  <si>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</si>
  <si>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</si>
  <si>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</si>
  <si>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</si>
  <si>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</si>
  <si>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</si>
  <si>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</si>
  <si>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</si>
  <si>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</si>
  <si>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</si>
  <si>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</si>
  <si>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</si>
  <si>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</si>
  <si>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</si>
  <si>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</si>
  <si>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</si>
  <si>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</si>
  <si>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</si>
  <si>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</si>
  <si>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</si>
  <si>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</si>
  <si>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</si>
  <si>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</si>
  <si>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</si>
  <si>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</si>
  <si>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</si>
  <si>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</si>
  <si>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</si>
  <si>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</si>
  <si>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</si>
  <si>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</si>
  <si>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</si>
  <si>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</si>
  <si>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</si>
  <si>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</si>
  <si>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</si>
  <si>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</si>
  <si>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</si>
  <si>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</si>
  <si>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</si>
  <si>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</si>
  <si>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</si>
  <si>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</si>
  <si>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</si>
  <si>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</si>
  <si>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</si>
  <si>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</si>
  <si>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</si>
  <si>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</si>
  <si>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</si>
  <si>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</si>
  <si>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</si>
  <si>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</si>
  <si>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</si>
  <si>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</si>
  <si>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</si>
  <si>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</si>
  <si>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CAMPAMENTO 18 M2</t>
  </si>
  <si>
    <t>CERCA EN TEJA DE ZINC H=1.80 M</t>
  </si>
  <si>
    <t>LOCALIZACIÓN Y REPLANTEO DE CIMIENTOS CON ELEMENTOS DE
PRESICIÓN</t>
  </si>
  <si>
    <t>RETIRO DE SOBRANTES A UNA DISTANCIA DE 5 KM (INCLUYE CARGUE)</t>
  </si>
  <si>
    <t>UN</t>
  </si>
  <si>
    <t>ML</t>
  </si>
  <si>
    <t>M2</t>
  </si>
  <si>
    <t>M3</t>
  </si>
  <si>
    <t xml:space="preserve">PRELIMINARES </t>
  </si>
  <si>
    <t>2.1</t>
  </si>
  <si>
    <t>2.2</t>
  </si>
  <si>
    <t>2.3</t>
  </si>
  <si>
    <t>2.4</t>
  </si>
  <si>
    <t>2.5</t>
  </si>
  <si>
    <t>2.6</t>
  </si>
  <si>
    <t>2.7</t>
  </si>
  <si>
    <t>2.8</t>
  </si>
  <si>
    <t>2.9</t>
  </si>
  <si>
    <t>EXCAVACIONES Y RELLENOS</t>
  </si>
  <si>
    <t>EXCAVACIONES VARIAS A MÁQUINA SIN CLASIFICAR (INCLUYE RETIRO DE SOBRANTES A UNA DISTANCIA MENOR DE 5 KM)</t>
  </si>
  <si>
    <t>EXCAVACIÓN MANUAL EN CONGLOMERADO H=0.0-2.0 M (INCLUYE
RETIRO DE SOBRANTES A UNA DISTANCIA MENOR DE 5 KM)</t>
  </si>
  <si>
    <t>RELLENO EN RECEBO COMÚN COMPACTADO MECÁNICAMENTE</t>
  </si>
  <si>
    <t>RAJÓN PARA MEJORAMIENTO DE LA SUBRASANTE</t>
  </si>
  <si>
    <t>DEMOLICIÓN CABEZAS DE PILOTES</t>
  </si>
  <si>
    <t>VIGA DE AMARRE EN CONCRETO 3500 PSI</t>
  </si>
  <si>
    <t>ZAPATAS EN CONCRETO 3500 PSI</t>
  </si>
  <si>
    <t>PILOTE PRE EXCAVADO D=30 CM (INCLUYE RETIRO DE SOBRANTES A UNA DISTANCIA MENOR DE 5 KM)</t>
  </si>
  <si>
    <t>DADOS EN CONCRETO 3500PSI</t>
  </si>
  <si>
    <t>3.1</t>
  </si>
  <si>
    <t>3.2</t>
  </si>
  <si>
    <t>3.3</t>
  </si>
  <si>
    <t>3.4</t>
  </si>
  <si>
    <t>3.5</t>
  </si>
  <si>
    <t>3.6</t>
  </si>
  <si>
    <t>3.7</t>
  </si>
  <si>
    <t>3.8</t>
  </si>
  <si>
    <t>DESAGUES E INSTALACIONES SUBTERRÁNEAS</t>
  </si>
  <si>
    <t>SIFÓN PARA DRENAJE EN PVC DE 4"</t>
  </si>
  <si>
    <t>SIFÓN EN PVC 6"</t>
  </si>
  <si>
    <t>CAJA DE INSPECCIÓN DE 100X100</t>
  </si>
  <si>
    <t>CAJA DE INSPECCIÓN DE 60X60</t>
  </si>
  <si>
    <t>CAJA DE INSPECCIÓN DE 80X80</t>
  </si>
  <si>
    <t>TUBERÍA DRENAJE PVC 110</t>
  </si>
  <si>
    <t>TUBERÍA DRENAJE PVC 160</t>
  </si>
  <si>
    <t>TUBERÍA DRENAJE PVC 200</t>
  </si>
  <si>
    <t>4.1</t>
  </si>
  <si>
    <t>4.2</t>
  </si>
  <si>
    <t>4.3</t>
  </si>
  <si>
    <t>4.4</t>
  </si>
  <si>
    <t>4.5</t>
  </si>
  <si>
    <t>4.6</t>
  </si>
  <si>
    <t>4.7</t>
  </si>
  <si>
    <t>4.8</t>
  </si>
  <si>
    <t>4.9</t>
  </si>
  <si>
    <t>4.10</t>
  </si>
  <si>
    <t>4.11</t>
  </si>
  <si>
    <t>4.12</t>
  </si>
  <si>
    <t>ESTRUCTURAS EN CONCRETO</t>
  </si>
  <si>
    <t>COLUMNAS 3500 PSI</t>
  </si>
  <si>
    <t>CONCRETO CICLÓPEO 2000 PSI, 40% RAJÓN</t>
  </si>
  <si>
    <t>ESCALERA MACIZA 3500 PSI</t>
  </si>
  <si>
    <t>ENTREPISOS CASETÓN CON VIGAS, 3500 PSI  H=0.30 m (SIN REFUERZO)</t>
  </si>
  <si>
    <t>ENTREPISO PLACA MACIZA 3500 PSI E=0.12 M</t>
  </si>
  <si>
    <t>ACERO FIGURADO 37000 PSI</t>
  </si>
  <si>
    <t>KG</t>
  </si>
  <si>
    <t>ACERO FIGURADO 60000 PSI</t>
  </si>
  <si>
    <t>REFUERZO MALLA ELECTROSOLDADA</t>
  </si>
  <si>
    <t>TANQUE SUBTERRÁNEO EN CONCRETO DE 3500 PSI</t>
  </si>
  <si>
    <t>VIGA AÉREA 3500 PSI</t>
  </si>
  <si>
    <t xml:space="preserve">VIGA CANAL EN CONCRETO 3500 PSI </t>
  </si>
  <si>
    <t>MESONES EN CONCRETO 2500 PSI, E=0.1M (INC. REFUERZO)</t>
  </si>
  <si>
    <t>5.1</t>
  </si>
  <si>
    <t>5.2</t>
  </si>
  <si>
    <t>5.3</t>
  </si>
  <si>
    <t>5.4</t>
  </si>
  <si>
    <t>5.5</t>
  </si>
  <si>
    <t>5.6</t>
  </si>
  <si>
    <t>5.7</t>
  </si>
  <si>
    <t>5.8</t>
  </si>
  <si>
    <t>5.9</t>
  </si>
  <si>
    <t>5.10</t>
  </si>
  <si>
    <t>5.11</t>
  </si>
  <si>
    <t>MAMPOSTERIA</t>
  </si>
  <si>
    <t xml:space="preserve">DINTELES CONCRETO DE 2500 PSI 15x20 </t>
  </si>
  <si>
    <t>MURO DRYWALL DOBLE CARA 0.12 M</t>
  </si>
  <si>
    <t>MURO SUPERBOARD DOBLE CARA 0.12 M</t>
  </si>
  <si>
    <t>MURO EN BLOQUE Nº 5 E=0.12 M</t>
  </si>
  <si>
    <t>MURO EN BLOQUE No. 5 E=0.12 (LINEAL)</t>
  </si>
  <si>
    <t>MURO EN BLOQUE Nº 5 E=0.23 M</t>
  </si>
  <si>
    <t>MURO EN BLOQUE Nº 5 E=0.23 M (LINEAL)</t>
  </si>
  <si>
    <t>MURO EN LADRILLO PRENSADO MACIZO E=0.24 M</t>
  </si>
  <si>
    <t>MURO EN LADRILLO PRENSADO MACIZO E=0.24 M (LINEAL)</t>
  </si>
  <si>
    <t>ANCLAJE 1/2" L=50CM</t>
  </si>
  <si>
    <t>ANCLAJE 5/8" L=70CM</t>
  </si>
  <si>
    <t>6.1</t>
  </si>
  <si>
    <t>6.2</t>
  </si>
  <si>
    <t>6.3</t>
  </si>
  <si>
    <t>6.4</t>
  </si>
  <si>
    <t>6.5</t>
  </si>
  <si>
    <t>6.6</t>
  </si>
  <si>
    <t>6.7</t>
  </si>
  <si>
    <t>6.8</t>
  </si>
  <si>
    <t>6.9</t>
  </si>
  <si>
    <t>PAÑETES, REVOQUES Y REPELLOS</t>
  </si>
  <si>
    <t>FILOS O DILATACIONES B/PLACA</t>
  </si>
  <si>
    <t>FILOS O DILATACIONES S/MURO</t>
  </si>
  <si>
    <t>GOTERA EN MORTERO 1:4</t>
  </si>
  <si>
    <t xml:space="preserve">IMPERMEABILIZACIÓN INTEGRAL MORTERO SIKA </t>
  </si>
  <si>
    <t>PAÑETE LISO MUROS 1:5, E=1.5 CM (LINEAL)</t>
  </si>
  <si>
    <t>PAÑETE LISO PLACAS 1:4, E=2 CM</t>
  </si>
  <si>
    <t>PAÑETE LISO PLACAS 1:4, E=2 CM (LINEAL)</t>
  </si>
  <si>
    <t>PAÑETE IMPERMEABILIZADO MUROS 1:3, E=1.5 CM</t>
  </si>
  <si>
    <t>PAÑETE IMPERMEABILIZADO MUROS 1:3, E=1.5 CM (LINEAL)</t>
  </si>
  <si>
    <t>7.1</t>
  </si>
  <si>
    <t>7.2</t>
  </si>
  <si>
    <t>7.3</t>
  </si>
  <si>
    <t>7.4</t>
  </si>
  <si>
    <t>7.5</t>
  </si>
  <si>
    <t>7.6</t>
  </si>
  <si>
    <t>7.7</t>
  </si>
  <si>
    <t>7.8</t>
  </si>
  <si>
    <t>CUBIERTAS</t>
  </si>
  <si>
    <t>AFINADO CUBIERTAS PLANAS EN MORTERO 1:4 E=0.03 M</t>
  </si>
  <si>
    <t>BAJANTE PVC AGUAS LLUVIAS D=4"</t>
  </si>
  <si>
    <t>TEJA TIPO SANDWICH 525-C CAL. 26, POLIURETANO INYECTADO 30MM</t>
  </si>
  <si>
    <t>FLANCHE EN LÁMINA GALVANIZADA CAL. 22; DS=30</t>
  </si>
  <si>
    <t>MEMBRANA IMPERMEABLE PARA CUBIERTA, TRES CAPAS</t>
  </si>
  <si>
    <t>CANAL EN LÁMINA GALVANIZADA CAL. 22; DS=90</t>
  </si>
  <si>
    <t>CUBIERTA EN POLICARBONATO ALVEOLAR</t>
  </si>
  <si>
    <t>CORTASOL TIPO CELOSCREEN 110-M1, PASO 200</t>
  </si>
  <si>
    <t>8.1</t>
  </si>
  <si>
    <t>8.2</t>
  </si>
  <si>
    <t>8.3</t>
  </si>
  <si>
    <t>8.4</t>
  </si>
  <si>
    <t>8.5</t>
  </si>
  <si>
    <t>8.6</t>
  </si>
  <si>
    <t>8.7</t>
  </si>
  <si>
    <t>8.8</t>
  </si>
  <si>
    <t>CARPINTERÍA MADERA</t>
  </si>
  <si>
    <t>HOJA PUERTA FORTEC 0.81</t>
  </si>
  <si>
    <t>MARCO PUERTA Y ENCHAPE, TABLA CHAPA x 0.15 M</t>
  </si>
  <si>
    <t>HOJA PUERTA ENTABLERADA MADECOR 0.76-1.0 M</t>
  </si>
  <si>
    <t>CERRADURA DE ENTRADA PRINCIPAL</t>
  </si>
  <si>
    <t xml:space="preserve">SUMINISTRO E INSTALACIÓN CERRADURA DE POMO ENTRADA </t>
  </si>
  <si>
    <t xml:space="preserve">SUMINISTRO E INSTALACIÓN CERRADURA DE POMO BAÑO </t>
  </si>
  <si>
    <t xml:space="preserve">ESPEJO BISELADO INCOLORO 4 MM </t>
  </si>
  <si>
    <t>VIDRIO TEMPLADO PULIDO 8 MM</t>
  </si>
  <si>
    <t>9.1</t>
  </si>
  <si>
    <t>9.2</t>
  </si>
  <si>
    <t>9.3</t>
  </si>
  <si>
    <t>9.4</t>
  </si>
  <si>
    <t>9.5</t>
  </si>
  <si>
    <t>9.6</t>
  </si>
  <si>
    <t>9.7</t>
  </si>
  <si>
    <t>9.8</t>
  </si>
  <si>
    <t>CARPINTERÍA METÁLICA</t>
  </si>
  <si>
    <t>CELOSÍA ALUMINIO 100CM X 60 CM</t>
  </si>
  <si>
    <t>MARCO PARA PUERTA EN LÁMINA CAL 18 -0.8</t>
  </si>
  <si>
    <t>PUERTA EN LÁMINA CAL 18 INC. ANTICORROSIVO</t>
  </si>
  <si>
    <t>CERCHA PARA CUBIERTA EN ÁNGULO INC. ANTICORROSIVO</t>
  </si>
  <si>
    <t>CORREA 2 D=1/2" 1 D=1/2" CELOSÍA EN 3/8" INC. ANTICORROSIVO</t>
  </si>
  <si>
    <t>BARANDA METÁLICA</t>
  </si>
  <si>
    <t>VENTANA EN ALUMINIO  CORREDIZA</t>
  </si>
  <si>
    <t>DIVISIÓN PARA BAÑO EN ACERO INOXIDABLE 304 CAL.20 (INCLUYE PUERTAS Y ACCESORIOS)</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</si>
  <si>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</si>
  <si>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</si>
  <si>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</si>
  <si>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</si>
  <si>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</si>
  <si>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</si>
  <si>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</si>
  <si>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</si>
  <si>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</si>
  <si>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</si>
  <si>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</si>
  <si>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</si>
  <si>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</si>
  <si>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</si>
  <si>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</si>
  <si>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</si>
  <si>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</si>
  <si>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</si>
  <si>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</si>
  <si>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</si>
  <si>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</si>
  <si>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</si>
  <si>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</si>
  <si>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</si>
  <si>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</si>
  <si>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</si>
  <si>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</si>
  <si>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INSTALACIONES HIDROSANITARIAS - RED CONTRA INCENDIO</t>
  </si>
  <si>
    <t>ACOMETIDA EN PVC 3/4" 5M</t>
  </si>
  <si>
    <t>BAJANTE AGUAS LLUVIAS PVC 4"</t>
  </si>
  <si>
    <t>INSTALACIÓN EQUIPO HIDRONEUMÁTICO</t>
  </si>
  <si>
    <t>PUNTO HIDRÁULICO PVC-P/PARAL 1 1/4"</t>
  </si>
  <si>
    <t>SALIDA SANITARIA PVC-S/PARAL 2"</t>
  </si>
  <si>
    <t>SALIDA SANITARIA PVC-S/PARAL 3"</t>
  </si>
  <si>
    <t>SALIDA SANITARIA PVC-S/PARAL 4"</t>
  </si>
  <si>
    <t>SALIDA SANITARIA PVC-S/SIFON 3"</t>
  </si>
  <si>
    <t>RED SUMINISTRO CPVC 1/2"</t>
  </si>
  <si>
    <t>RED SUMINISTRO CPVC 3/4"</t>
  </si>
  <si>
    <t>RED SUMINISTRO PVC 3/4"</t>
  </si>
  <si>
    <t>RED SANITARIA PVC-S 2"</t>
  </si>
  <si>
    <t>RED SANITARIA PVC-S 3"</t>
  </si>
  <si>
    <t>RED SANITARIA PVC-S 4"</t>
  </si>
  <si>
    <t>RED SANITARIA PVC-S 6"</t>
  </si>
  <si>
    <t>REGISTRO 1"</t>
  </si>
  <si>
    <t>REGISTRO 1/2"</t>
  </si>
  <si>
    <t>REGISTRO 3/4"</t>
  </si>
  <si>
    <t>REGISTRO 1 1/2"</t>
  </si>
  <si>
    <t>TUBERÍA ACERO NEGRO RANURADA 4" SCH-40  (INCLUYE ACCESORIOS Y SOPORTES)</t>
  </si>
  <si>
    <t>PUNTO HIDRÁULICO PARA ROCIADOR AUTOMÁTICO 3/4"</t>
  </si>
  <si>
    <t>ROCIADOR AUTOMÁTICO 3/4" K=8.1 PENDIENTE UL-FM</t>
  </si>
  <si>
    <t>GABINETE TIPO III</t>
  </si>
  <si>
    <t>SIAMESA INYECCIÓN 3" X 2 1/2" X 2 1/2"</t>
  </si>
  <si>
    <t>VÁLVULA MARIPOSA 3"</t>
  </si>
  <si>
    <t>SUMINISTRO E INSTALACIÓN TABLERO CONTROLADOR SISTEMA DE BOMBEO CONTRA INCENDIOS</t>
  </si>
  <si>
    <t>SISTEMA DE BOMBEO DE AGUA POTABLE Y EQUIPOS DE PRESION BOMBAS CON TANQUE HIDROACOMULADOR</t>
  </si>
  <si>
    <t>11.1</t>
  </si>
  <si>
    <t>11.2</t>
  </si>
  <si>
    <t>11.3</t>
  </si>
  <si>
    <t>11.4</t>
  </si>
  <si>
    <t>11.5</t>
  </si>
  <si>
    <t>11.6</t>
  </si>
  <si>
    <t>11.7</t>
  </si>
  <si>
    <t>11.8</t>
  </si>
  <si>
    <t>11.9</t>
  </si>
  <si>
    <t>11.10</t>
  </si>
  <si>
    <t>11.11</t>
  </si>
  <si>
    <t>11.12</t>
  </si>
  <si>
    <t>11.13</t>
  </si>
  <si>
    <t>11.14</t>
  </si>
  <si>
    <t>11.15</t>
  </si>
  <si>
    <t>11.16</t>
  </si>
  <si>
    <t>11.17</t>
  </si>
  <si>
    <t>11.18</t>
  </si>
  <si>
    <t>INSTALACIONES ELECTRICAS</t>
  </si>
  <si>
    <t>TABLERO DE RED NORMAL 30 CIRCUITOS 30 BREAKERS SEGÚN DIAGRAMA UNIFILAR</t>
  </si>
  <si>
    <t>UND</t>
  </si>
  <si>
    <t>ACOMETIDA TRIFÁSICA 3F#6+1N#6+1T#8 CU BAJO EN HALÓGENOS TENDIDO POR TUBERÍA PRINCIPAL</t>
  </si>
  <si>
    <t>BANCO DE DUCTOS TUBERÍA 2 PVC 1 1/2" (ICCU 12.19 TENJO 2025S1)</t>
  </si>
  <si>
    <t>CAJA DE INSPECCIÓN CS274</t>
  </si>
  <si>
    <t>EXCAVACIÓN MANUAL ZANJA EN TIERRA H1.0M (ICCU 16.3 TENJO 2025S1)</t>
  </si>
  <si>
    <t>ACOMETIDA TRIFÁSICA 3F#8+1N#8+1T#8 CU BAJO EN HALÓGENOS TENDIDO POR TUBERÍA BOMBAS</t>
  </si>
  <si>
    <t>TUBERÍA PVC 1 1/2" (ICCU 12.19 TENJO 2025S1) PTAR, MONTACARGAS, BOMBAS</t>
  </si>
  <si>
    <t>ACOMETIDA TRIFÁSICA 3F#8+1N#8+1T#8 CU BAJO EN HALÓGENOS TENDIDO POR TUBERÍA PTAR</t>
  </si>
  <si>
    <t>ACOMETIDA TRIFÁSICA 3F#8+1N#8+1T#8 CU BAJO EN HALÓGENOS TENDIDO POR TUBERÍA MONTACARGAS</t>
  </si>
  <si>
    <t>TUBERÍA CONDUIT EMT GALVANIZADA 1/2" (ICCU 21.13 TENJO 2025S1)</t>
  </si>
  <si>
    <t xml:space="preserve">ACOMETIDA PARA CIRCUITOS 3*12AWG FASE AZUL BAJO EN HALÓGENOS INICIO DE CIRCUITOS </t>
  </si>
  <si>
    <t>SALIDA DE INTERRUPTOR EN TUBERIA EMT 1/2" CABLE BAJO EN HALOGENOS 1F#12+1N#12+1T#12 INCLUYE CAJA GALVANIZADA</t>
  </si>
  <si>
    <t>SALIDA DE ILUMINACION EN TUBERIA EMT 1/2" CABLE BAJO EN HALOGENOS 1F#12+1N#12+1T#12 INCLUYE CAJA GALVANIZADA</t>
  </si>
  <si>
    <t>SUMINISTRO E INSTALACIÓN DE LUMINARIAS SYLVANIA 60X60 40W CUADRADA INCLUYE MARCO O SISTEMA DE DESCOLGADO DEL TECHO Y DERIVACIÓN DESDE LA SALIDA DE ILUMINACIÓN.</t>
  </si>
  <si>
    <t xml:space="preserve">SALIDA DE TOMACORRIENTE EN TUBERIA  EMT 1/2" CABLE BAJO EN HALOGENOS 1F#12+1N#12+1T#12 INCLUYE CAJA GALVANIZADA </t>
  </si>
  <si>
    <t>CERTIFICADO RETIE</t>
  </si>
  <si>
    <t>CERTIFICADO RETILAP</t>
  </si>
  <si>
    <t>SISTEMA DE PUESTA A TIERRA COMPUESTO POR 3 VARRILLAS DE COBRE 5/8"X2.4M INTERCONECTADOS CON CABLE DE ALUMINIO 2/0, HIDROSOLDADA PARA MEJORAMIENTO CONDUCTIVO DEL SUELO</t>
  </si>
  <si>
    <t>SALIDA DE TOMACORRIENTE EN TUBERIA EMT 1/2" CABLE BAJO EN HALOGENOS 1F#12+1N#12+1T#12 INCLUYE CAJA GALVANIZADA GFCI</t>
  </si>
  <si>
    <t>SALIDA DE SENSOR DE MOVIMIENTO EN TUBERIA EMT 1/2" CABLE BAJO EN HALOGENOS 1F#12+1N#12+1T#12 INCLUYE CAJA GALVANIZADA</t>
  </si>
  <si>
    <t>12.1</t>
  </si>
  <si>
    <t>12.2</t>
  </si>
  <si>
    <t>12.3</t>
  </si>
  <si>
    <t>12.4</t>
  </si>
  <si>
    <t>12.5</t>
  </si>
  <si>
    <t xml:space="preserve">PISOS BASES </t>
  </si>
  <si>
    <t>ALISTADO ENDURECIDO 1:3, E=0.04</t>
  </si>
  <si>
    <t>CONCRETO ESTRIADO RAMPAS 2500 PSI</t>
  </si>
  <si>
    <t>ADOQUÍN CONCRETO 6CM</t>
  </si>
  <si>
    <t>ALISTADO TERRAZAS 1:3, E= 0.08</t>
  </si>
  <si>
    <t>PLACA BASE CONCRETO 0.10 2500 PSI</t>
  </si>
  <si>
    <t>13.1</t>
  </si>
  <si>
    <t>13.2</t>
  </si>
  <si>
    <t>13.3</t>
  </si>
  <si>
    <t>13.4</t>
  </si>
  <si>
    <t>13.5</t>
  </si>
  <si>
    <t>13.6</t>
  </si>
  <si>
    <t>13.7</t>
  </si>
  <si>
    <t>13.8</t>
  </si>
  <si>
    <t>13.9</t>
  </si>
  <si>
    <t>13.10</t>
  </si>
  <si>
    <t>13.11</t>
  </si>
  <si>
    <t>PISOS, ACABADOS, ENCHAPES  Y  ACCESORIOS</t>
  </si>
  <si>
    <t>BALDOSA CERÁMICA PISO-PARED 20X20 CALIDAD PRIMERA</t>
  </si>
  <si>
    <t>BALDOSA CERÁMICA PISO-PARED 20X20 CALIDAD PRIMERA (LINEAL)</t>
  </si>
  <si>
    <t>BALDOSA INSTITUCIONAL GRANO MARMOL P2; PAYANDE FONDO BLANCO. INCLUYE ALISTADO</t>
  </si>
  <si>
    <t>ACABADO EN GRAVILLA LAVADA</t>
  </si>
  <si>
    <t>GUARDAESCOBA EN GRANITO</t>
  </si>
  <si>
    <t>GUARDAESCOBA GRANO MÁRMOL P2; PAYANDE FONDO BLANCO</t>
  </si>
  <si>
    <t xml:space="preserve">REJILLA METÁLICA TRADICIONAL 3X2 SOSCO </t>
  </si>
  <si>
    <t>REJILLA PLÁSTICA VENTILACIÓN 20X20</t>
  </si>
  <si>
    <t>TAPA REGISTRO 20X20</t>
  </si>
  <si>
    <t>PINTURA ACRÍLICA PARA PISOS</t>
  </si>
  <si>
    <t>ICCU - 1.1</t>
  </si>
  <si>
    <t>ICCU - 1.7</t>
  </si>
  <si>
    <t>ICCU - 1.41</t>
  </si>
  <si>
    <t>ICCU - 1.45</t>
  </si>
  <si>
    <t>ICCU - 16.5</t>
  </si>
  <si>
    <t>ICCU - 16.2</t>
  </si>
  <si>
    <t>ICCU - 16.3</t>
  </si>
  <si>
    <t>ICCU - 16.8</t>
  </si>
  <si>
    <t>ICCU - 3.22</t>
  </si>
  <si>
    <t>ICCU - 2.3</t>
  </si>
  <si>
    <t>ICCU - 2.7</t>
  </si>
  <si>
    <t>ICCU - 2.8</t>
  </si>
  <si>
    <t>ICCU - 2.11</t>
  </si>
  <si>
    <t>ICCU - 2.16</t>
  </si>
  <si>
    <t>ICCU - 3.1</t>
  </si>
  <si>
    <t>ICCU - 3.2</t>
  </si>
  <si>
    <t>ICCU - 3.3</t>
  </si>
  <si>
    <t>ICCU - 3.5</t>
  </si>
  <si>
    <t>ICCU - 3.6</t>
  </si>
  <si>
    <t>ICCU - 4.3</t>
  </si>
  <si>
    <t>ICCU - 3.11</t>
  </si>
  <si>
    <t>ICCU - 3.12</t>
  </si>
  <si>
    <t>ICCU - 3.13</t>
  </si>
  <si>
    <t>ICCU - 4.4</t>
  </si>
  <si>
    <t>ICCU - 4.7</t>
  </si>
  <si>
    <t>ICCU - 4.13</t>
  </si>
  <si>
    <t>ICCU - 4.16</t>
  </si>
  <si>
    <t>ICCU - 4.21</t>
  </si>
  <si>
    <t>ICCU - 4.22</t>
  </si>
  <si>
    <t>ICCU - 4.23</t>
  </si>
  <si>
    <t>ICCU - 4.25</t>
  </si>
  <si>
    <t>ICCU - 4.26</t>
  </si>
  <si>
    <t>ICCU - 4.28</t>
  </si>
  <si>
    <t>ICCU - 5.8</t>
  </si>
  <si>
    <t>ICCU - 5.9</t>
  </si>
  <si>
    <t>ICCU - 5.15</t>
  </si>
  <si>
    <t>ICCU - 5.17</t>
  </si>
  <si>
    <t>ICCU - 5.18</t>
  </si>
  <si>
    <t>ICCU - 5.5</t>
  </si>
  <si>
    <t>ICCU - 5.27</t>
  </si>
  <si>
    <t>ICCU - 5.28</t>
  </si>
  <si>
    <t>ICCU - 5.31</t>
  </si>
  <si>
    <t>ICCU - 5.32</t>
  </si>
  <si>
    <t>ICCU - 5.54</t>
  </si>
  <si>
    <t>ICCU - 5.55</t>
  </si>
  <si>
    <t>ICCU - 6.2</t>
  </si>
  <si>
    <t>ICCU - 6.3</t>
  </si>
  <si>
    <t>ICCU - 6.4</t>
  </si>
  <si>
    <t>ICCU - 6.5</t>
  </si>
  <si>
    <t>ICCU - 6.20</t>
  </si>
  <si>
    <t>ICCU - 6.21</t>
  </si>
  <si>
    <t>ICCU - 6.22</t>
  </si>
  <si>
    <t>ICCU - 6.15</t>
  </si>
  <si>
    <t>ICCU - 6.16</t>
  </si>
  <si>
    <t>ICCU - 7.1</t>
  </si>
  <si>
    <t>ICCU - 7.5</t>
  </si>
  <si>
    <t>ICCU - 7.28</t>
  </si>
  <si>
    <t>ICCU - 7.34</t>
  </si>
  <si>
    <t>ICCU - 7.36</t>
  </si>
  <si>
    <t>ICCU - 7.38</t>
  </si>
  <si>
    <t>ICCU - 7.40</t>
  </si>
  <si>
    <t>ICCU - 7.41</t>
  </si>
  <si>
    <t>ICCU - 9.8</t>
  </si>
  <si>
    <t>ICCU - 9.14</t>
  </si>
  <si>
    <t>ICCU - 9.5</t>
  </si>
  <si>
    <t>ICCU - 9.18</t>
  </si>
  <si>
    <t>ICCU - 9.20</t>
  </si>
  <si>
    <t>ICCU - 9.22</t>
  </si>
  <si>
    <t>ICCU - 9.24</t>
  </si>
  <si>
    <t>ICCU - 9.28</t>
  </si>
  <si>
    <t>ICCU - 10.2</t>
  </si>
  <si>
    <t>ICCU - 10.4</t>
  </si>
  <si>
    <t>ICCU - 10.7</t>
  </si>
  <si>
    <t>ICCU - 10.9</t>
  </si>
  <si>
    <t>ICCU - 10.11</t>
  </si>
  <si>
    <t>ICCU - 4.19</t>
  </si>
  <si>
    <t>INV 632P</t>
  </si>
  <si>
    <t>ICCU - 10.19</t>
  </si>
  <si>
    <t>ICCU - 10.15</t>
  </si>
  <si>
    <t>ICCU - 11.2</t>
  </si>
  <si>
    <t>ICCU - 11.22</t>
  </si>
  <si>
    <t>ICCU - 11.20</t>
  </si>
  <si>
    <t>ICCU - 11.18</t>
  </si>
  <si>
    <t>ICCU - 11.4</t>
  </si>
  <si>
    <t>ICCU - 11.35</t>
  </si>
  <si>
    <t>ICCU - 11.11</t>
  </si>
  <si>
    <t>ICCU - 11.19</t>
  </si>
  <si>
    <t>ICCU - 11.21</t>
  </si>
  <si>
    <t>ICCU - 11.23</t>
  </si>
  <si>
    <t>ICCU - 11.24</t>
  </si>
  <si>
    <t>ICCU - 11.30</t>
  </si>
  <si>
    <t>ICCU - 11.32</t>
  </si>
  <si>
    <t>ICCU - 11.33</t>
  </si>
  <si>
    <t>ICCU - 11.34</t>
  </si>
  <si>
    <t>ICCU - 11.36</t>
  </si>
  <si>
    <t>ICCU - 11.37</t>
  </si>
  <si>
    <t>ICCU - 11.38</t>
  </si>
  <si>
    <t>ICCU - 11.52</t>
  </si>
  <si>
    <t>ICCU - 11.54</t>
  </si>
  <si>
    <t>ICCU - 11.56</t>
  </si>
  <si>
    <t>ICCU - 11.59</t>
  </si>
  <si>
    <t>ICCU - 11.62</t>
  </si>
  <si>
    <t>ICCU - 11.63</t>
  </si>
  <si>
    <t>ICCU - 21.13</t>
  </si>
  <si>
    <t>ICCU - 13.1</t>
  </si>
  <si>
    <t>ICCU - 13.8</t>
  </si>
  <si>
    <t>ICCU - 14.3</t>
  </si>
  <si>
    <t>ICCU - 13.5</t>
  </si>
  <si>
    <t>ICCU - 13.13</t>
  </si>
  <si>
    <t>ICCU - 14.1</t>
  </si>
  <si>
    <t>ICCU - 14.2</t>
  </si>
  <si>
    <t>ICCU - 14.6</t>
  </si>
  <si>
    <t>ICCU - 14.9</t>
  </si>
  <si>
    <t>ICCU - 14.10</t>
  </si>
  <si>
    <t>ICCU - 14.27</t>
  </si>
  <si>
    <t>ICCU - 14.33</t>
  </si>
  <si>
    <t>ICCU - 14.34</t>
  </si>
  <si>
    <t>ICCU - 14.37</t>
  </si>
  <si>
    <t>ICCU - 14.44</t>
  </si>
  <si>
    <t>APU 1.101</t>
  </si>
  <si>
    <t>APU 1.102</t>
  </si>
  <si>
    <t>APU 1.103</t>
  </si>
  <si>
    <t>APU 1.104</t>
  </si>
  <si>
    <t>APU 1.106</t>
  </si>
  <si>
    <t>APU 1.107</t>
  </si>
  <si>
    <t>APU 1.108</t>
  </si>
  <si>
    <t>APU 1.109</t>
  </si>
  <si>
    <t>APU 1.110</t>
  </si>
  <si>
    <t>APU 1.112</t>
  </si>
  <si>
    <t>APU 1.113</t>
  </si>
  <si>
    <t>APU 1.114</t>
  </si>
  <si>
    <t>APU 1.115</t>
  </si>
  <si>
    <t>APU 1.116</t>
  </si>
  <si>
    <t>APU 1.117</t>
  </si>
  <si>
    <t>APU 1.119</t>
  </si>
  <si>
    <t>APU 1.120</t>
  </si>
  <si>
    <t>AJUSTE AL PESO</t>
  </si>
  <si>
    <t>OBJETO: "CONSTRUCCIÓN Y MEJORAMIENTO DE LA INSTITUCIÓN EDUCATIVA DEPARTAMENTAL CARRASQUILLA EN EL MUNICIPIO DE TENJO CUNDINAMARCA, EN EL MARCO DEL CONVENIO No. ICCU-1125-2025 SUSCRITO ENTRE EL MUNICIPIO DE TENJO Y LA GOBERNACIÓN DE CUNDINAMARCA”.</t>
  </si>
  <si>
    <r>
      <t xml:space="preserve">___________________________________________
</t>
    </r>
    <r>
      <rPr>
        <b/>
        <sz val="11"/>
        <rFont val="Verdana"/>
        <family val="2"/>
      </rPr>
      <t>JUAN CARLOS FIQUITIVA SIERRA</t>
    </r>
    <r>
      <rPr>
        <sz val="11"/>
        <rFont val="Verdana"/>
        <family val="2"/>
      </rPr>
      <t xml:space="preserve">
Secretario de Infraestructura y Obra Pública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</si>
</sst>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00\ _€_-;\-* #,##0.00\ _€_-;_-* &quot;-&quot;??\ _€_-;_-@"/>
    <numFmt numFmtId="203" formatCode="_-&quot;$&quot;\ * #,##0.00_-;\-&quot;$&quot;\ * #,##0.00_-;_-&quot;$&quot;\ * &quot;-&quot;??_-;_-@"/>
  </numFmts>
  <fonts count="6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1"/>
      <color rgb="FF000000"/>
      <name val="Verdana"/>
      <family val="2"/>
    </font>
    <font>
      <sz val="11"/>
      <color theme="1"/>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rgb="FFFFFFFF"/>
        <bgColor rgb="FFFFFFFF"/>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4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61" fillId="0" borderId="18" xfId="74" applyFont="1" applyBorder="1" applyAlignment="1">
      <alignment horizontal="center" vertical="center"/>
    </xf>
    <xf numFmtId="167" fontId="61" fillId="0" borderId="18"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0" fontId="61" fillId="0" borderId="0" xfId="128" applyFont="1" applyAlignment="1">
      <alignment horizontal="center" vertical="center" wrapText="1"/>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24" borderId="59" xfId="73" applyFont="1" applyFill="1" applyBorder="1" applyAlignment="1">
      <alignment vertical="center"/>
    </xf>
    <xf numFmtId="181" fontId="61" fillId="0" borderId="76" xfId="129" applyNumberFormat="1" applyFont="1" applyBorder="1" applyAlignment="1">
      <alignment vertical="center"/>
    </xf>
    <xf numFmtId="9" fontId="61" fillId="0" borderId="18" xfId="129" applyNumberFormat="1" applyFont="1" applyBorder="1" applyAlignment="1">
      <alignment horizontal="center" vertical="center"/>
    </xf>
    <xf numFmtId="181" fontId="61" fillId="0" borderId="18" xfId="129" applyNumberFormat="1" applyFont="1" applyBorder="1" applyAlignment="1">
      <alignment vertical="center"/>
    </xf>
    <xf numFmtId="0" fontId="61" fillId="0" borderId="18" xfId="128" applyFont="1" applyBorder="1" applyAlignment="1">
      <alignment horizontal="right" vertical="center"/>
    </xf>
    <xf numFmtId="0" fontId="61" fillId="0" borderId="0" xfId="90" applyFont="1"/>
    <xf numFmtId="9" fontId="59" fillId="27" borderId="30" xfId="95" applyFont="1" applyFill="1" applyBorder="1" applyAlignment="1">
      <alignment horizontal="center" vertical="center"/>
    </xf>
    <xf numFmtId="0" fontId="59" fillId="24" borderId="60" xfId="73" applyFont="1" applyFill="1" applyBorder="1" applyAlignment="1">
      <alignment vertical="center"/>
    </xf>
    <xf numFmtId="0" fontId="59" fillId="24" borderId="58" xfId="73" applyFont="1" applyFill="1" applyBorder="1" applyAlignment="1">
      <alignment vertical="center"/>
    </xf>
    <xf numFmtId="0" fontId="66" fillId="28" borderId="18" xfId="0" applyFont="1" applyFill="1" applyBorder="1" applyAlignment="1">
      <alignment horizontal="center" vertical="center" wrapText="1"/>
    </xf>
    <xf numFmtId="0" fontId="66" fillId="28" borderId="18" xfId="0" applyFont="1" applyFill="1" applyBorder="1" applyAlignment="1">
      <alignment horizontal="left" vertical="center" wrapText="1"/>
    </xf>
    <xf numFmtId="202" fontId="67" fillId="28" borderId="18" xfId="0" applyNumberFormat="1" applyFont="1" applyFill="1" applyBorder="1" applyAlignment="1">
      <alignment horizontal="center" vertical="center"/>
    </xf>
    <xf numFmtId="168" fontId="67" fillId="28" borderId="18" xfId="0" applyNumberFormat="1" applyFont="1" applyFill="1" applyBorder="1" applyAlignment="1">
      <alignment horizontal="center" vertical="center"/>
    </xf>
    <xf numFmtId="168" fontId="67" fillId="28" borderId="77" xfId="0" applyNumberFormat="1" applyFont="1" applyFill="1" applyBorder="1" applyAlignment="1">
      <alignment horizontal="center" vertical="center"/>
    </xf>
    <xf numFmtId="4" fontId="61" fillId="0" borderId="14" xfId="39" applyNumberFormat="1" applyFont="1" applyBorder="1" applyAlignment="1">
      <alignment vertical="center" wrapText="1"/>
    </xf>
    <xf numFmtId="167" fontId="59" fillId="0" borderId="42" xfId="62" applyNumberFormat="1" applyFont="1" applyBorder="1" applyAlignment="1">
      <alignment horizontal="right" vertical="center" wrapText="1"/>
    </xf>
    <xf numFmtId="0" fontId="59" fillId="24" borderId="59" xfId="73" applyFont="1" applyFill="1" applyBorder="1" applyAlignment="1">
      <alignment horizontal="center" vertical="center"/>
    </xf>
    <xf numFmtId="0" fontId="66" fillId="28" borderId="18" xfId="0" applyFont="1" applyFill="1" applyBorder="1" applyAlignment="1">
      <alignment vertical="center" wrapText="1"/>
    </xf>
    <xf numFmtId="2" fontId="66" fillId="0" borderId="18" xfId="0" applyNumberFormat="1" applyFont="1" applyBorder="1" applyAlignment="1">
      <alignment horizontal="center" vertical="center" wrapText="1"/>
    </xf>
    <xf numFmtId="4" fontId="67" fillId="28" borderId="18" xfId="0" applyNumberFormat="1" applyFont="1" applyFill="1" applyBorder="1" applyAlignment="1">
      <alignment horizontal="center" vertical="center"/>
    </xf>
    <xf numFmtId="4" fontId="66" fillId="28" borderId="18" xfId="0" applyNumberFormat="1" applyFont="1" applyFill="1" applyBorder="1" applyAlignment="1">
      <alignment horizontal="center" vertical="center" wrapText="1"/>
    </xf>
    <xf numFmtId="0" fontId="67" fillId="0" borderId="18" xfId="0" applyFont="1" applyBorder="1" applyAlignment="1">
      <alignment vertical="center"/>
    </xf>
    <xf numFmtId="4" fontId="67" fillId="0" borderId="18" xfId="0" applyNumberFormat="1" applyFont="1" applyBorder="1" applyAlignment="1">
      <alignment horizontal="center" vertical="center"/>
    </xf>
    <xf numFmtId="167" fontId="59" fillId="0" borderId="42" xfId="89" applyNumberFormat="1" applyFont="1" applyBorder="1"/>
    <xf numFmtId="0" fontId="67" fillId="0" borderId="18" xfId="0" applyFont="1" applyBorder="1" applyAlignment="1">
      <alignment horizontal="center" vertical="center"/>
    </xf>
    <xf numFmtId="203" fontId="67" fillId="28" borderId="18" xfId="0" applyNumberFormat="1" applyFont="1" applyFill="1" applyBorder="1" applyAlignment="1">
      <alignment horizontal="center" vertical="center"/>
    </xf>
    <xf numFmtId="44" fontId="61" fillId="0" borderId="18" xfId="89" applyNumberFormat="1" applyFont="1" applyBorder="1"/>
    <xf numFmtId="0" fontId="61" fillId="0" borderId="89" xfId="73" applyFont="1" applyBorder="1" applyAlignment="1">
      <alignment horizontal="left" vertical="center"/>
    </xf>
    <xf numFmtId="2" fontId="66" fillId="0" borderId="18" xfId="0" applyNumberFormat="1" applyFont="1" applyBorder="1" applyAlignment="1">
      <alignment vertical="center" wrapText="1"/>
    </xf>
    <xf numFmtId="2" fontId="66" fillId="29" borderId="18" xfId="0" applyNumberFormat="1" applyFont="1" applyFill="1" applyBorder="1" applyAlignment="1">
      <alignment vertical="center" wrapText="1"/>
    </xf>
    <xf numFmtId="167" fontId="59" fillId="0" borderId="40" xfId="62" applyNumberFormat="1" applyFont="1" applyBorder="1" applyAlignment="1">
      <alignment horizontal="right" vertical="center" wrapText="1"/>
    </xf>
    <xf numFmtId="0" fontId="66" fillId="0" borderId="18" xfId="0" applyFont="1" applyBorder="1" applyAlignment="1">
      <alignment horizontal="center" vertical="center" wrapText="1"/>
    </xf>
    <xf numFmtId="0" fontId="66" fillId="0" borderId="18" xfId="0" applyFont="1" applyBorder="1" applyAlignment="1">
      <alignment vertical="center" wrapText="1"/>
    </xf>
    <xf numFmtId="203" fontId="67" fillId="0" borderId="18" xfId="0" applyNumberFormat="1" applyFont="1" applyBorder="1" applyAlignment="1">
      <alignment horizontal="center" vertical="center"/>
    </xf>
    <xf numFmtId="0" fontId="67" fillId="28" borderId="18" xfId="0" applyFont="1" applyFill="1" applyBorder="1" applyAlignment="1">
      <alignment horizontal="center" vertical="center" wrapText="1"/>
    </xf>
    <xf numFmtId="0" fontId="67" fillId="0" borderId="18" xfId="0" applyFont="1" applyBorder="1" applyAlignment="1">
      <alignment horizontal="center" vertical="center" wrapText="1"/>
    </xf>
    <xf numFmtId="0" fontId="67" fillId="0" borderId="18" xfId="0" applyFont="1" applyBorder="1" applyAlignment="1">
      <alignment horizontal="left" vertical="center" wrapText="1"/>
    </xf>
    <xf numFmtId="176" fontId="59" fillId="0" borderId="44" xfId="128" applyNumberFormat="1" applyFont="1" applyBorder="1" applyAlignment="1">
      <alignment horizontal="right" vertical="center"/>
    </xf>
    <xf numFmtId="0" fontId="61" fillId="0" borderId="79" xfId="128" applyFont="1" applyBorder="1" applyAlignment="1">
      <alignment horizontal="left" vertical="center" wrapText="1"/>
    </xf>
    <xf numFmtId="0" fontId="67" fillId="28" borderId="32" xfId="0" applyFont="1" applyFill="1" applyBorder="1" applyAlignment="1">
      <alignment horizontal="right" vertical="center"/>
    </xf>
    <xf numFmtId="0" fontId="67" fillId="28" borderId="29" xfId="0" applyFont="1" applyFill="1" applyBorder="1" applyAlignment="1">
      <alignment horizontal="center" vertical="center"/>
    </xf>
    <xf numFmtId="0" fontId="61" fillId="0" borderId="29" xfId="128" applyFont="1" applyBorder="1" applyAlignment="1">
      <alignment horizontal="center" vertical="center"/>
    </xf>
    <xf numFmtId="0" fontId="59" fillId="0" borderId="29" xfId="128" applyFont="1" applyBorder="1" applyAlignment="1">
      <alignment vertical="center"/>
    </xf>
    <xf numFmtId="168" fontId="67" fillId="28" borderId="29" xfId="0" applyNumberFormat="1" applyFont="1" applyFill="1" applyBorder="1" applyAlignment="1">
      <alignment horizontal="center" vertical="center"/>
    </xf>
    <xf numFmtId="0" fontId="61" fillId="0" borderId="33" xfId="128" applyFont="1" applyBorder="1" applyAlignment="1">
      <alignment horizontal="left" vertical="center" wrapText="1"/>
    </xf>
    <xf numFmtId="0" fontId="67" fillId="28" borderId="90" xfId="0" applyFont="1" applyFill="1" applyBorder="1" applyAlignment="1">
      <alignment horizontal="right" vertical="center"/>
    </xf>
    <xf numFmtId="0" fontId="67" fillId="28" borderId="77" xfId="0" applyFont="1" applyFill="1" applyBorder="1" applyAlignment="1">
      <alignment horizontal="center" vertical="center"/>
    </xf>
    <xf numFmtId="0" fontId="61" fillId="0" borderId="77" xfId="129" applyNumberFormat="1" applyFont="1" applyBorder="1" applyAlignment="1">
      <alignment horizontal="center" vertical="center"/>
    </xf>
    <xf numFmtId="181" fontId="61" fillId="0" borderId="77" xfId="129" applyNumberFormat="1" applyFont="1" applyBorder="1" applyAlignment="1">
      <alignment vertical="center"/>
    </xf>
    <xf numFmtId="0" fontId="61" fillId="0" borderId="52" xfId="128" applyFont="1" applyBorder="1" applyAlignment="1">
      <alignment horizontal="left" vertical="center"/>
    </xf>
    <xf numFmtId="0" fontId="61" fillId="0" borderId="25" xfId="128" applyFont="1" applyBorder="1" applyAlignment="1">
      <alignment horizontal="left" vertical="center"/>
    </xf>
    <xf numFmtId="181" fontId="61" fillId="0" borderId="47" xfId="129" applyNumberFormat="1" applyFont="1" applyBorder="1" applyAlignment="1">
      <alignment vertical="center"/>
    </xf>
    <xf numFmtId="0" fontId="59" fillId="0" borderId="91" xfId="128" applyFont="1" applyBorder="1" applyAlignment="1">
      <alignment horizontal="left" vertical="center"/>
    </xf>
    <xf numFmtId="9" fontId="61" fillId="0" borderId="92" xfId="129" applyNumberFormat="1" applyFont="1" applyBorder="1" applyAlignment="1">
      <alignment horizontal="center" vertical="center"/>
    </xf>
    <xf numFmtId="181" fontId="61" fillId="0" borderId="92" xfId="129" applyNumberFormat="1" applyFont="1" applyBorder="1" applyAlignment="1">
      <alignment vertical="center"/>
    </xf>
    <xf numFmtId="0" fontId="61" fillId="0" borderId="92" xfId="128" applyFont="1" applyBorder="1" applyAlignment="1">
      <alignment vertical="center"/>
    </xf>
    <xf numFmtId="181" fontId="59" fillId="0" borderId="93" xfId="129" applyNumberFormat="1" applyFont="1" applyBorder="1" applyAlignment="1">
      <alignment vertical="center"/>
    </xf>
    <xf numFmtId="0" fontId="61" fillId="0" borderId="90" xfId="128" applyFont="1" applyBorder="1" applyAlignment="1">
      <alignment horizontal="left" vertical="center" wrapText="1"/>
    </xf>
    <xf numFmtId="9" fontId="61" fillId="0" borderId="77" xfId="129" applyNumberFormat="1" applyFont="1" applyBorder="1" applyAlignment="1">
      <alignment horizontal="center" vertical="center"/>
    </xf>
    <xf numFmtId="0" fontId="61" fillId="0" borderId="77" xfId="128" applyFont="1" applyBorder="1" applyAlignment="1">
      <alignment horizontal="right" vertical="center"/>
    </xf>
    <xf numFmtId="181" fontId="59" fillId="0" borderId="76" xfId="129" applyNumberFormat="1" applyFont="1" applyBorder="1" applyAlignment="1">
      <alignment vertical="center"/>
    </xf>
    <xf numFmtId="181" fontId="59" fillId="0" borderId="92" xfId="129" applyNumberFormat="1" applyFont="1" applyBorder="1" applyAlignment="1">
      <alignment vertical="center"/>
    </xf>
    <xf numFmtId="187" fontId="59" fillId="24" borderId="93" xfId="73" applyNumberFormat="1" applyFont="1" applyFill="1" applyBorder="1" applyAlignment="1">
      <alignment vertical="center"/>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0" fontId="61" fillId="0" borderId="0" xfId="89" applyFont="1" applyAlignment="1">
      <alignment horizont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59" fillId="0" borderId="41" xfId="73" applyFont="1" applyBorder="1" applyAlignment="1">
      <alignment horizontal="center" vertical="center" wrapText="1"/>
    </xf>
    <xf numFmtId="0" fontId="59" fillId="0" borderId="43" xfId="73" applyFont="1" applyBorder="1" applyAlignment="1">
      <alignment horizontal="center" vertical="center" wrapText="1"/>
    </xf>
    <xf numFmtId="0" fontId="59" fillId="0" borderId="44" xfId="73" applyFont="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1" fillId="0" borderId="60" xfId="128" applyFont="1" applyBorder="1" applyAlignment="1">
      <alignment horizontal="left" vertical="center" wrapText="1"/>
    </xf>
    <xf numFmtId="0" fontId="61" fillId="0" borderId="59" xfId="128" applyFont="1" applyBorder="1" applyAlignment="1">
      <alignment horizontal="left" vertical="center" wrapText="1"/>
    </xf>
    <xf numFmtId="0" fontId="61" fillId="0" borderId="58" xfId="128" applyFont="1" applyBorder="1" applyAlignment="1">
      <alignment horizontal="left" vertical="center" wrapText="1"/>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3" fontId="59" fillId="26" borderId="25" xfId="130" applyNumberFormat="1"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11">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sheetData sheetId="19" refreshError="1"/>
      <sheetData sheetId="20"/>
      <sheetData sheetId="21"/>
      <sheetData sheetId="22"/>
      <sheetData sheetId="23"/>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refreshError="1"/>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EST0798.XLS]__cceficiente_sh_2"/>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_a  aaInformación GRUPO 4_A MIn"/>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LISTADO "/>
      <sheetName val="M.O."/>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sheetData sheetId="514"/>
      <sheetData sheetId="515"/>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sheetData sheetId="925"/>
      <sheetData sheetId="926"/>
      <sheetData sheetId="927" refreshError="1"/>
      <sheetData sheetId="928"/>
      <sheetData sheetId="929"/>
      <sheetData sheetId="930"/>
      <sheetData sheetId="931"/>
      <sheetData sheetId="932"/>
      <sheetData sheetId="933"/>
      <sheetData sheetId="934" refreshError="1"/>
      <sheetData sheetId="935"/>
      <sheetData sheetId="936"/>
      <sheetData sheetId="937"/>
      <sheetData sheetId="938"/>
      <sheetData sheetId="939"/>
      <sheetData sheetId="940"/>
      <sheetData sheetId="941"/>
      <sheetData sheetId="942" refreshError="1"/>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row r="2">
          <cell r="A2" t="str">
            <v>INVÍAS - TERRITORIAL CORDOBA - GRUPO 3</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sheetData sheetId="141">
        <row r="2">
          <cell r="A2" t="str">
            <v>INVÍAS - TERRITORIAL CORDOBA - GRUPO 3</v>
          </cell>
        </row>
      </sheetData>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ow r="2">
          <cell r="A2" t="str">
            <v>INVÍAS - TERRITORIAL CORDOBA - GRUPO 3</v>
          </cell>
        </row>
      </sheetData>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refreshError="1"/>
      <sheetData sheetId="183" refreshError="1"/>
      <sheetData sheetId="184" refreshError="1"/>
      <sheetData sheetId="185" refreshError="1"/>
      <sheetData sheetId="186"/>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s>
    <definedNames>
      <definedName name="Loan_Start" refersTo="#¡REF!"/>
    </definedNames>
    <sheetDataSet>
      <sheetData sheetId="0"/>
      <sheetData sheetId="1" refreshError="1"/>
      <sheetData sheetId="2" refreshError="1"/>
      <sheetData sheetId="3" refreshError="1"/>
      <sheetData sheetId="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row r="2">
          <cell r="B2" t="str">
            <v>INFORME SEMANAL DE ACTIVIDADES</v>
          </cell>
        </row>
      </sheetData>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 val="Requisición1"/>
      <sheetName val="Summary"/>
      <sheetName val="CODCONST"/>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sheetData sheetId="141"/>
      <sheetData sheetId="142"/>
      <sheetData sheetId="143"/>
      <sheetData sheetId="144"/>
      <sheetData sheetId="145" refreshError="1"/>
      <sheetData sheetId="146"/>
      <sheetData sheetId="147" refreshError="1"/>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sheetData sheetId="192" refreshError="1"/>
      <sheetData sheetId="193" refreshError="1"/>
      <sheetData sheetId="194" refreshError="1"/>
      <sheetData sheetId="195"/>
      <sheetData sheetId="196" refreshError="1"/>
      <sheetData sheetId="197"/>
      <sheetData sheetId="198" refreshError="1"/>
      <sheetData sheetId="199"/>
      <sheetData sheetId="200">
        <row r="48">
          <cell r="E48">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8CA21-F099-4CA7-9F8E-FA87E84A6B3B}">
  <dimension ref="A1:N201"/>
  <sheetViews>
    <sheetView showGridLines="0" tabSelected="1" view="pageLayout" topLeftCell="A190" zoomScale="70" zoomScaleNormal="100" zoomScaleSheetLayoutView="100" zoomScalePageLayoutView="70" workbookViewId="0">
      <selection activeCell="G198" sqref="G198:I201"/>
    </sheetView>
  </sheetViews>
  <sheetFormatPr baseColWidth="10" defaultColWidth="11.42578125" defaultRowHeight="14.25" x14ac:dyDescent="0.2"/>
  <cols>
    <col min="1" max="2" width="3.42578125" style="235" customWidth="1"/>
    <col min="3" max="3" width="5.140625" style="235" customWidth="1"/>
    <col min="4" max="4" width="15.42578125" style="235" customWidth="1"/>
    <col min="5" max="5" width="16.140625" style="295" customWidth="1"/>
    <col min="6" max="6" width="17.42578125" style="235" customWidth="1"/>
    <col min="7" max="7" width="73.42578125" style="235" customWidth="1"/>
    <col min="8" max="8" width="8.5703125" style="235" customWidth="1"/>
    <col min="9" max="9" width="18.5703125" style="235" customWidth="1"/>
    <col min="10" max="10" width="21.7109375" style="235" hidden="1" customWidth="1"/>
    <col min="11" max="11" width="23.5703125" style="235" customWidth="1"/>
    <col min="12" max="12" width="30" style="235" customWidth="1"/>
    <col min="13" max="13" width="3.42578125" style="235" customWidth="1"/>
    <col min="14" max="14" width="2.5703125" style="235" customWidth="1"/>
    <col min="15" max="16384" width="11.42578125" style="235"/>
  </cols>
  <sheetData>
    <row r="1" spans="1:14" ht="15" x14ac:dyDescent="0.2">
      <c r="A1" s="232"/>
      <c r="B1" s="233"/>
      <c r="C1" s="367" t="s">
        <v>0</v>
      </c>
      <c r="D1" s="368"/>
      <c r="E1" s="368"/>
      <c r="F1" s="368"/>
      <c r="G1" s="297"/>
      <c r="H1" s="297"/>
      <c r="I1" s="297"/>
      <c r="J1" s="297"/>
      <c r="K1" s="297"/>
      <c r="L1" s="297"/>
      <c r="M1" s="234"/>
      <c r="N1" s="232"/>
    </row>
    <row r="2" spans="1:14" ht="15.75" customHeight="1" thickBot="1" x14ac:dyDescent="0.25">
      <c r="A2" s="232"/>
      <c r="B2" s="233"/>
      <c r="C2" s="201"/>
      <c r="D2" s="202" t="s">
        <v>1</v>
      </c>
      <c r="E2" s="201"/>
      <c r="F2" s="202"/>
      <c r="G2" s="296"/>
      <c r="H2" s="296"/>
      <c r="I2" s="296"/>
      <c r="J2" s="296"/>
      <c r="K2" s="296"/>
      <c r="L2" s="296"/>
      <c r="M2" s="234"/>
      <c r="N2" s="232"/>
    </row>
    <row r="3" spans="1:14" s="239" customFormat="1" ht="15" x14ac:dyDescent="0.2">
      <c r="A3" s="236"/>
      <c r="B3" s="237"/>
      <c r="C3" s="369" t="s">
        <v>2</v>
      </c>
      <c r="D3" s="370"/>
      <c r="E3" s="370"/>
      <c r="F3" s="370"/>
      <c r="G3" s="370"/>
      <c r="H3" s="370"/>
      <c r="I3" s="370"/>
      <c r="J3" s="370"/>
      <c r="K3" s="370"/>
      <c r="L3" s="371"/>
      <c r="M3" s="238"/>
      <c r="N3" s="236"/>
    </row>
    <row r="4" spans="1:14" ht="43.5" customHeight="1" x14ac:dyDescent="0.2">
      <c r="A4" s="232"/>
      <c r="B4" s="240"/>
      <c r="C4" s="372"/>
      <c r="D4" s="373"/>
      <c r="E4" s="373"/>
      <c r="F4" s="373"/>
      <c r="G4" s="373"/>
      <c r="H4" s="373"/>
      <c r="I4" s="373"/>
      <c r="J4" s="373"/>
      <c r="K4" s="373"/>
      <c r="L4" s="374"/>
      <c r="M4" s="234"/>
      <c r="N4" s="232"/>
    </row>
    <row r="5" spans="1:14" ht="42.75" customHeight="1" x14ac:dyDescent="0.2">
      <c r="A5" s="232"/>
      <c r="B5" s="240"/>
      <c r="C5" s="375" t="s">
        <v>3</v>
      </c>
      <c r="D5" s="376"/>
      <c r="E5" s="376"/>
      <c r="F5" s="376"/>
      <c r="G5" s="376"/>
      <c r="H5" s="376"/>
      <c r="I5" s="376"/>
      <c r="J5" s="376"/>
      <c r="K5" s="376"/>
      <c r="L5" s="377"/>
      <c r="M5" s="234"/>
      <c r="N5" s="232"/>
    </row>
    <row r="6" spans="1:14" ht="30" customHeight="1" thickBot="1" x14ac:dyDescent="0.25">
      <c r="A6" s="232"/>
      <c r="B6" s="233"/>
      <c r="C6" s="378"/>
      <c r="D6" s="379"/>
      <c r="E6" s="379"/>
      <c r="F6" s="379"/>
      <c r="G6" s="379"/>
      <c r="H6" s="379"/>
      <c r="I6" s="379"/>
      <c r="J6" s="379"/>
      <c r="K6" s="379"/>
      <c r="L6" s="380"/>
      <c r="M6" s="234"/>
      <c r="N6" s="232"/>
    </row>
    <row r="7" spans="1:14" ht="67.150000000000006" customHeight="1" thickBot="1" x14ac:dyDescent="0.25">
      <c r="A7" s="232"/>
      <c r="B7" s="233"/>
      <c r="C7" s="386" t="s">
        <v>527</v>
      </c>
      <c r="D7" s="387"/>
      <c r="E7" s="387"/>
      <c r="F7" s="387"/>
      <c r="G7" s="387"/>
      <c r="H7" s="387"/>
      <c r="I7" s="387"/>
      <c r="J7" s="387"/>
      <c r="K7" s="387"/>
      <c r="L7" s="388"/>
      <c r="M7" s="234"/>
      <c r="N7" s="232"/>
    </row>
    <row r="8" spans="1:14" ht="30" customHeight="1" x14ac:dyDescent="0.2">
      <c r="A8" s="232"/>
      <c r="B8" s="233"/>
      <c r="C8" s="381" t="s">
        <v>4</v>
      </c>
      <c r="D8" s="383" t="s">
        <v>5</v>
      </c>
      <c r="E8" s="385" t="s">
        <v>6</v>
      </c>
      <c r="F8" s="385"/>
      <c r="G8" s="381" t="s">
        <v>7</v>
      </c>
      <c r="H8" s="383" t="s">
        <v>8</v>
      </c>
      <c r="I8" s="383" t="s">
        <v>9</v>
      </c>
      <c r="J8" s="389" t="s">
        <v>10</v>
      </c>
      <c r="K8" s="389" t="s">
        <v>10</v>
      </c>
      <c r="L8" s="391" t="s">
        <v>11</v>
      </c>
      <c r="M8" s="234"/>
      <c r="N8" s="232"/>
    </row>
    <row r="9" spans="1:14" ht="30" customHeight="1" thickBot="1" x14ac:dyDescent="0.25">
      <c r="A9" s="232"/>
      <c r="B9" s="233"/>
      <c r="C9" s="382"/>
      <c r="D9" s="384"/>
      <c r="E9" s="241" t="s">
        <v>12</v>
      </c>
      <c r="F9" s="241" t="s">
        <v>13</v>
      </c>
      <c r="G9" s="382"/>
      <c r="H9" s="384"/>
      <c r="I9" s="384"/>
      <c r="J9" s="390"/>
      <c r="K9" s="390"/>
      <c r="L9" s="392"/>
      <c r="M9" s="234"/>
      <c r="N9" s="232"/>
    </row>
    <row r="10" spans="1:14" ht="30" customHeight="1" x14ac:dyDescent="0.2">
      <c r="A10" s="232"/>
      <c r="B10" s="233"/>
      <c r="C10" s="305"/>
      <c r="D10" s="314">
        <v>1</v>
      </c>
      <c r="E10" s="298"/>
      <c r="F10" s="298"/>
      <c r="G10" s="298" t="s">
        <v>106</v>
      </c>
      <c r="H10" s="298"/>
      <c r="I10" s="298"/>
      <c r="J10" s="298"/>
      <c r="K10" s="298"/>
      <c r="L10" s="306"/>
      <c r="M10" s="234"/>
      <c r="N10" s="232"/>
    </row>
    <row r="11" spans="1:14" ht="30" customHeight="1" x14ac:dyDescent="0.2">
      <c r="A11" s="232"/>
      <c r="B11" s="233"/>
      <c r="C11" s="253">
        <v>1</v>
      </c>
      <c r="D11" s="307">
        <v>1.1000000000000001</v>
      </c>
      <c r="E11" s="242" t="s">
        <v>390</v>
      </c>
      <c r="F11" s="242"/>
      <c r="G11" s="308" t="s">
        <v>98</v>
      </c>
      <c r="H11" s="307" t="s">
        <v>102</v>
      </c>
      <c r="I11" s="309">
        <v>2</v>
      </c>
      <c r="J11" s="310">
        <v>2980230</v>
      </c>
      <c r="K11" s="243">
        <f>J11*1.33</f>
        <v>3963705.9000000004</v>
      </c>
      <c r="L11" s="247">
        <f>I11*K11</f>
        <v>7927411.8000000007</v>
      </c>
      <c r="M11" s="234"/>
      <c r="N11" s="232"/>
    </row>
    <row r="12" spans="1:14" ht="30" customHeight="1" x14ac:dyDescent="0.2">
      <c r="A12" s="232"/>
      <c r="B12" s="233"/>
      <c r="C12" s="253">
        <v>2</v>
      </c>
      <c r="D12" s="307">
        <v>1.2</v>
      </c>
      <c r="E12" s="242" t="s">
        <v>391</v>
      </c>
      <c r="F12" s="242"/>
      <c r="G12" s="308" t="s">
        <v>99</v>
      </c>
      <c r="H12" s="307" t="s">
        <v>103</v>
      </c>
      <c r="I12" s="309">
        <v>30</v>
      </c>
      <c r="J12" s="310">
        <v>65883</v>
      </c>
      <c r="K12" s="243">
        <f t="shared" ref="K12:K13" si="0">J12*1.33</f>
        <v>87624.39</v>
      </c>
      <c r="L12" s="247">
        <f t="shared" ref="L12:L14" si="1">I12*K12</f>
        <v>2628731.7000000002</v>
      </c>
      <c r="M12" s="234"/>
      <c r="N12" s="232"/>
    </row>
    <row r="13" spans="1:14" ht="42.75" x14ac:dyDescent="0.2">
      <c r="A13" s="232"/>
      <c r="B13" s="233"/>
      <c r="C13" s="253">
        <v>3</v>
      </c>
      <c r="D13" s="307">
        <v>1.3</v>
      </c>
      <c r="E13" s="242" t="s">
        <v>392</v>
      </c>
      <c r="F13" s="242"/>
      <c r="G13" s="308" t="s">
        <v>100</v>
      </c>
      <c r="H13" s="307" t="s">
        <v>104</v>
      </c>
      <c r="I13" s="309">
        <v>308.7</v>
      </c>
      <c r="J13" s="310">
        <v>13600</v>
      </c>
      <c r="K13" s="243">
        <f t="shared" si="0"/>
        <v>18088</v>
      </c>
      <c r="L13" s="247">
        <f t="shared" si="1"/>
        <v>5583765.5999999996</v>
      </c>
      <c r="M13" s="234"/>
      <c r="N13" s="232"/>
    </row>
    <row r="14" spans="1:14" ht="28.5" x14ac:dyDescent="0.2">
      <c r="A14" s="232"/>
      <c r="B14" s="233"/>
      <c r="C14" s="253">
        <v>4</v>
      </c>
      <c r="D14" s="307">
        <v>1.4</v>
      </c>
      <c r="E14" s="242" t="s">
        <v>393</v>
      </c>
      <c r="F14" s="242"/>
      <c r="G14" s="308" t="s">
        <v>101</v>
      </c>
      <c r="H14" s="307" t="s">
        <v>105</v>
      </c>
      <c r="I14" s="309">
        <v>481.572</v>
      </c>
      <c r="J14" s="310">
        <v>12143</v>
      </c>
      <c r="K14" s="243">
        <f>J14*1.33</f>
        <v>16150.19</v>
      </c>
      <c r="L14" s="247">
        <f t="shared" si="1"/>
        <v>7777479.29868</v>
      </c>
      <c r="M14" s="234"/>
      <c r="N14" s="232"/>
    </row>
    <row r="15" spans="1:14" ht="30" customHeight="1" thickBot="1" x14ac:dyDescent="0.25">
      <c r="A15" s="232"/>
      <c r="B15" s="233"/>
      <c r="C15" s="244" t="s">
        <v>14</v>
      </c>
      <c r="D15" s="245"/>
      <c r="E15" s="245"/>
      <c r="F15" s="245"/>
      <c r="G15" s="246"/>
      <c r="H15" s="245"/>
      <c r="I15" s="312"/>
      <c r="J15" s="312"/>
      <c r="K15" s="249"/>
      <c r="L15" s="313">
        <f>SUM(L11:L14)</f>
        <v>23917388.398680001</v>
      </c>
      <c r="M15" s="234"/>
      <c r="N15" s="232"/>
    </row>
    <row r="16" spans="1:14" ht="30" customHeight="1" x14ac:dyDescent="0.2">
      <c r="A16" s="232"/>
      <c r="B16" s="233"/>
      <c r="C16" s="305"/>
      <c r="D16" s="314">
        <v>2</v>
      </c>
      <c r="E16" s="298"/>
      <c r="F16" s="298"/>
      <c r="G16" s="298" t="s">
        <v>116</v>
      </c>
      <c r="H16" s="298"/>
      <c r="I16" s="298"/>
      <c r="J16" s="298"/>
      <c r="K16" s="298"/>
      <c r="L16" s="306"/>
      <c r="M16" s="234"/>
      <c r="N16" s="232"/>
    </row>
    <row r="17" spans="1:14" ht="30" customHeight="1" x14ac:dyDescent="0.2">
      <c r="A17" s="232"/>
      <c r="B17" s="233"/>
      <c r="C17" s="253">
        <v>5</v>
      </c>
      <c r="D17" s="307" t="s">
        <v>107</v>
      </c>
      <c r="E17" s="242" t="s">
        <v>395</v>
      </c>
      <c r="F17" s="242"/>
      <c r="G17" s="315" t="s">
        <v>117</v>
      </c>
      <c r="H17" s="316" t="s">
        <v>105</v>
      </c>
      <c r="I17" s="317">
        <v>370.44</v>
      </c>
      <c r="J17" s="310">
        <v>21200</v>
      </c>
      <c r="K17" s="243">
        <f>J17*1.33</f>
        <v>28196</v>
      </c>
      <c r="L17" s="247">
        <f>I17*K17</f>
        <v>10444926.24</v>
      </c>
      <c r="M17" s="234"/>
      <c r="N17" s="232"/>
    </row>
    <row r="18" spans="1:14" ht="30" customHeight="1" x14ac:dyDescent="0.2">
      <c r="A18" s="232"/>
      <c r="B18" s="233"/>
      <c r="C18" s="253">
        <v>6</v>
      </c>
      <c r="D18" s="307" t="s">
        <v>108</v>
      </c>
      <c r="E18" s="242" t="s">
        <v>394</v>
      </c>
      <c r="F18" s="242"/>
      <c r="G18" s="315" t="s">
        <v>118</v>
      </c>
      <c r="H18" s="316" t="s">
        <v>105</v>
      </c>
      <c r="I18" s="317">
        <v>111.13200000000001</v>
      </c>
      <c r="J18" s="310">
        <v>85765</v>
      </c>
      <c r="K18" s="243">
        <f t="shared" ref="K18:K25" si="2">J18*1.33</f>
        <v>114067.45000000001</v>
      </c>
      <c r="L18" s="247">
        <f t="shared" ref="L18:L25" si="3">I18*K18</f>
        <v>12676543.853400001</v>
      </c>
      <c r="M18" s="234"/>
      <c r="N18" s="232"/>
    </row>
    <row r="19" spans="1:14" ht="30" customHeight="1" x14ac:dyDescent="0.2">
      <c r="A19" s="232"/>
      <c r="B19" s="233"/>
      <c r="C19" s="253">
        <v>7</v>
      </c>
      <c r="D19" s="307" t="s">
        <v>109</v>
      </c>
      <c r="E19" s="242" t="s">
        <v>397</v>
      </c>
      <c r="F19" s="242"/>
      <c r="G19" s="315" t="s">
        <v>119</v>
      </c>
      <c r="H19" s="316" t="s">
        <v>105</v>
      </c>
      <c r="I19" s="317">
        <v>154.35</v>
      </c>
      <c r="J19" s="310">
        <v>107773</v>
      </c>
      <c r="K19" s="243">
        <f t="shared" si="2"/>
        <v>143338.09</v>
      </c>
      <c r="L19" s="247">
        <f t="shared" si="3"/>
        <v>22124234.191499997</v>
      </c>
      <c r="M19" s="234"/>
      <c r="N19" s="232"/>
    </row>
    <row r="20" spans="1:14" ht="30" customHeight="1" x14ac:dyDescent="0.2">
      <c r="A20" s="232"/>
      <c r="B20" s="233"/>
      <c r="C20" s="253">
        <v>8</v>
      </c>
      <c r="D20" s="307" t="s">
        <v>110</v>
      </c>
      <c r="E20" s="242" t="s">
        <v>398</v>
      </c>
      <c r="F20" s="242"/>
      <c r="G20" s="315" t="s">
        <v>120</v>
      </c>
      <c r="H20" s="316" t="s">
        <v>105</v>
      </c>
      <c r="I20" s="317">
        <v>92.61</v>
      </c>
      <c r="J20" s="310">
        <v>162633</v>
      </c>
      <c r="K20" s="243">
        <f t="shared" si="2"/>
        <v>216301.89</v>
      </c>
      <c r="L20" s="247">
        <f t="shared" si="3"/>
        <v>20031718.032900002</v>
      </c>
      <c r="M20" s="234"/>
      <c r="N20" s="232"/>
    </row>
    <row r="21" spans="1:14" ht="30" customHeight="1" x14ac:dyDescent="0.2">
      <c r="A21" s="232"/>
      <c r="B21" s="233"/>
      <c r="C21" s="253">
        <v>9</v>
      </c>
      <c r="D21" s="307" t="s">
        <v>111</v>
      </c>
      <c r="E21" s="242" t="s">
        <v>399</v>
      </c>
      <c r="F21" s="242"/>
      <c r="G21" s="315" t="s">
        <v>121</v>
      </c>
      <c r="H21" s="316" t="s">
        <v>105</v>
      </c>
      <c r="I21" s="318">
        <v>7.2</v>
      </c>
      <c r="J21" s="310">
        <v>488198</v>
      </c>
      <c r="K21" s="243">
        <f t="shared" si="2"/>
        <v>649303.34000000008</v>
      </c>
      <c r="L21" s="247">
        <f t="shared" si="3"/>
        <v>4674984.0480000004</v>
      </c>
      <c r="M21" s="234"/>
      <c r="N21" s="232"/>
    </row>
    <row r="22" spans="1:14" ht="30" customHeight="1" x14ac:dyDescent="0.2">
      <c r="A22" s="232"/>
      <c r="B22" s="233"/>
      <c r="C22" s="253">
        <v>10</v>
      </c>
      <c r="D22" s="307" t="s">
        <v>112</v>
      </c>
      <c r="E22" s="242" t="s">
        <v>400</v>
      </c>
      <c r="F22" s="242"/>
      <c r="G22" s="315" t="s">
        <v>122</v>
      </c>
      <c r="H22" s="316" t="s">
        <v>105</v>
      </c>
      <c r="I22" s="317">
        <v>23.56</v>
      </c>
      <c r="J22" s="310">
        <v>919574</v>
      </c>
      <c r="K22" s="243">
        <f t="shared" si="2"/>
        <v>1223033.4200000002</v>
      </c>
      <c r="L22" s="247">
        <f t="shared" si="3"/>
        <v>28814667.375200003</v>
      </c>
      <c r="M22" s="234"/>
      <c r="N22" s="232"/>
    </row>
    <row r="23" spans="1:14" ht="30" customHeight="1" x14ac:dyDescent="0.2">
      <c r="A23" s="232"/>
      <c r="B23" s="233"/>
      <c r="C23" s="253">
        <v>11</v>
      </c>
      <c r="D23" s="307" t="s">
        <v>113</v>
      </c>
      <c r="E23" s="242" t="s">
        <v>401</v>
      </c>
      <c r="F23" s="242"/>
      <c r="G23" s="319" t="s">
        <v>123</v>
      </c>
      <c r="H23" s="316" t="s">
        <v>105</v>
      </c>
      <c r="I23" s="317">
        <v>77.89</v>
      </c>
      <c r="J23" s="310">
        <v>862259</v>
      </c>
      <c r="K23" s="243">
        <f t="shared" si="2"/>
        <v>1146804.47</v>
      </c>
      <c r="L23" s="247">
        <f t="shared" si="3"/>
        <v>89324600.168300003</v>
      </c>
      <c r="M23" s="234"/>
      <c r="N23" s="232"/>
    </row>
    <row r="24" spans="1:14" ht="30" customHeight="1" x14ac:dyDescent="0.2">
      <c r="A24" s="232"/>
      <c r="B24" s="233"/>
      <c r="C24" s="253">
        <v>12</v>
      </c>
      <c r="D24" s="307" t="s">
        <v>114</v>
      </c>
      <c r="E24" s="242" t="s">
        <v>402</v>
      </c>
      <c r="F24" s="242"/>
      <c r="G24" s="315" t="s">
        <v>124</v>
      </c>
      <c r="H24" s="316" t="s">
        <v>103</v>
      </c>
      <c r="I24" s="317">
        <v>640</v>
      </c>
      <c r="J24" s="310">
        <v>260189</v>
      </c>
      <c r="K24" s="243">
        <f t="shared" si="2"/>
        <v>346051.37</v>
      </c>
      <c r="L24" s="247">
        <f t="shared" si="3"/>
        <v>221472876.80000001</v>
      </c>
      <c r="M24" s="234"/>
      <c r="N24" s="232"/>
    </row>
    <row r="25" spans="1:14" s="232" customFormat="1" ht="30" customHeight="1" x14ac:dyDescent="0.2">
      <c r="B25" s="233"/>
      <c r="C25" s="253">
        <v>13</v>
      </c>
      <c r="D25" s="307" t="s">
        <v>115</v>
      </c>
      <c r="E25" s="242" t="s">
        <v>403</v>
      </c>
      <c r="F25" s="248"/>
      <c r="G25" s="319" t="s">
        <v>125</v>
      </c>
      <c r="H25" s="316" t="s">
        <v>105</v>
      </c>
      <c r="I25" s="320">
        <v>72.599999999999994</v>
      </c>
      <c r="J25" s="310">
        <v>836478</v>
      </c>
      <c r="K25" s="243">
        <f t="shared" si="2"/>
        <v>1112515.74</v>
      </c>
      <c r="L25" s="247">
        <f t="shared" si="3"/>
        <v>80768642.723999992</v>
      </c>
      <c r="M25" s="234"/>
    </row>
    <row r="26" spans="1:14" ht="30" customHeight="1" thickBot="1" x14ac:dyDescent="0.25">
      <c r="A26" s="232"/>
      <c r="B26" s="233"/>
      <c r="C26" s="244" t="s">
        <v>14</v>
      </c>
      <c r="D26" s="249"/>
      <c r="E26" s="250"/>
      <c r="F26" s="249"/>
      <c r="G26" s="249"/>
      <c r="H26" s="249"/>
      <c r="I26" s="312"/>
      <c r="J26" s="312"/>
      <c r="K26" s="249"/>
      <c r="L26" s="321">
        <f>SUM(L17:L25)</f>
        <v>490333193.43330002</v>
      </c>
      <c r="M26" s="234"/>
      <c r="N26" s="232"/>
    </row>
    <row r="27" spans="1:14" ht="30" customHeight="1" x14ac:dyDescent="0.2">
      <c r="A27" s="232"/>
      <c r="B27" s="233"/>
      <c r="C27" s="305"/>
      <c r="D27" s="314">
        <v>3</v>
      </c>
      <c r="E27" s="298"/>
      <c r="F27" s="298"/>
      <c r="G27" s="298" t="s">
        <v>134</v>
      </c>
      <c r="H27" s="298"/>
      <c r="I27" s="298"/>
      <c r="J27" s="298"/>
      <c r="K27" s="298"/>
      <c r="L27" s="306"/>
      <c r="M27" s="234"/>
      <c r="N27" s="232"/>
    </row>
    <row r="28" spans="1:14" ht="30" customHeight="1" x14ac:dyDescent="0.2">
      <c r="A28" s="232"/>
      <c r="B28" s="233"/>
      <c r="C28" s="253">
        <v>14</v>
      </c>
      <c r="D28" s="322" t="s">
        <v>126</v>
      </c>
      <c r="E28" s="242" t="s">
        <v>404</v>
      </c>
      <c r="F28" s="251"/>
      <c r="G28" s="319" t="s">
        <v>135</v>
      </c>
      <c r="H28" s="322" t="s">
        <v>102</v>
      </c>
      <c r="I28" s="320">
        <v>24</v>
      </c>
      <c r="J28" s="323">
        <v>57258</v>
      </c>
      <c r="K28" s="324">
        <f>J28*1.33</f>
        <v>76153.14</v>
      </c>
      <c r="L28" s="247">
        <f t="shared" ref="L28:L35" si="4">I28*K28</f>
        <v>1827675.3599999999</v>
      </c>
      <c r="M28" s="234"/>
      <c r="N28" s="232"/>
    </row>
    <row r="29" spans="1:14" ht="30" customHeight="1" x14ac:dyDescent="0.2">
      <c r="A29" s="232"/>
      <c r="B29" s="233"/>
      <c r="C29" s="253">
        <v>15</v>
      </c>
      <c r="D29" s="322" t="s">
        <v>127</v>
      </c>
      <c r="E29" s="242" t="s">
        <v>405</v>
      </c>
      <c r="F29" s="252"/>
      <c r="G29" s="319" t="s">
        <v>136</v>
      </c>
      <c r="H29" s="322" t="s">
        <v>102</v>
      </c>
      <c r="I29" s="320">
        <v>4</v>
      </c>
      <c r="J29" s="323">
        <v>272163</v>
      </c>
      <c r="K29" s="324">
        <f t="shared" ref="K29:K35" si="5">J29*1.33</f>
        <v>361976.79000000004</v>
      </c>
      <c r="L29" s="247">
        <f t="shared" si="4"/>
        <v>1447907.1600000001</v>
      </c>
      <c r="M29" s="234"/>
      <c r="N29" s="232"/>
    </row>
    <row r="30" spans="1:14" ht="30" customHeight="1" x14ac:dyDescent="0.2">
      <c r="A30" s="232"/>
      <c r="B30" s="233"/>
      <c r="C30" s="253">
        <v>16</v>
      </c>
      <c r="D30" s="322" t="s">
        <v>128</v>
      </c>
      <c r="E30" s="242" t="s">
        <v>406</v>
      </c>
      <c r="F30" s="251"/>
      <c r="G30" s="319" t="s">
        <v>137</v>
      </c>
      <c r="H30" s="322" t="s">
        <v>102</v>
      </c>
      <c r="I30" s="320">
        <v>2</v>
      </c>
      <c r="J30" s="323">
        <v>662585</v>
      </c>
      <c r="K30" s="324">
        <f t="shared" si="5"/>
        <v>881238.05</v>
      </c>
      <c r="L30" s="247">
        <f t="shared" si="4"/>
        <v>1762476.1</v>
      </c>
      <c r="M30" s="234"/>
      <c r="N30" s="232"/>
    </row>
    <row r="31" spans="1:14" ht="30" customHeight="1" x14ac:dyDescent="0.2">
      <c r="A31" s="232"/>
      <c r="B31" s="233"/>
      <c r="C31" s="253">
        <v>17</v>
      </c>
      <c r="D31" s="322" t="s">
        <v>129</v>
      </c>
      <c r="E31" s="242" t="s">
        <v>407</v>
      </c>
      <c r="F31" s="251"/>
      <c r="G31" s="319" t="s">
        <v>138</v>
      </c>
      <c r="H31" s="322" t="s">
        <v>102</v>
      </c>
      <c r="I31" s="320">
        <v>1</v>
      </c>
      <c r="J31" s="323">
        <v>388906</v>
      </c>
      <c r="K31" s="324">
        <f t="shared" si="5"/>
        <v>517244.98000000004</v>
      </c>
      <c r="L31" s="247">
        <f t="shared" si="4"/>
        <v>517244.98000000004</v>
      </c>
      <c r="M31" s="234"/>
      <c r="N31" s="232"/>
    </row>
    <row r="32" spans="1:14" s="232" customFormat="1" ht="30" customHeight="1" x14ac:dyDescent="0.2">
      <c r="B32" s="233"/>
      <c r="C32" s="253">
        <v>18</v>
      </c>
      <c r="D32" s="322" t="s">
        <v>130</v>
      </c>
      <c r="E32" s="242" t="s">
        <v>408</v>
      </c>
      <c r="F32" s="248"/>
      <c r="G32" s="319" t="s">
        <v>139</v>
      </c>
      <c r="H32" s="322" t="s">
        <v>102</v>
      </c>
      <c r="I32" s="320">
        <v>2</v>
      </c>
      <c r="J32" s="323">
        <v>500876</v>
      </c>
      <c r="K32" s="324">
        <f t="shared" si="5"/>
        <v>666165.08000000007</v>
      </c>
      <c r="L32" s="247">
        <f t="shared" si="4"/>
        <v>1332330.1600000001</v>
      </c>
      <c r="M32" s="234"/>
    </row>
    <row r="33" spans="1:14" ht="30" customHeight="1" x14ac:dyDescent="0.2">
      <c r="A33" s="232"/>
      <c r="B33" s="233"/>
      <c r="C33" s="253">
        <v>19</v>
      </c>
      <c r="D33" s="322" t="s">
        <v>131</v>
      </c>
      <c r="E33" s="242" t="s">
        <v>410</v>
      </c>
      <c r="F33" s="251"/>
      <c r="G33" s="319" t="s">
        <v>140</v>
      </c>
      <c r="H33" s="322" t="s">
        <v>103</v>
      </c>
      <c r="I33" s="320">
        <v>45</v>
      </c>
      <c r="J33" s="323">
        <v>42218</v>
      </c>
      <c r="K33" s="324">
        <f t="shared" si="5"/>
        <v>56149.94</v>
      </c>
      <c r="L33" s="247">
        <f t="shared" si="4"/>
        <v>2526747.3000000003</v>
      </c>
      <c r="M33" s="234"/>
      <c r="N33" s="232"/>
    </row>
    <row r="34" spans="1:14" s="232" customFormat="1" ht="30" customHeight="1" x14ac:dyDescent="0.2">
      <c r="B34" s="233"/>
      <c r="C34" s="253">
        <v>20</v>
      </c>
      <c r="D34" s="322" t="s">
        <v>132</v>
      </c>
      <c r="E34" s="242" t="s">
        <v>411</v>
      </c>
      <c r="F34" s="248"/>
      <c r="G34" s="319" t="s">
        <v>141</v>
      </c>
      <c r="H34" s="322" t="s">
        <v>103</v>
      </c>
      <c r="I34" s="320">
        <v>12</v>
      </c>
      <c r="J34" s="323">
        <v>84774</v>
      </c>
      <c r="K34" s="324">
        <f t="shared" si="5"/>
        <v>112749.42000000001</v>
      </c>
      <c r="L34" s="247">
        <f t="shared" si="4"/>
        <v>1352993.04</v>
      </c>
      <c r="M34" s="234"/>
    </row>
    <row r="35" spans="1:14" ht="30" customHeight="1" x14ac:dyDescent="0.2">
      <c r="A35" s="232"/>
      <c r="B35" s="233"/>
      <c r="C35" s="253">
        <v>21</v>
      </c>
      <c r="D35" s="322" t="s">
        <v>133</v>
      </c>
      <c r="E35" s="242" t="s">
        <v>412</v>
      </c>
      <c r="F35" s="251"/>
      <c r="G35" s="319" t="s">
        <v>142</v>
      </c>
      <c r="H35" s="322" t="s">
        <v>103</v>
      </c>
      <c r="I35" s="320">
        <v>20</v>
      </c>
      <c r="J35" s="323">
        <v>1184026</v>
      </c>
      <c r="K35" s="324">
        <f t="shared" si="5"/>
        <v>1574754.58</v>
      </c>
      <c r="L35" s="247">
        <f t="shared" si="4"/>
        <v>31495091.600000001</v>
      </c>
      <c r="M35" s="234"/>
      <c r="N35" s="232"/>
    </row>
    <row r="36" spans="1:14" ht="30" customHeight="1" thickBot="1" x14ac:dyDescent="0.25">
      <c r="A36" s="232"/>
      <c r="B36" s="233"/>
      <c r="C36" s="325" t="s">
        <v>14</v>
      </c>
      <c r="D36" s="256"/>
      <c r="E36" s="256"/>
      <c r="F36" s="256"/>
      <c r="G36" s="257"/>
      <c r="H36" s="256"/>
      <c r="I36" s="312"/>
      <c r="J36" s="312"/>
      <c r="K36" s="249"/>
      <c r="L36" s="313">
        <f>SUM(L28:L35)</f>
        <v>42262465.700000003</v>
      </c>
      <c r="M36" s="234"/>
      <c r="N36" s="232"/>
    </row>
    <row r="37" spans="1:14" ht="30" customHeight="1" x14ac:dyDescent="0.2">
      <c r="A37" s="232"/>
      <c r="B37" s="233"/>
      <c r="C37" s="305"/>
      <c r="D37" s="314">
        <v>4</v>
      </c>
      <c r="E37" s="298"/>
      <c r="F37" s="298"/>
      <c r="G37" s="298" t="s">
        <v>155</v>
      </c>
      <c r="H37" s="298"/>
      <c r="I37" s="298"/>
      <c r="J37" s="298"/>
      <c r="K37" s="298"/>
      <c r="L37" s="306"/>
      <c r="M37" s="234"/>
      <c r="N37" s="232"/>
    </row>
    <row r="38" spans="1:14" ht="30" customHeight="1" x14ac:dyDescent="0.2">
      <c r="A38" s="232"/>
      <c r="B38" s="233"/>
      <c r="C38" s="253">
        <v>22</v>
      </c>
      <c r="D38" s="322" t="s">
        <v>143</v>
      </c>
      <c r="E38" s="242" t="s">
        <v>409</v>
      </c>
      <c r="F38" s="251"/>
      <c r="G38" s="319" t="s">
        <v>156</v>
      </c>
      <c r="H38" s="322" t="s">
        <v>105</v>
      </c>
      <c r="I38" s="320">
        <v>18.79</v>
      </c>
      <c r="J38" s="323">
        <v>1184026</v>
      </c>
      <c r="K38" s="243">
        <f>J38*1.33</f>
        <v>1574754.58</v>
      </c>
      <c r="L38" s="247">
        <f t="shared" ref="L38:L49" si="6">I38*K38</f>
        <v>29589638.558200002</v>
      </c>
      <c r="M38" s="234"/>
      <c r="N38" s="232"/>
    </row>
    <row r="39" spans="1:14" ht="30" customHeight="1" x14ac:dyDescent="0.2">
      <c r="A39" s="232"/>
      <c r="B39" s="233"/>
      <c r="C39" s="253">
        <v>23</v>
      </c>
      <c r="D39" s="322" t="s">
        <v>144</v>
      </c>
      <c r="E39" s="242" t="s">
        <v>413</v>
      </c>
      <c r="F39" s="251"/>
      <c r="G39" s="319" t="s">
        <v>157</v>
      </c>
      <c r="H39" s="322" t="s">
        <v>105</v>
      </c>
      <c r="I39" s="320">
        <v>292.93</v>
      </c>
      <c r="J39" s="323">
        <v>343383</v>
      </c>
      <c r="K39" s="243">
        <f t="shared" ref="K39:K49" si="7">J39*1.33</f>
        <v>456699.39</v>
      </c>
      <c r="L39" s="247">
        <f t="shared" si="6"/>
        <v>133780952.3127</v>
      </c>
      <c r="M39" s="234"/>
      <c r="N39" s="232"/>
    </row>
    <row r="40" spans="1:14" ht="30" customHeight="1" x14ac:dyDescent="0.2">
      <c r="A40" s="232"/>
      <c r="B40" s="233"/>
      <c r="C40" s="253">
        <v>24</v>
      </c>
      <c r="D40" s="322" t="s">
        <v>145</v>
      </c>
      <c r="E40" s="242" t="s">
        <v>415</v>
      </c>
      <c r="F40" s="251"/>
      <c r="G40" s="319" t="s">
        <v>158</v>
      </c>
      <c r="H40" s="322" t="s">
        <v>105</v>
      </c>
      <c r="I40" s="320">
        <v>12.21</v>
      </c>
      <c r="J40" s="323">
        <v>1403201</v>
      </c>
      <c r="K40" s="243">
        <f t="shared" si="7"/>
        <v>1866257.33</v>
      </c>
      <c r="L40" s="247">
        <f t="shared" si="6"/>
        <v>22787001.999300003</v>
      </c>
      <c r="M40" s="234"/>
      <c r="N40" s="232"/>
    </row>
    <row r="41" spans="1:14" ht="30" customHeight="1" x14ac:dyDescent="0.2">
      <c r="A41" s="232"/>
      <c r="B41" s="233"/>
      <c r="C41" s="253">
        <v>25</v>
      </c>
      <c r="D41" s="322" t="s">
        <v>146</v>
      </c>
      <c r="E41" s="242" t="s">
        <v>414</v>
      </c>
      <c r="F41" s="251"/>
      <c r="G41" s="319" t="s">
        <v>159</v>
      </c>
      <c r="H41" s="322" t="s">
        <v>104</v>
      </c>
      <c r="I41" s="320">
        <v>360.81</v>
      </c>
      <c r="J41" s="323">
        <v>189738</v>
      </c>
      <c r="K41" s="243">
        <f t="shared" si="7"/>
        <v>252351.54</v>
      </c>
      <c r="L41" s="247">
        <f t="shared" si="6"/>
        <v>91050959.147400007</v>
      </c>
      <c r="M41" s="234"/>
      <c r="N41" s="232"/>
    </row>
    <row r="42" spans="1:14" ht="30" customHeight="1" x14ac:dyDescent="0.2">
      <c r="A42" s="232"/>
      <c r="B42" s="233"/>
      <c r="C42" s="253">
        <v>26</v>
      </c>
      <c r="D42" s="322" t="s">
        <v>147</v>
      </c>
      <c r="E42" s="242" t="s">
        <v>416</v>
      </c>
      <c r="F42" s="251"/>
      <c r="G42" s="319" t="s">
        <v>160</v>
      </c>
      <c r="H42" s="322" t="s">
        <v>104</v>
      </c>
      <c r="I42" s="320">
        <v>9</v>
      </c>
      <c r="J42" s="323">
        <v>124660</v>
      </c>
      <c r="K42" s="243">
        <f t="shared" si="7"/>
        <v>165797.80000000002</v>
      </c>
      <c r="L42" s="247">
        <f t="shared" si="6"/>
        <v>1492180.2000000002</v>
      </c>
      <c r="M42" s="234"/>
      <c r="N42" s="232"/>
    </row>
    <row r="43" spans="1:14" ht="30" customHeight="1" x14ac:dyDescent="0.2">
      <c r="A43" s="232"/>
      <c r="B43" s="233"/>
      <c r="C43" s="253">
        <v>27</v>
      </c>
      <c r="D43" s="322" t="s">
        <v>148</v>
      </c>
      <c r="E43" s="242" t="s">
        <v>417</v>
      </c>
      <c r="F43" s="251"/>
      <c r="G43" s="319" t="s">
        <v>161</v>
      </c>
      <c r="H43" s="322" t="s">
        <v>162</v>
      </c>
      <c r="I43" s="320">
        <v>3535.71</v>
      </c>
      <c r="J43" s="323">
        <v>7712</v>
      </c>
      <c r="K43" s="243">
        <f t="shared" si="7"/>
        <v>10256.960000000001</v>
      </c>
      <c r="L43" s="247">
        <f t="shared" si="6"/>
        <v>36265636.041600004</v>
      </c>
      <c r="M43" s="234"/>
      <c r="N43" s="232"/>
    </row>
    <row r="44" spans="1:14" ht="30" customHeight="1" x14ac:dyDescent="0.2">
      <c r="A44" s="232"/>
      <c r="B44" s="233"/>
      <c r="C44" s="253">
        <v>28</v>
      </c>
      <c r="D44" s="322" t="s">
        <v>149</v>
      </c>
      <c r="E44" s="242" t="s">
        <v>418</v>
      </c>
      <c r="F44" s="251"/>
      <c r="G44" s="319" t="s">
        <v>163</v>
      </c>
      <c r="H44" s="322" t="s">
        <v>162</v>
      </c>
      <c r="I44" s="320">
        <v>38997.249961509347</v>
      </c>
      <c r="J44" s="323">
        <v>7971</v>
      </c>
      <c r="K44" s="243">
        <f t="shared" si="7"/>
        <v>10601.43</v>
      </c>
      <c r="L44" s="247">
        <f t="shared" si="6"/>
        <v>413426615.65944403</v>
      </c>
      <c r="M44" s="234"/>
      <c r="N44" s="232"/>
    </row>
    <row r="45" spans="1:14" ht="30" customHeight="1" x14ac:dyDescent="0.2">
      <c r="A45" s="232"/>
      <c r="B45" s="233"/>
      <c r="C45" s="253">
        <v>29</v>
      </c>
      <c r="D45" s="322" t="s">
        <v>150</v>
      </c>
      <c r="E45" s="242" t="s">
        <v>419</v>
      </c>
      <c r="F45" s="251"/>
      <c r="G45" s="319" t="s">
        <v>164</v>
      </c>
      <c r="H45" s="322" t="s">
        <v>162</v>
      </c>
      <c r="I45" s="320">
        <v>3610.5784769968795</v>
      </c>
      <c r="J45" s="323">
        <v>10491</v>
      </c>
      <c r="K45" s="243">
        <f t="shared" si="7"/>
        <v>13953.03</v>
      </c>
      <c r="L45" s="247">
        <f t="shared" si="6"/>
        <v>50378509.806891769</v>
      </c>
      <c r="M45" s="234"/>
      <c r="N45" s="232"/>
    </row>
    <row r="46" spans="1:14" ht="30" customHeight="1" x14ac:dyDescent="0.2">
      <c r="A46" s="232"/>
      <c r="B46" s="233"/>
      <c r="C46" s="253">
        <v>30</v>
      </c>
      <c r="D46" s="322" t="s">
        <v>151</v>
      </c>
      <c r="E46" s="242" t="s">
        <v>420</v>
      </c>
      <c r="F46" s="251"/>
      <c r="G46" s="319" t="s">
        <v>165</v>
      </c>
      <c r="H46" s="322" t="s">
        <v>105</v>
      </c>
      <c r="I46" s="320">
        <v>24.51</v>
      </c>
      <c r="J46" s="323">
        <v>1151030</v>
      </c>
      <c r="K46" s="243">
        <f t="shared" si="7"/>
        <v>1530869.9000000001</v>
      </c>
      <c r="L46" s="247">
        <f t="shared" si="6"/>
        <v>37521621.249000005</v>
      </c>
      <c r="M46" s="234"/>
      <c r="N46" s="232"/>
    </row>
    <row r="47" spans="1:14" ht="30" customHeight="1" x14ac:dyDescent="0.2">
      <c r="A47" s="232"/>
      <c r="B47" s="233"/>
      <c r="C47" s="253">
        <v>31</v>
      </c>
      <c r="D47" s="322" t="s">
        <v>152</v>
      </c>
      <c r="E47" s="242" t="s">
        <v>421</v>
      </c>
      <c r="F47" s="251"/>
      <c r="G47" s="319" t="s">
        <v>166</v>
      </c>
      <c r="H47" s="322" t="s">
        <v>105</v>
      </c>
      <c r="I47" s="320">
        <v>35.67</v>
      </c>
      <c r="J47" s="323">
        <v>1262581</v>
      </c>
      <c r="K47" s="243">
        <f t="shared" si="7"/>
        <v>1679232.73</v>
      </c>
      <c r="L47" s="247">
        <f t="shared" si="6"/>
        <v>59898231.479100004</v>
      </c>
      <c r="M47" s="234"/>
      <c r="N47" s="232"/>
    </row>
    <row r="48" spans="1:14" ht="30" customHeight="1" x14ac:dyDescent="0.2">
      <c r="A48" s="232"/>
      <c r="B48" s="233"/>
      <c r="C48" s="253">
        <v>32</v>
      </c>
      <c r="D48" s="322" t="s">
        <v>153</v>
      </c>
      <c r="E48" s="242" t="s">
        <v>422</v>
      </c>
      <c r="F48" s="251"/>
      <c r="G48" s="319" t="s">
        <v>167</v>
      </c>
      <c r="H48" s="322" t="s">
        <v>105</v>
      </c>
      <c r="I48" s="320">
        <v>1.75</v>
      </c>
      <c r="J48" s="323">
        <v>1604185</v>
      </c>
      <c r="K48" s="243">
        <f t="shared" si="7"/>
        <v>2133566.0500000003</v>
      </c>
      <c r="L48" s="247">
        <f t="shared" si="6"/>
        <v>3733740.5875000004</v>
      </c>
      <c r="M48" s="234"/>
      <c r="N48" s="232"/>
    </row>
    <row r="49" spans="1:14" ht="30" customHeight="1" x14ac:dyDescent="0.2">
      <c r="A49" s="232"/>
      <c r="B49" s="233"/>
      <c r="C49" s="253">
        <v>33</v>
      </c>
      <c r="D49" s="322" t="s">
        <v>154</v>
      </c>
      <c r="E49" s="242" t="s">
        <v>423</v>
      </c>
      <c r="F49" s="251"/>
      <c r="G49" s="319" t="s">
        <v>168</v>
      </c>
      <c r="H49" s="322" t="s">
        <v>104</v>
      </c>
      <c r="I49" s="320">
        <v>3.25</v>
      </c>
      <c r="J49" s="323">
        <v>145887</v>
      </c>
      <c r="K49" s="243">
        <f t="shared" si="7"/>
        <v>194029.71000000002</v>
      </c>
      <c r="L49" s="247">
        <f t="shared" si="6"/>
        <v>630596.55750000011</v>
      </c>
      <c r="M49" s="234"/>
      <c r="N49" s="232"/>
    </row>
    <row r="50" spans="1:14" ht="30" customHeight="1" thickBot="1" x14ac:dyDescent="0.25">
      <c r="A50" s="232"/>
      <c r="B50" s="233"/>
      <c r="C50" s="244" t="s">
        <v>14</v>
      </c>
      <c r="D50" s="254"/>
      <c r="E50" s="254"/>
      <c r="F50" s="254"/>
      <c r="G50" s="255"/>
      <c r="H50" s="256"/>
      <c r="I50" s="312"/>
      <c r="J50" s="312"/>
      <c r="K50" s="249"/>
      <c r="L50" s="313">
        <f>SUM(L38:L49)</f>
        <v>880555683.59863567</v>
      </c>
      <c r="M50" s="234"/>
      <c r="N50" s="232"/>
    </row>
    <row r="51" spans="1:14" ht="30" customHeight="1" x14ac:dyDescent="0.2">
      <c r="A51" s="232"/>
      <c r="B51" s="233"/>
      <c r="C51" s="305"/>
      <c r="D51" s="314">
        <v>5</v>
      </c>
      <c r="E51" s="298"/>
      <c r="F51" s="298"/>
      <c r="G51" s="298" t="s">
        <v>180</v>
      </c>
      <c r="H51" s="298"/>
      <c r="I51" s="298"/>
      <c r="J51" s="298"/>
      <c r="K51" s="298"/>
      <c r="L51" s="306"/>
      <c r="M51" s="234"/>
      <c r="N51" s="232"/>
    </row>
    <row r="52" spans="1:14" ht="30" customHeight="1" x14ac:dyDescent="0.2">
      <c r="A52" s="232"/>
      <c r="B52" s="233"/>
      <c r="C52" s="253">
        <v>34</v>
      </c>
      <c r="D52" s="322" t="s">
        <v>169</v>
      </c>
      <c r="E52" s="242" t="s">
        <v>428</v>
      </c>
      <c r="F52" s="251"/>
      <c r="G52" s="326" t="s">
        <v>181</v>
      </c>
      <c r="H52" s="322" t="s">
        <v>103</v>
      </c>
      <c r="I52" s="320">
        <v>13</v>
      </c>
      <c r="J52" s="323">
        <v>75317</v>
      </c>
      <c r="K52" s="243">
        <f>J52*1.33</f>
        <v>100171.61</v>
      </c>
      <c r="L52" s="247">
        <f t="shared" ref="L52:L62" si="8">I52*K52</f>
        <v>1302230.93</v>
      </c>
      <c r="M52" s="234"/>
      <c r="N52" s="232"/>
    </row>
    <row r="53" spans="1:14" ht="30" customHeight="1" x14ac:dyDescent="0.2">
      <c r="A53" s="232"/>
      <c r="B53" s="233"/>
      <c r="C53" s="253">
        <v>35</v>
      </c>
      <c r="D53" s="322" t="s">
        <v>170</v>
      </c>
      <c r="E53" s="242" t="s">
        <v>424</v>
      </c>
      <c r="F53" s="251"/>
      <c r="G53" s="327" t="s">
        <v>182</v>
      </c>
      <c r="H53" s="322" t="s">
        <v>104</v>
      </c>
      <c r="I53" s="320">
        <v>255</v>
      </c>
      <c r="J53" s="323">
        <v>138417</v>
      </c>
      <c r="K53" s="243">
        <f t="shared" ref="K53:K62" si="9">J53*1.33</f>
        <v>184094.61000000002</v>
      </c>
      <c r="L53" s="247">
        <f t="shared" si="8"/>
        <v>46944125.550000004</v>
      </c>
      <c r="M53" s="234"/>
      <c r="N53" s="232"/>
    </row>
    <row r="54" spans="1:14" ht="30" customHeight="1" x14ac:dyDescent="0.2">
      <c r="A54" s="232"/>
      <c r="B54" s="233"/>
      <c r="C54" s="253">
        <v>36</v>
      </c>
      <c r="D54" s="322" t="s">
        <v>171</v>
      </c>
      <c r="E54" s="242" t="s">
        <v>425</v>
      </c>
      <c r="F54" s="251"/>
      <c r="G54" s="327" t="s">
        <v>183</v>
      </c>
      <c r="H54" s="322" t="s">
        <v>104</v>
      </c>
      <c r="I54" s="320">
        <v>76.5</v>
      </c>
      <c r="J54" s="323">
        <v>171775</v>
      </c>
      <c r="K54" s="243">
        <f t="shared" si="9"/>
        <v>228460.75</v>
      </c>
      <c r="L54" s="247">
        <f t="shared" si="8"/>
        <v>17477247.375</v>
      </c>
      <c r="M54" s="234"/>
      <c r="N54" s="232"/>
    </row>
    <row r="55" spans="1:14" ht="30" customHeight="1" x14ac:dyDescent="0.2">
      <c r="A55" s="232"/>
      <c r="B55" s="233"/>
      <c r="C55" s="253">
        <v>37</v>
      </c>
      <c r="D55" s="322" t="s">
        <v>172</v>
      </c>
      <c r="E55" s="242" t="s">
        <v>426</v>
      </c>
      <c r="F55" s="251"/>
      <c r="G55" s="327" t="s">
        <v>184</v>
      </c>
      <c r="H55" s="322" t="s">
        <v>104</v>
      </c>
      <c r="I55" s="320">
        <v>115.9</v>
      </c>
      <c r="J55" s="323">
        <v>61550</v>
      </c>
      <c r="K55" s="243">
        <f t="shared" si="9"/>
        <v>81861.5</v>
      </c>
      <c r="L55" s="247">
        <f t="shared" si="8"/>
        <v>9487747.8499999996</v>
      </c>
      <c r="M55" s="234"/>
      <c r="N55" s="232"/>
    </row>
    <row r="56" spans="1:14" ht="30" customHeight="1" x14ac:dyDescent="0.2">
      <c r="A56" s="232"/>
      <c r="B56" s="233"/>
      <c r="C56" s="253">
        <v>38</v>
      </c>
      <c r="D56" s="322" t="s">
        <v>173</v>
      </c>
      <c r="E56" s="242" t="s">
        <v>427</v>
      </c>
      <c r="F56" s="251"/>
      <c r="G56" s="327" t="s">
        <v>185</v>
      </c>
      <c r="H56" s="322" t="s">
        <v>103</v>
      </c>
      <c r="I56" s="320">
        <v>25.73</v>
      </c>
      <c r="J56" s="323">
        <v>38635</v>
      </c>
      <c r="K56" s="243">
        <f t="shared" si="9"/>
        <v>51384.55</v>
      </c>
      <c r="L56" s="247">
        <f t="shared" si="8"/>
        <v>1322124.4715</v>
      </c>
      <c r="M56" s="234"/>
      <c r="N56" s="232"/>
    </row>
    <row r="57" spans="1:14" ht="30" customHeight="1" x14ac:dyDescent="0.2">
      <c r="A57" s="232"/>
      <c r="B57" s="233"/>
      <c r="C57" s="253">
        <v>39</v>
      </c>
      <c r="D57" s="322" t="s">
        <v>174</v>
      </c>
      <c r="E57" s="242" t="s">
        <v>429</v>
      </c>
      <c r="F57" s="251"/>
      <c r="G57" s="327" t="s">
        <v>186</v>
      </c>
      <c r="H57" s="322" t="s">
        <v>104</v>
      </c>
      <c r="I57" s="320">
        <v>545.53</v>
      </c>
      <c r="J57" s="323">
        <v>110942</v>
      </c>
      <c r="K57" s="243">
        <f t="shared" si="9"/>
        <v>147552.86000000002</v>
      </c>
      <c r="L57" s="247">
        <f t="shared" si="8"/>
        <v>80494511.715800002</v>
      </c>
      <c r="M57" s="234"/>
      <c r="N57" s="232"/>
    </row>
    <row r="58" spans="1:14" ht="30" customHeight="1" x14ac:dyDescent="0.2">
      <c r="A58" s="232"/>
      <c r="B58" s="233"/>
      <c r="C58" s="253">
        <v>40</v>
      </c>
      <c r="D58" s="322" t="s">
        <v>175</v>
      </c>
      <c r="E58" s="242" t="s">
        <v>430</v>
      </c>
      <c r="F58" s="251"/>
      <c r="G58" s="327" t="s">
        <v>187</v>
      </c>
      <c r="H58" s="322" t="s">
        <v>103</v>
      </c>
      <c r="I58" s="320">
        <v>58.95</v>
      </c>
      <c r="J58" s="323">
        <v>69431</v>
      </c>
      <c r="K58" s="243">
        <f t="shared" si="9"/>
        <v>92343.23000000001</v>
      </c>
      <c r="L58" s="247">
        <f t="shared" si="8"/>
        <v>5443633.4085000008</v>
      </c>
      <c r="M58" s="234"/>
      <c r="N58" s="232"/>
    </row>
    <row r="59" spans="1:14" ht="30" customHeight="1" x14ac:dyDescent="0.2">
      <c r="A59" s="232"/>
      <c r="B59" s="233"/>
      <c r="C59" s="253">
        <v>41</v>
      </c>
      <c r="D59" s="322" t="s">
        <v>176</v>
      </c>
      <c r="E59" s="242" t="s">
        <v>431</v>
      </c>
      <c r="F59" s="251"/>
      <c r="G59" s="327" t="s">
        <v>188</v>
      </c>
      <c r="H59" s="322" t="s">
        <v>104</v>
      </c>
      <c r="I59" s="320">
        <v>281.2</v>
      </c>
      <c r="J59" s="323">
        <v>259652</v>
      </c>
      <c r="K59" s="243">
        <f t="shared" si="9"/>
        <v>345337.16000000003</v>
      </c>
      <c r="L59" s="247">
        <f t="shared" si="8"/>
        <v>97108809.392000005</v>
      </c>
      <c r="M59" s="234"/>
      <c r="N59" s="232"/>
    </row>
    <row r="60" spans="1:14" ht="30" customHeight="1" x14ac:dyDescent="0.2">
      <c r="A60" s="232"/>
      <c r="B60" s="233"/>
      <c r="C60" s="253">
        <v>42</v>
      </c>
      <c r="D60" s="322" t="s">
        <v>177</v>
      </c>
      <c r="E60" s="242" t="s">
        <v>432</v>
      </c>
      <c r="F60" s="251"/>
      <c r="G60" s="327" t="s">
        <v>189</v>
      </c>
      <c r="H60" s="322" t="s">
        <v>103</v>
      </c>
      <c r="I60" s="320">
        <v>63.43</v>
      </c>
      <c r="J60" s="323">
        <v>163342</v>
      </c>
      <c r="K60" s="243">
        <f t="shared" si="9"/>
        <v>217244.86000000002</v>
      </c>
      <c r="L60" s="247">
        <f t="shared" si="8"/>
        <v>13779841.469800001</v>
      </c>
      <c r="M60" s="234"/>
      <c r="N60" s="232"/>
    </row>
    <row r="61" spans="1:14" ht="30" customHeight="1" x14ac:dyDescent="0.2">
      <c r="A61" s="232"/>
      <c r="B61" s="233"/>
      <c r="C61" s="253">
        <v>43</v>
      </c>
      <c r="D61" s="322" t="s">
        <v>178</v>
      </c>
      <c r="E61" s="242" t="s">
        <v>433</v>
      </c>
      <c r="F61" s="251"/>
      <c r="G61" s="327" t="s">
        <v>190</v>
      </c>
      <c r="H61" s="322" t="s">
        <v>102</v>
      </c>
      <c r="I61" s="320">
        <v>15</v>
      </c>
      <c r="J61" s="323">
        <v>23857</v>
      </c>
      <c r="K61" s="243">
        <f t="shared" si="9"/>
        <v>31729.81</v>
      </c>
      <c r="L61" s="247">
        <f t="shared" si="8"/>
        <v>475947.15</v>
      </c>
      <c r="M61" s="234"/>
      <c r="N61" s="232"/>
    </row>
    <row r="62" spans="1:14" ht="30" customHeight="1" x14ac:dyDescent="0.2">
      <c r="A62" s="232"/>
      <c r="B62" s="233"/>
      <c r="C62" s="253">
        <v>44</v>
      </c>
      <c r="D62" s="322" t="s">
        <v>179</v>
      </c>
      <c r="E62" s="242" t="s">
        <v>434</v>
      </c>
      <c r="F62" s="251"/>
      <c r="G62" s="326" t="s">
        <v>191</v>
      </c>
      <c r="H62" s="322" t="s">
        <v>102</v>
      </c>
      <c r="I62" s="320">
        <v>25</v>
      </c>
      <c r="J62" s="323">
        <v>31700</v>
      </c>
      <c r="K62" s="243">
        <f t="shared" si="9"/>
        <v>42161</v>
      </c>
      <c r="L62" s="247">
        <f t="shared" si="8"/>
        <v>1054025</v>
      </c>
      <c r="M62" s="234"/>
      <c r="N62" s="232"/>
    </row>
    <row r="63" spans="1:14" ht="30" customHeight="1" thickBot="1" x14ac:dyDescent="0.25">
      <c r="A63" s="232"/>
      <c r="B63" s="233"/>
      <c r="C63" s="244" t="s">
        <v>14</v>
      </c>
      <c r="D63" s="254"/>
      <c r="E63" s="254"/>
      <c r="F63" s="254"/>
      <c r="G63" s="255"/>
      <c r="H63" s="256"/>
      <c r="I63" s="312"/>
      <c r="J63" s="312"/>
      <c r="K63" s="249"/>
      <c r="L63" s="328">
        <f>SUM(L52:L62)</f>
        <v>274890244.31260002</v>
      </c>
      <c r="M63" s="234"/>
      <c r="N63" s="232"/>
    </row>
    <row r="64" spans="1:14" ht="30" customHeight="1" x14ac:dyDescent="0.2">
      <c r="A64" s="232"/>
      <c r="B64" s="233"/>
      <c r="C64" s="305"/>
      <c r="D64" s="314">
        <v>6</v>
      </c>
      <c r="E64" s="298"/>
      <c r="F64" s="298"/>
      <c r="G64" s="298" t="s">
        <v>201</v>
      </c>
      <c r="H64" s="298"/>
      <c r="I64" s="298"/>
      <c r="J64" s="298"/>
      <c r="K64" s="298"/>
      <c r="L64" s="306"/>
      <c r="M64" s="234"/>
      <c r="N64" s="232"/>
    </row>
    <row r="65" spans="1:14" ht="30" customHeight="1" x14ac:dyDescent="0.2">
      <c r="A65" s="232"/>
      <c r="B65" s="233"/>
      <c r="C65" s="253">
        <v>45</v>
      </c>
      <c r="D65" s="322" t="s">
        <v>192</v>
      </c>
      <c r="E65" s="242" t="s">
        <v>435</v>
      </c>
      <c r="F65" s="251"/>
      <c r="G65" s="326" t="s">
        <v>202</v>
      </c>
      <c r="H65" s="322" t="s">
        <v>103</v>
      </c>
      <c r="I65" s="320">
        <v>185.22</v>
      </c>
      <c r="J65" s="323">
        <v>9792</v>
      </c>
      <c r="K65" s="243">
        <f>J65*1.33</f>
        <v>13023.36</v>
      </c>
      <c r="L65" s="247">
        <f t="shared" ref="L65:L73" si="10">I65*K65</f>
        <v>2412186.7392000002</v>
      </c>
      <c r="M65" s="234"/>
      <c r="N65" s="232"/>
    </row>
    <row r="66" spans="1:14" ht="30" customHeight="1" x14ac:dyDescent="0.2">
      <c r="A66" s="232"/>
      <c r="B66" s="233"/>
      <c r="C66" s="253">
        <v>46</v>
      </c>
      <c r="D66" s="322" t="s">
        <v>193</v>
      </c>
      <c r="E66" s="242" t="s">
        <v>436</v>
      </c>
      <c r="F66" s="251"/>
      <c r="G66" s="327" t="s">
        <v>203</v>
      </c>
      <c r="H66" s="322" t="s">
        <v>103</v>
      </c>
      <c r="I66" s="320">
        <v>150</v>
      </c>
      <c r="J66" s="323">
        <v>11953</v>
      </c>
      <c r="K66" s="243">
        <f t="shared" ref="K66:K73" si="11">J66*1.33</f>
        <v>15897.490000000002</v>
      </c>
      <c r="L66" s="247">
        <f t="shared" si="10"/>
        <v>2384623.5000000005</v>
      </c>
      <c r="M66" s="234"/>
      <c r="N66" s="232"/>
    </row>
    <row r="67" spans="1:14" ht="30" customHeight="1" x14ac:dyDescent="0.2">
      <c r="A67" s="232"/>
      <c r="B67" s="233"/>
      <c r="C67" s="253">
        <v>47</v>
      </c>
      <c r="D67" s="322" t="s">
        <v>194</v>
      </c>
      <c r="E67" s="242" t="s">
        <v>437</v>
      </c>
      <c r="F67" s="251"/>
      <c r="G67" s="327" t="s">
        <v>204</v>
      </c>
      <c r="H67" s="322" t="s">
        <v>103</v>
      </c>
      <c r="I67" s="320">
        <v>150</v>
      </c>
      <c r="J67" s="323">
        <v>13595</v>
      </c>
      <c r="K67" s="243">
        <f t="shared" si="11"/>
        <v>18081.350000000002</v>
      </c>
      <c r="L67" s="247">
        <f t="shared" si="10"/>
        <v>2712202.5000000005</v>
      </c>
      <c r="M67" s="234"/>
      <c r="N67" s="232"/>
    </row>
    <row r="68" spans="1:14" ht="30" customHeight="1" x14ac:dyDescent="0.2">
      <c r="A68" s="232"/>
      <c r="B68" s="233"/>
      <c r="C68" s="253">
        <v>48</v>
      </c>
      <c r="D68" s="322" t="s">
        <v>195</v>
      </c>
      <c r="E68" s="242" t="s">
        <v>438</v>
      </c>
      <c r="F68" s="251"/>
      <c r="G68" s="327" t="s">
        <v>205</v>
      </c>
      <c r="H68" s="322" t="s">
        <v>104</v>
      </c>
      <c r="I68" s="320">
        <v>9</v>
      </c>
      <c r="J68" s="323">
        <v>10243</v>
      </c>
      <c r="K68" s="243">
        <f t="shared" si="11"/>
        <v>13623.19</v>
      </c>
      <c r="L68" s="247">
        <f t="shared" si="10"/>
        <v>122608.71</v>
      </c>
      <c r="M68" s="234"/>
      <c r="N68" s="232"/>
    </row>
    <row r="69" spans="1:14" ht="30" customHeight="1" x14ac:dyDescent="0.2">
      <c r="A69" s="232"/>
      <c r="B69" s="233"/>
      <c r="C69" s="253">
        <v>49</v>
      </c>
      <c r="D69" s="322" t="s">
        <v>196</v>
      </c>
      <c r="E69" s="242" t="s">
        <v>439</v>
      </c>
      <c r="F69" s="251"/>
      <c r="G69" s="327" t="s">
        <v>206</v>
      </c>
      <c r="H69" s="322" t="s">
        <v>103</v>
      </c>
      <c r="I69" s="320">
        <v>61.14</v>
      </c>
      <c r="J69" s="323">
        <v>17669</v>
      </c>
      <c r="K69" s="243">
        <f t="shared" si="11"/>
        <v>23499.77</v>
      </c>
      <c r="L69" s="247">
        <f t="shared" si="10"/>
        <v>1436775.9378</v>
      </c>
      <c r="M69" s="234"/>
      <c r="N69" s="232"/>
    </row>
    <row r="70" spans="1:14" ht="30" customHeight="1" x14ac:dyDescent="0.2">
      <c r="A70" s="232"/>
      <c r="B70" s="233"/>
      <c r="C70" s="253">
        <v>50</v>
      </c>
      <c r="D70" s="322" t="s">
        <v>197</v>
      </c>
      <c r="E70" s="242" t="s">
        <v>440</v>
      </c>
      <c r="F70" s="251"/>
      <c r="G70" s="327" t="s">
        <v>207</v>
      </c>
      <c r="H70" s="322" t="s">
        <v>104</v>
      </c>
      <c r="I70" s="320">
        <v>9</v>
      </c>
      <c r="J70" s="323">
        <v>35832</v>
      </c>
      <c r="K70" s="243">
        <f t="shared" si="11"/>
        <v>47656.560000000005</v>
      </c>
      <c r="L70" s="247">
        <f t="shared" si="10"/>
        <v>428909.04000000004</v>
      </c>
      <c r="M70" s="234"/>
      <c r="N70" s="232"/>
    </row>
    <row r="71" spans="1:14" ht="30" customHeight="1" x14ac:dyDescent="0.2">
      <c r="A71" s="232"/>
      <c r="B71" s="233"/>
      <c r="C71" s="253">
        <v>51</v>
      </c>
      <c r="D71" s="322" t="s">
        <v>198</v>
      </c>
      <c r="E71" s="242" t="s">
        <v>441</v>
      </c>
      <c r="F71" s="251"/>
      <c r="G71" s="327" t="s">
        <v>208</v>
      </c>
      <c r="H71" s="322" t="s">
        <v>103</v>
      </c>
      <c r="I71" s="320">
        <v>90</v>
      </c>
      <c r="J71" s="323">
        <v>22041</v>
      </c>
      <c r="K71" s="243">
        <f t="shared" si="11"/>
        <v>29314.530000000002</v>
      </c>
      <c r="L71" s="247">
        <f t="shared" si="10"/>
        <v>2638307.7000000002</v>
      </c>
      <c r="M71" s="234"/>
      <c r="N71" s="232"/>
    </row>
    <row r="72" spans="1:14" ht="30" customHeight="1" x14ac:dyDescent="0.2">
      <c r="A72" s="232"/>
      <c r="B72" s="233"/>
      <c r="C72" s="253">
        <v>52</v>
      </c>
      <c r="D72" s="322" t="s">
        <v>199</v>
      </c>
      <c r="E72" s="242" t="s">
        <v>442</v>
      </c>
      <c r="F72" s="251"/>
      <c r="G72" s="327" t="s">
        <v>209</v>
      </c>
      <c r="H72" s="322" t="s">
        <v>104</v>
      </c>
      <c r="I72" s="320">
        <v>122.64</v>
      </c>
      <c r="J72" s="323">
        <v>33886</v>
      </c>
      <c r="K72" s="243">
        <f t="shared" si="11"/>
        <v>45068.380000000005</v>
      </c>
      <c r="L72" s="247">
        <f t="shared" si="10"/>
        <v>5527186.1232000003</v>
      </c>
      <c r="M72" s="234"/>
      <c r="N72" s="232"/>
    </row>
    <row r="73" spans="1:14" ht="30" customHeight="1" x14ac:dyDescent="0.2">
      <c r="A73" s="232"/>
      <c r="B73" s="233"/>
      <c r="C73" s="253">
        <v>53</v>
      </c>
      <c r="D73" s="322" t="s">
        <v>200</v>
      </c>
      <c r="E73" s="242" t="s">
        <v>443</v>
      </c>
      <c r="F73" s="251"/>
      <c r="G73" s="327" t="s">
        <v>210</v>
      </c>
      <c r="H73" s="322" t="s">
        <v>103</v>
      </c>
      <c r="I73" s="320">
        <v>12.228</v>
      </c>
      <c r="J73" s="323">
        <v>21102</v>
      </c>
      <c r="K73" s="243">
        <f t="shared" si="11"/>
        <v>28065.66</v>
      </c>
      <c r="L73" s="247">
        <f t="shared" si="10"/>
        <v>343186.89048</v>
      </c>
      <c r="M73" s="234"/>
      <c r="N73" s="232"/>
    </row>
    <row r="74" spans="1:14" ht="30" customHeight="1" thickBot="1" x14ac:dyDescent="0.25">
      <c r="A74" s="232"/>
      <c r="B74" s="233"/>
      <c r="C74" s="244" t="s">
        <v>14</v>
      </c>
      <c r="D74" s="254"/>
      <c r="E74" s="254"/>
      <c r="F74" s="254"/>
      <c r="G74" s="255"/>
      <c r="H74" s="256"/>
      <c r="I74" s="312"/>
      <c r="J74" s="312"/>
      <c r="K74" s="249"/>
      <c r="L74" s="328">
        <f>SUM(L65:L73)</f>
        <v>18005987.14068</v>
      </c>
      <c r="M74" s="234"/>
      <c r="N74" s="232"/>
    </row>
    <row r="75" spans="1:14" ht="30" customHeight="1" x14ac:dyDescent="0.2">
      <c r="A75" s="232"/>
      <c r="B75" s="233"/>
      <c r="C75" s="305"/>
      <c r="D75" s="314">
        <v>7</v>
      </c>
      <c r="E75" s="298"/>
      <c r="F75" s="298"/>
      <c r="G75" s="298" t="s">
        <v>219</v>
      </c>
      <c r="H75" s="298"/>
      <c r="I75" s="298"/>
      <c r="J75" s="298"/>
      <c r="K75" s="298"/>
      <c r="L75" s="306"/>
      <c r="M75" s="234"/>
      <c r="N75" s="232"/>
    </row>
    <row r="76" spans="1:14" ht="30" customHeight="1" x14ac:dyDescent="0.2">
      <c r="A76" s="232"/>
      <c r="B76" s="233"/>
      <c r="C76" s="253">
        <v>54</v>
      </c>
      <c r="D76" s="322" t="s">
        <v>211</v>
      </c>
      <c r="E76" s="242" t="s">
        <v>444</v>
      </c>
      <c r="F76" s="251"/>
      <c r="G76" s="326" t="s">
        <v>220</v>
      </c>
      <c r="H76" s="322" t="s">
        <v>104</v>
      </c>
      <c r="I76" s="320">
        <v>308.7</v>
      </c>
      <c r="J76" s="323">
        <v>43085</v>
      </c>
      <c r="K76" s="243">
        <f>J76*1.33</f>
        <v>57303.05</v>
      </c>
      <c r="L76" s="247">
        <f t="shared" ref="L76:L83" si="12">I76*K76</f>
        <v>17689451.535</v>
      </c>
      <c r="M76" s="234"/>
      <c r="N76" s="232"/>
    </row>
    <row r="77" spans="1:14" ht="30" customHeight="1" x14ac:dyDescent="0.2">
      <c r="A77" s="232"/>
      <c r="B77" s="233"/>
      <c r="C77" s="253">
        <v>55</v>
      </c>
      <c r="D77" s="322" t="s">
        <v>212</v>
      </c>
      <c r="E77" s="242" t="s">
        <v>445</v>
      </c>
      <c r="F77" s="251"/>
      <c r="G77" s="327" t="s">
        <v>221</v>
      </c>
      <c r="H77" s="322" t="s">
        <v>103</v>
      </c>
      <c r="I77" s="320">
        <v>41</v>
      </c>
      <c r="J77" s="323">
        <v>52021</v>
      </c>
      <c r="K77" s="243">
        <f t="shared" ref="K77:K83" si="13">J77*1.33</f>
        <v>69187.930000000008</v>
      </c>
      <c r="L77" s="247">
        <f t="shared" si="12"/>
        <v>2836705.1300000004</v>
      </c>
      <c r="M77" s="234"/>
      <c r="N77" s="232"/>
    </row>
    <row r="78" spans="1:14" ht="30" customHeight="1" x14ac:dyDescent="0.2">
      <c r="A78" s="232"/>
      <c r="B78" s="233"/>
      <c r="C78" s="253">
        <v>56</v>
      </c>
      <c r="D78" s="322" t="s">
        <v>213</v>
      </c>
      <c r="E78" s="242" t="s">
        <v>446</v>
      </c>
      <c r="F78" s="251"/>
      <c r="G78" s="327" t="s">
        <v>222</v>
      </c>
      <c r="H78" s="322" t="s">
        <v>104</v>
      </c>
      <c r="I78" s="320">
        <v>273.89999999999998</v>
      </c>
      <c r="J78" s="323">
        <v>206665</v>
      </c>
      <c r="K78" s="243">
        <f t="shared" si="13"/>
        <v>274864.45</v>
      </c>
      <c r="L78" s="247">
        <f t="shared" si="12"/>
        <v>75285372.855000004</v>
      </c>
      <c r="M78" s="234"/>
      <c r="N78" s="232"/>
    </row>
    <row r="79" spans="1:14" ht="30" customHeight="1" x14ac:dyDescent="0.2">
      <c r="A79" s="232"/>
      <c r="B79" s="233"/>
      <c r="C79" s="253">
        <v>57</v>
      </c>
      <c r="D79" s="322" t="s">
        <v>214</v>
      </c>
      <c r="E79" s="242" t="s">
        <v>447</v>
      </c>
      <c r="F79" s="251"/>
      <c r="G79" s="327" t="s">
        <v>223</v>
      </c>
      <c r="H79" s="322" t="s">
        <v>103</v>
      </c>
      <c r="I79" s="320">
        <v>8</v>
      </c>
      <c r="J79" s="323">
        <v>37884</v>
      </c>
      <c r="K79" s="243">
        <f t="shared" si="13"/>
        <v>50385.72</v>
      </c>
      <c r="L79" s="247">
        <f t="shared" si="12"/>
        <v>403085.76</v>
      </c>
      <c r="M79" s="234"/>
      <c r="N79" s="232"/>
    </row>
    <row r="80" spans="1:14" ht="30" customHeight="1" x14ac:dyDescent="0.2">
      <c r="A80" s="232"/>
      <c r="B80" s="233"/>
      <c r="C80" s="253">
        <v>58</v>
      </c>
      <c r="D80" s="322" t="s">
        <v>215</v>
      </c>
      <c r="E80" s="242" t="s">
        <v>448</v>
      </c>
      <c r="F80" s="251"/>
      <c r="G80" s="327" t="s">
        <v>224</v>
      </c>
      <c r="H80" s="322" t="s">
        <v>104</v>
      </c>
      <c r="I80" s="320">
        <v>308.7</v>
      </c>
      <c r="J80" s="323">
        <v>64106</v>
      </c>
      <c r="K80" s="243">
        <f t="shared" si="13"/>
        <v>85260.98000000001</v>
      </c>
      <c r="L80" s="247">
        <f t="shared" si="12"/>
        <v>26320064.526000001</v>
      </c>
      <c r="M80" s="234"/>
      <c r="N80" s="232"/>
    </row>
    <row r="81" spans="1:14" ht="30" customHeight="1" x14ac:dyDescent="0.2">
      <c r="A81" s="232"/>
      <c r="B81" s="233"/>
      <c r="C81" s="253">
        <v>59</v>
      </c>
      <c r="D81" s="322" t="s">
        <v>216</v>
      </c>
      <c r="E81" s="242" t="s">
        <v>449</v>
      </c>
      <c r="F81" s="251"/>
      <c r="G81" s="327" t="s">
        <v>225</v>
      </c>
      <c r="H81" s="322" t="s">
        <v>103</v>
      </c>
      <c r="I81" s="320">
        <v>24</v>
      </c>
      <c r="J81" s="323">
        <v>80497</v>
      </c>
      <c r="K81" s="243">
        <f t="shared" si="13"/>
        <v>107061.01000000001</v>
      </c>
      <c r="L81" s="247">
        <f t="shared" si="12"/>
        <v>2569464.2400000002</v>
      </c>
      <c r="M81" s="234"/>
      <c r="N81" s="232"/>
    </row>
    <row r="82" spans="1:14" ht="30" customHeight="1" x14ac:dyDescent="0.2">
      <c r="A82" s="232"/>
      <c r="B82" s="233"/>
      <c r="C82" s="253">
        <v>60</v>
      </c>
      <c r="D82" s="322" t="s">
        <v>217</v>
      </c>
      <c r="E82" s="242" t="s">
        <v>450</v>
      </c>
      <c r="F82" s="251"/>
      <c r="G82" s="327" t="s">
        <v>226</v>
      </c>
      <c r="H82" s="322" t="s">
        <v>104</v>
      </c>
      <c r="I82" s="320">
        <v>25</v>
      </c>
      <c r="J82" s="323">
        <v>633950</v>
      </c>
      <c r="K82" s="243">
        <f t="shared" si="13"/>
        <v>843153.5</v>
      </c>
      <c r="L82" s="247">
        <f t="shared" si="12"/>
        <v>21078837.5</v>
      </c>
      <c r="M82" s="234"/>
      <c r="N82" s="232"/>
    </row>
    <row r="83" spans="1:14" ht="30" customHeight="1" x14ac:dyDescent="0.2">
      <c r="A83" s="232"/>
      <c r="B83" s="233"/>
      <c r="C83" s="253">
        <v>61</v>
      </c>
      <c r="D83" s="322" t="s">
        <v>218</v>
      </c>
      <c r="E83" s="242" t="s">
        <v>451</v>
      </c>
      <c r="F83" s="251"/>
      <c r="G83" s="327" t="s">
        <v>227</v>
      </c>
      <c r="H83" s="322" t="s">
        <v>104</v>
      </c>
      <c r="I83" s="320">
        <v>59</v>
      </c>
      <c r="J83" s="323">
        <v>385640</v>
      </c>
      <c r="K83" s="243">
        <f t="shared" si="13"/>
        <v>512901.2</v>
      </c>
      <c r="L83" s="247">
        <f t="shared" si="12"/>
        <v>30261170.800000001</v>
      </c>
      <c r="M83" s="234"/>
      <c r="N83" s="232"/>
    </row>
    <row r="84" spans="1:14" ht="30" customHeight="1" thickBot="1" x14ac:dyDescent="0.25">
      <c r="A84" s="232"/>
      <c r="B84" s="233"/>
      <c r="C84" s="244" t="s">
        <v>14</v>
      </c>
      <c r="D84" s="254"/>
      <c r="E84" s="254"/>
      <c r="F84" s="254"/>
      <c r="G84" s="255"/>
      <c r="H84" s="256"/>
      <c r="I84" s="312"/>
      <c r="J84" s="312"/>
      <c r="K84" s="249"/>
      <c r="L84" s="328">
        <f>SUM(L76:L83)</f>
        <v>176444152.34600002</v>
      </c>
      <c r="M84" s="234"/>
      <c r="N84" s="232"/>
    </row>
    <row r="85" spans="1:14" ht="30" customHeight="1" x14ac:dyDescent="0.2">
      <c r="A85" s="232"/>
      <c r="B85" s="233"/>
      <c r="C85" s="305"/>
      <c r="D85" s="298">
        <v>8</v>
      </c>
      <c r="E85" s="298"/>
      <c r="F85" s="298"/>
      <c r="G85" s="298" t="s">
        <v>236</v>
      </c>
      <c r="H85" s="298"/>
      <c r="I85" s="298"/>
      <c r="J85" s="298"/>
      <c r="K85" s="298"/>
      <c r="L85" s="306"/>
      <c r="M85" s="234"/>
      <c r="N85" s="232"/>
    </row>
    <row r="86" spans="1:14" ht="30" customHeight="1" x14ac:dyDescent="0.2">
      <c r="A86" s="232"/>
      <c r="B86" s="233"/>
      <c r="C86" s="253">
        <v>62</v>
      </c>
      <c r="D86" s="322" t="s">
        <v>228</v>
      </c>
      <c r="E86" s="242" t="s">
        <v>452</v>
      </c>
      <c r="F86" s="251"/>
      <c r="G86" s="319" t="s">
        <v>237</v>
      </c>
      <c r="H86" s="322" t="s">
        <v>102</v>
      </c>
      <c r="I86" s="320">
        <v>3</v>
      </c>
      <c r="J86" s="323">
        <v>271275</v>
      </c>
      <c r="K86" s="243">
        <f>J86*1.33</f>
        <v>360795.75</v>
      </c>
      <c r="L86" s="247">
        <f t="shared" ref="L86:L93" si="14">I86*K86</f>
        <v>1082387.25</v>
      </c>
      <c r="M86" s="234"/>
      <c r="N86" s="232"/>
    </row>
    <row r="87" spans="1:14" ht="30" customHeight="1" x14ac:dyDescent="0.2">
      <c r="A87" s="232"/>
      <c r="B87" s="233"/>
      <c r="C87" s="253">
        <v>63</v>
      </c>
      <c r="D87" s="322" t="s">
        <v>229</v>
      </c>
      <c r="E87" s="242" t="s">
        <v>454</v>
      </c>
      <c r="F87" s="251"/>
      <c r="G87" s="319" t="s">
        <v>238</v>
      </c>
      <c r="H87" s="322" t="s">
        <v>102</v>
      </c>
      <c r="I87" s="320">
        <v>3</v>
      </c>
      <c r="J87" s="323">
        <v>338659</v>
      </c>
      <c r="K87" s="243">
        <f t="shared" ref="K87:K93" si="15">J87*1.33</f>
        <v>450416.47000000003</v>
      </c>
      <c r="L87" s="247">
        <f t="shared" si="14"/>
        <v>1351249.4100000001</v>
      </c>
      <c r="M87" s="234"/>
      <c r="N87" s="232"/>
    </row>
    <row r="88" spans="1:14" ht="30" customHeight="1" x14ac:dyDescent="0.2">
      <c r="A88" s="232"/>
      <c r="B88" s="233"/>
      <c r="C88" s="253">
        <v>64</v>
      </c>
      <c r="D88" s="322" t="s">
        <v>230</v>
      </c>
      <c r="E88" s="242" t="s">
        <v>453</v>
      </c>
      <c r="F88" s="251"/>
      <c r="G88" s="319" t="s">
        <v>239</v>
      </c>
      <c r="H88" s="322" t="s">
        <v>102</v>
      </c>
      <c r="I88" s="320">
        <v>14</v>
      </c>
      <c r="J88" s="310">
        <v>635497</v>
      </c>
      <c r="K88" s="243">
        <f t="shared" si="15"/>
        <v>845211.01</v>
      </c>
      <c r="L88" s="247">
        <f t="shared" si="14"/>
        <v>11832954.140000001</v>
      </c>
      <c r="M88" s="234"/>
      <c r="N88" s="232"/>
    </row>
    <row r="89" spans="1:14" ht="30" customHeight="1" x14ac:dyDescent="0.2">
      <c r="A89" s="232"/>
      <c r="B89" s="233"/>
      <c r="C89" s="253">
        <v>65</v>
      </c>
      <c r="D89" s="322" t="s">
        <v>231</v>
      </c>
      <c r="E89" s="242" t="s">
        <v>455</v>
      </c>
      <c r="F89" s="251"/>
      <c r="G89" s="319" t="s">
        <v>240</v>
      </c>
      <c r="H89" s="322" t="s">
        <v>102</v>
      </c>
      <c r="I89" s="320">
        <v>16</v>
      </c>
      <c r="J89" s="310">
        <v>164358</v>
      </c>
      <c r="K89" s="243">
        <f t="shared" si="15"/>
        <v>218596.14</v>
      </c>
      <c r="L89" s="247">
        <f t="shared" si="14"/>
        <v>3497538.24</v>
      </c>
      <c r="M89" s="234"/>
      <c r="N89" s="232"/>
    </row>
    <row r="90" spans="1:14" ht="30" customHeight="1" x14ac:dyDescent="0.2">
      <c r="A90" s="232"/>
      <c r="B90" s="233"/>
      <c r="C90" s="253">
        <v>66</v>
      </c>
      <c r="D90" s="322" t="s">
        <v>232</v>
      </c>
      <c r="E90" s="242" t="s">
        <v>456</v>
      </c>
      <c r="F90" s="251"/>
      <c r="G90" s="319" t="s">
        <v>241</v>
      </c>
      <c r="H90" s="322" t="s">
        <v>102</v>
      </c>
      <c r="I90" s="320">
        <v>3</v>
      </c>
      <c r="J90" s="323">
        <v>42255</v>
      </c>
      <c r="K90" s="243">
        <f t="shared" si="15"/>
        <v>56199.15</v>
      </c>
      <c r="L90" s="247">
        <f t="shared" si="14"/>
        <v>168597.45</v>
      </c>
      <c r="M90" s="234"/>
      <c r="N90" s="232"/>
    </row>
    <row r="91" spans="1:14" ht="30" customHeight="1" x14ac:dyDescent="0.2">
      <c r="A91" s="232"/>
      <c r="B91" s="233"/>
      <c r="C91" s="253">
        <v>67</v>
      </c>
      <c r="D91" s="322" t="s">
        <v>233</v>
      </c>
      <c r="E91" s="242" t="s">
        <v>457</v>
      </c>
      <c r="F91" s="251"/>
      <c r="G91" s="319" t="s">
        <v>242</v>
      </c>
      <c r="H91" s="322" t="s">
        <v>102</v>
      </c>
      <c r="I91" s="320">
        <v>3</v>
      </c>
      <c r="J91" s="323">
        <v>40240</v>
      </c>
      <c r="K91" s="243">
        <f t="shared" si="15"/>
        <v>53519.200000000004</v>
      </c>
      <c r="L91" s="247">
        <f t="shared" si="14"/>
        <v>160557.6</v>
      </c>
      <c r="M91" s="234"/>
      <c r="N91" s="232"/>
    </row>
    <row r="92" spans="1:14" ht="30" customHeight="1" x14ac:dyDescent="0.2">
      <c r="A92" s="232"/>
      <c r="B92" s="233"/>
      <c r="C92" s="253">
        <v>68</v>
      </c>
      <c r="D92" s="322" t="s">
        <v>234</v>
      </c>
      <c r="E92" s="242" t="s">
        <v>458</v>
      </c>
      <c r="F92" s="251"/>
      <c r="G92" s="319" t="s">
        <v>243</v>
      </c>
      <c r="H92" s="322" t="s">
        <v>104</v>
      </c>
      <c r="I92" s="320">
        <v>12</v>
      </c>
      <c r="J92" s="323">
        <v>102763</v>
      </c>
      <c r="K92" s="243">
        <f t="shared" si="15"/>
        <v>136674.79</v>
      </c>
      <c r="L92" s="247">
        <f t="shared" si="14"/>
        <v>1640097.48</v>
      </c>
      <c r="M92" s="234"/>
      <c r="N92" s="232"/>
    </row>
    <row r="93" spans="1:14" ht="30" customHeight="1" x14ac:dyDescent="0.2">
      <c r="A93" s="232"/>
      <c r="B93" s="233"/>
      <c r="C93" s="253">
        <v>69</v>
      </c>
      <c r="D93" s="322" t="s">
        <v>235</v>
      </c>
      <c r="E93" s="242" t="s">
        <v>459</v>
      </c>
      <c r="F93" s="251"/>
      <c r="G93" s="319" t="s">
        <v>244</v>
      </c>
      <c r="H93" s="322" t="s">
        <v>104</v>
      </c>
      <c r="I93" s="320">
        <v>32</v>
      </c>
      <c r="J93" s="323">
        <v>343280</v>
      </c>
      <c r="K93" s="243">
        <f t="shared" si="15"/>
        <v>456562.4</v>
      </c>
      <c r="L93" s="247">
        <f t="shared" si="14"/>
        <v>14609996.800000001</v>
      </c>
      <c r="M93" s="234"/>
      <c r="N93" s="232"/>
    </row>
    <row r="94" spans="1:14" ht="30" customHeight="1" thickBot="1" x14ac:dyDescent="0.25">
      <c r="A94" s="232"/>
      <c r="B94" s="233"/>
      <c r="C94" s="244" t="s">
        <v>14</v>
      </c>
      <c r="D94" s="254"/>
      <c r="E94" s="254"/>
      <c r="F94" s="254"/>
      <c r="G94" s="255"/>
      <c r="H94" s="256"/>
      <c r="I94" s="312"/>
      <c r="J94" s="312"/>
      <c r="K94" s="249"/>
      <c r="L94" s="328">
        <f>SUM(L86:L93)</f>
        <v>34343378.370000005</v>
      </c>
      <c r="M94" s="234"/>
      <c r="N94" s="232"/>
    </row>
    <row r="95" spans="1:14" ht="30" customHeight="1" x14ac:dyDescent="0.2">
      <c r="A95" s="232"/>
      <c r="B95" s="233"/>
      <c r="C95" s="305"/>
      <c r="D95" s="298">
        <v>9</v>
      </c>
      <c r="E95" s="298"/>
      <c r="F95" s="298"/>
      <c r="G95" s="298" t="s">
        <v>253</v>
      </c>
      <c r="H95" s="298"/>
      <c r="I95" s="298"/>
      <c r="J95" s="298"/>
      <c r="K95" s="298"/>
      <c r="L95" s="306"/>
      <c r="M95" s="234"/>
      <c r="N95" s="232"/>
    </row>
    <row r="96" spans="1:14" ht="30" customHeight="1" x14ac:dyDescent="0.2">
      <c r="A96" s="232"/>
      <c r="B96" s="233"/>
      <c r="C96" s="253">
        <v>70</v>
      </c>
      <c r="D96" s="329" t="s">
        <v>245</v>
      </c>
      <c r="E96" s="242" t="s">
        <v>460</v>
      </c>
      <c r="F96" s="251"/>
      <c r="G96" s="330" t="s">
        <v>254</v>
      </c>
      <c r="H96" s="316" t="s">
        <v>104</v>
      </c>
      <c r="I96" s="316">
        <v>23.5</v>
      </c>
      <c r="J96" s="331">
        <v>291902</v>
      </c>
      <c r="K96" s="243">
        <f>J96*1.33</f>
        <v>388229.66000000003</v>
      </c>
      <c r="L96" s="247">
        <f t="shared" ref="L96:L103" si="16">I96*K96</f>
        <v>9123397.0100000016</v>
      </c>
      <c r="M96" s="234"/>
      <c r="N96" s="232"/>
    </row>
    <row r="97" spans="1:14" ht="30" customHeight="1" x14ac:dyDescent="0.2">
      <c r="A97" s="232"/>
      <c r="B97" s="233"/>
      <c r="C97" s="253">
        <v>71</v>
      </c>
      <c r="D97" s="329" t="s">
        <v>246</v>
      </c>
      <c r="E97" s="242" t="s">
        <v>461</v>
      </c>
      <c r="F97" s="251"/>
      <c r="G97" s="330" t="s">
        <v>255</v>
      </c>
      <c r="H97" s="316" t="s">
        <v>102</v>
      </c>
      <c r="I97" s="316">
        <v>20</v>
      </c>
      <c r="J97" s="331">
        <v>229458</v>
      </c>
      <c r="K97" s="243">
        <f t="shared" ref="K97:K103" si="17">J97*1.33</f>
        <v>305179.14</v>
      </c>
      <c r="L97" s="247">
        <f t="shared" si="16"/>
        <v>6103582.8000000007</v>
      </c>
      <c r="M97" s="234"/>
      <c r="N97" s="232"/>
    </row>
    <row r="98" spans="1:14" ht="30" customHeight="1" x14ac:dyDescent="0.2">
      <c r="A98" s="232"/>
      <c r="B98" s="233"/>
      <c r="C98" s="253">
        <v>72</v>
      </c>
      <c r="D98" s="329" t="s">
        <v>247</v>
      </c>
      <c r="E98" s="242" t="s">
        <v>462</v>
      </c>
      <c r="F98" s="251"/>
      <c r="G98" s="330" t="s">
        <v>256</v>
      </c>
      <c r="H98" s="316" t="s">
        <v>104</v>
      </c>
      <c r="I98" s="316">
        <v>6</v>
      </c>
      <c r="J98" s="331">
        <v>310262</v>
      </c>
      <c r="K98" s="243">
        <f t="shared" si="17"/>
        <v>412648.46</v>
      </c>
      <c r="L98" s="247">
        <f t="shared" si="16"/>
        <v>2475890.7600000002</v>
      </c>
      <c r="M98" s="234"/>
      <c r="N98" s="232"/>
    </row>
    <row r="99" spans="1:14" ht="30" customHeight="1" x14ac:dyDescent="0.2">
      <c r="A99" s="232"/>
      <c r="B99" s="233"/>
      <c r="C99" s="253">
        <v>73</v>
      </c>
      <c r="D99" s="329" t="s">
        <v>248</v>
      </c>
      <c r="E99" s="242" t="s">
        <v>463</v>
      </c>
      <c r="F99" s="251"/>
      <c r="G99" s="330" t="s">
        <v>257</v>
      </c>
      <c r="H99" s="316" t="s">
        <v>162</v>
      </c>
      <c r="I99" s="316">
        <v>1342</v>
      </c>
      <c r="J99" s="331">
        <v>10310</v>
      </c>
      <c r="K99" s="243">
        <f t="shared" si="17"/>
        <v>13712.300000000001</v>
      </c>
      <c r="L99" s="247">
        <f t="shared" si="16"/>
        <v>18401906.600000001</v>
      </c>
      <c r="M99" s="234"/>
      <c r="N99" s="232"/>
    </row>
    <row r="100" spans="1:14" ht="30" customHeight="1" x14ac:dyDescent="0.2">
      <c r="A100" s="232"/>
      <c r="B100" s="233"/>
      <c r="C100" s="253">
        <v>74</v>
      </c>
      <c r="D100" s="329" t="s">
        <v>249</v>
      </c>
      <c r="E100" s="242" t="s">
        <v>464</v>
      </c>
      <c r="F100" s="251"/>
      <c r="G100" s="330" t="s">
        <v>258</v>
      </c>
      <c r="H100" s="316" t="s">
        <v>103</v>
      </c>
      <c r="I100" s="316">
        <v>66</v>
      </c>
      <c r="J100" s="331">
        <v>83946</v>
      </c>
      <c r="K100" s="243">
        <f t="shared" si="17"/>
        <v>111648.18000000001</v>
      </c>
      <c r="L100" s="247">
        <f t="shared" si="16"/>
        <v>7368779.8800000008</v>
      </c>
      <c r="M100" s="234"/>
      <c r="N100" s="232"/>
    </row>
    <row r="101" spans="1:14" ht="30" customHeight="1" x14ac:dyDescent="0.2">
      <c r="A101" s="232"/>
      <c r="B101" s="233"/>
      <c r="C101" s="253">
        <v>75</v>
      </c>
      <c r="D101" s="329" t="s">
        <v>250</v>
      </c>
      <c r="E101" s="242" t="s">
        <v>465</v>
      </c>
      <c r="F101" s="251" t="s">
        <v>466</v>
      </c>
      <c r="G101" s="330" t="s">
        <v>259</v>
      </c>
      <c r="H101" s="332" t="s">
        <v>103</v>
      </c>
      <c r="I101" s="332">
        <v>47.5</v>
      </c>
      <c r="J101" s="331">
        <v>619942</v>
      </c>
      <c r="K101" s="243">
        <f t="shared" si="17"/>
        <v>824522.86</v>
      </c>
      <c r="L101" s="247">
        <f t="shared" si="16"/>
        <v>39164835.850000001</v>
      </c>
      <c r="M101" s="234"/>
      <c r="N101" s="232"/>
    </row>
    <row r="102" spans="1:14" ht="30" customHeight="1" x14ac:dyDescent="0.2">
      <c r="A102" s="232"/>
      <c r="B102" s="233"/>
      <c r="C102" s="253">
        <v>76</v>
      </c>
      <c r="D102" s="329" t="s">
        <v>251</v>
      </c>
      <c r="E102" s="242" t="s">
        <v>467</v>
      </c>
      <c r="F102" s="251"/>
      <c r="G102" s="330" t="s">
        <v>260</v>
      </c>
      <c r="H102" s="332" t="s">
        <v>104</v>
      </c>
      <c r="I102" s="332">
        <v>127</v>
      </c>
      <c r="J102" s="331">
        <v>383133</v>
      </c>
      <c r="K102" s="243">
        <f t="shared" si="17"/>
        <v>509566.89</v>
      </c>
      <c r="L102" s="247">
        <f t="shared" si="16"/>
        <v>64714995.030000001</v>
      </c>
      <c r="M102" s="234"/>
      <c r="N102" s="232"/>
    </row>
    <row r="103" spans="1:14" ht="30" customHeight="1" x14ac:dyDescent="0.2">
      <c r="A103" s="232"/>
      <c r="B103" s="233"/>
      <c r="C103" s="253">
        <v>77</v>
      </c>
      <c r="D103" s="329" t="s">
        <v>252</v>
      </c>
      <c r="E103" s="242" t="s">
        <v>468</v>
      </c>
      <c r="F103" s="251"/>
      <c r="G103" s="330" t="s">
        <v>261</v>
      </c>
      <c r="H103" s="332" t="s">
        <v>104</v>
      </c>
      <c r="I103" s="332">
        <v>34</v>
      </c>
      <c r="J103" s="331">
        <v>1095993</v>
      </c>
      <c r="K103" s="243">
        <f t="shared" si="17"/>
        <v>1457670.6900000002</v>
      </c>
      <c r="L103" s="247">
        <f t="shared" si="16"/>
        <v>49560803.460000008</v>
      </c>
      <c r="M103" s="234"/>
      <c r="N103" s="232"/>
    </row>
    <row r="104" spans="1:14" ht="30" customHeight="1" thickBot="1" x14ac:dyDescent="0.25">
      <c r="A104" s="232"/>
      <c r="B104" s="233"/>
      <c r="C104" s="244" t="s">
        <v>14</v>
      </c>
      <c r="D104" s="254"/>
      <c r="E104" s="254"/>
      <c r="F104" s="254"/>
      <c r="G104" s="255"/>
      <c r="H104" s="256"/>
      <c r="I104" s="312"/>
      <c r="J104" s="312"/>
      <c r="K104" s="249"/>
      <c r="L104" s="313">
        <f>SUM(L96:L103)</f>
        <v>196914191.39000002</v>
      </c>
      <c r="M104" s="234"/>
      <c r="N104" s="232"/>
    </row>
    <row r="105" spans="1:14" ht="30" customHeight="1" x14ac:dyDescent="0.2">
      <c r="A105" s="232"/>
      <c r="B105" s="233"/>
      <c r="C105" s="305"/>
      <c r="D105" s="314">
        <v>10</v>
      </c>
      <c r="E105" s="298"/>
      <c r="F105" s="298"/>
      <c r="G105" s="298" t="s">
        <v>289</v>
      </c>
      <c r="H105" s="298"/>
      <c r="I105" s="298"/>
      <c r="J105" s="298"/>
      <c r="K105" s="298"/>
      <c r="L105" s="306"/>
      <c r="M105" s="234"/>
      <c r="N105" s="232"/>
    </row>
    <row r="106" spans="1:14" ht="30" customHeight="1" x14ac:dyDescent="0.2">
      <c r="A106" s="232"/>
      <c r="B106" s="233"/>
      <c r="C106" s="253">
        <v>78</v>
      </c>
      <c r="D106" s="307" t="s">
        <v>262</v>
      </c>
      <c r="E106" s="242" t="s">
        <v>469</v>
      </c>
      <c r="F106" s="251"/>
      <c r="G106" s="330" t="s">
        <v>290</v>
      </c>
      <c r="H106" s="316" t="s">
        <v>102</v>
      </c>
      <c r="I106" s="316">
        <v>2</v>
      </c>
      <c r="J106" s="331">
        <v>409515</v>
      </c>
      <c r="K106" s="243">
        <f>J106*1.33</f>
        <v>544654.95000000007</v>
      </c>
      <c r="L106" s="247">
        <f t="shared" ref="L106:L132" si="18">I106*K106</f>
        <v>1089309.9000000001</v>
      </c>
      <c r="M106" s="234"/>
      <c r="N106" s="232"/>
    </row>
    <row r="107" spans="1:14" ht="30" customHeight="1" x14ac:dyDescent="0.2">
      <c r="A107" s="232"/>
      <c r="B107" s="233"/>
      <c r="C107" s="253">
        <v>79</v>
      </c>
      <c r="D107" s="307" t="s">
        <v>263</v>
      </c>
      <c r="E107" s="242" t="s">
        <v>473</v>
      </c>
      <c r="F107" s="251"/>
      <c r="G107" s="330" t="s">
        <v>291</v>
      </c>
      <c r="H107" s="316" t="s">
        <v>103</v>
      </c>
      <c r="I107" s="332">
        <v>45.195</v>
      </c>
      <c r="J107" s="331">
        <v>52021</v>
      </c>
      <c r="K107" s="243">
        <f t="shared" ref="K107:K132" si="19">J107*1.33</f>
        <v>69187.930000000008</v>
      </c>
      <c r="L107" s="247">
        <f t="shared" si="18"/>
        <v>3126948.4963500001</v>
      </c>
      <c r="M107" s="234"/>
      <c r="N107" s="232"/>
    </row>
    <row r="108" spans="1:14" ht="30" customHeight="1" x14ac:dyDescent="0.2">
      <c r="A108" s="232"/>
      <c r="B108" s="233"/>
      <c r="C108" s="253">
        <v>80</v>
      </c>
      <c r="D108" s="307" t="s">
        <v>264</v>
      </c>
      <c r="E108" s="242" t="s">
        <v>475</v>
      </c>
      <c r="F108" s="251"/>
      <c r="G108" s="330" t="s">
        <v>292</v>
      </c>
      <c r="H108" s="316" t="s">
        <v>102</v>
      </c>
      <c r="I108" s="332">
        <v>2</v>
      </c>
      <c r="J108" s="331">
        <v>2312120</v>
      </c>
      <c r="K108" s="243">
        <f t="shared" si="19"/>
        <v>3075119.6</v>
      </c>
      <c r="L108" s="247">
        <f t="shared" si="18"/>
        <v>6150239.2000000002</v>
      </c>
      <c r="M108" s="234"/>
      <c r="N108" s="232"/>
    </row>
    <row r="109" spans="1:14" ht="30" customHeight="1" x14ac:dyDescent="0.2">
      <c r="A109" s="232"/>
      <c r="B109" s="233"/>
      <c r="C109" s="253">
        <v>81</v>
      </c>
      <c r="D109" s="307" t="s">
        <v>265</v>
      </c>
      <c r="E109" s="242" t="s">
        <v>472</v>
      </c>
      <c r="F109" s="251"/>
      <c r="G109" s="330" t="s">
        <v>293</v>
      </c>
      <c r="H109" s="316" t="s">
        <v>102</v>
      </c>
      <c r="I109" s="332">
        <v>22</v>
      </c>
      <c r="J109" s="331">
        <v>137704</v>
      </c>
      <c r="K109" s="243">
        <f t="shared" si="19"/>
        <v>183146.32</v>
      </c>
      <c r="L109" s="247">
        <f t="shared" si="18"/>
        <v>4029219.04</v>
      </c>
      <c r="M109" s="234"/>
      <c r="N109" s="232"/>
    </row>
    <row r="110" spans="1:14" ht="30" customHeight="1" x14ac:dyDescent="0.2">
      <c r="A110" s="232"/>
      <c r="B110" s="233"/>
      <c r="C110" s="253">
        <v>82</v>
      </c>
      <c r="D110" s="307" t="s">
        <v>266</v>
      </c>
      <c r="E110" s="242" t="s">
        <v>476</v>
      </c>
      <c r="F110" s="251"/>
      <c r="G110" s="330" t="s">
        <v>294</v>
      </c>
      <c r="H110" s="316" t="s">
        <v>102</v>
      </c>
      <c r="I110" s="316">
        <v>20</v>
      </c>
      <c r="J110" s="331">
        <v>108541</v>
      </c>
      <c r="K110" s="243">
        <f t="shared" si="19"/>
        <v>144359.53</v>
      </c>
      <c r="L110" s="247">
        <f t="shared" si="18"/>
        <v>2887190.6</v>
      </c>
      <c r="M110" s="234"/>
      <c r="N110" s="232"/>
    </row>
    <row r="111" spans="1:14" ht="30" customHeight="1" x14ac:dyDescent="0.2">
      <c r="A111" s="232"/>
      <c r="B111" s="233"/>
      <c r="C111" s="253">
        <v>83</v>
      </c>
      <c r="D111" s="307" t="s">
        <v>267</v>
      </c>
      <c r="E111" s="242" t="s">
        <v>471</v>
      </c>
      <c r="F111" s="251"/>
      <c r="G111" s="330" t="s">
        <v>295</v>
      </c>
      <c r="H111" s="316" t="s">
        <v>102</v>
      </c>
      <c r="I111" s="332">
        <v>18</v>
      </c>
      <c r="J111" s="331">
        <v>130837</v>
      </c>
      <c r="K111" s="243">
        <f t="shared" si="19"/>
        <v>174013.21000000002</v>
      </c>
      <c r="L111" s="247">
        <f t="shared" si="18"/>
        <v>3132237.7800000003</v>
      </c>
      <c r="M111" s="234"/>
      <c r="N111" s="232"/>
    </row>
    <row r="112" spans="1:14" ht="30" customHeight="1" x14ac:dyDescent="0.2">
      <c r="A112" s="232"/>
      <c r="B112" s="233"/>
      <c r="C112" s="253">
        <v>84</v>
      </c>
      <c r="D112" s="307" t="s">
        <v>268</v>
      </c>
      <c r="E112" s="242" t="s">
        <v>477</v>
      </c>
      <c r="F112" s="251"/>
      <c r="G112" s="330" t="s">
        <v>296</v>
      </c>
      <c r="H112" s="316" t="s">
        <v>102</v>
      </c>
      <c r="I112" s="332">
        <v>4</v>
      </c>
      <c r="J112" s="331">
        <v>138699</v>
      </c>
      <c r="K112" s="243">
        <f t="shared" si="19"/>
        <v>184469.67</v>
      </c>
      <c r="L112" s="247">
        <f t="shared" si="18"/>
        <v>737878.68</v>
      </c>
      <c r="M112" s="234"/>
      <c r="N112" s="232"/>
    </row>
    <row r="113" spans="1:14" ht="30" customHeight="1" x14ac:dyDescent="0.2">
      <c r="A113" s="232"/>
      <c r="B113" s="233"/>
      <c r="C113" s="253">
        <v>85</v>
      </c>
      <c r="D113" s="307" t="s">
        <v>269</v>
      </c>
      <c r="E113" s="242" t="s">
        <v>470</v>
      </c>
      <c r="F113" s="251"/>
      <c r="G113" s="330" t="s">
        <v>297</v>
      </c>
      <c r="H113" s="316" t="s">
        <v>102</v>
      </c>
      <c r="I113" s="332">
        <v>2</v>
      </c>
      <c r="J113" s="331">
        <v>109936</v>
      </c>
      <c r="K113" s="243">
        <f t="shared" si="19"/>
        <v>146214.88</v>
      </c>
      <c r="L113" s="247">
        <f t="shared" si="18"/>
        <v>292429.76</v>
      </c>
      <c r="M113" s="234"/>
      <c r="N113" s="232"/>
    </row>
    <row r="114" spans="1:14" ht="30" customHeight="1" x14ac:dyDescent="0.2">
      <c r="A114" s="232"/>
      <c r="B114" s="233"/>
      <c r="C114" s="253">
        <v>86</v>
      </c>
      <c r="D114" s="307" t="s">
        <v>270</v>
      </c>
      <c r="E114" s="242" t="s">
        <v>478</v>
      </c>
      <c r="F114" s="251"/>
      <c r="G114" s="330" t="s">
        <v>298</v>
      </c>
      <c r="H114" s="316" t="s">
        <v>103</v>
      </c>
      <c r="I114" s="316">
        <v>120</v>
      </c>
      <c r="J114" s="331">
        <v>18856</v>
      </c>
      <c r="K114" s="243">
        <f t="shared" si="19"/>
        <v>25078.48</v>
      </c>
      <c r="L114" s="247">
        <f t="shared" si="18"/>
        <v>3009417.6</v>
      </c>
      <c r="M114" s="234"/>
      <c r="N114" s="232"/>
    </row>
    <row r="115" spans="1:14" ht="30" customHeight="1" x14ac:dyDescent="0.2">
      <c r="A115" s="232"/>
      <c r="B115" s="233"/>
      <c r="C115" s="253">
        <v>87</v>
      </c>
      <c r="D115" s="307" t="s">
        <v>271</v>
      </c>
      <c r="E115" s="242" t="s">
        <v>479</v>
      </c>
      <c r="F115" s="251"/>
      <c r="G115" s="330" t="s">
        <v>299</v>
      </c>
      <c r="H115" s="316" t="s">
        <v>103</v>
      </c>
      <c r="I115" s="332">
        <v>45</v>
      </c>
      <c r="J115" s="331">
        <v>25598</v>
      </c>
      <c r="K115" s="243">
        <f t="shared" si="19"/>
        <v>34045.340000000004</v>
      </c>
      <c r="L115" s="247">
        <f t="shared" si="18"/>
        <v>1532040.3000000003</v>
      </c>
      <c r="M115" s="234"/>
      <c r="N115" s="232"/>
    </row>
    <row r="116" spans="1:14" ht="30" customHeight="1" x14ac:dyDescent="0.2">
      <c r="A116" s="232"/>
      <c r="B116" s="233"/>
      <c r="C116" s="253">
        <v>88</v>
      </c>
      <c r="D116" s="307" t="s">
        <v>272</v>
      </c>
      <c r="E116" s="242" t="s">
        <v>480</v>
      </c>
      <c r="F116" s="251"/>
      <c r="G116" s="330" t="s">
        <v>300</v>
      </c>
      <c r="H116" s="316" t="s">
        <v>103</v>
      </c>
      <c r="I116" s="332">
        <v>220</v>
      </c>
      <c r="J116" s="331">
        <v>16245</v>
      </c>
      <c r="K116" s="243">
        <f t="shared" si="19"/>
        <v>21605.850000000002</v>
      </c>
      <c r="L116" s="247">
        <f t="shared" si="18"/>
        <v>4753287.0000000009</v>
      </c>
      <c r="M116" s="234"/>
      <c r="N116" s="232"/>
    </row>
    <row r="117" spans="1:14" ht="30" customHeight="1" x14ac:dyDescent="0.2">
      <c r="A117" s="232"/>
      <c r="B117" s="233"/>
      <c r="C117" s="253">
        <v>89</v>
      </c>
      <c r="D117" s="307" t="s">
        <v>273</v>
      </c>
      <c r="E117" s="242" t="s">
        <v>477</v>
      </c>
      <c r="F117" s="251"/>
      <c r="G117" s="330" t="s">
        <v>301</v>
      </c>
      <c r="H117" s="316" t="s">
        <v>103</v>
      </c>
      <c r="I117" s="332">
        <v>35</v>
      </c>
      <c r="J117" s="331">
        <v>37982</v>
      </c>
      <c r="K117" s="243">
        <f t="shared" si="19"/>
        <v>50516.060000000005</v>
      </c>
      <c r="L117" s="247">
        <f t="shared" si="18"/>
        <v>1768062.1</v>
      </c>
      <c r="M117" s="234"/>
      <c r="N117" s="232"/>
    </row>
    <row r="118" spans="1:14" ht="30" customHeight="1" x14ac:dyDescent="0.2">
      <c r="A118" s="232"/>
      <c r="B118" s="233"/>
      <c r="C118" s="253">
        <v>90</v>
      </c>
      <c r="D118" s="307" t="s">
        <v>274</v>
      </c>
      <c r="E118" s="242" t="s">
        <v>481</v>
      </c>
      <c r="F118" s="251"/>
      <c r="G118" s="330" t="s">
        <v>302</v>
      </c>
      <c r="H118" s="316" t="s">
        <v>103</v>
      </c>
      <c r="I118" s="316">
        <v>42</v>
      </c>
      <c r="J118" s="331">
        <v>51886</v>
      </c>
      <c r="K118" s="243">
        <f t="shared" si="19"/>
        <v>69008.38</v>
      </c>
      <c r="L118" s="247">
        <f t="shared" si="18"/>
        <v>2898351.96</v>
      </c>
      <c r="M118" s="234"/>
      <c r="N118" s="232"/>
    </row>
    <row r="119" spans="1:14" ht="30" customHeight="1" x14ac:dyDescent="0.2">
      <c r="A119" s="232"/>
      <c r="B119" s="233"/>
      <c r="C119" s="253">
        <v>91</v>
      </c>
      <c r="D119" s="307" t="s">
        <v>275</v>
      </c>
      <c r="E119" s="242" t="s">
        <v>482</v>
      </c>
      <c r="F119" s="251"/>
      <c r="G119" s="330" t="s">
        <v>303</v>
      </c>
      <c r="H119" s="316" t="s">
        <v>103</v>
      </c>
      <c r="I119" s="332">
        <v>12</v>
      </c>
      <c r="J119" s="331">
        <v>70084</v>
      </c>
      <c r="K119" s="243">
        <f t="shared" si="19"/>
        <v>93211.72</v>
      </c>
      <c r="L119" s="247">
        <f t="shared" si="18"/>
        <v>1118540.6400000001</v>
      </c>
      <c r="M119" s="234"/>
      <c r="N119" s="232"/>
    </row>
    <row r="120" spans="1:14" ht="30" customHeight="1" x14ac:dyDescent="0.2">
      <c r="A120" s="232"/>
      <c r="B120" s="233"/>
      <c r="C120" s="253">
        <v>92</v>
      </c>
      <c r="D120" s="307" t="s">
        <v>276</v>
      </c>
      <c r="E120" s="242" t="s">
        <v>483</v>
      </c>
      <c r="F120" s="251"/>
      <c r="G120" s="330" t="s">
        <v>304</v>
      </c>
      <c r="H120" s="316" t="s">
        <v>103</v>
      </c>
      <c r="I120" s="332">
        <v>12</v>
      </c>
      <c r="J120" s="331">
        <v>125337</v>
      </c>
      <c r="K120" s="243">
        <f t="shared" si="19"/>
        <v>166698.21000000002</v>
      </c>
      <c r="L120" s="247">
        <f t="shared" si="18"/>
        <v>2000378.5200000003</v>
      </c>
      <c r="M120" s="234"/>
      <c r="N120" s="232"/>
    </row>
    <row r="121" spans="1:14" ht="30" customHeight="1" x14ac:dyDescent="0.2">
      <c r="A121" s="232"/>
      <c r="B121" s="233"/>
      <c r="C121" s="253">
        <v>93</v>
      </c>
      <c r="D121" s="307" t="s">
        <v>277</v>
      </c>
      <c r="E121" s="242" t="s">
        <v>474</v>
      </c>
      <c r="F121" s="251"/>
      <c r="G121" s="330" t="s">
        <v>305</v>
      </c>
      <c r="H121" s="316" t="s">
        <v>102</v>
      </c>
      <c r="I121" s="332">
        <v>4</v>
      </c>
      <c r="J121" s="331">
        <v>154053</v>
      </c>
      <c r="K121" s="243">
        <f t="shared" si="19"/>
        <v>204890.49000000002</v>
      </c>
      <c r="L121" s="247">
        <f t="shared" si="18"/>
        <v>819561.96000000008</v>
      </c>
      <c r="M121" s="234"/>
      <c r="N121" s="232"/>
    </row>
    <row r="122" spans="1:14" ht="30" customHeight="1" x14ac:dyDescent="0.2">
      <c r="A122" s="232"/>
      <c r="B122" s="233"/>
      <c r="C122" s="253">
        <v>94</v>
      </c>
      <c r="D122" s="307" t="s">
        <v>278</v>
      </c>
      <c r="E122" s="242" t="s">
        <v>484</v>
      </c>
      <c r="F122" s="251"/>
      <c r="G122" s="330" t="s">
        <v>306</v>
      </c>
      <c r="H122" s="316" t="s">
        <v>102</v>
      </c>
      <c r="I122" s="316">
        <v>4</v>
      </c>
      <c r="J122" s="331">
        <v>86632</v>
      </c>
      <c r="K122" s="243">
        <f t="shared" si="19"/>
        <v>115220.56000000001</v>
      </c>
      <c r="L122" s="247">
        <f t="shared" si="18"/>
        <v>460882.24000000005</v>
      </c>
      <c r="M122" s="234"/>
      <c r="N122" s="232"/>
    </row>
    <row r="123" spans="1:14" ht="30" customHeight="1" x14ac:dyDescent="0.2">
      <c r="A123" s="232"/>
      <c r="B123" s="233"/>
      <c r="C123" s="253">
        <v>95</v>
      </c>
      <c r="D123" s="307" t="s">
        <v>279</v>
      </c>
      <c r="E123" s="242" t="s">
        <v>485</v>
      </c>
      <c r="F123" s="251"/>
      <c r="G123" s="330" t="s">
        <v>307</v>
      </c>
      <c r="H123" s="316" t="s">
        <v>102</v>
      </c>
      <c r="I123" s="332">
        <v>6</v>
      </c>
      <c r="J123" s="331">
        <v>108415</v>
      </c>
      <c r="K123" s="243">
        <f t="shared" si="19"/>
        <v>144191.95000000001</v>
      </c>
      <c r="L123" s="247">
        <f t="shared" si="18"/>
        <v>865151.70000000007</v>
      </c>
      <c r="M123" s="234"/>
      <c r="N123" s="232"/>
    </row>
    <row r="124" spans="1:14" ht="30" customHeight="1" x14ac:dyDescent="0.2">
      <c r="A124" s="232"/>
      <c r="B124" s="233"/>
      <c r="C124" s="253">
        <v>96</v>
      </c>
      <c r="D124" s="307" t="s">
        <v>280</v>
      </c>
      <c r="E124" s="242" t="s">
        <v>486</v>
      </c>
      <c r="F124" s="251"/>
      <c r="G124" s="330" t="s">
        <v>308</v>
      </c>
      <c r="H124" s="316" t="s">
        <v>102</v>
      </c>
      <c r="I124" s="332">
        <v>3</v>
      </c>
      <c r="J124" s="331">
        <v>256248</v>
      </c>
      <c r="K124" s="243">
        <f t="shared" si="19"/>
        <v>340809.84</v>
      </c>
      <c r="L124" s="247">
        <f t="shared" si="18"/>
        <v>1022429.52</v>
      </c>
      <c r="M124" s="234"/>
      <c r="N124" s="232"/>
    </row>
    <row r="125" spans="1:14" ht="30" customHeight="1" x14ac:dyDescent="0.2">
      <c r="A125" s="232"/>
      <c r="B125" s="233"/>
      <c r="C125" s="253">
        <v>97</v>
      </c>
      <c r="D125" s="307" t="s">
        <v>281</v>
      </c>
      <c r="E125" s="242" t="s">
        <v>487</v>
      </c>
      <c r="F125" s="251"/>
      <c r="G125" s="330" t="s">
        <v>309</v>
      </c>
      <c r="H125" s="333" t="s">
        <v>103</v>
      </c>
      <c r="I125" s="332">
        <v>130</v>
      </c>
      <c r="J125" s="331">
        <v>222600</v>
      </c>
      <c r="K125" s="243">
        <f t="shared" si="19"/>
        <v>296058</v>
      </c>
      <c r="L125" s="247">
        <f t="shared" si="18"/>
        <v>38487540</v>
      </c>
      <c r="M125" s="234"/>
      <c r="N125" s="232"/>
    </row>
    <row r="126" spans="1:14" ht="30" customHeight="1" x14ac:dyDescent="0.2">
      <c r="A126" s="232"/>
      <c r="B126" s="233"/>
      <c r="C126" s="253">
        <v>98</v>
      </c>
      <c r="D126" s="307" t="s">
        <v>282</v>
      </c>
      <c r="E126" s="242" t="s">
        <v>488</v>
      </c>
      <c r="F126" s="251"/>
      <c r="G126" s="330" t="s">
        <v>310</v>
      </c>
      <c r="H126" s="316" t="s">
        <v>102</v>
      </c>
      <c r="I126" s="316">
        <v>22</v>
      </c>
      <c r="J126" s="331">
        <v>94195</v>
      </c>
      <c r="K126" s="243">
        <f t="shared" si="19"/>
        <v>125279.35</v>
      </c>
      <c r="L126" s="247">
        <f t="shared" si="18"/>
        <v>2756145.7</v>
      </c>
      <c r="M126" s="234"/>
      <c r="N126" s="232"/>
    </row>
    <row r="127" spans="1:14" ht="30" customHeight="1" x14ac:dyDescent="0.2">
      <c r="A127" s="232"/>
      <c r="B127" s="233"/>
      <c r="C127" s="253">
        <v>99</v>
      </c>
      <c r="D127" s="307" t="s">
        <v>283</v>
      </c>
      <c r="E127" s="242" t="s">
        <v>489</v>
      </c>
      <c r="F127" s="251"/>
      <c r="G127" s="330" t="s">
        <v>311</v>
      </c>
      <c r="H127" s="316" t="s">
        <v>102</v>
      </c>
      <c r="I127" s="332">
        <v>22</v>
      </c>
      <c r="J127" s="331">
        <v>69800</v>
      </c>
      <c r="K127" s="243">
        <f t="shared" si="19"/>
        <v>92834</v>
      </c>
      <c r="L127" s="247">
        <f t="shared" si="18"/>
        <v>2042348</v>
      </c>
      <c r="M127" s="234"/>
      <c r="N127" s="232"/>
    </row>
    <row r="128" spans="1:14" ht="30" customHeight="1" x14ac:dyDescent="0.2">
      <c r="A128" s="232"/>
      <c r="B128" s="233"/>
      <c r="C128" s="253">
        <v>100</v>
      </c>
      <c r="D128" s="307" t="s">
        <v>284</v>
      </c>
      <c r="E128" s="242" t="s">
        <v>490</v>
      </c>
      <c r="F128" s="251"/>
      <c r="G128" s="330" t="s">
        <v>312</v>
      </c>
      <c r="H128" s="316" t="s">
        <v>102</v>
      </c>
      <c r="I128" s="332">
        <v>1</v>
      </c>
      <c r="J128" s="331">
        <v>1391961</v>
      </c>
      <c r="K128" s="243">
        <f t="shared" si="19"/>
        <v>1851308.1300000001</v>
      </c>
      <c r="L128" s="247">
        <f t="shared" si="18"/>
        <v>1851308.1300000001</v>
      </c>
      <c r="M128" s="234"/>
      <c r="N128" s="232"/>
    </row>
    <row r="129" spans="1:14" ht="30" customHeight="1" x14ac:dyDescent="0.2">
      <c r="A129" s="232"/>
      <c r="B129" s="233"/>
      <c r="C129" s="253">
        <v>101</v>
      </c>
      <c r="D129" s="307" t="s">
        <v>285</v>
      </c>
      <c r="E129" s="242" t="s">
        <v>491</v>
      </c>
      <c r="F129" s="251"/>
      <c r="G129" s="330" t="s">
        <v>313</v>
      </c>
      <c r="H129" s="316" t="s">
        <v>102</v>
      </c>
      <c r="I129" s="332">
        <v>1</v>
      </c>
      <c r="J129" s="331">
        <v>2952293</v>
      </c>
      <c r="K129" s="243">
        <f t="shared" si="19"/>
        <v>3926549.6900000004</v>
      </c>
      <c r="L129" s="247">
        <f t="shared" si="18"/>
        <v>3926549.6900000004</v>
      </c>
      <c r="M129" s="234"/>
      <c r="N129" s="232"/>
    </row>
    <row r="130" spans="1:14" ht="30" customHeight="1" x14ac:dyDescent="0.2">
      <c r="A130" s="232"/>
      <c r="B130" s="233"/>
      <c r="C130" s="253">
        <v>102</v>
      </c>
      <c r="D130" s="307" t="s">
        <v>286</v>
      </c>
      <c r="E130" s="242" t="s">
        <v>492</v>
      </c>
      <c r="F130" s="251"/>
      <c r="G130" s="330" t="s">
        <v>314</v>
      </c>
      <c r="H130" s="316" t="s">
        <v>102</v>
      </c>
      <c r="I130" s="316">
        <v>2</v>
      </c>
      <c r="J130" s="331">
        <v>898225</v>
      </c>
      <c r="K130" s="243">
        <f t="shared" si="19"/>
        <v>1194639.25</v>
      </c>
      <c r="L130" s="247">
        <f t="shared" si="18"/>
        <v>2389278.5</v>
      </c>
      <c r="M130" s="234"/>
      <c r="N130" s="232"/>
    </row>
    <row r="131" spans="1:14" ht="30" customHeight="1" x14ac:dyDescent="0.2">
      <c r="A131" s="232"/>
      <c r="B131" s="233"/>
      <c r="C131" s="253">
        <v>103</v>
      </c>
      <c r="D131" s="307" t="s">
        <v>287</v>
      </c>
      <c r="E131" s="242"/>
      <c r="F131" s="251"/>
      <c r="G131" s="330" t="s">
        <v>315</v>
      </c>
      <c r="H131" s="332" t="s">
        <v>102</v>
      </c>
      <c r="I131" s="332">
        <v>1</v>
      </c>
      <c r="J131" s="331">
        <v>14181134</v>
      </c>
      <c r="K131" s="243">
        <f t="shared" si="19"/>
        <v>18860908.220000003</v>
      </c>
      <c r="L131" s="247">
        <f t="shared" si="18"/>
        <v>18860908.220000003</v>
      </c>
      <c r="M131" s="234"/>
      <c r="N131" s="232"/>
    </row>
    <row r="132" spans="1:14" ht="30" customHeight="1" x14ac:dyDescent="0.2">
      <c r="A132" s="232"/>
      <c r="B132" s="233"/>
      <c r="C132" s="253">
        <v>104</v>
      </c>
      <c r="D132" s="307" t="s">
        <v>288</v>
      </c>
      <c r="E132" s="242"/>
      <c r="F132" s="251"/>
      <c r="G132" s="330" t="s">
        <v>316</v>
      </c>
      <c r="H132" s="333" t="s">
        <v>102</v>
      </c>
      <c r="I132" s="332">
        <v>1</v>
      </c>
      <c r="J132" s="331">
        <v>17552887</v>
      </c>
      <c r="K132" s="243">
        <f t="shared" si="19"/>
        <v>23345339.710000001</v>
      </c>
      <c r="L132" s="247">
        <f t="shared" si="18"/>
        <v>23345339.710000001</v>
      </c>
      <c r="M132" s="234"/>
      <c r="N132" s="232"/>
    </row>
    <row r="133" spans="1:14" ht="30" customHeight="1" thickBot="1" x14ac:dyDescent="0.25">
      <c r="A133" s="232"/>
      <c r="B133" s="233"/>
      <c r="C133" s="244" t="s">
        <v>14</v>
      </c>
      <c r="D133" s="254"/>
      <c r="E133" s="254"/>
      <c r="F133" s="254"/>
      <c r="G133" s="255"/>
      <c r="H133" s="256"/>
      <c r="I133" s="312"/>
      <c r="J133" s="312"/>
      <c r="K133" s="249"/>
      <c r="L133" s="328">
        <f>SUM(L106:L132)</f>
        <v>135352974.94635001</v>
      </c>
      <c r="M133" s="234"/>
      <c r="N133" s="232"/>
    </row>
    <row r="134" spans="1:14" ht="30" customHeight="1" x14ac:dyDescent="0.2">
      <c r="A134" s="232"/>
      <c r="B134" s="233"/>
      <c r="C134" s="305"/>
      <c r="D134" s="314">
        <v>11</v>
      </c>
      <c r="E134" s="298"/>
      <c r="F134" s="298"/>
      <c r="G134" s="298" t="s">
        <v>335</v>
      </c>
      <c r="H134" s="298"/>
      <c r="I134" s="298"/>
      <c r="J134" s="298"/>
      <c r="K134" s="298"/>
      <c r="L134" s="306"/>
      <c r="M134" s="234"/>
      <c r="N134" s="232"/>
    </row>
    <row r="135" spans="1:14" ht="30" customHeight="1" x14ac:dyDescent="0.2">
      <c r="A135" s="232"/>
      <c r="B135" s="233"/>
      <c r="C135" s="253">
        <v>105</v>
      </c>
      <c r="D135" s="322" t="s">
        <v>317</v>
      </c>
      <c r="E135" s="242"/>
      <c r="F135" s="251" t="s">
        <v>509</v>
      </c>
      <c r="G135" s="334" t="s">
        <v>336</v>
      </c>
      <c r="H135" s="316" t="s">
        <v>337</v>
      </c>
      <c r="I135" s="320">
        <v>1</v>
      </c>
      <c r="J135" s="331">
        <v>1343004</v>
      </c>
      <c r="K135" s="243">
        <f>J135*1.33</f>
        <v>1786195.32</v>
      </c>
      <c r="L135" s="247">
        <f t="shared" ref="L135:L154" si="20">I135*K135</f>
        <v>1786195.32</v>
      </c>
      <c r="M135" s="234"/>
      <c r="N135" s="232"/>
    </row>
    <row r="136" spans="1:14" ht="30" customHeight="1" x14ac:dyDescent="0.2">
      <c r="A136" s="232"/>
      <c r="B136" s="233"/>
      <c r="C136" s="253">
        <v>106</v>
      </c>
      <c r="D136" s="322" t="s">
        <v>318</v>
      </c>
      <c r="E136" s="242"/>
      <c r="F136" s="251" t="s">
        <v>510</v>
      </c>
      <c r="G136" s="334" t="s">
        <v>338</v>
      </c>
      <c r="H136" s="316" t="s">
        <v>103</v>
      </c>
      <c r="I136" s="320">
        <v>130.72</v>
      </c>
      <c r="J136" s="331">
        <v>98500</v>
      </c>
      <c r="K136" s="243">
        <f t="shared" ref="K136:K154" si="21">J136*1.33</f>
        <v>131005</v>
      </c>
      <c r="L136" s="247">
        <f t="shared" si="20"/>
        <v>17124973.600000001</v>
      </c>
      <c r="M136" s="234"/>
      <c r="N136" s="232"/>
    </row>
    <row r="137" spans="1:14" ht="30" customHeight="1" x14ac:dyDescent="0.2">
      <c r="A137" s="232"/>
      <c r="B137" s="233"/>
      <c r="C137" s="253">
        <v>107</v>
      </c>
      <c r="D137" s="322" t="s">
        <v>319</v>
      </c>
      <c r="E137" s="251"/>
      <c r="F137" s="251" t="s">
        <v>511</v>
      </c>
      <c r="G137" s="334" t="s">
        <v>339</v>
      </c>
      <c r="H137" s="316" t="s">
        <v>103</v>
      </c>
      <c r="I137" s="320">
        <v>130.72</v>
      </c>
      <c r="J137" s="331">
        <v>37049</v>
      </c>
      <c r="K137" s="243">
        <f t="shared" si="21"/>
        <v>49275.170000000006</v>
      </c>
      <c r="L137" s="247">
        <f t="shared" si="20"/>
        <v>6441250.2224000003</v>
      </c>
      <c r="M137" s="234"/>
      <c r="N137" s="232"/>
    </row>
    <row r="138" spans="1:14" ht="30" customHeight="1" x14ac:dyDescent="0.2">
      <c r="A138" s="232"/>
      <c r="B138" s="233"/>
      <c r="C138" s="253">
        <v>108</v>
      </c>
      <c r="D138" s="322" t="s">
        <v>320</v>
      </c>
      <c r="E138" s="251"/>
      <c r="F138" s="251" t="s">
        <v>512</v>
      </c>
      <c r="G138" s="334" t="s">
        <v>340</v>
      </c>
      <c r="H138" s="316" t="s">
        <v>337</v>
      </c>
      <c r="I138" s="320">
        <v>3</v>
      </c>
      <c r="J138" s="331">
        <v>1255288</v>
      </c>
      <c r="K138" s="243">
        <f t="shared" si="21"/>
        <v>1669533.04</v>
      </c>
      <c r="L138" s="247">
        <f t="shared" si="20"/>
        <v>5008599.12</v>
      </c>
      <c r="M138" s="234"/>
      <c r="N138" s="232"/>
    </row>
    <row r="139" spans="1:14" ht="30" customHeight="1" x14ac:dyDescent="0.2">
      <c r="A139" s="232"/>
      <c r="B139" s="233"/>
      <c r="C139" s="253">
        <v>109</v>
      </c>
      <c r="D139" s="322" t="s">
        <v>321</v>
      </c>
      <c r="E139" s="242" t="s">
        <v>396</v>
      </c>
      <c r="F139" s="251"/>
      <c r="G139" s="334" t="s">
        <v>341</v>
      </c>
      <c r="H139" s="332" t="s">
        <v>105</v>
      </c>
      <c r="I139" s="320">
        <v>106.53</v>
      </c>
      <c r="J139" s="331">
        <v>47202</v>
      </c>
      <c r="K139" s="243">
        <f t="shared" si="21"/>
        <v>62778.66</v>
      </c>
      <c r="L139" s="247">
        <f t="shared" si="20"/>
        <v>6687810.6498000007</v>
      </c>
      <c r="M139" s="234"/>
      <c r="N139" s="232"/>
    </row>
    <row r="140" spans="1:14" ht="30" customHeight="1" x14ac:dyDescent="0.2">
      <c r="A140" s="232"/>
      <c r="B140" s="233"/>
      <c r="C140" s="253">
        <v>110</v>
      </c>
      <c r="D140" s="322" t="s">
        <v>322</v>
      </c>
      <c r="E140" s="251"/>
      <c r="F140" s="251" t="s">
        <v>513</v>
      </c>
      <c r="G140" s="334" t="s">
        <v>342</v>
      </c>
      <c r="H140" s="316" t="s">
        <v>103</v>
      </c>
      <c r="I140" s="320">
        <v>7.35</v>
      </c>
      <c r="J140" s="331">
        <v>57043</v>
      </c>
      <c r="K140" s="243">
        <f t="shared" si="21"/>
        <v>75867.19</v>
      </c>
      <c r="L140" s="247">
        <f t="shared" si="20"/>
        <v>557623.84649999999</v>
      </c>
      <c r="M140" s="234"/>
      <c r="N140" s="232"/>
    </row>
    <row r="141" spans="1:14" ht="30" customHeight="1" x14ac:dyDescent="0.2">
      <c r="A141" s="232"/>
      <c r="B141" s="233"/>
      <c r="C141" s="253">
        <v>111</v>
      </c>
      <c r="D141" s="322" t="s">
        <v>323</v>
      </c>
      <c r="E141" s="251"/>
      <c r="F141" s="251" t="s">
        <v>514</v>
      </c>
      <c r="G141" s="334" t="s">
        <v>343</v>
      </c>
      <c r="H141" s="316" t="s">
        <v>103</v>
      </c>
      <c r="I141" s="320">
        <v>31.4</v>
      </c>
      <c r="J141" s="331">
        <v>18743</v>
      </c>
      <c r="K141" s="243">
        <f t="shared" si="21"/>
        <v>24928.190000000002</v>
      </c>
      <c r="L141" s="247">
        <f t="shared" si="20"/>
        <v>782745.16600000008</v>
      </c>
      <c r="M141" s="234"/>
      <c r="N141" s="232"/>
    </row>
    <row r="142" spans="1:14" ht="30" customHeight="1" x14ac:dyDescent="0.2">
      <c r="A142" s="232"/>
      <c r="B142" s="233"/>
      <c r="C142" s="253">
        <v>112</v>
      </c>
      <c r="D142" s="322" t="s">
        <v>324</v>
      </c>
      <c r="E142" s="251"/>
      <c r="F142" s="251" t="s">
        <v>515</v>
      </c>
      <c r="G142" s="334" t="s">
        <v>344</v>
      </c>
      <c r="H142" s="316" t="s">
        <v>103</v>
      </c>
      <c r="I142" s="320">
        <v>11.8</v>
      </c>
      <c r="J142" s="331">
        <v>57043</v>
      </c>
      <c r="K142" s="243">
        <f t="shared" si="21"/>
        <v>75867.19</v>
      </c>
      <c r="L142" s="247">
        <f t="shared" si="20"/>
        <v>895232.84200000006</v>
      </c>
      <c r="M142" s="234"/>
      <c r="N142" s="232"/>
    </row>
    <row r="143" spans="1:14" ht="30" customHeight="1" x14ac:dyDescent="0.2">
      <c r="A143" s="232"/>
      <c r="B143" s="233"/>
      <c r="C143" s="253">
        <v>113</v>
      </c>
      <c r="D143" s="322" t="s">
        <v>325</v>
      </c>
      <c r="E143" s="251"/>
      <c r="F143" s="251" t="s">
        <v>516</v>
      </c>
      <c r="G143" s="334" t="s">
        <v>345</v>
      </c>
      <c r="H143" s="316" t="s">
        <v>103</v>
      </c>
      <c r="I143" s="320">
        <v>9.5</v>
      </c>
      <c r="J143" s="331">
        <v>57043</v>
      </c>
      <c r="K143" s="243">
        <f t="shared" si="21"/>
        <v>75867.19</v>
      </c>
      <c r="L143" s="247">
        <f t="shared" si="20"/>
        <v>720738.30500000005</v>
      </c>
      <c r="M143" s="234"/>
      <c r="N143" s="232"/>
    </row>
    <row r="144" spans="1:14" ht="30" customHeight="1" x14ac:dyDescent="0.2">
      <c r="A144" s="232"/>
      <c r="B144" s="233"/>
      <c r="C144" s="253">
        <v>114</v>
      </c>
      <c r="D144" s="322" t="s">
        <v>326</v>
      </c>
      <c r="E144" s="242" t="s">
        <v>493</v>
      </c>
      <c r="F144" s="251"/>
      <c r="G144" s="334" t="s">
        <v>346</v>
      </c>
      <c r="H144" s="332" t="s">
        <v>103</v>
      </c>
      <c r="I144" s="320">
        <v>139.28</v>
      </c>
      <c r="J144" s="331">
        <v>31207</v>
      </c>
      <c r="K144" s="243">
        <f t="shared" si="21"/>
        <v>41505.310000000005</v>
      </c>
      <c r="L144" s="247">
        <f t="shared" si="20"/>
        <v>5780859.5768000009</v>
      </c>
      <c r="M144" s="234"/>
      <c r="N144" s="232"/>
    </row>
    <row r="145" spans="1:14" ht="30" customHeight="1" x14ac:dyDescent="0.2">
      <c r="A145" s="232"/>
      <c r="B145" s="233"/>
      <c r="C145" s="253">
        <v>115</v>
      </c>
      <c r="D145" s="322" t="s">
        <v>327</v>
      </c>
      <c r="E145" s="251"/>
      <c r="F145" s="251" t="s">
        <v>517</v>
      </c>
      <c r="G145" s="334" t="s">
        <v>347</v>
      </c>
      <c r="H145" s="316" t="s">
        <v>103</v>
      </c>
      <c r="I145" s="320">
        <v>139.28</v>
      </c>
      <c r="J145" s="331">
        <v>17208</v>
      </c>
      <c r="K145" s="243">
        <f t="shared" si="21"/>
        <v>22886.639999999999</v>
      </c>
      <c r="L145" s="247">
        <f t="shared" si="20"/>
        <v>3187651.2192000002</v>
      </c>
      <c r="M145" s="234"/>
      <c r="N145" s="232"/>
    </row>
    <row r="146" spans="1:14" ht="38.450000000000003" customHeight="1" x14ac:dyDescent="0.2">
      <c r="A146" s="232"/>
      <c r="B146" s="233"/>
      <c r="C146" s="253">
        <v>116</v>
      </c>
      <c r="D146" s="322" t="s">
        <v>328</v>
      </c>
      <c r="E146" s="251"/>
      <c r="F146" s="251" t="s">
        <v>518</v>
      </c>
      <c r="G146" s="334" t="s">
        <v>348</v>
      </c>
      <c r="H146" s="316" t="s">
        <v>337</v>
      </c>
      <c r="I146" s="320">
        <v>14</v>
      </c>
      <c r="J146" s="331">
        <v>130995</v>
      </c>
      <c r="K146" s="243">
        <f t="shared" si="21"/>
        <v>174223.35</v>
      </c>
      <c r="L146" s="247">
        <f t="shared" si="20"/>
        <v>2439126.9</v>
      </c>
      <c r="M146" s="234"/>
      <c r="N146" s="232"/>
    </row>
    <row r="147" spans="1:14" ht="38.450000000000003" customHeight="1" x14ac:dyDescent="0.2">
      <c r="A147" s="232"/>
      <c r="B147" s="233"/>
      <c r="C147" s="253">
        <v>117</v>
      </c>
      <c r="D147" s="322" t="s">
        <v>329</v>
      </c>
      <c r="E147" s="251"/>
      <c r="F147" s="251" t="s">
        <v>519</v>
      </c>
      <c r="G147" s="334" t="s">
        <v>349</v>
      </c>
      <c r="H147" s="316" t="s">
        <v>337</v>
      </c>
      <c r="I147" s="320">
        <v>128</v>
      </c>
      <c r="J147" s="331">
        <v>115259</v>
      </c>
      <c r="K147" s="243">
        <f t="shared" si="21"/>
        <v>153294.47</v>
      </c>
      <c r="L147" s="247">
        <f t="shared" si="20"/>
        <v>19621692.16</v>
      </c>
      <c r="M147" s="234"/>
      <c r="N147" s="232"/>
    </row>
    <row r="148" spans="1:14" ht="38.450000000000003" customHeight="1" x14ac:dyDescent="0.2">
      <c r="A148" s="232"/>
      <c r="B148" s="233"/>
      <c r="C148" s="253">
        <v>118</v>
      </c>
      <c r="D148" s="322" t="s">
        <v>330</v>
      </c>
      <c r="E148" s="251"/>
      <c r="F148" s="251" t="s">
        <v>520</v>
      </c>
      <c r="G148" s="334" t="s">
        <v>350</v>
      </c>
      <c r="H148" s="316" t="s">
        <v>337</v>
      </c>
      <c r="I148" s="320">
        <v>128</v>
      </c>
      <c r="J148" s="331">
        <v>144662</v>
      </c>
      <c r="K148" s="243">
        <f t="shared" si="21"/>
        <v>192400.46000000002</v>
      </c>
      <c r="L148" s="247">
        <f t="shared" si="20"/>
        <v>24627258.880000003</v>
      </c>
      <c r="M148" s="234"/>
      <c r="N148" s="232"/>
    </row>
    <row r="149" spans="1:14" ht="38.450000000000003" customHeight="1" x14ac:dyDescent="0.2">
      <c r="A149" s="232"/>
      <c r="B149" s="233"/>
      <c r="C149" s="253">
        <v>119</v>
      </c>
      <c r="D149" s="322" t="s">
        <v>331</v>
      </c>
      <c r="E149" s="251"/>
      <c r="F149" s="251" t="s">
        <v>521</v>
      </c>
      <c r="G149" s="334" t="s">
        <v>351</v>
      </c>
      <c r="H149" s="332" t="s">
        <v>337</v>
      </c>
      <c r="I149" s="320">
        <v>34</v>
      </c>
      <c r="J149" s="331">
        <v>122862</v>
      </c>
      <c r="K149" s="243">
        <f t="shared" si="21"/>
        <v>163406.46000000002</v>
      </c>
      <c r="L149" s="247">
        <f t="shared" si="20"/>
        <v>5555819.6400000006</v>
      </c>
      <c r="M149" s="234"/>
      <c r="N149" s="232"/>
    </row>
    <row r="150" spans="1:14" ht="30" customHeight="1" x14ac:dyDescent="0.2">
      <c r="A150" s="232"/>
      <c r="B150" s="233"/>
      <c r="C150" s="253">
        <v>120</v>
      </c>
      <c r="D150" s="322" t="s">
        <v>332</v>
      </c>
      <c r="E150" s="251"/>
      <c r="F150" s="251" t="s">
        <v>522</v>
      </c>
      <c r="G150" s="334" t="s">
        <v>352</v>
      </c>
      <c r="H150" s="316" t="s">
        <v>337</v>
      </c>
      <c r="I150" s="320"/>
      <c r="J150" s="331">
        <v>7429050</v>
      </c>
      <c r="K150" s="243">
        <f t="shared" si="21"/>
        <v>9880636.5</v>
      </c>
      <c r="L150" s="247">
        <f t="shared" si="20"/>
        <v>0</v>
      </c>
      <c r="M150" s="234"/>
      <c r="N150" s="232"/>
    </row>
    <row r="151" spans="1:14" ht="30" customHeight="1" x14ac:dyDescent="0.2">
      <c r="A151" s="232"/>
      <c r="B151" s="233"/>
      <c r="C151" s="253">
        <v>121</v>
      </c>
      <c r="D151" s="322" t="s">
        <v>333</v>
      </c>
      <c r="E151" s="251"/>
      <c r="F151" s="251" t="s">
        <v>523</v>
      </c>
      <c r="G151" s="334" t="s">
        <v>353</v>
      </c>
      <c r="H151" s="316" t="s">
        <v>337</v>
      </c>
      <c r="I151" s="320"/>
      <c r="J151" s="331">
        <v>7429050</v>
      </c>
      <c r="K151" s="243">
        <f t="shared" si="21"/>
        <v>9880636.5</v>
      </c>
      <c r="L151" s="247">
        <f t="shared" si="20"/>
        <v>0</v>
      </c>
      <c r="M151" s="234"/>
      <c r="N151" s="232"/>
    </row>
    <row r="152" spans="1:14" ht="45.6" customHeight="1" x14ac:dyDescent="0.2">
      <c r="A152" s="232"/>
      <c r="B152" s="233"/>
      <c r="C152" s="253">
        <v>122</v>
      </c>
      <c r="D152" s="322" t="s">
        <v>332</v>
      </c>
      <c r="E152" s="251"/>
      <c r="F152" s="251" t="s">
        <v>524</v>
      </c>
      <c r="G152" s="334" t="s">
        <v>354</v>
      </c>
      <c r="H152" s="316" t="s">
        <v>337</v>
      </c>
      <c r="I152" s="320">
        <v>1</v>
      </c>
      <c r="J152" s="331">
        <v>3256600</v>
      </c>
      <c r="K152" s="243">
        <f t="shared" si="21"/>
        <v>4331278</v>
      </c>
      <c r="L152" s="247">
        <f t="shared" si="20"/>
        <v>4331278</v>
      </c>
      <c r="M152" s="234"/>
      <c r="N152" s="232"/>
    </row>
    <row r="153" spans="1:14" ht="33.6" customHeight="1" x14ac:dyDescent="0.2">
      <c r="A153" s="232"/>
      <c r="B153" s="233"/>
      <c r="C153" s="253">
        <v>123</v>
      </c>
      <c r="D153" s="322" t="s">
        <v>333</v>
      </c>
      <c r="E153" s="251"/>
      <c r="F153" s="251" t="s">
        <v>524</v>
      </c>
      <c r="G153" s="334" t="s">
        <v>355</v>
      </c>
      <c r="H153" s="316" t="s">
        <v>337</v>
      </c>
      <c r="I153" s="320">
        <v>13</v>
      </c>
      <c r="J153" s="331">
        <v>149359</v>
      </c>
      <c r="K153" s="243">
        <f t="shared" si="21"/>
        <v>198647.47</v>
      </c>
      <c r="L153" s="247">
        <f t="shared" si="20"/>
        <v>2582417.11</v>
      </c>
      <c r="M153" s="234"/>
      <c r="N153" s="232"/>
    </row>
    <row r="154" spans="1:14" ht="43.15" customHeight="1" x14ac:dyDescent="0.2">
      <c r="A154" s="232"/>
      <c r="B154" s="233"/>
      <c r="C154" s="253">
        <v>124</v>
      </c>
      <c r="D154" s="322" t="s">
        <v>334</v>
      </c>
      <c r="E154" s="251"/>
      <c r="F154" s="251" t="s">
        <v>525</v>
      </c>
      <c r="G154" s="334" t="s">
        <v>356</v>
      </c>
      <c r="H154" s="332" t="s">
        <v>337</v>
      </c>
      <c r="I154" s="320">
        <v>15</v>
      </c>
      <c r="J154" s="331">
        <v>137359</v>
      </c>
      <c r="K154" s="243">
        <f t="shared" si="21"/>
        <v>182687.47</v>
      </c>
      <c r="L154" s="247">
        <f t="shared" si="20"/>
        <v>2740312.05</v>
      </c>
      <c r="M154" s="234"/>
      <c r="N154" s="232"/>
    </row>
    <row r="155" spans="1:14" ht="30" customHeight="1" thickBot="1" x14ac:dyDescent="0.25">
      <c r="A155" s="232"/>
      <c r="B155" s="233"/>
      <c r="C155" s="244" t="s">
        <v>14</v>
      </c>
      <c r="D155" s="254"/>
      <c r="E155" s="254"/>
      <c r="F155" s="254"/>
      <c r="G155" s="255"/>
      <c r="H155" s="256"/>
      <c r="I155" s="312"/>
      <c r="J155" s="312"/>
      <c r="K155" s="249"/>
      <c r="L155" s="313">
        <f>SUM(L135:L154)</f>
        <v>110871584.60770001</v>
      </c>
      <c r="M155" s="234"/>
      <c r="N155" s="232"/>
    </row>
    <row r="156" spans="1:14" ht="30" customHeight="1" x14ac:dyDescent="0.2">
      <c r="A156" s="232"/>
      <c r="B156" s="233"/>
      <c r="C156" s="305"/>
      <c r="D156" s="314">
        <v>12</v>
      </c>
      <c r="E156" s="298"/>
      <c r="F156" s="298"/>
      <c r="G156" s="298" t="s">
        <v>362</v>
      </c>
      <c r="H156" s="298"/>
      <c r="I156" s="298"/>
      <c r="J156" s="298"/>
      <c r="K156" s="298"/>
      <c r="L156" s="306"/>
      <c r="M156" s="234"/>
      <c r="N156" s="232"/>
    </row>
    <row r="157" spans="1:14" ht="30" customHeight="1" x14ac:dyDescent="0.2">
      <c r="A157" s="232"/>
      <c r="B157" s="233"/>
      <c r="C157" s="253">
        <v>125</v>
      </c>
      <c r="D157" s="322" t="s">
        <v>357</v>
      </c>
      <c r="E157" s="242" t="s">
        <v>494</v>
      </c>
      <c r="F157" s="251"/>
      <c r="G157" s="326" t="s">
        <v>363</v>
      </c>
      <c r="H157" s="316" t="s">
        <v>104</v>
      </c>
      <c r="I157" s="320">
        <v>617.86113999999998</v>
      </c>
      <c r="J157" s="331">
        <v>59171</v>
      </c>
      <c r="K157" s="243">
        <f>J157*1.33</f>
        <v>78697.430000000008</v>
      </c>
      <c r="L157" s="247">
        <f t="shared" ref="L157:L161" si="22">I157*K157</f>
        <v>48624083.814870201</v>
      </c>
      <c r="M157" s="234"/>
      <c r="N157" s="232"/>
    </row>
    <row r="158" spans="1:14" ht="30" customHeight="1" x14ac:dyDescent="0.2">
      <c r="A158" s="232"/>
      <c r="B158" s="233"/>
      <c r="C158" s="253">
        <v>126</v>
      </c>
      <c r="D158" s="322" t="s">
        <v>358</v>
      </c>
      <c r="E158" s="242" t="s">
        <v>495</v>
      </c>
      <c r="F158" s="251"/>
      <c r="G158" s="326" t="s">
        <v>364</v>
      </c>
      <c r="H158" s="316" t="s">
        <v>104</v>
      </c>
      <c r="I158" s="320">
        <v>4</v>
      </c>
      <c r="J158" s="331">
        <v>115469</v>
      </c>
      <c r="K158" s="243">
        <f t="shared" ref="K158:K161" si="23">J158*1.33</f>
        <v>153573.77000000002</v>
      </c>
      <c r="L158" s="247">
        <f t="shared" si="22"/>
        <v>614295.08000000007</v>
      </c>
      <c r="M158" s="234"/>
      <c r="N158" s="232"/>
    </row>
    <row r="159" spans="1:14" ht="30" customHeight="1" x14ac:dyDescent="0.2">
      <c r="A159" s="232"/>
      <c r="B159" s="233"/>
      <c r="C159" s="253">
        <v>127</v>
      </c>
      <c r="D159" s="322" t="s">
        <v>359</v>
      </c>
      <c r="E159" s="242" t="s">
        <v>496</v>
      </c>
      <c r="F159" s="251"/>
      <c r="G159" s="326" t="s">
        <v>365</v>
      </c>
      <c r="H159" s="316" t="s">
        <v>104</v>
      </c>
      <c r="I159" s="320">
        <v>370.70542999999998</v>
      </c>
      <c r="J159" s="331">
        <v>99863</v>
      </c>
      <c r="K159" s="243">
        <f t="shared" si="23"/>
        <v>132817.79</v>
      </c>
      <c r="L159" s="247">
        <f t="shared" si="22"/>
        <v>49236275.953599699</v>
      </c>
      <c r="M159" s="234"/>
      <c r="N159" s="232"/>
    </row>
    <row r="160" spans="1:14" ht="30" customHeight="1" x14ac:dyDescent="0.2">
      <c r="A160" s="232"/>
      <c r="B160" s="233"/>
      <c r="C160" s="253">
        <v>128</v>
      </c>
      <c r="D160" s="322" t="s">
        <v>360</v>
      </c>
      <c r="E160" s="242" t="s">
        <v>497</v>
      </c>
      <c r="F160" s="251"/>
      <c r="G160" s="326" t="s">
        <v>366</v>
      </c>
      <c r="H160" s="316" t="s">
        <v>104</v>
      </c>
      <c r="I160" s="320">
        <v>216.09</v>
      </c>
      <c r="J160" s="331">
        <v>116550</v>
      </c>
      <c r="K160" s="243">
        <f t="shared" si="23"/>
        <v>155011.5</v>
      </c>
      <c r="L160" s="247">
        <f t="shared" si="22"/>
        <v>33496435.035</v>
      </c>
      <c r="M160" s="234"/>
      <c r="N160" s="232"/>
    </row>
    <row r="161" spans="1:14" ht="30" customHeight="1" x14ac:dyDescent="0.2">
      <c r="A161" s="232"/>
      <c r="B161" s="233"/>
      <c r="C161" s="253">
        <v>129</v>
      </c>
      <c r="D161" s="322" t="s">
        <v>361</v>
      </c>
      <c r="E161" s="242" t="s">
        <v>498</v>
      </c>
      <c r="F161" s="251"/>
      <c r="G161" s="327" t="s">
        <v>367</v>
      </c>
      <c r="H161" s="316" t="s">
        <v>104</v>
      </c>
      <c r="I161" s="320">
        <v>54</v>
      </c>
      <c r="J161" s="331">
        <v>80061</v>
      </c>
      <c r="K161" s="243">
        <f t="shared" si="23"/>
        <v>106481.13</v>
      </c>
      <c r="L161" s="247">
        <f t="shared" si="22"/>
        <v>5749981.0200000005</v>
      </c>
      <c r="M161" s="234"/>
      <c r="N161" s="232"/>
    </row>
    <row r="162" spans="1:14" ht="30" customHeight="1" thickBot="1" x14ac:dyDescent="0.25">
      <c r="A162" s="232"/>
      <c r="B162" s="233"/>
      <c r="C162" s="244" t="s">
        <v>14</v>
      </c>
      <c r="D162" s="254"/>
      <c r="E162" s="254"/>
      <c r="F162" s="254"/>
      <c r="G162" s="255"/>
      <c r="H162" s="256"/>
      <c r="I162" s="312"/>
      <c r="J162" s="312"/>
      <c r="K162" s="249"/>
      <c r="L162" s="313">
        <f>SUM(L157:L161)</f>
        <v>137721070.90346989</v>
      </c>
      <c r="M162" s="234"/>
      <c r="N162" s="232"/>
    </row>
    <row r="163" spans="1:14" ht="30" customHeight="1" x14ac:dyDescent="0.2">
      <c r="A163" s="232"/>
      <c r="B163" s="233"/>
      <c r="C163" s="305"/>
      <c r="D163" s="314">
        <v>13</v>
      </c>
      <c r="E163" s="298"/>
      <c r="F163" s="298"/>
      <c r="G163" s="298" t="s">
        <v>379</v>
      </c>
      <c r="H163" s="298"/>
      <c r="I163" s="298"/>
      <c r="J163" s="298"/>
      <c r="K163" s="298"/>
      <c r="L163" s="306"/>
      <c r="M163" s="234"/>
      <c r="N163" s="232"/>
    </row>
    <row r="164" spans="1:14" ht="30" customHeight="1" x14ac:dyDescent="0.2">
      <c r="A164" s="232"/>
      <c r="B164" s="233"/>
      <c r="C164" s="253">
        <v>130</v>
      </c>
      <c r="D164" s="322" t="s">
        <v>368</v>
      </c>
      <c r="E164" s="242" t="s">
        <v>499</v>
      </c>
      <c r="F164" s="251"/>
      <c r="G164" s="308" t="s">
        <v>380</v>
      </c>
      <c r="H164" s="332" t="s">
        <v>104</v>
      </c>
      <c r="I164" s="320">
        <v>242</v>
      </c>
      <c r="J164" s="331">
        <v>85756</v>
      </c>
      <c r="K164" s="243">
        <f>J164*1.33</f>
        <v>114055.48000000001</v>
      </c>
      <c r="L164" s="247">
        <f t="shared" ref="L164:L174" si="24">I164*K164</f>
        <v>27601426.160000004</v>
      </c>
      <c r="M164" s="234"/>
      <c r="N164" s="232"/>
    </row>
    <row r="165" spans="1:14" ht="30" customHeight="1" x14ac:dyDescent="0.2">
      <c r="A165" s="232"/>
      <c r="B165" s="233"/>
      <c r="C165" s="253">
        <v>131</v>
      </c>
      <c r="D165" s="322" t="s">
        <v>369</v>
      </c>
      <c r="E165" s="242" t="s">
        <v>500</v>
      </c>
      <c r="F165" s="251"/>
      <c r="G165" s="308" t="s">
        <v>381</v>
      </c>
      <c r="H165" s="332" t="s">
        <v>103</v>
      </c>
      <c r="I165" s="320">
        <v>24.200000000000003</v>
      </c>
      <c r="J165" s="331">
        <v>53195</v>
      </c>
      <c r="K165" s="243">
        <f t="shared" ref="K165:K174" si="25">J165*1.33</f>
        <v>70749.350000000006</v>
      </c>
      <c r="L165" s="247">
        <f t="shared" si="24"/>
        <v>1712134.2700000003</v>
      </c>
      <c r="M165" s="234"/>
      <c r="N165" s="232"/>
    </row>
    <row r="166" spans="1:14" ht="30" customHeight="1" x14ac:dyDescent="0.2">
      <c r="A166" s="232"/>
      <c r="B166" s="233"/>
      <c r="C166" s="253">
        <v>132</v>
      </c>
      <c r="D166" s="322" t="s">
        <v>370</v>
      </c>
      <c r="E166" s="242" t="s">
        <v>496</v>
      </c>
      <c r="F166" s="251"/>
      <c r="G166" s="308" t="s">
        <v>365</v>
      </c>
      <c r="H166" s="332" t="s">
        <v>104</v>
      </c>
      <c r="I166" s="320">
        <v>542</v>
      </c>
      <c r="J166" s="331">
        <v>99863</v>
      </c>
      <c r="K166" s="243">
        <f t="shared" si="25"/>
        <v>132817.79</v>
      </c>
      <c r="L166" s="247">
        <f t="shared" si="24"/>
        <v>71987242.180000007</v>
      </c>
      <c r="M166" s="234"/>
      <c r="N166" s="232"/>
    </row>
    <row r="167" spans="1:14" ht="30" customHeight="1" x14ac:dyDescent="0.2">
      <c r="A167" s="232"/>
      <c r="B167" s="233"/>
      <c r="C167" s="253">
        <v>133</v>
      </c>
      <c r="D167" s="322" t="s">
        <v>371</v>
      </c>
      <c r="E167" s="242" t="s">
        <v>501</v>
      </c>
      <c r="F167" s="251"/>
      <c r="G167" s="308" t="s">
        <v>382</v>
      </c>
      <c r="H167" s="332" t="s">
        <v>104</v>
      </c>
      <c r="I167" s="320">
        <v>621.95281999999997</v>
      </c>
      <c r="J167" s="331">
        <v>109410</v>
      </c>
      <c r="K167" s="243">
        <f t="shared" si="25"/>
        <v>145515.30000000002</v>
      </c>
      <c r="L167" s="247">
        <f t="shared" si="24"/>
        <v>90503651.18814601</v>
      </c>
      <c r="M167" s="234"/>
      <c r="N167" s="232"/>
    </row>
    <row r="168" spans="1:14" ht="30" customHeight="1" x14ac:dyDescent="0.2">
      <c r="A168" s="232"/>
      <c r="B168" s="233"/>
      <c r="C168" s="253">
        <v>134</v>
      </c>
      <c r="D168" s="322" t="s">
        <v>372</v>
      </c>
      <c r="E168" s="242" t="s">
        <v>502</v>
      </c>
      <c r="F168" s="251"/>
      <c r="G168" s="308" t="s">
        <v>383</v>
      </c>
      <c r="H168" s="332" t="s">
        <v>104</v>
      </c>
      <c r="I168" s="320">
        <v>25</v>
      </c>
      <c r="J168" s="331">
        <v>89551</v>
      </c>
      <c r="K168" s="243">
        <f t="shared" si="25"/>
        <v>119102.83</v>
      </c>
      <c r="L168" s="247">
        <f t="shared" si="24"/>
        <v>2977570.75</v>
      </c>
      <c r="M168" s="234"/>
      <c r="N168" s="232"/>
    </row>
    <row r="169" spans="1:14" ht="30" customHeight="1" x14ac:dyDescent="0.2">
      <c r="A169" s="232"/>
      <c r="B169" s="233"/>
      <c r="C169" s="253">
        <v>135</v>
      </c>
      <c r="D169" s="322" t="s">
        <v>373</v>
      </c>
      <c r="E169" s="242" t="s">
        <v>503</v>
      </c>
      <c r="F169" s="251"/>
      <c r="G169" s="308" t="s">
        <v>384</v>
      </c>
      <c r="H169" s="332" t="s">
        <v>103</v>
      </c>
      <c r="I169" s="320">
        <v>28</v>
      </c>
      <c r="J169" s="331">
        <v>72687</v>
      </c>
      <c r="K169" s="243">
        <f t="shared" si="25"/>
        <v>96673.71</v>
      </c>
      <c r="L169" s="247">
        <f t="shared" si="24"/>
        <v>2706863.8800000004</v>
      </c>
      <c r="M169" s="234"/>
      <c r="N169" s="232"/>
    </row>
    <row r="170" spans="1:14" ht="30" customHeight="1" x14ac:dyDescent="0.2">
      <c r="A170" s="232"/>
      <c r="B170" s="233"/>
      <c r="C170" s="253">
        <v>136</v>
      </c>
      <c r="D170" s="322" t="s">
        <v>374</v>
      </c>
      <c r="E170" s="242" t="s">
        <v>504</v>
      </c>
      <c r="F170" s="251"/>
      <c r="G170" s="308" t="s">
        <v>385</v>
      </c>
      <c r="H170" s="332" t="s">
        <v>103</v>
      </c>
      <c r="I170" s="320">
        <v>170</v>
      </c>
      <c r="J170" s="331">
        <v>18344</v>
      </c>
      <c r="K170" s="243">
        <f t="shared" si="25"/>
        <v>24397.52</v>
      </c>
      <c r="L170" s="247">
        <f t="shared" si="24"/>
        <v>4147578.4</v>
      </c>
      <c r="M170" s="234"/>
      <c r="N170" s="232"/>
    </row>
    <row r="171" spans="1:14" ht="30" customHeight="1" x14ac:dyDescent="0.2">
      <c r="A171" s="232"/>
      <c r="B171" s="233"/>
      <c r="C171" s="253">
        <v>137</v>
      </c>
      <c r="D171" s="322" t="s">
        <v>375</v>
      </c>
      <c r="E171" s="242" t="s">
        <v>505</v>
      </c>
      <c r="F171" s="251"/>
      <c r="G171" s="308" t="s">
        <v>386</v>
      </c>
      <c r="H171" s="332" t="s">
        <v>102</v>
      </c>
      <c r="I171" s="320">
        <v>44</v>
      </c>
      <c r="J171" s="331">
        <v>22821</v>
      </c>
      <c r="K171" s="243">
        <f t="shared" si="25"/>
        <v>30351.93</v>
      </c>
      <c r="L171" s="247">
        <f t="shared" si="24"/>
        <v>1335484.92</v>
      </c>
      <c r="M171" s="234"/>
      <c r="N171" s="232"/>
    </row>
    <row r="172" spans="1:14" ht="30" customHeight="1" x14ac:dyDescent="0.2">
      <c r="A172" s="232"/>
      <c r="B172" s="233"/>
      <c r="C172" s="253">
        <v>138</v>
      </c>
      <c r="D172" s="322" t="s">
        <v>376</v>
      </c>
      <c r="E172" s="242" t="s">
        <v>506</v>
      </c>
      <c r="F172" s="251"/>
      <c r="G172" s="308" t="s">
        <v>387</v>
      </c>
      <c r="H172" s="332" t="s">
        <v>102</v>
      </c>
      <c r="I172" s="320">
        <v>12</v>
      </c>
      <c r="J172" s="331">
        <v>22273</v>
      </c>
      <c r="K172" s="243">
        <f t="shared" si="25"/>
        <v>29623.09</v>
      </c>
      <c r="L172" s="247">
        <f t="shared" si="24"/>
        <v>355477.08</v>
      </c>
      <c r="M172" s="234"/>
      <c r="N172" s="232"/>
    </row>
    <row r="173" spans="1:14" ht="30" customHeight="1" x14ac:dyDescent="0.2">
      <c r="A173" s="232"/>
      <c r="B173" s="233"/>
      <c r="C173" s="253">
        <v>139</v>
      </c>
      <c r="D173" s="322" t="s">
        <v>377</v>
      </c>
      <c r="E173" s="242" t="s">
        <v>507</v>
      </c>
      <c r="F173" s="251"/>
      <c r="G173" s="308" t="s">
        <v>388</v>
      </c>
      <c r="H173" s="332" t="s">
        <v>102</v>
      </c>
      <c r="I173" s="320">
        <v>17</v>
      </c>
      <c r="J173" s="331">
        <v>28990</v>
      </c>
      <c r="K173" s="243">
        <f t="shared" si="25"/>
        <v>38556.700000000004</v>
      </c>
      <c r="L173" s="247">
        <f t="shared" si="24"/>
        <v>655463.9</v>
      </c>
      <c r="M173" s="234"/>
      <c r="N173" s="232"/>
    </row>
    <row r="174" spans="1:14" ht="30" customHeight="1" x14ac:dyDescent="0.2">
      <c r="A174" s="232"/>
      <c r="B174" s="233"/>
      <c r="C174" s="253">
        <v>140</v>
      </c>
      <c r="D174" s="322" t="s">
        <v>378</v>
      </c>
      <c r="E174" s="242" t="s">
        <v>508</v>
      </c>
      <c r="F174" s="251"/>
      <c r="G174" s="308" t="s">
        <v>389</v>
      </c>
      <c r="H174" s="332" t="s">
        <v>104</v>
      </c>
      <c r="I174" s="320">
        <v>12.000009366036625</v>
      </c>
      <c r="J174" s="331">
        <v>20475</v>
      </c>
      <c r="K174" s="243">
        <f t="shared" si="25"/>
        <v>27231.75</v>
      </c>
      <c r="L174" s="247">
        <f t="shared" si="24"/>
        <v>326781.25505356787</v>
      </c>
      <c r="M174" s="234"/>
      <c r="N174" s="232"/>
    </row>
    <row r="175" spans="1:14" ht="30" customHeight="1" thickBot="1" x14ac:dyDescent="0.25">
      <c r="A175" s="232"/>
      <c r="B175" s="233"/>
      <c r="C175" s="244" t="s">
        <v>14</v>
      </c>
      <c r="D175" s="254"/>
      <c r="E175" s="254"/>
      <c r="F175" s="254"/>
      <c r="G175" s="255"/>
      <c r="H175" s="256"/>
      <c r="I175" s="312"/>
      <c r="J175" s="312"/>
      <c r="K175" s="249"/>
      <c r="L175" s="328">
        <f>SUM(L164:L174)</f>
        <v>204309673.9831996</v>
      </c>
      <c r="M175" s="234"/>
      <c r="N175" s="232"/>
    </row>
    <row r="176" spans="1:14" s="261" customFormat="1" ht="30" customHeight="1" thickBot="1" x14ac:dyDescent="0.25">
      <c r="A176" s="258"/>
      <c r="B176" s="259"/>
      <c r="C176" s="363" t="s">
        <v>15</v>
      </c>
      <c r="D176" s="364"/>
      <c r="E176" s="364"/>
      <c r="F176" s="364"/>
      <c r="G176" s="364"/>
      <c r="H176" s="364"/>
      <c r="I176" s="364"/>
      <c r="J176" s="364"/>
      <c r="K176" s="365"/>
      <c r="L176" s="335">
        <f>L15+L26+L36+L50+L63+L74+L84+L94+L104+L133+L155+L162+L175</f>
        <v>2725921989.1306152</v>
      </c>
      <c r="M176" s="260"/>
      <c r="N176" s="258"/>
    </row>
    <row r="177" spans="1:14" s="261" customFormat="1" ht="15.75" thickBot="1" x14ac:dyDescent="0.25">
      <c r="A177" s="258"/>
      <c r="B177" s="259"/>
      <c r="C177" s="262"/>
      <c r="D177" s="262"/>
      <c r="E177" s="262"/>
      <c r="F177" s="262"/>
      <c r="G177" s="262"/>
      <c r="H177" s="262"/>
      <c r="I177" s="262"/>
      <c r="J177" s="262"/>
      <c r="K177" s="262"/>
      <c r="L177" s="263"/>
      <c r="M177" s="260"/>
      <c r="N177" s="258"/>
    </row>
    <row r="178" spans="1:14" s="261" customFormat="1" ht="30" customHeight="1" thickBot="1" x14ac:dyDescent="0.25">
      <c r="A178" s="258"/>
      <c r="B178" s="259"/>
      <c r="C178" s="264"/>
      <c r="D178" s="265"/>
      <c r="E178" s="264"/>
      <c r="F178" s="264"/>
      <c r="G178" s="393"/>
      <c r="H178" s="394"/>
      <c r="I178" s="395"/>
      <c r="J178" s="336"/>
      <c r="K178" s="303"/>
      <c r="L178" s="303"/>
      <c r="M178" s="260"/>
      <c r="N178" s="258"/>
    </row>
    <row r="179" spans="1:14" s="261" customFormat="1" ht="30" customHeight="1" x14ac:dyDescent="0.2">
      <c r="A179" s="258"/>
      <c r="B179" s="259"/>
      <c r="C179" s="264"/>
      <c r="D179" s="265"/>
      <c r="E179" s="264"/>
      <c r="F179" s="264"/>
      <c r="G179" s="337"/>
      <c r="H179" s="338"/>
      <c r="I179" s="339"/>
      <c r="J179" s="340"/>
      <c r="K179" s="341"/>
      <c r="L179" s="266"/>
      <c r="M179" s="260"/>
      <c r="N179" s="258"/>
    </row>
    <row r="180" spans="1:14" s="261" customFormat="1" ht="30" customHeight="1" thickBot="1" x14ac:dyDescent="0.25">
      <c r="A180" s="258"/>
      <c r="B180" s="259"/>
      <c r="C180" s="264"/>
      <c r="D180" s="268"/>
      <c r="E180" s="268"/>
      <c r="F180" s="268"/>
      <c r="G180" s="343" t="s">
        <v>526</v>
      </c>
      <c r="H180" s="344"/>
      <c r="I180" s="345"/>
      <c r="J180" s="346"/>
      <c r="K180" s="311"/>
      <c r="L180" s="299">
        <v>1.8693846410604866</v>
      </c>
      <c r="M180" s="260"/>
      <c r="N180" s="258"/>
    </row>
    <row r="181" spans="1:14" s="261" customFormat="1" ht="30" customHeight="1" thickBot="1" x14ac:dyDescent="0.25">
      <c r="A181" s="258"/>
      <c r="B181" s="259"/>
      <c r="C181" s="264"/>
      <c r="D181" s="268"/>
      <c r="E181" s="268"/>
      <c r="F181" s="268"/>
      <c r="G181" s="350" t="s">
        <v>16</v>
      </c>
      <c r="H181" s="351"/>
      <c r="I181" s="352"/>
      <c r="J181" s="352"/>
      <c r="K181" s="353"/>
      <c r="L181" s="354">
        <f>L176+L180</f>
        <v>2725921991</v>
      </c>
      <c r="M181" s="260"/>
      <c r="N181" s="258"/>
    </row>
    <row r="182" spans="1:14" s="261" customFormat="1" ht="30" customHeight="1" x14ac:dyDescent="0.2">
      <c r="A182" s="258"/>
      <c r="B182" s="259"/>
      <c r="C182" s="264"/>
      <c r="D182" s="265"/>
      <c r="E182" s="264"/>
      <c r="F182" s="264"/>
      <c r="G182" s="347"/>
      <c r="H182" s="348"/>
      <c r="I182" s="348"/>
      <c r="J182" s="348"/>
      <c r="K182" s="348"/>
      <c r="L182" s="349"/>
      <c r="M182" s="260"/>
      <c r="N182" s="258"/>
    </row>
    <row r="183" spans="1:14" s="261" customFormat="1" ht="30" customHeight="1" x14ac:dyDescent="0.2">
      <c r="A183" s="258"/>
      <c r="B183" s="259"/>
      <c r="C183" s="264"/>
      <c r="D183" s="265"/>
      <c r="E183" s="264"/>
      <c r="F183" s="264"/>
      <c r="G183" s="342"/>
      <c r="H183" s="300"/>
      <c r="I183" s="301"/>
      <c r="J183" s="301"/>
      <c r="K183" s="302"/>
      <c r="L183" s="267"/>
      <c r="M183" s="260"/>
      <c r="N183" s="258"/>
    </row>
    <row r="184" spans="1:14" s="261" customFormat="1" ht="30" customHeight="1" thickBot="1" x14ac:dyDescent="0.25">
      <c r="A184" s="258"/>
      <c r="B184" s="259"/>
      <c r="C184" s="264"/>
      <c r="D184" s="265"/>
      <c r="E184" s="264"/>
      <c r="F184" s="269"/>
      <c r="G184" s="355"/>
      <c r="H184" s="356"/>
      <c r="I184" s="346"/>
      <c r="J184" s="346"/>
      <c r="K184" s="357"/>
      <c r="L184" s="358"/>
      <c r="M184" s="260"/>
      <c r="N184" s="258"/>
    </row>
    <row r="185" spans="1:14" s="261" customFormat="1" ht="30" customHeight="1" thickBot="1" x14ac:dyDescent="0.25">
      <c r="A185" s="258"/>
      <c r="B185" s="259"/>
      <c r="C185" s="264"/>
      <c r="D185" s="265"/>
      <c r="E185" s="264"/>
      <c r="F185" s="264"/>
      <c r="G185" s="350" t="s">
        <v>17</v>
      </c>
      <c r="H185" s="351"/>
      <c r="I185" s="359"/>
      <c r="J185" s="359"/>
      <c r="K185" s="353"/>
      <c r="L185" s="360">
        <f>L181</f>
        <v>2725921991</v>
      </c>
      <c r="M185" s="260"/>
      <c r="N185" s="258"/>
    </row>
    <row r="186" spans="1:14" s="261" customFormat="1" ht="15.75" thickBot="1" x14ac:dyDescent="0.25">
      <c r="A186" s="258"/>
      <c r="B186" s="259"/>
      <c r="C186" s="264"/>
      <c r="D186" s="265"/>
      <c r="E186" s="265"/>
      <c r="F186" s="265"/>
      <c r="G186" s="264"/>
      <c r="H186" s="264"/>
      <c r="I186" s="270"/>
      <c r="J186" s="270"/>
      <c r="K186" s="271"/>
      <c r="L186" s="272"/>
      <c r="M186" s="260"/>
      <c r="N186" s="258"/>
    </row>
    <row r="187" spans="1:14" s="261" customFormat="1" ht="15" x14ac:dyDescent="0.2">
      <c r="A187" s="258"/>
      <c r="B187" s="259"/>
      <c r="C187" s="273"/>
      <c r="D187" s="405"/>
      <c r="E187" s="405"/>
      <c r="F187" s="405"/>
      <c r="G187" s="405"/>
      <c r="H187" s="405"/>
      <c r="I187" s="405"/>
      <c r="J187" s="405"/>
      <c r="K187" s="405"/>
      <c r="L187" s="406"/>
      <c r="M187" s="274"/>
      <c r="N187" s="258"/>
    </row>
    <row r="188" spans="1:14" s="261" customFormat="1" ht="46.5" customHeight="1" x14ac:dyDescent="0.2">
      <c r="A188" s="258"/>
      <c r="B188" s="259"/>
      <c r="C188" s="400" t="s">
        <v>18</v>
      </c>
      <c r="D188" s="401"/>
      <c r="E188" s="401"/>
      <c r="F188" s="401"/>
      <c r="G188" s="401"/>
      <c r="H188" s="402" t="s">
        <v>19</v>
      </c>
      <c r="I188" s="402"/>
      <c r="J188" s="402"/>
      <c r="K188" s="402"/>
      <c r="L188" s="275" t="s">
        <v>20</v>
      </c>
      <c r="M188" s="276"/>
      <c r="N188" s="258"/>
    </row>
    <row r="189" spans="1:14" s="261" customFormat="1" ht="56.25" customHeight="1" x14ac:dyDescent="0.2">
      <c r="A189" s="258"/>
      <c r="B189" s="259"/>
      <c r="C189" s="400" t="s">
        <v>21</v>
      </c>
      <c r="D189" s="401"/>
      <c r="E189" s="401"/>
      <c r="F189" s="401"/>
      <c r="G189" s="401"/>
      <c r="H189" s="397" t="s">
        <v>22</v>
      </c>
      <c r="I189" s="397"/>
      <c r="J189" s="362"/>
      <c r="K189" s="277" t="s">
        <v>23</v>
      </c>
      <c r="L189" s="278">
        <v>0.25</v>
      </c>
      <c r="M189" s="276"/>
      <c r="N189" s="258"/>
    </row>
    <row r="190" spans="1:14" s="261" customFormat="1" ht="30" customHeight="1" x14ac:dyDescent="0.2">
      <c r="A190" s="258"/>
      <c r="B190" s="259"/>
      <c r="C190" s="400" t="s">
        <v>24</v>
      </c>
      <c r="D190" s="401"/>
      <c r="E190" s="401"/>
      <c r="F190" s="401"/>
      <c r="G190" s="401"/>
      <c r="H190" s="403" t="s">
        <v>25</v>
      </c>
      <c r="I190" s="404"/>
      <c r="J190" s="361"/>
      <c r="K190" s="277" t="s">
        <v>26</v>
      </c>
      <c r="L190" s="278">
        <v>0.05</v>
      </c>
      <c r="M190" s="276"/>
      <c r="N190" s="258"/>
    </row>
    <row r="191" spans="1:14" s="280" customFormat="1" ht="58.5" customHeight="1" x14ac:dyDescent="0.2">
      <c r="A191" s="258"/>
      <c r="B191" s="259"/>
      <c r="C191" s="279"/>
      <c r="E191" s="281"/>
      <c r="F191" s="281"/>
      <c r="G191" s="282"/>
      <c r="H191" s="396" t="s">
        <v>27</v>
      </c>
      <c r="I191" s="397"/>
      <c r="J191" s="362"/>
      <c r="K191" s="277" t="s">
        <v>28</v>
      </c>
      <c r="L191" s="278">
        <v>0.03</v>
      </c>
      <c r="M191" s="260"/>
      <c r="N191" s="258"/>
    </row>
    <row r="192" spans="1:14" ht="57" customHeight="1" x14ac:dyDescent="0.2">
      <c r="A192" s="232"/>
      <c r="B192" s="233"/>
      <c r="C192" s="283"/>
      <c r="D192" s="284"/>
      <c r="E192" s="284"/>
      <c r="F192" s="284"/>
      <c r="G192" s="285"/>
      <c r="H192" s="397" t="s">
        <v>29</v>
      </c>
      <c r="I192" s="397"/>
      <c r="J192" s="362"/>
      <c r="K192" s="277" t="s">
        <v>30</v>
      </c>
      <c r="L192" s="304">
        <f>SUM(L189:L191)</f>
        <v>0.32999999999999996</v>
      </c>
      <c r="M192" s="234"/>
      <c r="N192" s="232"/>
    </row>
    <row r="193" spans="1:14" ht="15.75" thickBot="1" x14ac:dyDescent="0.25">
      <c r="A193" s="232"/>
      <c r="B193" s="233"/>
      <c r="C193" s="286"/>
      <c r="D193" s="287"/>
      <c r="E193" s="287"/>
      <c r="F193" s="287"/>
      <c r="G193" s="288"/>
      <c r="H193" s="398"/>
      <c r="I193" s="398"/>
      <c r="J193" s="398"/>
      <c r="K193" s="398"/>
      <c r="L193" s="399"/>
      <c r="M193" s="234"/>
      <c r="N193" s="232"/>
    </row>
    <row r="194" spans="1:14" ht="15.75" thickBot="1" x14ac:dyDescent="0.25">
      <c r="A194" s="232"/>
      <c r="B194" s="289"/>
      <c r="C194" s="290"/>
      <c r="D194" s="290"/>
      <c r="E194" s="291"/>
      <c r="F194" s="290"/>
      <c r="G194" s="292"/>
      <c r="H194" s="290"/>
      <c r="I194" s="290"/>
      <c r="J194" s="290"/>
      <c r="K194" s="290"/>
      <c r="L194" s="290"/>
      <c r="M194" s="293"/>
      <c r="N194" s="232"/>
    </row>
    <row r="195" spans="1:14" ht="15.75" thickTop="1" x14ac:dyDescent="0.2">
      <c r="A195" s="232"/>
      <c r="B195" s="232"/>
      <c r="C195" s="232"/>
      <c r="D195" s="232"/>
      <c r="E195" s="294"/>
      <c r="F195" s="232"/>
      <c r="G195" s="232"/>
      <c r="H195" s="232"/>
      <c r="I195" s="232"/>
      <c r="J195" s="232"/>
      <c r="K195" s="232"/>
      <c r="L195" s="232"/>
      <c r="M195" s="232"/>
      <c r="N195" s="232"/>
    </row>
    <row r="197" spans="1:14" ht="59.45" customHeight="1" x14ac:dyDescent="0.2"/>
    <row r="198" spans="1:14" x14ac:dyDescent="0.2">
      <c r="G198" s="366" t="s">
        <v>528</v>
      </c>
      <c r="H198" s="366"/>
      <c r="I198" s="366"/>
    </row>
    <row r="199" spans="1:14" x14ac:dyDescent="0.2">
      <c r="G199" s="366"/>
      <c r="H199" s="366"/>
      <c r="I199" s="366"/>
    </row>
    <row r="200" spans="1:14" x14ac:dyDescent="0.2">
      <c r="G200" s="366"/>
      <c r="H200" s="366"/>
      <c r="I200" s="366"/>
    </row>
    <row r="201" spans="1:14" x14ac:dyDescent="0.2">
      <c r="G201" s="366"/>
      <c r="H201" s="366"/>
      <c r="I201" s="366"/>
    </row>
  </sheetData>
  <mergeCells count="27">
    <mergeCell ref="G178:I178"/>
    <mergeCell ref="H191:I191"/>
    <mergeCell ref="H192:I192"/>
    <mergeCell ref="H193:L193"/>
    <mergeCell ref="C188:G188"/>
    <mergeCell ref="H188:K188"/>
    <mergeCell ref="C189:G189"/>
    <mergeCell ref="H189:I189"/>
    <mergeCell ref="C190:G190"/>
    <mergeCell ref="H190:I190"/>
    <mergeCell ref="D187:L187"/>
    <mergeCell ref="C176:K176"/>
    <mergeCell ref="G198:I201"/>
    <mergeCell ref="C1:F1"/>
    <mergeCell ref="C3:L4"/>
    <mergeCell ref="C5:L5"/>
    <mergeCell ref="C6:L6"/>
    <mergeCell ref="C8:C9"/>
    <mergeCell ref="D8:D9"/>
    <mergeCell ref="E8:F8"/>
    <mergeCell ref="G8:G9"/>
    <mergeCell ref="H8:H9"/>
    <mergeCell ref="I8:I9"/>
    <mergeCell ref="C7:L7"/>
    <mergeCell ref="J8:J9"/>
    <mergeCell ref="K8:K9"/>
    <mergeCell ref="L8:L9"/>
  </mergeCells>
  <conditionalFormatting sqref="H125">
    <cfRule type="containsText" dxfId="10" priority="3" operator="containsText" text=" ">
      <formula>NOT(ISERROR(SEARCH((" "),(H125))))</formula>
    </cfRule>
  </conditionalFormatting>
  <conditionalFormatting sqref="H139 H144 H149 H154">
    <cfRule type="containsText" dxfId="9" priority="1" operator="containsText" text=" ">
      <formula>NOT(ISERROR(SEARCH((" "),(H139))))</formula>
    </cfRule>
  </conditionalFormatting>
  <conditionalFormatting sqref="H101:I103">
    <cfRule type="containsText" dxfId="8" priority="9" operator="containsText" text=" ">
      <formula>NOT(ISERROR(SEARCH((" "),(H101))))</formula>
    </cfRule>
  </conditionalFormatting>
  <conditionalFormatting sqref="I107 I111 I115 I119 I123 I127 I131">
    <cfRule type="containsText" dxfId="7" priority="5" operator="containsText" text=" ">
      <formula>NOT(ISERROR(SEARCH((" "),(I107))))</formula>
    </cfRule>
  </conditionalFormatting>
  <conditionalFormatting sqref="I107:I108">
    <cfRule type="containsText" dxfId="6" priority="13" operator="containsText" text=" ">
      <formula>NOT(ISERROR(SEARCH((" "),(I131))))</formula>
    </cfRule>
  </conditionalFormatting>
  <conditionalFormatting sqref="I109">
    <cfRule type="containsText" dxfId="5" priority="14" operator="containsText" text=" ">
      <formula>NOT(ISERROR(SEARCH((" "),(#REF!))))</formula>
    </cfRule>
  </conditionalFormatting>
  <conditionalFormatting sqref="I111:I113">
    <cfRule type="containsText" dxfId="4" priority="7" operator="containsText" text=" ">
      <formula>NOT(ISERROR(SEARCH((" "),(I133))))</formula>
    </cfRule>
  </conditionalFormatting>
  <conditionalFormatting sqref="I115">
    <cfRule type="containsText" dxfId="3" priority="15" operator="containsText" text=" ">
      <formula>NOT(ISERROR(SEARCH((" "),(#REF!))))</formula>
    </cfRule>
  </conditionalFormatting>
  <conditionalFormatting sqref="I116">
    <cfRule type="containsText" dxfId="2" priority="16" operator="containsText" text=" ">
      <formula>NOT(ISERROR(SEARCH((" "),(I155))))</formula>
    </cfRule>
  </conditionalFormatting>
  <conditionalFormatting sqref="I117 I119">
    <cfRule type="containsText" dxfId="1" priority="17" operator="containsText" text=" ">
      <formula>NOT(ISERROR(SEARCH((" "),(#REF!))))</formula>
    </cfRule>
  </conditionalFormatting>
  <conditionalFormatting sqref="I120:I121 I123:I125 I127:I129 H131:I132">
    <cfRule type="containsText" dxfId="0" priority="8" operator="containsText" text=" ">
      <formula>NOT(ISERROR(SEARCH((" "),(H176))))</formula>
    </cfRule>
  </conditionalFormatting>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70" zoomScale="87" zoomScaleNormal="100" zoomScaleSheetLayoutView="87" zoomScalePageLayoutView="91" workbookViewId="0">
      <selection activeCell="C9" sqref="C9:K9"/>
    </sheetView>
  </sheetViews>
  <sheetFormatPr baseColWidth="10" defaultColWidth="11.42578125" defaultRowHeight="16.5" x14ac:dyDescent="0.3"/>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23"/>
      <c r="D2" s="223"/>
      <c r="E2" s="224"/>
      <c r="F2" s="223"/>
      <c r="G2" s="223"/>
      <c r="H2" s="223"/>
      <c r="I2" s="223"/>
      <c r="J2" s="223"/>
      <c r="K2" s="223"/>
      <c r="L2" s="8"/>
      <c r="M2" s="5"/>
    </row>
    <row r="3" spans="1:13" ht="26.25" customHeight="1" x14ac:dyDescent="0.3">
      <c r="A3" s="5"/>
      <c r="B3" s="9"/>
      <c r="C3" s="367" t="s">
        <v>0</v>
      </c>
      <c r="D3" s="368"/>
      <c r="E3" s="368"/>
      <c r="F3" s="368"/>
      <c r="G3" s="5"/>
      <c r="H3" s="5"/>
      <c r="I3" s="5"/>
      <c r="J3" s="5"/>
      <c r="K3" s="5"/>
      <c r="L3" s="10"/>
      <c r="M3" s="5"/>
    </row>
    <row r="4" spans="1:13" x14ac:dyDescent="0.3">
      <c r="A4" s="5"/>
      <c r="B4" s="9"/>
      <c r="C4" s="201"/>
      <c r="D4" s="202" t="s">
        <v>1</v>
      </c>
      <c r="E4" s="201"/>
      <c r="F4" s="202"/>
      <c r="G4" s="5"/>
      <c r="H4" s="5"/>
      <c r="I4" s="5"/>
      <c r="J4" s="5"/>
      <c r="K4" s="5"/>
      <c r="L4" s="10"/>
      <c r="M4" s="5"/>
    </row>
    <row r="5" spans="1:13" x14ac:dyDescent="0.3">
      <c r="A5" s="5"/>
      <c r="B5" s="9"/>
      <c r="C5" s="421" t="s">
        <v>31</v>
      </c>
      <c r="D5" s="421"/>
      <c r="E5" s="421"/>
      <c r="F5" s="421"/>
      <c r="G5" s="421"/>
      <c r="H5" s="421"/>
      <c r="I5" s="421"/>
      <c r="J5" s="421"/>
      <c r="K5" s="421"/>
      <c r="L5" s="10"/>
      <c r="M5" s="5"/>
    </row>
    <row r="6" spans="1:13" ht="17.25" thickBot="1" x14ac:dyDescent="0.35">
      <c r="A6" s="5"/>
      <c r="B6" s="9"/>
      <c r="C6" s="422" t="s">
        <v>32</v>
      </c>
      <c r="D6" s="422"/>
      <c r="E6" s="422"/>
      <c r="F6" s="422"/>
      <c r="G6" s="422"/>
      <c r="H6" s="422"/>
      <c r="I6" s="422"/>
      <c r="J6" s="422"/>
      <c r="K6" s="422"/>
      <c r="L6" s="10"/>
      <c r="M6" s="5"/>
    </row>
    <row r="7" spans="1:13" s="20" customFormat="1" ht="16.5" customHeight="1" x14ac:dyDescent="0.3">
      <c r="A7" s="19"/>
      <c r="B7" s="215"/>
      <c r="C7" s="423" t="s">
        <v>33</v>
      </c>
      <c r="D7" s="424"/>
      <c r="E7" s="424"/>
      <c r="F7" s="424"/>
      <c r="G7" s="424"/>
      <c r="H7" s="424"/>
      <c r="I7" s="424"/>
      <c r="J7" s="424"/>
      <c r="K7" s="425"/>
      <c r="L7" s="21"/>
      <c r="M7" s="19"/>
    </row>
    <row r="8" spans="1:13" ht="74.25" customHeight="1" x14ac:dyDescent="0.3">
      <c r="A8" s="5"/>
      <c r="B8" s="216"/>
      <c r="C8" s="426"/>
      <c r="D8" s="427"/>
      <c r="E8" s="427"/>
      <c r="F8" s="427"/>
      <c r="G8" s="427"/>
      <c r="H8" s="427"/>
      <c r="I8" s="427"/>
      <c r="J8" s="427"/>
      <c r="K8" s="428"/>
      <c r="L8" s="10"/>
      <c r="M8" s="5"/>
    </row>
    <row r="9" spans="1:13" ht="34.5" customHeight="1" x14ac:dyDescent="0.3">
      <c r="A9" s="5"/>
      <c r="B9" s="216"/>
      <c r="C9" s="429" t="s">
        <v>34</v>
      </c>
      <c r="D9" s="430"/>
      <c r="E9" s="430"/>
      <c r="F9" s="430"/>
      <c r="G9" s="430"/>
      <c r="H9" s="430"/>
      <c r="I9" s="430"/>
      <c r="J9" s="430"/>
      <c r="K9" s="431"/>
      <c r="L9" s="10"/>
      <c r="M9" s="5"/>
    </row>
    <row r="10" spans="1:13" ht="30" customHeight="1" thickBot="1" x14ac:dyDescent="0.35">
      <c r="A10" s="5"/>
      <c r="B10" s="216"/>
      <c r="C10" s="432"/>
      <c r="D10" s="432"/>
      <c r="E10" s="432"/>
      <c r="F10" s="432"/>
      <c r="G10" s="432"/>
      <c r="H10" s="432"/>
      <c r="I10" s="432"/>
      <c r="J10" s="432"/>
      <c r="K10" s="433"/>
      <c r="L10" s="10"/>
      <c r="M10" s="5"/>
    </row>
    <row r="11" spans="1:13" ht="30" customHeight="1" x14ac:dyDescent="0.3">
      <c r="A11" s="5"/>
      <c r="B11" s="9"/>
      <c r="C11" s="434" t="s">
        <v>4</v>
      </c>
      <c r="D11" s="436" t="s">
        <v>5</v>
      </c>
      <c r="E11" s="438" t="s">
        <v>6</v>
      </c>
      <c r="F11" s="438"/>
      <c r="G11" s="434" t="s">
        <v>7</v>
      </c>
      <c r="H11" s="436" t="s">
        <v>8</v>
      </c>
      <c r="I11" s="436" t="s">
        <v>9</v>
      </c>
      <c r="J11" s="439" t="s">
        <v>10</v>
      </c>
      <c r="K11" s="441" t="s">
        <v>11</v>
      </c>
      <c r="L11" s="10"/>
      <c r="M11" s="5"/>
    </row>
    <row r="12" spans="1:13" ht="30" customHeight="1" thickBot="1" x14ac:dyDescent="0.35">
      <c r="A12" s="5"/>
      <c r="B12" s="9"/>
      <c r="C12" s="435"/>
      <c r="D12" s="437"/>
      <c r="E12" s="129" t="s">
        <v>12</v>
      </c>
      <c r="F12" s="129" t="s">
        <v>13</v>
      </c>
      <c r="G12" s="435"/>
      <c r="H12" s="437"/>
      <c r="I12" s="437"/>
      <c r="J12" s="440"/>
      <c r="K12" s="442"/>
      <c r="L12" s="10"/>
      <c r="M12" s="5"/>
    </row>
    <row r="13" spans="1:13" ht="30" customHeight="1" thickBot="1" x14ac:dyDescent="0.35">
      <c r="A13" s="5"/>
      <c r="B13" s="9"/>
      <c r="C13" s="130"/>
      <c r="D13" s="131"/>
      <c r="E13" s="131"/>
      <c r="F13" s="131"/>
      <c r="G13" s="131"/>
      <c r="H13" s="131"/>
      <c r="I13" s="131"/>
      <c r="J13" s="131"/>
      <c r="K13" s="132"/>
      <c r="L13" s="10"/>
      <c r="M13" s="5"/>
    </row>
    <row r="14" spans="1:13" ht="30" customHeight="1" x14ac:dyDescent="0.3">
      <c r="A14" s="5"/>
      <c r="B14" s="9"/>
      <c r="C14" s="133"/>
      <c r="D14" s="134"/>
      <c r="E14" s="134"/>
      <c r="F14" s="134"/>
      <c r="G14" s="135"/>
      <c r="H14" s="134"/>
      <c r="I14" s="136"/>
      <c r="J14" s="137"/>
      <c r="K14" s="138"/>
      <c r="L14" s="10"/>
      <c r="M14" s="5"/>
    </row>
    <row r="15" spans="1:13" ht="30" customHeight="1" thickBot="1" x14ac:dyDescent="0.35">
      <c r="A15" s="5"/>
      <c r="B15" s="9"/>
      <c r="C15" s="139" t="s">
        <v>14</v>
      </c>
      <c r="D15" s="140"/>
      <c r="E15" s="140"/>
      <c r="F15" s="140"/>
      <c r="G15" s="141"/>
      <c r="H15" s="140"/>
      <c r="I15" s="136"/>
      <c r="J15" s="142"/>
      <c r="K15" s="143"/>
      <c r="L15" s="10"/>
      <c r="M15" s="5"/>
    </row>
    <row r="16" spans="1:13" ht="30" customHeight="1" thickBot="1" x14ac:dyDescent="0.35">
      <c r="A16" s="5"/>
      <c r="B16" s="9"/>
      <c r="C16" s="130"/>
      <c r="D16" s="131"/>
      <c r="E16" s="131"/>
      <c r="F16" s="131"/>
      <c r="G16" s="131"/>
      <c r="H16" s="131"/>
      <c r="I16" s="131"/>
      <c r="J16" s="131"/>
      <c r="K16" s="132"/>
      <c r="L16" s="10"/>
      <c r="M16" s="5"/>
    </row>
    <row r="17" spans="1:13" ht="30" customHeight="1" x14ac:dyDescent="0.3">
      <c r="A17" s="5"/>
      <c r="B17" s="9"/>
      <c r="C17" s="133"/>
      <c r="D17" s="134"/>
      <c r="E17" s="134"/>
      <c r="F17" s="134"/>
      <c r="G17" s="144"/>
      <c r="H17" s="134"/>
      <c r="I17" s="136"/>
      <c r="J17" s="137"/>
      <c r="K17" s="145"/>
      <c r="L17" s="10"/>
      <c r="M17" s="5"/>
    </row>
    <row r="18" spans="1:13" ht="30" customHeight="1" x14ac:dyDescent="0.3">
      <c r="A18" s="5"/>
      <c r="B18" s="9"/>
      <c r="C18" s="133"/>
      <c r="D18" s="134"/>
      <c r="E18" s="134"/>
      <c r="F18" s="134"/>
      <c r="G18" s="144"/>
      <c r="H18" s="134"/>
      <c r="I18" s="136"/>
      <c r="J18" s="137"/>
      <c r="K18" s="145"/>
      <c r="L18" s="10"/>
      <c r="M18" s="5"/>
    </row>
    <row r="19" spans="1:13" s="5" customFormat="1" ht="30" customHeight="1" x14ac:dyDescent="0.25">
      <c r="B19" s="9"/>
      <c r="C19" s="133"/>
      <c r="D19" s="146"/>
      <c r="E19" s="146"/>
      <c r="F19" s="146"/>
      <c r="G19" s="147"/>
      <c r="H19" s="146"/>
      <c r="I19" s="136"/>
      <c r="J19" s="137"/>
      <c r="K19" s="145"/>
      <c r="L19" s="10"/>
    </row>
    <row r="20" spans="1:13" ht="30" customHeight="1" x14ac:dyDescent="0.3">
      <c r="B20" s="16"/>
      <c r="C20" s="133"/>
      <c r="D20" s="134"/>
      <c r="E20" s="134"/>
      <c r="F20" s="134"/>
      <c r="G20" s="144"/>
      <c r="H20" s="134"/>
      <c r="I20" s="136"/>
      <c r="J20" s="137"/>
      <c r="K20" s="145"/>
      <c r="L20" s="17"/>
    </row>
    <row r="21" spans="1:13" ht="30" customHeight="1" thickBot="1" x14ac:dyDescent="0.35">
      <c r="A21" s="5"/>
      <c r="B21" s="9"/>
      <c r="C21" s="139" t="s">
        <v>14</v>
      </c>
      <c r="D21" s="148"/>
      <c r="E21" s="149"/>
      <c r="F21" s="148"/>
      <c r="G21" s="148"/>
      <c r="H21" s="148"/>
      <c r="I21" s="136"/>
      <c r="J21" s="148"/>
      <c r="K21" s="143"/>
      <c r="L21" s="10"/>
      <c r="M21" s="5"/>
    </row>
    <row r="22" spans="1:13" ht="30" customHeight="1" thickBot="1" x14ac:dyDescent="0.35">
      <c r="A22" s="5"/>
      <c r="B22" s="9"/>
      <c r="C22" s="130"/>
      <c r="D22" s="131"/>
      <c r="E22" s="131"/>
      <c r="F22" s="131"/>
      <c r="G22" s="131"/>
      <c r="H22" s="131"/>
      <c r="I22" s="131"/>
      <c r="J22" s="131"/>
      <c r="K22" s="132"/>
      <c r="L22" s="10"/>
      <c r="M22" s="5"/>
    </row>
    <row r="23" spans="1:13" ht="30" customHeight="1" x14ac:dyDescent="0.3">
      <c r="A23" s="5"/>
      <c r="B23" s="9"/>
      <c r="C23" s="133"/>
      <c r="D23" s="150"/>
      <c r="E23" s="150"/>
      <c r="F23" s="150"/>
      <c r="G23" s="151"/>
      <c r="H23" s="150"/>
      <c r="I23" s="136"/>
      <c r="J23" s="137"/>
      <c r="K23" s="145"/>
      <c r="L23" s="10"/>
      <c r="M23" s="5"/>
    </row>
    <row r="24" spans="1:13" ht="30" customHeight="1" x14ac:dyDescent="0.3">
      <c r="A24" s="5"/>
      <c r="B24" s="9"/>
      <c r="C24" s="133"/>
      <c r="D24" s="152"/>
      <c r="E24" s="152"/>
      <c r="F24" s="152"/>
      <c r="G24" s="151"/>
      <c r="H24" s="150"/>
      <c r="I24" s="136"/>
      <c r="J24" s="137"/>
      <c r="K24" s="145"/>
      <c r="L24" s="10"/>
      <c r="M24" s="5"/>
    </row>
    <row r="25" spans="1:13" ht="30" customHeight="1" x14ac:dyDescent="0.3">
      <c r="A25" s="5"/>
      <c r="B25" s="9"/>
      <c r="C25" s="133"/>
      <c r="D25" s="150"/>
      <c r="E25" s="150"/>
      <c r="F25" s="150"/>
      <c r="G25" s="151"/>
      <c r="H25" s="150"/>
      <c r="I25" s="136"/>
      <c r="J25" s="137"/>
      <c r="K25" s="145"/>
      <c r="L25" s="10"/>
      <c r="M25" s="5"/>
    </row>
    <row r="26" spans="1:13" s="5" customFormat="1" ht="30" customHeight="1" x14ac:dyDescent="0.25">
      <c r="B26" s="9"/>
      <c r="C26" s="133"/>
      <c r="D26" s="146"/>
      <c r="E26" s="146"/>
      <c r="F26" s="146"/>
      <c r="G26" s="153"/>
      <c r="H26" s="146"/>
      <c r="I26" s="136"/>
      <c r="J26" s="137"/>
      <c r="K26" s="145"/>
      <c r="L26" s="10"/>
    </row>
    <row r="27" spans="1:13" ht="30" customHeight="1" x14ac:dyDescent="0.3">
      <c r="A27" s="5"/>
      <c r="B27" s="9"/>
      <c r="C27" s="133"/>
      <c r="D27" s="150"/>
      <c r="E27" s="150"/>
      <c r="F27" s="150"/>
      <c r="G27" s="151"/>
      <c r="H27" s="150"/>
      <c r="I27" s="136"/>
      <c r="J27" s="154"/>
      <c r="K27" s="145"/>
      <c r="L27" s="10"/>
      <c r="M27" s="5"/>
    </row>
    <row r="28" spans="1:13" s="5" customFormat="1" ht="30" customHeight="1" x14ac:dyDescent="0.25">
      <c r="B28" s="9"/>
      <c r="C28" s="155"/>
      <c r="D28" s="146"/>
      <c r="E28" s="146"/>
      <c r="F28" s="146"/>
      <c r="G28" s="153"/>
      <c r="H28" s="146"/>
      <c r="I28" s="136"/>
      <c r="J28" s="154"/>
      <c r="K28" s="145"/>
      <c r="L28" s="10"/>
    </row>
    <row r="29" spans="1:13" ht="30" customHeight="1" x14ac:dyDescent="0.3">
      <c r="A29" s="5"/>
      <c r="B29" s="9"/>
      <c r="C29" s="133"/>
      <c r="D29" s="150"/>
      <c r="E29" s="134"/>
      <c r="F29" s="150"/>
      <c r="G29" s="151"/>
      <c r="H29" s="150"/>
      <c r="I29" s="136"/>
      <c r="J29" s="137"/>
      <c r="K29" s="145"/>
      <c r="L29" s="10"/>
      <c r="M29" s="5"/>
    </row>
    <row r="30" spans="1:13" ht="30" customHeight="1" x14ac:dyDescent="0.3">
      <c r="A30" s="5"/>
      <c r="B30" s="9"/>
      <c r="C30" s="133"/>
      <c r="D30" s="150"/>
      <c r="E30" s="150"/>
      <c r="F30" s="150"/>
      <c r="G30" s="151"/>
      <c r="H30" s="156"/>
      <c r="I30" s="136"/>
      <c r="J30" s="137"/>
      <c r="K30" s="145"/>
      <c r="L30" s="10"/>
      <c r="M30" s="5"/>
    </row>
    <row r="31" spans="1:13" ht="30" customHeight="1" thickBot="1" x14ac:dyDescent="0.35">
      <c r="A31" s="5"/>
      <c r="B31" s="9"/>
      <c r="C31" s="157" t="s">
        <v>14</v>
      </c>
      <c r="D31" s="158"/>
      <c r="E31" s="158"/>
      <c r="F31" s="158"/>
      <c r="G31" s="159"/>
      <c r="H31" s="158"/>
      <c r="I31" s="136"/>
      <c r="J31" s="160"/>
      <c r="K31" s="161"/>
      <c r="L31" s="10"/>
      <c r="M31" s="5"/>
    </row>
    <row r="32" spans="1:13" ht="30" customHeight="1" thickBot="1" x14ac:dyDescent="0.35">
      <c r="A32" s="5"/>
      <c r="B32" s="9"/>
      <c r="C32" s="130"/>
      <c r="D32" s="131"/>
      <c r="E32" s="131"/>
      <c r="F32" s="131"/>
      <c r="G32" s="131"/>
      <c r="H32" s="131"/>
      <c r="I32" s="131"/>
      <c r="J32" s="131"/>
      <c r="K32" s="132"/>
      <c r="L32" s="10"/>
      <c r="M32" s="5"/>
    </row>
    <row r="33" spans="1:13" ht="30" customHeight="1" x14ac:dyDescent="0.3">
      <c r="A33" s="5"/>
      <c r="B33" s="9"/>
      <c r="C33" s="133"/>
      <c r="D33" s="150"/>
      <c r="E33" s="150"/>
      <c r="F33" s="150"/>
      <c r="G33" s="151"/>
      <c r="H33" s="150"/>
      <c r="I33" s="136"/>
      <c r="J33" s="137"/>
      <c r="K33" s="145"/>
      <c r="L33" s="10"/>
      <c r="M33" s="5"/>
    </row>
    <row r="34" spans="1:13" ht="30" customHeight="1" x14ac:dyDescent="0.3">
      <c r="A34" s="5"/>
      <c r="B34" s="9"/>
      <c r="C34" s="133"/>
      <c r="D34" s="150"/>
      <c r="E34" s="150"/>
      <c r="F34" s="150"/>
      <c r="G34" s="151"/>
      <c r="H34" s="150"/>
      <c r="I34" s="136"/>
      <c r="J34" s="137"/>
      <c r="K34" s="145"/>
      <c r="L34" s="10"/>
      <c r="M34" s="5"/>
    </row>
    <row r="35" spans="1:13" ht="30" customHeight="1" x14ac:dyDescent="0.3">
      <c r="A35" s="5"/>
      <c r="B35" s="9"/>
      <c r="C35" s="162"/>
      <c r="D35" s="150"/>
      <c r="E35" s="150"/>
      <c r="F35" s="150"/>
      <c r="G35" s="151"/>
      <c r="H35" s="150"/>
      <c r="I35" s="136"/>
      <c r="J35" s="137"/>
      <c r="K35" s="145"/>
      <c r="L35" s="10"/>
      <c r="M35" s="5"/>
    </row>
    <row r="36" spans="1:13" ht="30" customHeight="1" thickBot="1" x14ac:dyDescent="0.35">
      <c r="A36" s="5"/>
      <c r="B36" s="9"/>
      <c r="C36" s="139" t="s">
        <v>14</v>
      </c>
      <c r="D36" s="163"/>
      <c r="E36" s="163"/>
      <c r="F36" s="163"/>
      <c r="G36" s="164"/>
      <c r="H36" s="165"/>
      <c r="I36" s="136"/>
      <c r="J36" s="142"/>
      <c r="K36" s="143"/>
      <c r="L36" s="10"/>
      <c r="M36" s="5"/>
    </row>
    <row r="37" spans="1:13" ht="30" customHeight="1" thickBot="1" x14ac:dyDescent="0.35">
      <c r="A37" s="5"/>
      <c r="B37" s="9"/>
      <c r="C37" s="130"/>
      <c r="D37" s="131"/>
      <c r="E37" s="131"/>
      <c r="F37" s="131"/>
      <c r="G37" s="131"/>
      <c r="H37" s="131"/>
      <c r="I37" s="131"/>
      <c r="J37" s="131"/>
      <c r="K37" s="132"/>
      <c r="L37" s="10"/>
      <c r="M37" s="5"/>
    </row>
    <row r="38" spans="1:13" ht="30" customHeight="1" x14ac:dyDescent="0.3">
      <c r="A38" s="5"/>
      <c r="B38" s="9"/>
      <c r="C38" s="133"/>
      <c r="D38" s="150"/>
      <c r="E38" s="150"/>
      <c r="F38" s="150"/>
      <c r="G38" s="151"/>
      <c r="H38" s="150"/>
      <c r="I38" s="136"/>
      <c r="J38" s="137"/>
      <c r="K38" s="145"/>
      <c r="L38" s="10"/>
      <c r="M38" s="5"/>
    </row>
    <row r="39" spans="1:13" ht="30" customHeight="1" thickBot="1" x14ac:dyDescent="0.35">
      <c r="A39" s="5"/>
      <c r="B39" s="9"/>
      <c r="C39" s="139" t="s">
        <v>14</v>
      </c>
      <c r="D39" s="163"/>
      <c r="E39" s="163"/>
      <c r="F39" s="163"/>
      <c r="G39" s="166"/>
      <c r="H39" s="165"/>
      <c r="I39" s="136"/>
      <c r="J39" s="142"/>
      <c r="K39" s="143"/>
      <c r="L39" s="10"/>
      <c r="M39" s="5"/>
    </row>
    <row r="40" spans="1:13" s="3" customFormat="1" ht="30" customHeight="1" thickBot="1" x14ac:dyDescent="0.3">
      <c r="A40" s="11"/>
      <c r="B40" s="12"/>
      <c r="C40" s="443" t="s">
        <v>15</v>
      </c>
      <c r="D40" s="444"/>
      <c r="E40" s="444"/>
      <c r="F40" s="444"/>
      <c r="G40" s="444"/>
      <c r="H40" s="444"/>
      <c r="I40" s="444"/>
      <c r="J40" s="445"/>
      <c r="K40" s="167"/>
      <c r="L40" s="13"/>
      <c r="M40" s="11"/>
    </row>
    <row r="41" spans="1:13" s="3" customFormat="1" thickBot="1" x14ac:dyDescent="0.3">
      <c r="A41" s="11"/>
      <c r="B41" s="12"/>
      <c r="C41" s="168"/>
      <c r="D41" s="168"/>
      <c r="E41" s="168"/>
      <c r="F41" s="168"/>
      <c r="G41" s="168"/>
      <c r="H41" s="168"/>
      <c r="I41" s="168"/>
      <c r="J41" s="168"/>
      <c r="K41" s="169"/>
      <c r="L41" s="13"/>
      <c r="M41" s="11"/>
    </row>
    <row r="42" spans="1:13" s="3" customFormat="1" ht="30" customHeight="1" x14ac:dyDescent="0.25">
      <c r="A42" s="11"/>
      <c r="B42" s="12"/>
      <c r="C42" s="170"/>
      <c r="D42" s="171"/>
      <c r="E42" s="170"/>
      <c r="F42" s="170"/>
      <c r="G42" s="415"/>
      <c r="H42" s="416"/>
      <c r="I42" s="417"/>
      <c r="J42" s="172"/>
      <c r="K42" s="173"/>
      <c r="L42" s="13"/>
      <c r="M42" s="11"/>
    </row>
    <row r="43" spans="1:13" s="3" customFormat="1" ht="30" customHeight="1" x14ac:dyDescent="0.25">
      <c r="A43" s="11"/>
      <c r="B43" s="12"/>
      <c r="C43" s="170"/>
      <c r="D43" s="171"/>
      <c r="E43" s="170"/>
      <c r="F43" s="170"/>
      <c r="G43" s="174"/>
      <c r="H43" s="175"/>
      <c r="I43" s="176"/>
      <c r="J43" s="177"/>
      <c r="K43" s="178"/>
      <c r="L43" s="13"/>
      <c r="M43" s="11"/>
    </row>
    <row r="44" spans="1:13" s="3" customFormat="1" ht="30" customHeight="1" x14ac:dyDescent="0.25">
      <c r="A44" s="11"/>
      <c r="B44" s="12"/>
      <c r="C44" s="170"/>
      <c r="D44" s="179"/>
      <c r="E44" s="179"/>
      <c r="F44" s="179"/>
      <c r="G44" s="174"/>
      <c r="H44" s="180"/>
      <c r="I44" s="181"/>
      <c r="J44" s="182"/>
      <c r="K44" s="178"/>
      <c r="L44" s="13"/>
      <c r="M44" s="11"/>
    </row>
    <row r="45" spans="1:13" s="3" customFormat="1" ht="30" customHeight="1" x14ac:dyDescent="0.25">
      <c r="A45" s="11"/>
      <c r="B45" s="12"/>
      <c r="C45" s="170"/>
      <c r="D45" s="179"/>
      <c r="E45" s="179"/>
      <c r="F45" s="179"/>
      <c r="G45" s="183" t="s">
        <v>16</v>
      </c>
      <c r="H45" s="180"/>
      <c r="I45" s="181"/>
      <c r="J45" s="182"/>
      <c r="K45" s="184"/>
      <c r="L45" s="13"/>
      <c r="M45" s="11"/>
    </row>
    <row r="46" spans="1:13" s="3" customFormat="1" ht="30" customHeight="1" x14ac:dyDescent="0.25">
      <c r="A46" s="11"/>
      <c r="B46" s="12"/>
      <c r="C46" s="170"/>
      <c r="D46" s="171"/>
      <c r="E46" s="170"/>
      <c r="F46" s="170"/>
      <c r="G46" s="185"/>
      <c r="H46" s="180"/>
      <c r="I46" s="181"/>
      <c r="J46" s="186"/>
      <c r="K46" s="178"/>
      <c r="L46" s="13"/>
      <c r="M46" s="11"/>
    </row>
    <row r="47" spans="1:13" s="3" customFormat="1" ht="30" customHeight="1" x14ac:dyDescent="0.25">
      <c r="A47" s="11"/>
      <c r="B47" s="12"/>
      <c r="C47" s="170"/>
      <c r="D47" s="171"/>
      <c r="E47" s="170"/>
      <c r="F47" s="170"/>
      <c r="G47" s="185"/>
      <c r="H47" s="180"/>
      <c r="I47" s="181"/>
      <c r="J47" s="186"/>
      <c r="K47" s="178"/>
      <c r="L47" s="13"/>
      <c r="M47" s="11"/>
    </row>
    <row r="48" spans="1:13" s="3" customFormat="1" ht="30" customHeight="1" thickBot="1" x14ac:dyDescent="0.3">
      <c r="A48" s="11"/>
      <c r="B48" s="12"/>
      <c r="C48" s="170"/>
      <c r="D48" s="171"/>
      <c r="E48" s="170"/>
      <c r="F48" s="170"/>
      <c r="G48" s="198"/>
      <c r="H48" s="180"/>
      <c r="I48" s="181"/>
      <c r="J48" s="186"/>
      <c r="K48" s="184"/>
      <c r="L48" s="13"/>
      <c r="M48" s="11"/>
    </row>
    <row r="49" spans="1:13" s="3" customFormat="1" ht="30" customHeight="1" thickBot="1" x14ac:dyDescent="0.3">
      <c r="A49" s="11"/>
      <c r="B49" s="12"/>
      <c r="C49" s="170"/>
      <c r="D49" s="171"/>
      <c r="E49" s="170"/>
      <c r="F49" s="170"/>
      <c r="G49" s="187" t="s">
        <v>17</v>
      </c>
      <c r="H49" s="188"/>
      <c r="I49" s="189"/>
      <c r="J49" s="190"/>
      <c r="K49" s="167"/>
      <c r="L49" s="13"/>
      <c r="M49" s="11"/>
    </row>
    <row r="50" spans="1:13" s="3" customFormat="1" thickBot="1" x14ac:dyDescent="0.3">
      <c r="A50" s="11"/>
      <c r="B50" s="12"/>
      <c r="C50" s="170"/>
      <c r="D50" s="171"/>
      <c r="E50" s="171"/>
      <c r="F50" s="171"/>
      <c r="G50" s="170"/>
      <c r="H50" s="170"/>
      <c r="I50" s="191"/>
      <c r="J50" s="192"/>
      <c r="K50" s="193"/>
      <c r="L50" s="13"/>
      <c r="M50" s="11"/>
    </row>
    <row r="51" spans="1:13" s="3" customFormat="1" ht="15.75" x14ac:dyDescent="0.25">
      <c r="A51" s="11"/>
      <c r="B51" s="12"/>
      <c r="C51" s="194"/>
      <c r="D51" s="419"/>
      <c r="E51" s="419"/>
      <c r="F51" s="419"/>
      <c r="G51" s="419"/>
      <c r="H51" s="419"/>
      <c r="I51" s="419"/>
      <c r="J51" s="419"/>
      <c r="K51" s="420"/>
      <c r="L51" s="14"/>
      <c r="M51" s="11"/>
    </row>
    <row r="52" spans="1:13" s="3" customFormat="1" ht="46.5" customHeight="1" x14ac:dyDescent="0.25">
      <c r="A52" s="11"/>
      <c r="B52" s="12"/>
      <c r="C52" s="409" t="s">
        <v>35</v>
      </c>
      <c r="D52" s="410"/>
      <c r="E52" s="410"/>
      <c r="F52" s="410"/>
      <c r="G52" s="410"/>
      <c r="H52" s="418" t="s">
        <v>7</v>
      </c>
      <c r="I52" s="418"/>
      <c r="J52" s="418"/>
      <c r="K52" s="195" t="s">
        <v>20</v>
      </c>
      <c r="L52" s="15"/>
      <c r="M52" s="11"/>
    </row>
    <row r="53" spans="1:13" s="3" customFormat="1" ht="32.25" customHeight="1" x14ac:dyDescent="0.25">
      <c r="A53" s="11"/>
      <c r="B53" s="12"/>
      <c r="C53" s="409" t="s">
        <v>36</v>
      </c>
      <c r="D53" s="410"/>
      <c r="E53" s="410"/>
      <c r="F53" s="410"/>
      <c r="G53" s="410"/>
      <c r="H53" s="414" t="s">
        <v>22</v>
      </c>
      <c r="I53" s="414"/>
      <c r="J53" s="196" t="s">
        <v>23</v>
      </c>
      <c r="K53" s="197" t="s">
        <v>37</v>
      </c>
      <c r="L53" s="211"/>
      <c r="M53" s="11"/>
    </row>
    <row r="54" spans="1:13" s="3" customFormat="1" ht="30" customHeight="1" x14ac:dyDescent="0.25">
      <c r="A54" s="11"/>
      <c r="B54" s="12"/>
      <c r="C54" s="409" t="s">
        <v>38</v>
      </c>
      <c r="D54" s="410"/>
      <c r="E54" s="410"/>
      <c r="F54" s="410"/>
      <c r="G54" s="410"/>
      <c r="H54" s="411" t="s">
        <v>25</v>
      </c>
      <c r="I54" s="412"/>
      <c r="J54" s="196" t="s">
        <v>26</v>
      </c>
      <c r="K54" s="197" t="s">
        <v>37</v>
      </c>
      <c r="L54" s="15"/>
      <c r="M54" s="11"/>
    </row>
    <row r="55" spans="1:13" s="4" customFormat="1" ht="58.5" customHeight="1" x14ac:dyDescent="0.25">
      <c r="A55" s="11"/>
      <c r="B55" s="12"/>
      <c r="C55" s="205"/>
      <c r="D55" s="206"/>
      <c r="E55" s="206"/>
      <c r="F55" s="206"/>
      <c r="G55" s="207"/>
      <c r="H55" s="413" t="s">
        <v>27</v>
      </c>
      <c r="I55" s="414"/>
      <c r="J55" s="196" t="s">
        <v>28</v>
      </c>
      <c r="K55" s="197" t="s">
        <v>37</v>
      </c>
      <c r="L55" s="13"/>
      <c r="M55" s="11"/>
    </row>
    <row r="56" spans="1:13" ht="57.75" customHeight="1" x14ac:dyDescent="0.3">
      <c r="A56" s="5"/>
      <c r="B56" s="9"/>
      <c r="C56" s="208"/>
      <c r="D56" s="209"/>
      <c r="E56" s="209"/>
      <c r="F56" s="209"/>
      <c r="G56" s="210"/>
      <c r="H56" s="414" t="s">
        <v>29</v>
      </c>
      <c r="I56" s="414"/>
      <c r="J56" s="196" t="s">
        <v>30</v>
      </c>
      <c r="K56" s="197" t="s">
        <v>37</v>
      </c>
      <c r="L56" s="10"/>
      <c r="M56" s="5"/>
    </row>
    <row r="57" spans="1:13" ht="17.25" thickBot="1" x14ac:dyDescent="0.35">
      <c r="A57" s="5"/>
      <c r="B57" s="9"/>
      <c r="C57" s="208"/>
      <c r="D57" s="213"/>
      <c r="E57" s="213"/>
      <c r="F57" s="209"/>
      <c r="G57" s="214"/>
      <c r="H57" s="407"/>
      <c r="I57" s="407"/>
      <c r="J57" s="407"/>
      <c r="K57" s="408"/>
      <c r="L57" s="10"/>
      <c r="M57" s="5"/>
    </row>
    <row r="58" spans="1:13" ht="47.25" customHeight="1" x14ac:dyDescent="0.3">
      <c r="A58" s="5"/>
      <c r="B58" s="9"/>
      <c r="C58" s="212"/>
      <c r="D58" s="199"/>
      <c r="E58" s="199"/>
      <c r="F58" s="212"/>
      <c r="G58" s="199"/>
      <c r="H58" s="212"/>
      <c r="I58" s="212"/>
      <c r="J58" s="212"/>
      <c r="K58" s="212"/>
      <c r="L58" s="10"/>
      <c r="M58" s="5"/>
    </row>
    <row r="59" spans="1:13" ht="47.25" customHeight="1" x14ac:dyDescent="0.3">
      <c r="A59" s="5"/>
      <c r="B59" s="9"/>
      <c r="C59" s="199"/>
      <c r="D59" s="199"/>
      <c r="E59" s="199"/>
      <c r="F59" s="199"/>
      <c r="G59" s="200" t="s">
        <v>39</v>
      </c>
      <c r="H59" s="199"/>
      <c r="I59" s="199"/>
      <c r="J59" s="199"/>
      <c r="K59" s="199"/>
      <c r="L59" s="10"/>
      <c r="M59" s="5"/>
    </row>
    <row r="60" spans="1:13" ht="17.25" thickBot="1" x14ac:dyDescent="0.35">
      <c r="A60" s="5"/>
      <c r="B60" s="225"/>
      <c r="C60" s="226"/>
      <c r="D60" s="226"/>
      <c r="E60" s="227"/>
      <c r="F60" s="226"/>
      <c r="G60" s="228"/>
      <c r="H60" s="226"/>
      <c r="I60" s="226"/>
      <c r="J60" s="226"/>
      <c r="K60" s="226"/>
      <c r="L60" s="229"/>
      <c r="M60" s="5"/>
    </row>
    <row r="61" spans="1:13" ht="17.25" thickTop="1" x14ac:dyDescent="0.3">
      <c r="A61" s="5"/>
      <c r="B61" s="5"/>
      <c r="C61" s="5"/>
      <c r="D61" s="5"/>
      <c r="E61" s="6"/>
      <c r="F61" s="5"/>
      <c r="G61" s="5"/>
      <c r="H61" s="5"/>
      <c r="I61" s="5"/>
      <c r="J61" s="5"/>
      <c r="K61" s="5"/>
      <c r="L61" s="5"/>
      <c r="M61" s="5"/>
    </row>
    <row r="63" spans="1:13" x14ac:dyDescent="0.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0" zoomScale="50" zoomScaleNormal="80" zoomScaleSheetLayoutView="50" workbookViewId="0">
      <selection activeCell="M18" sqref="M18"/>
    </sheetView>
  </sheetViews>
  <sheetFormatPr baseColWidth="10" defaultColWidth="11.42578125" defaultRowHeight="12.75" x14ac:dyDescent="0.2"/>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3"/>
      <c r="C2" s="24"/>
      <c r="D2" s="24"/>
      <c r="E2" s="24"/>
      <c r="F2" s="24"/>
      <c r="G2" s="24"/>
      <c r="H2" s="24"/>
      <c r="I2" s="24"/>
      <c r="J2" s="24"/>
      <c r="K2" s="24"/>
      <c r="L2" s="24"/>
      <c r="M2" s="24"/>
      <c r="N2" s="24"/>
      <c r="O2" s="24"/>
      <c r="P2" s="230"/>
    </row>
    <row r="3" spans="2:16" ht="36.75" customHeight="1" x14ac:dyDescent="0.25">
      <c r="B3" s="25"/>
      <c r="C3" s="543" t="s">
        <v>40</v>
      </c>
      <c r="D3" s="544"/>
      <c r="E3" s="544"/>
      <c r="F3" s="544"/>
      <c r="P3" s="26"/>
    </row>
    <row r="4" spans="2:16" x14ac:dyDescent="0.2">
      <c r="B4" s="25"/>
      <c r="C4" s="203"/>
      <c r="D4" s="231" t="s">
        <v>41</v>
      </c>
      <c r="E4" s="203"/>
      <c r="F4" s="204"/>
      <c r="P4" s="26"/>
    </row>
    <row r="5" spans="2:16" x14ac:dyDescent="0.2">
      <c r="B5" s="25"/>
      <c r="C5" s="127"/>
      <c r="D5" s="128"/>
      <c r="E5" s="127"/>
      <c r="F5" s="128"/>
      <c r="P5" s="26"/>
    </row>
    <row r="6" spans="2:16" ht="48" customHeight="1" x14ac:dyDescent="0.25">
      <c r="B6" s="25"/>
      <c r="C6" s="545" t="s">
        <v>42</v>
      </c>
      <c r="D6" s="545"/>
      <c r="E6" s="545"/>
      <c r="F6" s="545"/>
      <c r="G6" s="545"/>
      <c r="H6" s="545"/>
      <c r="I6" s="545"/>
      <c r="J6" s="545"/>
      <c r="K6" s="545"/>
      <c r="L6" s="545"/>
      <c r="M6" s="545"/>
      <c r="N6" s="545"/>
      <c r="O6" s="545"/>
      <c r="P6" s="27"/>
    </row>
    <row r="7" spans="2:16" ht="15" thickBot="1" x14ac:dyDescent="0.25">
      <c r="B7" s="25"/>
      <c r="C7" s="52"/>
      <c r="D7" s="52"/>
      <c r="E7" s="52"/>
      <c r="F7" s="52"/>
      <c r="G7" s="52"/>
      <c r="H7" s="52"/>
      <c r="I7" s="52"/>
      <c r="J7" s="52"/>
      <c r="K7" s="52"/>
      <c r="L7" s="52"/>
      <c r="M7" s="52"/>
      <c r="N7" s="52"/>
      <c r="O7" s="52"/>
      <c r="P7" s="26"/>
    </row>
    <row r="8" spans="2:16" ht="15" x14ac:dyDescent="0.25">
      <c r="B8" s="25"/>
      <c r="C8" s="502"/>
      <c r="D8" s="504"/>
      <c r="E8" s="505"/>
      <c r="F8" s="505"/>
      <c r="G8" s="505"/>
      <c r="H8" s="505"/>
      <c r="I8" s="505"/>
      <c r="J8" s="505"/>
      <c r="K8" s="506"/>
      <c r="L8" s="517"/>
      <c r="M8" s="518"/>
      <c r="N8" s="518"/>
      <c r="O8" s="519"/>
      <c r="P8" s="28"/>
    </row>
    <row r="9" spans="2:16" ht="15" x14ac:dyDescent="0.25">
      <c r="B9" s="25"/>
      <c r="C9" s="503"/>
      <c r="D9" s="507" t="s">
        <v>43</v>
      </c>
      <c r="E9" s="508"/>
      <c r="F9" s="508"/>
      <c r="G9" s="508"/>
      <c r="H9" s="508"/>
      <c r="I9" s="508"/>
      <c r="J9" s="508"/>
      <c r="K9" s="509"/>
      <c r="L9" s="520"/>
      <c r="M9" s="521"/>
      <c r="N9" s="521"/>
      <c r="O9" s="522"/>
      <c r="P9" s="28"/>
    </row>
    <row r="10" spans="2:16" ht="15" x14ac:dyDescent="0.25">
      <c r="B10" s="25"/>
      <c r="C10" s="503"/>
      <c r="D10" s="507"/>
      <c r="E10" s="508"/>
      <c r="F10" s="508"/>
      <c r="G10" s="508"/>
      <c r="H10" s="508"/>
      <c r="I10" s="508"/>
      <c r="J10" s="508"/>
      <c r="K10" s="509"/>
      <c r="L10" s="510" t="s">
        <v>44</v>
      </c>
      <c r="M10" s="523"/>
      <c r="N10" s="524"/>
      <c r="O10" s="525"/>
      <c r="P10" s="28"/>
    </row>
    <row r="11" spans="2:16" ht="15" x14ac:dyDescent="0.25">
      <c r="B11" s="25"/>
      <c r="C11" s="503"/>
      <c r="D11" s="507" t="s">
        <v>45</v>
      </c>
      <c r="E11" s="508"/>
      <c r="F11" s="508"/>
      <c r="G11" s="508"/>
      <c r="H11" s="508"/>
      <c r="I11" s="508"/>
      <c r="J11" s="508"/>
      <c r="K11" s="509"/>
      <c r="L11" s="511"/>
      <c r="M11" s="526"/>
      <c r="N11" s="527"/>
      <c r="O11" s="528"/>
      <c r="P11" s="29"/>
    </row>
    <row r="12" spans="2:16" ht="12.75" customHeight="1" x14ac:dyDescent="0.2">
      <c r="B12" s="25"/>
      <c r="C12" s="503"/>
      <c r="D12" s="546"/>
      <c r="E12" s="547"/>
      <c r="F12" s="547"/>
      <c r="G12" s="547"/>
      <c r="H12" s="547"/>
      <c r="I12" s="547"/>
      <c r="J12" s="547"/>
      <c r="K12" s="548"/>
      <c r="L12" s="510" t="s">
        <v>46</v>
      </c>
      <c r="M12" s="510">
        <v>1</v>
      </c>
      <c r="N12" s="510" t="s">
        <v>47</v>
      </c>
      <c r="O12" s="515">
        <v>1</v>
      </c>
      <c r="P12" s="28"/>
    </row>
    <row r="13" spans="2:16" ht="13.5" x14ac:dyDescent="0.2">
      <c r="B13" s="25"/>
      <c r="C13" s="503"/>
      <c r="D13" s="546"/>
      <c r="E13" s="547"/>
      <c r="F13" s="547"/>
      <c r="G13" s="547"/>
      <c r="H13" s="547"/>
      <c r="I13" s="547"/>
      <c r="J13" s="547"/>
      <c r="K13" s="548"/>
      <c r="L13" s="529"/>
      <c r="M13" s="529"/>
      <c r="N13" s="529"/>
      <c r="O13" s="516"/>
      <c r="P13" s="28"/>
    </row>
    <row r="14" spans="2:16" ht="15" x14ac:dyDescent="0.25">
      <c r="B14" s="25"/>
      <c r="C14" s="503"/>
      <c r="D14" s="507" t="s">
        <v>48</v>
      </c>
      <c r="E14" s="508"/>
      <c r="F14" s="508"/>
      <c r="G14" s="508"/>
      <c r="H14" s="508"/>
      <c r="I14" s="508"/>
      <c r="J14" s="508"/>
      <c r="K14" s="509"/>
      <c r="L14" s="529"/>
      <c r="M14" s="529"/>
      <c r="N14" s="529"/>
      <c r="O14" s="516"/>
      <c r="P14" s="28"/>
    </row>
    <row r="15" spans="2:16" ht="15.75" thickBot="1" x14ac:dyDescent="0.3">
      <c r="B15" s="25"/>
      <c r="C15" s="53"/>
      <c r="D15" s="54"/>
      <c r="E15" s="54"/>
      <c r="F15" s="54"/>
      <c r="G15" s="54"/>
      <c r="H15" s="54"/>
      <c r="I15" s="54"/>
      <c r="J15" s="54"/>
      <c r="K15" s="54"/>
      <c r="L15" s="54"/>
      <c r="M15" s="55"/>
      <c r="N15" s="55"/>
      <c r="O15" s="56"/>
      <c r="P15" s="30"/>
    </row>
    <row r="16" spans="2:16" ht="15" x14ac:dyDescent="0.25">
      <c r="B16" s="25"/>
      <c r="C16" s="57"/>
      <c r="D16" s="219"/>
      <c r="E16" s="219"/>
      <c r="F16" s="219"/>
      <c r="G16" s="219"/>
      <c r="H16" s="219"/>
      <c r="I16" s="219"/>
      <c r="J16" s="219"/>
      <c r="K16" s="219"/>
      <c r="L16" s="58" t="s">
        <v>49</v>
      </c>
      <c r="M16" s="59" t="s">
        <v>50</v>
      </c>
      <c r="N16" s="59" t="s">
        <v>51</v>
      </c>
      <c r="O16" s="60" t="s">
        <v>52</v>
      </c>
      <c r="P16" s="29"/>
    </row>
    <row r="17" spans="2:16" ht="15" x14ac:dyDescent="0.25">
      <c r="B17" s="25"/>
      <c r="C17" s="61"/>
      <c r="D17" s="217"/>
      <c r="E17" s="217"/>
      <c r="F17" s="217"/>
      <c r="G17" s="217"/>
      <c r="H17" s="217"/>
      <c r="I17" s="217"/>
      <c r="J17" s="217"/>
      <c r="K17" s="217"/>
      <c r="L17" s="62"/>
      <c r="M17" s="63"/>
      <c r="N17" s="63"/>
      <c r="O17" s="64"/>
      <c r="P17" s="31"/>
    </row>
    <row r="18" spans="2:16" ht="18" customHeight="1" x14ac:dyDescent="0.25">
      <c r="B18" s="25"/>
      <c r="C18" s="450" t="s">
        <v>53</v>
      </c>
      <c r="D18" s="451"/>
      <c r="E18" s="451"/>
      <c r="F18" s="451"/>
      <c r="G18" s="217"/>
      <c r="H18" s="217"/>
      <c r="I18" s="217" t="s">
        <v>54</v>
      </c>
      <c r="J18" s="52"/>
      <c r="K18" s="217"/>
      <c r="L18" s="62"/>
      <c r="M18" s="52"/>
      <c r="N18" s="52"/>
      <c r="O18" s="65"/>
      <c r="P18" s="31"/>
    </row>
    <row r="19" spans="2:16" ht="15" x14ac:dyDescent="0.25">
      <c r="B19" s="25"/>
      <c r="C19" s="66"/>
      <c r="D19" s="67"/>
      <c r="E19" s="67"/>
      <c r="F19" s="67"/>
      <c r="G19" s="67"/>
      <c r="H19" s="67"/>
      <c r="I19" s="67"/>
      <c r="J19" s="67"/>
      <c r="K19" s="67"/>
      <c r="L19" s="67"/>
      <c r="M19" s="67"/>
      <c r="N19" s="67"/>
      <c r="O19" s="68"/>
      <c r="P19" s="32"/>
    </row>
    <row r="20" spans="2:16" ht="15" thickBot="1" x14ac:dyDescent="0.25">
      <c r="B20" s="25"/>
      <c r="C20" s="69"/>
      <c r="D20" s="70"/>
      <c r="E20" s="70"/>
      <c r="F20" s="70"/>
      <c r="G20" s="70"/>
      <c r="H20" s="70"/>
      <c r="I20" s="70"/>
      <c r="J20" s="70"/>
      <c r="K20" s="70"/>
      <c r="L20" s="70"/>
      <c r="M20" s="70"/>
      <c r="N20" s="70"/>
      <c r="O20" s="71"/>
      <c r="P20" s="26"/>
    </row>
    <row r="21" spans="2:16" ht="15" thickBot="1" x14ac:dyDescent="0.25">
      <c r="B21" s="25"/>
      <c r="C21" s="72"/>
      <c r="D21" s="73"/>
      <c r="E21" s="73"/>
      <c r="F21" s="73"/>
      <c r="G21" s="73"/>
      <c r="H21" s="73"/>
      <c r="I21" s="52"/>
      <c r="J21" s="52"/>
      <c r="K21" s="73"/>
      <c r="L21" s="73"/>
      <c r="M21" s="73"/>
      <c r="N21" s="73"/>
      <c r="O21" s="74"/>
      <c r="P21" s="26"/>
    </row>
    <row r="22" spans="2:16" ht="15" x14ac:dyDescent="0.25">
      <c r="B22" s="25"/>
      <c r="C22" s="532" t="s">
        <v>55</v>
      </c>
      <c r="D22" s="533"/>
      <c r="E22" s="533"/>
      <c r="F22" s="533"/>
      <c r="G22" s="533"/>
      <c r="H22" s="533"/>
      <c r="I22" s="533"/>
      <c r="J22" s="533"/>
      <c r="K22" s="533"/>
      <c r="L22" s="533"/>
      <c r="M22" s="533"/>
      <c r="N22" s="533"/>
      <c r="O22" s="534"/>
      <c r="P22" s="33"/>
    </row>
    <row r="23" spans="2:16" ht="15" thickBot="1" x14ac:dyDescent="0.25">
      <c r="B23" s="25"/>
      <c r="C23" s="75"/>
      <c r="D23" s="52"/>
      <c r="E23" s="52"/>
      <c r="F23" s="52"/>
      <c r="G23" s="52"/>
      <c r="H23" s="52"/>
      <c r="I23" s="52"/>
      <c r="J23" s="52"/>
      <c r="K23" s="52"/>
      <c r="L23" s="52"/>
      <c r="M23" s="52"/>
      <c r="N23" s="52"/>
      <c r="O23" s="76"/>
      <c r="P23" s="26"/>
    </row>
    <row r="24" spans="2:16" ht="15" x14ac:dyDescent="0.2">
      <c r="B24" s="25"/>
      <c r="C24" s="77" t="s">
        <v>56</v>
      </c>
      <c r="D24" s="512" t="s">
        <v>7</v>
      </c>
      <c r="E24" s="513"/>
      <c r="F24" s="513"/>
      <c r="G24" s="513"/>
      <c r="H24" s="513"/>
      <c r="I24" s="513"/>
      <c r="J24" s="513"/>
      <c r="K24" s="513"/>
      <c r="L24" s="514"/>
      <c r="M24" s="530" t="s">
        <v>57</v>
      </c>
      <c r="N24" s="531"/>
      <c r="O24" s="77" t="s">
        <v>9</v>
      </c>
      <c r="P24" s="34"/>
    </row>
    <row r="25" spans="2:16" ht="15" thickBot="1" x14ac:dyDescent="0.25">
      <c r="B25" s="25"/>
      <c r="C25" s="78"/>
      <c r="D25" s="486"/>
      <c r="E25" s="487"/>
      <c r="F25" s="487"/>
      <c r="G25" s="487"/>
      <c r="H25" s="487"/>
      <c r="I25" s="487"/>
      <c r="J25" s="487"/>
      <c r="K25" s="487"/>
      <c r="L25" s="488"/>
      <c r="M25" s="486"/>
      <c r="N25" s="488"/>
      <c r="O25" s="79"/>
      <c r="P25" s="35"/>
    </row>
    <row r="26" spans="2:16" x14ac:dyDescent="0.2">
      <c r="B26" s="25"/>
      <c r="C26" s="489" t="s">
        <v>58</v>
      </c>
      <c r="D26" s="490"/>
      <c r="E26" s="490"/>
      <c r="F26" s="490"/>
      <c r="G26" s="490"/>
      <c r="H26" s="490"/>
      <c r="I26" s="490"/>
      <c r="J26" s="490"/>
      <c r="K26" s="490"/>
      <c r="L26" s="490"/>
      <c r="M26" s="490"/>
      <c r="N26" s="490"/>
      <c r="O26" s="491"/>
      <c r="P26" s="36"/>
    </row>
    <row r="27" spans="2:16" x14ac:dyDescent="0.2">
      <c r="B27" s="25"/>
      <c r="C27" s="492"/>
      <c r="D27" s="493"/>
      <c r="E27" s="493"/>
      <c r="F27" s="493"/>
      <c r="G27" s="493"/>
      <c r="H27" s="493"/>
      <c r="I27" s="493"/>
      <c r="J27" s="493"/>
      <c r="K27" s="493"/>
      <c r="L27" s="493"/>
      <c r="M27" s="493"/>
      <c r="N27" s="493"/>
      <c r="O27" s="494"/>
      <c r="P27" s="36"/>
    </row>
    <row r="28" spans="2:16" ht="13.5" thickBot="1" x14ac:dyDescent="0.25">
      <c r="B28" s="25"/>
      <c r="C28" s="495"/>
      <c r="D28" s="496"/>
      <c r="E28" s="496"/>
      <c r="F28" s="496"/>
      <c r="G28" s="496"/>
      <c r="H28" s="496"/>
      <c r="I28" s="496"/>
      <c r="J28" s="496"/>
      <c r="K28" s="496"/>
      <c r="L28" s="496"/>
      <c r="M28" s="496"/>
      <c r="N28" s="496"/>
      <c r="O28" s="497"/>
      <c r="P28" s="36"/>
    </row>
    <row r="29" spans="2:16" ht="15" x14ac:dyDescent="0.25">
      <c r="B29" s="25"/>
      <c r="C29" s="474" t="s">
        <v>7</v>
      </c>
      <c r="D29" s="541"/>
      <c r="E29" s="541"/>
      <c r="F29" s="541"/>
      <c r="G29" s="542"/>
      <c r="H29" s="480" t="s">
        <v>59</v>
      </c>
      <c r="I29" s="541"/>
      <c r="J29" s="484" t="s">
        <v>60</v>
      </c>
      <c r="K29" s="485"/>
      <c r="L29" s="80" t="s">
        <v>61</v>
      </c>
      <c r="M29" s="480" t="s">
        <v>62</v>
      </c>
      <c r="N29" s="481"/>
      <c r="O29" s="81" t="s">
        <v>63</v>
      </c>
      <c r="P29" s="37"/>
    </row>
    <row r="30" spans="2:16" ht="14.25" x14ac:dyDescent="0.2">
      <c r="B30" s="25"/>
      <c r="C30" s="458"/>
      <c r="D30" s="459"/>
      <c r="E30" s="459"/>
      <c r="F30" s="459"/>
      <c r="G30" s="535"/>
      <c r="H30" s="536"/>
      <c r="I30" s="535"/>
      <c r="J30" s="536"/>
      <c r="K30" s="535"/>
      <c r="L30" s="82"/>
      <c r="M30" s="537"/>
      <c r="N30" s="538"/>
      <c r="O30" s="83"/>
      <c r="P30" s="38"/>
    </row>
    <row r="31" spans="2:16" ht="14.25" x14ac:dyDescent="0.2">
      <c r="B31" s="25"/>
      <c r="C31" s="84"/>
      <c r="D31" s="85"/>
      <c r="E31" s="85"/>
      <c r="F31" s="85"/>
      <c r="G31" s="86"/>
      <c r="H31" s="87"/>
      <c r="I31" s="86"/>
      <c r="J31" s="87"/>
      <c r="K31" s="86"/>
      <c r="L31" s="82"/>
      <c r="M31" s="537"/>
      <c r="N31" s="538"/>
      <c r="O31" s="83"/>
      <c r="P31" s="38"/>
    </row>
    <row r="32" spans="2:16" ht="15" thickBot="1" x14ac:dyDescent="0.25">
      <c r="B32" s="25"/>
      <c r="C32" s="470"/>
      <c r="D32" s="471"/>
      <c r="E32" s="471"/>
      <c r="F32" s="471"/>
      <c r="G32" s="498"/>
      <c r="H32" s="499"/>
      <c r="I32" s="498"/>
      <c r="J32" s="499"/>
      <c r="K32" s="498"/>
      <c r="L32" s="88"/>
      <c r="M32" s="500"/>
      <c r="N32" s="501"/>
      <c r="O32" s="83"/>
      <c r="P32" s="38"/>
    </row>
    <row r="33" spans="2:16" ht="15.75" thickBot="1" x14ac:dyDescent="0.3">
      <c r="B33" s="25"/>
      <c r="C33" s="464" t="s">
        <v>64</v>
      </c>
      <c r="D33" s="465"/>
      <c r="E33" s="465"/>
      <c r="F33" s="465"/>
      <c r="G33" s="465"/>
      <c r="H33" s="465"/>
      <c r="I33" s="465"/>
      <c r="J33" s="465"/>
      <c r="K33" s="465"/>
      <c r="L33" s="465"/>
      <c r="M33" s="465"/>
      <c r="N33" s="466"/>
      <c r="O33" s="89"/>
      <c r="P33" s="39"/>
    </row>
    <row r="34" spans="2:16" ht="13.5" customHeight="1" x14ac:dyDescent="0.2">
      <c r="B34" s="25"/>
      <c r="C34" s="489" t="s">
        <v>65</v>
      </c>
      <c r="D34" s="490"/>
      <c r="E34" s="490"/>
      <c r="F34" s="490"/>
      <c r="G34" s="490"/>
      <c r="H34" s="490"/>
      <c r="I34" s="490"/>
      <c r="J34" s="490"/>
      <c r="K34" s="490"/>
      <c r="L34" s="490"/>
      <c r="M34" s="490"/>
      <c r="N34" s="490"/>
      <c r="O34" s="491"/>
      <c r="P34" s="36"/>
    </row>
    <row r="35" spans="2:16" x14ac:dyDescent="0.2">
      <c r="B35" s="25"/>
      <c r="C35" s="492"/>
      <c r="D35" s="493"/>
      <c r="E35" s="493"/>
      <c r="F35" s="493"/>
      <c r="G35" s="493"/>
      <c r="H35" s="493"/>
      <c r="I35" s="493"/>
      <c r="J35" s="493"/>
      <c r="K35" s="493"/>
      <c r="L35" s="493"/>
      <c r="M35" s="493"/>
      <c r="N35" s="493"/>
      <c r="O35" s="494"/>
      <c r="P35" s="36"/>
    </row>
    <row r="36" spans="2:16" ht="13.5" thickBot="1" x14ac:dyDescent="0.25">
      <c r="B36" s="25"/>
      <c r="C36" s="495"/>
      <c r="D36" s="496"/>
      <c r="E36" s="496"/>
      <c r="F36" s="496"/>
      <c r="G36" s="496"/>
      <c r="H36" s="496"/>
      <c r="I36" s="496"/>
      <c r="J36" s="496"/>
      <c r="K36" s="496"/>
      <c r="L36" s="496"/>
      <c r="M36" s="496"/>
      <c r="N36" s="496"/>
      <c r="O36" s="497"/>
      <c r="P36" s="36"/>
    </row>
    <row r="37" spans="2:16" ht="15" x14ac:dyDescent="0.25">
      <c r="B37" s="25"/>
      <c r="C37" s="474" t="s">
        <v>7</v>
      </c>
      <c r="D37" s="475"/>
      <c r="E37" s="475"/>
      <c r="F37" s="475"/>
      <c r="G37" s="475"/>
      <c r="H37" s="475"/>
      <c r="I37" s="475"/>
      <c r="J37" s="481"/>
      <c r="K37" s="218" t="s">
        <v>57</v>
      </c>
      <c r="L37" s="80" t="s">
        <v>9</v>
      </c>
      <c r="M37" s="480" t="s">
        <v>66</v>
      </c>
      <c r="N37" s="481"/>
      <c r="O37" s="81" t="s">
        <v>63</v>
      </c>
      <c r="P37" s="37"/>
    </row>
    <row r="38" spans="2:16" ht="14.25" x14ac:dyDescent="0.2">
      <c r="B38" s="25"/>
      <c r="C38" s="458"/>
      <c r="D38" s="459"/>
      <c r="E38" s="459"/>
      <c r="F38" s="459"/>
      <c r="G38" s="459"/>
      <c r="H38" s="459"/>
      <c r="I38" s="459"/>
      <c r="J38" s="535"/>
      <c r="K38" s="222"/>
      <c r="L38" s="90"/>
      <c r="M38" s="539"/>
      <c r="N38" s="540"/>
      <c r="O38" s="83"/>
      <c r="P38" s="38"/>
    </row>
    <row r="39" spans="2:16" ht="15" thickBot="1" x14ac:dyDescent="0.25">
      <c r="B39" s="25"/>
      <c r="C39" s="470"/>
      <c r="D39" s="471"/>
      <c r="E39" s="471"/>
      <c r="F39" s="471"/>
      <c r="G39" s="471"/>
      <c r="H39" s="471"/>
      <c r="I39" s="471"/>
      <c r="J39" s="498"/>
      <c r="K39" s="85"/>
      <c r="L39" s="91"/>
      <c r="M39" s="472"/>
      <c r="N39" s="473"/>
      <c r="O39" s="92"/>
      <c r="P39" s="38"/>
    </row>
    <row r="40" spans="2:16" ht="15.75" thickBot="1" x14ac:dyDescent="0.3">
      <c r="B40" s="25"/>
      <c r="C40" s="464" t="s">
        <v>64</v>
      </c>
      <c r="D40" s="465"/>
      <c r="E40" s="465"/>
      <c r="F40" s="465"/>
      <c r="G40" s="465"/>
      <c r="H40" s="465"/>
      <c r="I40" s="465"/>
      <c r="J40" s="465"/>
      <c r="K40" s="465"/>
      <c r="L40" s="465"/>
      <c r="M40" s="465"/>
      <c r="N40" s="466"/>
      <c r="O40" s="93">
        <v>0</v>
      </c>
      <c r="P40" s="38"/>
    </row>
    <row r="41" spans="2:16" x14ac:dyDescent="0.2">
      <c r="B41" s="25"/>
      <c r="C41" s="489" t="s">
        <v>67</v>
      </c>
      <c r="D41" s="490"/>
      <c r="E41" s="490"/>
      <c r="F41" s="490"/>
      <c r="G41" s="490"/>
      <c r="H41" s="490"/>
      <c r="I41" s="490"/>
      <c r="J41" s="490"/>
      <c r="K41" s="490"/>
      <c r="L41" s="490"/>
      <c r="M41" s="490"/>
      <c r="N41" s="490"/>
      <c r="O41" s="491"/>
      <c r="P41" s="36"/>
    </row>
    <row r="42" spans="2:16" x14ac:dyDescent="0.2">
      <c r="B42" s="25"/>
      <c r="C42" s="492"/>
      <c r="D42" s="493"/>
      <c r="E42" s="493"/>
      <c r="F42" s="493"/>
      <c r="G42" s="493"/>
      <c r="H42" s="493"/>
      <c r="I42" s="493"/>
      <c r="J42" s="493"/>
      <c r="K42" s="493"/>
      <c r="L42" s="493"/>
      <c r="M42" s="493"/>
      <c r="N42" s="493"/>
      <c r="O42" s="494"/>
      <c r="P42" s="36"/>
    </row>
    <row r="43" spans="2:16" ht="13.5" thickBot="1" x14ac:dyDescent="0.25">
      <c r="B43" s="25"/>
      <c r="C43" s="495"/>
      <c r="D43" s="496"/>
      <c r="E43" s="496"/>
      <c r="F43" s="496"/>
      <c r="G43" s="496"/>
      <c r="H43" s="496"/>
      <c r="I43" s="496"/>
      <c r="J43" s="496"/>
      <c r="K43" s="496"/>
      <c r="L43" s="496"/>
      <c r="M43" s="496"/>
      <c r="N43" s="496"/>
      <c r="O43" s="497"/>
      <c r="P43" s="36"/>
    </row>
    <row r="44" spans="2:16" ht="17.25" x14ac:dyDescent="0.25">
      <c r="B44" s="25"/>
      <c r="C44" s="474" t="s">
        <v>68</v>
      </c>
      <c r="D44" s="475"/>
      <c r="E44" s="475"/>
      <c r="F44" s="475"/>
      <c r="G44" s="475"/>
      <c r="H44" s="475"/>
      <c r="I44" s="475"/>
      <c r="J44" s="80" t="s">
        <v>69</v>
      </c>
      <c r="K44" s="220" t="s">
        <v>70</v>
      </c>
      <c r="L44" s="94" t="s">
        <v>71</v>
      </c>
      <c r="M44" s="480" t="s">
        <v>72</v>
      </c>
      <c r="N44" s="481"/>
      <c r="O44" s="81" t="s">
        <v>63</v>
      </c>
      <c r="P44" s="37"/>
    </row>
    <row r="45" spans="2:16" ht="14.25" x14ac:dyDescent="0.2">
      <c r="B45" s="25"/>
      <c r="C45" s="458"/>
      <c r="D45" s="459"/>
      <c r="E45" s="459"/>
      <c r="F45" s="459"/>
      <c r="G45" s="459"/>
      <c r="H45" s="459"/>
      <c r="I45" s="459"/>
      <c r="J45" s="95"/>
      <c r="K45" s="96"/>
      <c r="L45" s="95"/>
      <c r="M45" s="478"/>
      <c r="N45" s="479"/>
      <c r="O45" s="83"/>
      <c r="P45" s="38"/>
    </row>
    <row r="46" spans="2:16" ht="15" thickBot="1" x14ac:dyDescent="0.25">
      <c r="B46" s="25"/>
      <c r="C46" s="470"/>
      <c r="D46" s="471"/>
      <c r="E46" s="471"/>
      <c r="F46" s="471"/>
      <c r="G46" s="471"/>
      <c r="H46" s="471"/>
      <c r="I46" s="471"/>
      <c r="J46" s="97"/>
      <c r="K46" s="98"/>
      <c r="L46" s="97"/>
      <c r="M46" s="472"/>
      <c r="N46" s="473"/>
      <c r="O46" s="99"/>
      <c r="P46" s="38"/>
    </row>
    <row r="47" spans="2:16" ht="15.75" thickBot="1" x14ac:dyDescent="0.3">
      <c r="B47" s="25"/>
      <c r="C47" s="464" t="s">
        <v>64</v>
      </c>
      <c r="D47" s="465"/>
      <c r="E47" s="465"/>
      <c r="F47" s="465"/>
      <c r="G47" s="465"/>
      <c r="H47" s="465"/>
      <c r="I47" s="465"/>
      <c r="J47" s="465"/>
      <c r="K47" s="465"/>
      <c r="L47" s="465"/>
      <c r="M47" s="465"/>
      <c r="N47" s="466"/>
      <c r="O47" s="89"/>
      <c r="P47" s="39"/>
    </row>
    <row r="48" spans="2:16" x14ac:dyDescent="0.2">
      <c r="B48" s="25"/>
      <c r="C48" s="489" t="s">
        <v>73</v>
      </c>
      <c r="D48" s="490"/>
      <c r="E48" s="490"/>
      <c r="F48" s="490"/>
      <c r="G48" s="490"/>
      <c r="H48" s="490"/>
      <c r="I48" s="490"/>
      <c r="J48" s="490"/>
      <c r="K48" s="490"/>
      <c r="L48" s="490"/>
      <c r="M48" s="490"/>
      <c r="N48" s="490"/>
      <c r="O48" s="491"/>
      <c r="P48" s="36"/>
    </row>
    <row r="49" spans="2:16" x14ac:dyDescent="0.2">
      <c r="B49" s="25"/>
      <c r="C49" s="492"/>
      <c r="D49" s="493"/>
      <c r="E49" s="493"/>
      <c r="F49" s="493"/>
      <c r="G49" s="493"/>
      <c r="H49" s="493"/>
      <c r="I49" s="493"/>
      <c r="J49" s="493"/>
      <c r="K49" s="493"/>
      <c r="L49" s="493"/>
      <c r="M49" s="493"/>
      <c r="N49" s="493"/>
      <c r="O49" s="494"/>
      <c r="P49" s="36"/>
    </row>
    <row r="50" spans="2:16" ht="13.5" thickBot="1" x14ac:dyDescent="0.25">
      <c r="B50" s="25"/>
      <c r="C50" s="495"/>
      <c r="D50" s="496"/>
      <c r="E50" s="496"/>
      <c r="F50" s="496"/>
      <c r="G50" s="496"/>
      <c r="H50" s="496"/>
      <c r="I50" s="496"/>
      <c r="J50" s="496"/>
      <c r="K50" s="496"/>
      <c r="L50" s="496"/>
      <c r="M50" s="496"/>
      <c r="N50" s="496"/>
      <c r="O50" s="497"/>
      <c r="P50" s="36"/>
    </row>
    <row r="51" spans="2:16" ht="30" x14ac:dyDescent="0.25">
      <c r="B51" s="25"/>
      <c r="C51" s="474" t="s">
        <v>74</v>
      </c>
      <c r="D51" s="475"/>
      <c r="E51" s="475"/>
      <c r="F51" s="475"/>
      <c r="G51" s="475"/>
      <c r="H51" s="475"/>
      <c r="I51" s="475"/>
      <c r="J51" s="80" t="s">
        <v>75</v>
      </c>
      <c r="K51" s="100" t="s">
        <v>76</v>
      </c>
      <c r="L51" s="101" t="s">
        <v>77</v>
      </c>
      <c r="M51" s="476" t="s">
        <v>62</v>
      </c>
      <c r="N51" s="477"/>
      <c r="O51" s="102" t="s">
        <v>63</v>
      </c>
      <c r="P51" s="40"/>
    </row>
    <row r="52" spans="2:16" ht="14.25" x14ac:dyDescent="0.2">
      <c r="B52" s="25"/>
      <c r="C52" s="103"/>
      <c r="D52" s="104"/>
      <c r="E52" s="104"/>
      <c r="F52" s="104"/>
      <c r="G52" s="104"/>
      <c r="H52" s="104"/>
      <c r="I52" s="104"/>
      <c r="J52" s="105"/>
      <c r="K52" s="106"/>
      <c r="L52" s="107"/>
      <c r="M52" s="482"/>
      <c r="N52" s="483"/>
      <c r="O52" s="108"/>
      <c r="P52" s="41"/>
    </row>
    <row r="53" spans="2:16" ht="14.25" x14ac:dyDescent="0.2">
      <c r="B53" s="25"/>
      <c r="C53" s="103"/>
      <c r="D53" s="104"/>
      <c r="E53" s="104"/>
      <c r="F53" s="104"/>
      <c r="G53" s="104"/>
      <c r="H53" s="104"/>
      <c r="I53" s="104"/>
      <c r="J53" s="105"/>
      <c r="K53" s="106"/>
      <c r="L53" s="107"/>
      <c r="M53" s="482"/>
      <c r="N53" s="483"/>
      <c r="O53" s="108"/>
      <c r="P53" s="41"/>
    </row>
    <row r="54" spans="2:16" ht="14.25" x14ac:dyDescent="0.2">
      <c r="B54" s="25"/>
      <c r="C54" s="103"/>
      <c r="D54" s="104"/>
      <c r="E54" s="104"/>
      <c r="F54" s="104"/>
      <c r="G54" s="104"/>
      <c r="H54" s="104"/>
      <c r="I54" s="104"/>
      <c r="J54" s="105"/>
      <c r="K54" s="106"/>
      <c r="L54" s="107"/>
      <c r="M54" s="478"/>
      <c r="N54" s="479"/>
      <c r="O54" s="108"/>
      <c r="P54" s="41"/>
    </row>
    <row r="55" spans="2:16" ht="15" thickBot="1" x14ac:dyDescent="0.25">
      <c r="B55" s="25"/>
      <c r="C55" s="470"/>
      <c r="D55" s="471"/>
      <c r="E55" s="471"/>
      <c r="F55" s="471"/>
      <c r="G55" s="471"/>
      <c r="H55" s="471"/>
      <c r="I55" s="471"/>
      <c r="J55" s="97"/>
      <c r="K55" s="98"/>
      <c r="L55" s="97"/>
      <c r="M55" s="472"/>
      <c r="N55" s="473"/>
      <c r="O55" s="99"/>
      <c r="P55" s="38"/>
    </row>
    <row r="56" spans="2:16" ht="15.75" thickBot="1" x14ac:dyDescent="0.3">
      <c r="B56" s="25"/>
      <c r="C56" s="464" t="s">
        <v>64</v>
      </c>
      <c r="D56" s="465"/>
      <c r="E56" s="465"/>
      <c r="F56" s="465"/>
      <c r="G56" s="465"/>
      <c r="H56" s="465"/>
      <c r="I56" s="465"/>
      <c r="J56" s="465"/>
      <c r="K56" s="465"/>
      <c r="L56" s="465"/>
      <c r="M56" s="465"/>
      <c r="N56" s="466"/>
      <c r="O56" s="93"/>
      <c r="P56" s="38"/>
    </row>
    <row r="57" spans="2:16" ht="15" thickBot="1" x14ac:dyDescent="0.25">
      <c r="B57" s="25"/>
      <c r="C57" s="75"/>
      <c r="D57" s="52"/>
      <c r="E57" s="52"/>
      <c r="F57" s="52"/>
      <c r="G57" s="52"/>
      <c r="H57" s="52"/>
      <c r="I57" s="52"/>
      <c r="J57" s="52"/>
      <c r="K57" s="52"/>
      <c r="L57" s="52"/>
      <c r="M57" s="52"/>
      <c r="N57" s="52"/>
      <c r="O57" s="76"/>
      <c r="P57" s="26"/>
    </row>
    <row r="58" spans="2:16" ht="15.75" thickBot="1" x14ac:dyDescent="0.3">
      <c r="B58" s="25"/>
      <c r="C58" s="467" t="s">
        <v>78</v>
      </c>
      <c r="D58" s="468"/>
      <c r="E58" s="468"/>
      <c r="F58" s="468"/>
      <c r="G58" s="468"/>
      <c r="H58" s="468"/>
      <c r="I58" s="468"/>
      <c r="J58" s="468"/>
      <c r="K58" s="468"/>
      <c r="L58" s="468"/>
      <c r="M58" s="468"/>
      <c r="N58" s="469"/>
      <c r="O58" s="109"/>
      <c r="P58" s="42"/>
    </row>
    <row r="59" spans="2:16" x14ac:dyDescent="0.2">
      <c r="B59" s="25"/>
      <c r="C59" s="489" t="s">
        <v>79</v>
      </c>
      <c r="D59" s="490"/>
      <c r="E59" s="490"/>
      <c r="F59" s="490"/>
      <c r="G59" s="490"/>
      <c r="H59" s="490"/>
      <c r="I59" s="490"/>
      <c r="J59" s="490"/>
      <c r="K59" s="490"/>
      <c r="L59" s="490"/>
      <c r="M59" s="490"/>
      <c r="N59" s="490"/>
      <c r="O59" s="491"/>
      <c r="P59" s="36"/>
    </row>
    <row r="60" spans="2:16" x14ac:dyDescent="0.2">
      <c r="B60" s="25"/>
      <c r="C60" s="492"/>
      <c r="D60" s="493"/>
      <c r="E60" s="493"/>
      <c r="F60" s="493"/>
      <c r="G60" s="493"/>
      <c r="H60" s="493"/>
      <c r="I60" s="493"/>
      <c r="J60" s="493"/>
      <c r="K60" s="493"/>
      <c r="L60" s="493"/>
      <c r="M60" s="493"/>
      <c r="N60" s="493"/>
      <c r="O60" s="494"/>
      <c r="P60" s="36"/>
    </row>
    <row r="61" spans="2:16" ht="13.5" thickBot="1" x14ac:dyDescent="0.25">
      <c r="B61" s="25"/>
      <c r="C61" s="495"/>
      <c r="D61" s="496"/>
      <c r="E61" s="496"/>
      <c r="F61" s="496"/>
      <c r="G61" s="496"/>
      <c r="H61" s="496"/>
      <c r="I61" s="496"/>
      <c r="J61" s="496"/>
      <c r="K61" s="496"/>
      <c r="L61" s="496"/>
      <c r="M61" s="496"/>
      <c r="N61" s="496"/>
      <c r="O61" s="497"/>
      <c r="P61" s="36"/>
    </row>
    <row r="62" spans="2:16" ht="15" x14ac:dyDescent="0.25">
      <c r="B62" s="25"/>
      <c r="C62" s="474" t="s">
        <v>80</v>
      </c>
      <c r="D62" s="475"/>
      <c r="E62" s="475"/>
      <c r="F62" s="475"/>
      <c r="G62" s="475"/>
      <c r="H62" s="475"/>
      <c r="I62" s="475"/>
      <c r="J62" s="220"/>
      <c r="K62" s="221"/>
      <c r="L62" s="101" t="s">
        <v>81</v>
      </c>
      <c r="M62" s="476" t="s">
        <v>82</v>
      </c>
      <c r="N62" s="477"/>
      <c r="O62" s="102"/>
      <c r="P62" s="40"/>
    </row>
    <row r="63" spans="2:16" ht="14.25" x14ac:dyDescent="0.2">
      <c r="B63" s="25"/>
      <c r="C63" s="458" t="s">
        <v>83</v>
      </c>
      <c r="D63" s="459"/>
      <c r="E63" s="459"/>
      <c r="F63" s="459"/>
      <c r="G63" s="459"/>
      <c r="H63" s="459"/>
      <c r="I63" s="459"/>
      <c r="J63" s="110"/>
      <c r="K63" s="111"/>
      <c r="L63" s="112"/>
      <c r="M63" s="460"/>
      <c r="N63" s="461"/>
      <c r="O63" s="113"/>
      <c r="P63" s="43"/>
    </row>
    <row r="64" spans="2:16" ht="14.25" x14ac:dyDescent="0.2">
      <c r="B64" s="25"/>
      <c r="C64" s="84" t="s">
        <v>84</v>
      </c>
      <c r="D64" s="85"/>
      <c r="E64" s="85"/>
      <c r="F64" s="85"/>
      <c r="G64" s="85"/>
      <c r="H64" s="85"/>
      <c r="I64" s="85"/>
      <c r="J64" s="110"/>
      <c r="K64" s="111"/>
      <c r="L64" s="112"/>
      <c r="M64" s="460"/>
      <c r="N64" s="461"/>
      <c r="O64" s="113"/>
      <c r="P64" s="43"/>
    </row>
    <row r="65" spans="2:16" ht="15" thickBot="1" x14ac:dyDescent="0.25">
      <c r="B65" s="25"/>
      <c r="C65" s="69" t="s">
        <v>85</v>
      </c>
      <c r="D65" s="70"/>
      <c r="E65" s="70"/>
      <c r="F65" s="70"/>
      <c r="G65" s="70"/>
      <c r="H65" s="70"/>
      <c r="I65" s="70"/>
      <c r="J65" s="114"/>
      <c r="K65" s="115"/>
      <c r="L65" s="112"/>
      <c r="M65" s="462"/>
      <c r="N65" s="463"/>
      <c r="O65" s="113"/>
      <c r="P65" s="43"/>
    </row>
    <row r="66" spans="2:16" ht="15.75" thickBot="1" x14ac:dyDescent="0.3">
      <c r="B66" s="25"/>
      <c r="C66" s="464" t="s">
        <v>64</v>
      </c>
      <c r="D66" s="465"/>
      <c r="E66" s="465"/>
      <c r="F66" s="465"/>
      <c r="G66" s="465"/>
      <c r="H66" s="465"/>
      <c r="I66" s="465"/>
      <c r="J66" s="465"/>
      <c r="K66" s="465"/>
      <c r="L66" s="465"/>
      <c r="M66" s="465"/>
      <c r="N66" s="466"/>
      <c r="O66" s="116"/>
      <c r="P66" s="44"/>
    </row>
    <row r="67" spans="2:16" ht="15" thickBot="1" x14ac:dyDescent="0.25">
      <c r="B67" s="25"/>
      <c r="C67" s="75"/>
      <c r="D67" s="52"/>
      <c r="E67" s="52"/>
      <c r="F67" s="52"/>
      <c r="G67" s="52"/>
      <c r="H67" s="52"/>
      <c r="I67" s="52"/>
      <c r="J67" s="52"/>
      <c r="K67" s="52"/>
      <c r="L67" s="52"/>
      <c r="M67" s="52"/>
      <c r="N67" s="52"/>
      <c r="O67" s="76"/>
      <c r="P67" s="26"/>
    </row>
    <row r="68" spans="2:16" ht="15.75" thickBot="1" x14ac:dyDescent="0.3">
      <c r="B68" s="25"/>
      <c r="C68" s="467" t="s">
        <v>86</v>
      </c>
      <c r="D68" s="468"/>
      <c r="E68" s="468"/>
      <c r="F68" s="468"/>
      <c r="G68" s="468"/>
      <c r="H68" s="468"/>
      <c r="I68" s="468"/>
      <c r="J68" s="468"/>
      <c r="K68" s="468"/>
      <c r="L68" s="468"/>
      <c r="M68" s="468"/>
      <c r="N68" s="469"/>
      <c r="O68" s="117"/>
      <c r="P68" s="44"/>
    </row>
    <row r="69" spans="2:16" ht="14.25" x14ac:dyDescent="0.2">
      <c r="B69" s="25"/>
      <c r="C69" s="75"/>
      <c r="D69" s="52"/>
      <c r="E69" s="52"/>
      <c r="F69" s="52"/>
      <c r="G69" s="52"/>
      <c r="H69" s="52"/>
      <c r="I69" s="52"/>
      <c r="J69" s="52"/>
      <c r="K69" s="52"/>
      <c r="L69" s="52"/>
      <c r="M69" s="52"/>
      <c r="N69" s="52"/>
      <c r="O69" s="76"/>
      <c r="P69" s="26"/>
    </row>
    <row r="70" spans="2:16" ht="14.25" x14ac:dyDescent="0.2">
      <c r="B70" s="25"/>
      <c r="C70" s="75"/>
      <c r="D70" s="52"/>
      <c r="E70" s="52"/>
      <c r="F70" s="52"/>
      <c r="G70" s="52"/>
      <c r="H70" s="118" t="s">
        <v>87</v>
      </c>
      <c r="I70" s="118"/>
      <c r="J70" s="118"/>
      <c r="K70" s="118"/>
      <c r="L70" s="52"/>
      <c r="M70" s="52"/>
      <c r="N70" s="52"/>
      <c r="O70" s="76"/>
      <c r="P70" s="26"/>
    </row>
    <row r="71" spans="2:16" ht="15" x14ac:dyDescent="0.25">
      <c r="B71" s="25"/>
      <c r="C71" s="75"/>
      <c r="D71" s="52"/>
      <c r="E71" s="52"/>
      <c r="F71" s="52"/>
      <c r="G71" s="52"/>
      <c r="H71" s="118" t="s">
        <v>88</v>
      </c>
      <c r="I71" s="52"/>
      <c r="J71" s="52"/>
      <c r="K71" s="52"/>
      <c r="L71" s="52"/>
      <c r="M71" s="52"/>
      <c r="N71" s="52"/>
      <c r="O71" s="76"/>
      <c r="P71" s="45"/>
    </row>
    <row r="72" spans="2:16" ht="15" x14ac:dyDescent="0.25">
      <c r="B72" s="25"/>
      <c r="C72" s="75"/>
      <c r="D72" s="52"/>
      <c r="E72" s="52"/>
      <c r="F72" s="52"/>
      <c r="G72" s="52"/>
      <c r="H72" s="118" t="s">
        <v>89</v>
      </c>
      <c r="I72" s="52"/>
      <c r="J72" s="52"/>
      <c r="K72" s="52"/>
      <c r="L72" s="52"/>
      <c r="M72" s="52"/>
      <c r="N72" s="52"/>
      <c r="O72" s="76"/>
      <c r="P72" s="45"/>
    </row>
    <row r="73" spans="2:16" ht="14.25" x14ac:dyDescent="0.2">
      <c r="B73" s="25"/>
      <c r="C73" s="61"/>
      <c r="D73" s="119"/>
      <c r="E73" s="119"/>
      <c r="F73" s="119"/>
      <c r="G73" s="119"/>
      <c r="H73" s="118" t="s">
        <v>90</v>
      </c>
      <c r="I73" s="119"/>
      <c r="J73" s="119"/>
      <c r="K73" s="119"/>
      <c r="L73" s="119"/>
      <c r="M73" s="119"/>
      <c r="N73" s="119"/>
      <c r="O73" s="120"/>
      <c r="P73" s="46"/>
    </row>
    <row r="74" spans="2:16" ht="14.25" x14ac:dyDescent="0.2">
      <c r="B74" s="25"/>
      <c r="C74" s="75"/>
      <c r="D74" s="52"/>
      <c r="E74" s="52"/>
      <c r="F74" s="52"/>
      <c r="G74" s="52"/>
      <c r="H74" s="52" t="s">
        <v>91</v>
      </c>
      <c r="I74" s="52"/>
      <c r="J74" s="52"/>
      <c r="K74" s="52"/>
      <c r="L74" s="52"/>
      <c r="M74" s="52"/>
      <c r="N74" s="52"/>
      <c r="O74" s="76"/>
      <c r="P74" s="26"/>
    </row>
    <row r="75" spans="2:16" ht="15" x14ac:dyDescent="0.25">
      <c r="B75" s="25"/>
      <c r="C75" s="121" t="s">
        <v>92</v>
      </c>
      <c r="D75" s="122"/>
      <c r="E75" s="122"/>
      <c r="F75" s="122"/>
      <c r="G75" s="122"/>
      <c r="H75" s="122"/>
      <c r="I75" s="122"/>
      <c r="J75" s="122"/>
      <c r="K75" s="122"/>
      <c r="L75" s="122"/>
      <c r="M75" s="122"/>
      <c r="N75" s="122"/>
      <c r="O75" s="123"/>
      <c r="P75" s="26"/>
    </row>
    <row r="76" spans="2:16" ht="14.25" x14ac:dyDescent="0.2">
      <c r="B76" s="25"/>
      <c r="C76" s="455"/>
      <c r="D76" s="456"/>
      <c r="E76" s="456"/>
      <c r="F76" s="456"/>
      <c r="G76" s="456"/>
      <c r="H76" s="456"/>
      <c r="I76" s="456"/>
      <c r="J76" s="456"/>
      <c r="K76" s="456"/>
      <c r="L76" s="456"/>
      <c r="M76" s="456"/>
      <c r="N76" s="456"/>
      <c r="O76" s="457"/>
      <c r="P76" s="46"/>
    </row>
    <row r="77" spans="2:16" ht="14.25" x14ac:dyDescent="0.2">
      <c r="B77" s="25"/>
      <c r="C77" s="455"/>
      <c r="D77" s="456"/>
      <c r="E77" s="456"/>
      <c r="F77" s="456"/>
      <c r="G77" s="456"/>
      <c r="H77" s="456"/>
      <c r="I77" s="456"/>
      <c r="J77" s="456"/>
      <c r="K77" s="456"/>
      <c r="L77" s="456"/>
      <c r="M77" s="456"/>
      <c r="N77" s="456"/>
      <c r="O77" s="457"/>
      <c r="P77" s="46"/>
    </row>
    <row r="78" spans="2:16" ht="14.25" x14ac:dyDescent="0.2">
      <c r="B78" s="25"/>
      <c r="C78" s="61"/>
      <c r="D78" s="119"/>
      <c r="E78" s="119"/>
      <c r="F78" s="119"/>
      <c r="G78" s="119"/>
      <c r="H78" s="119"/>
      <c r="I78" s="119"/>
      <c r="J78" s="119"/>
      <c r="K78" s="119"/>
      <c r="L78" s="119"/>
      <c r="M78" s="119"/>
      <c r="N78" s="119"/>
      <c r="O78" s="120"/>
      <c r="P78" s="46"/>
    </row>
    <row r="79" spans="2:16" ht="15" x14ac:dyDescent="0.25">
      <c r="B79" s="25"/>
      <c r="C79" s="124" t="s">
        <v>93</v>
      </c>
      <c r="D79" s="119"/>
      <c r="E79" s="119"/>
      <c r="F79" s="119"/>
      <c r="G79" s="119"/>
      <c r="H79" s="119"/>
      <c r="I79" s="119"/>
      <c r="J79" s="119"/>
      <c r="K79" s="119"/>
      <c r="L79" s="119"/>
      <c r="M79" s="119"/>
      <c r="N79" s="119"/>
      <c r="O79" s="120"/>
      <c r="P79" s="46"/>
    </row>
    <row r="80" spans="2:16" ht="12.75" customHeight="1" x14ac:dyDescent="0.2">
      <c r="B80" s="25"/>
      <c r="C80" s="452" t="s">
        <v>94</v>
      </c>
      <c r="D80" s="453"/>
      <c r="E80" s="453"/>
      <c r="F80" s="453"/>
      <c r="G80" s="453"/>
      <c r="H80" s="453"/>
      <c r="I80" s="453"/>
      <c r="J80" s="453"/>
      <c r="K80" s="453"/>
      <c r="L80" s="453"/>
      <c r="M80" s="453"/>
      <c r="N80" s="453"/>
      <c r="O80" s="454"/>
      <c r="P80" s="47"/>
    </row>
    <row r="81" spans="2:16" ht="28.5" customHeight="1" x14ac:dyDescent="0.2">
      <c r="B81" s="25"/>
      <c r="C81" s="452"/>
      <c r="D81" s="453"/>
      <c r="E81" s="453"/>
      <c r="F81" s="453"/>
      <c r="G81" s="453"/>
      <c r="H81" s="453"/>
      <c r="I81" s="453"/>
      <c r="J81" s="453"/>
      <c r="K81" s="453"/>
      <c r="L81" s="453"/>
      <c r="M81" s="453"/>
      <c r="N81" s="453"/>
      <c r="O81" s="454"/>
      <c r="P81" s="47"/>
    </row>
    <row r="82" spans="2:16" ht="13.35" customHeight="1" x14ac:dyDescent="0.2">
      <c r="B82" s="25"/>
      <c r="C82" s="452" t="s">
        <v>95</v>
      </c>
      <c r="D82" s="453"/>
      <c r="E82" s="453"/>
      <c r="F82" s="453"/>
      <c r="G82" s="453"/>
      <c r="H82" s="453"/>
      <c r="I82" s="453"/>
      <c r="J82" s="453"/>
      <c r="K82" s="453"/>
      <c r="L82" s="453"/>
      <c r="M82" s="453"/>
      <c r="N82" s="453"/>
      <c r="O82" s="454"/>
      <c r="P82" s="47"/>
    </row>
    <row r="83" spans="2:16" ht="45" customHeight="1" x14ac:dyDescent="0.2">
      <c r="B83" s="25"/>
      <c r="C83" s="452"/>
      <c r="D83" s="453"/>
      <c r="E83" s="453"/>
      <c r="F83" s="453"/>
      <c r="G83" s="453"/>
      <c r="H83" s="453"/>
      <c r="I83" s="453"/>
      <c r="J83" s="453"/>
      <c r="K83" s="453"/>
      <c r="L83" s="453"/>
      <c r="M83" s="453"/>
      <c r="N83" s="453"/>
      <c r="O83" s="454"/>
      <c r="P83" s="47"/>
    </row>
    <row r="84" spans="2:16" ht="14.25" x14ac:dyDescent="0.2">
      <c r="B84" s="25"/>
      <c r="C84" s="61"/>
      <c r="D84" s="119"/>
      <c r="E84" s="119"/>
      <c r="F84" s="119"/>
      <c r="G84" s="119"/>
      <c r="H84" s="119"/>
      <c r="I84" s="119"/>
      <c r="J84" s="119"/>
      <c r="K84" s="119"/>
      <c r="L84" s="119"/>
      <c r="M84" s="119"/>
      <c r="N84" s="119"/>
      <c r="O84" s="120"/>
      <c r="P84" s="46"/>
    </row>
    <row r="85" spans="2:16" ht="14.25" x14ac:dyDescent="0.2">
      <c r="B85" s="25"/>
      <c r="C85" s="75"/>
      <c r="D85" s="52"/>
      <c r="E85" s="52"/>
      <c r="F85" s="52"/>
      <c r="G85" s="52"/>
      <c r="H85" s="118" t="s">
        <v>87</v>
      </c>
      <c r="I85" s="52"/>
      <c r="J85" s="52"/>
      <c r="K85" s="52"/>
      <c r="L85" s="52"/>
      <c r="M85" s="52"/>
      <c r="N85" s="52"/>
      <c r="O85" s="76"/>
      <c r="P85" s="26"/>
    </row>
    <row r="86" spans="2:16" ht="14.25" x14ac:dyDescent="0.2">
      <c r="B86" s="25"/>
      <c r="C86" s="75"/>
      <c r="D86" s="52"/>
      <c r="E86" s="52"/>
      <c r="F86" s="52"/>
      <c r="G86" s="52"/>
      <c r="H86" s="52" t="s">
        <v>88</v>
      </c>
      <c r="I86" s="85"/>
      <c r="J86" s="85"/>
      <c r="K86" s="85"/>
      <c r="L86" s="52"/>
      <c r="M86" s="52"/>
      <c r="N86" s="52"/>
      <c r="O86" s="76"/>
      <c r="P86" s="26"/>
    </row>
    <row r="87" spans="2:16" ht="14.25" x14ac:dyDescent="0.2">
      <c r="B87" s="25"/>
      <c r="C87" s="75"/>
      <c r="D87" s="52"/>
      <c r="E87" s="52"/>
      <c r="F87" s="52"/>
      <c r="G87" s="52"/>
      <c r="H87" s="52" t="s">
        <v>96</v>
      </c>
      <c r="I87" s="125"/>
      <c r="J87" s="125"/>
      <c r="K87" s="125"/>
      <c r="L87" s="52"/>
      <c r="M87" s="52"/>
      <c r="N87" s="52"/>
      <c r="O87" s="76"/>
      <c r="P87" s="26"/>
    </row>
    <row r="88" spans="2:16" ht="14.25" x14ac:dyDescent="0.2">
      <c r="B88" s="25"/>
      <c r="C88" s="126"/>
      <c r="D88" s="119"/>
      <c r="E88" s="119"/>
      <c r="F88" s="119"/>
      <c r="G88" s="119"/>
      <c r="H88" s="52" t="s">
        <v>97</v>
      </c>
      <c r="I88" s="52"/>
      <c r="J88" s="52"/>
      <c r="K88" s="52"/>
      <c r="L88" s="119"/>
      <c r="M88" s="119"/>
      <c r="N88" s="119"/>
      <c r="O88" s="120"/>
      <c r="P88" s="46"/>
    </row>
    <row r="89" spans="2:16" ht="18.75" customHeight="1" thickBot="1" x14ac:dyDescent="0.3">
      <c r="B89" s="25"/>
      <c r="C89" s="448"/>
      <c r="D89" s="449"/>
      <c r="E89" s="449"/>
      <c r="F89" s="98"/>
      <c r="G89" s="98"/>
      <c r="H89" s="98"/>
      <c r="I89" s="98"/>
      <c r="J89" s="98"/>
      <c r="K89" s="446"/>
      <c r="L89" s="446"/>
      <c r="M89" s="446"/>
      <c r="N89" s="446"/>
      <c r="O89" s="447"/>
      <c r="P89" s="48"/>
    </row>
    <row r="90" spans="2:16" ht="13.5" thickBot="1" x14ac:dyDescent="0.25">
      <c r="B90" s="49"/>
      <c r="C90" s="50"/>
      <c r="D90" s="50"/>
      <c r="E90" s="50"/>
      <c r="F90" s="50"/>
      <c r="G90" s="50"/>
      <c r="H90" s="50"/>
      <c r="I90" s="50"/>
      <c r="J90" s="50"/>
      <c r="K90" s="50"/>
      <c r="L90" s="50"/>
      <c r="M90" s="50"/>
      <c r="N90" s="50"/>
      <c r="O90" s="50"/>
      <c r="P90" s="51"/>
    </row>
    <row r="91"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Edgar Alvey Gonzalez Catañeda</cp:lastModifiedBy>
  <cp:revision/>
  <dcterms:created xsi:type="dcterms:W3CDTF">2006-06-27T16:47:25Z</dcterms:created>
  <dcterms:modified xsi:type="dcterms:W3CDTF">2026-04-21T20:04:00Z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