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I:\Mi unidad\17. HOSPITALES\SAN JUAN DE RIOSECO\1. PREPLIEGO\"/>
    </mc:Choice>
  </mc:AlternateContent>
  <xr:revisionPtr revIDLastSave="0" documentId="13_ncr:1_{69D8DC57-7BBD-4308-9EC0-0BEA94260294}"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(Entidad)'!$I$7:$I$373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(Entidad)'!$B$1:$L$429</definedName>
    <definedName name="_xlnm.Print_Area" localSheetId="1">'PROPUESTA ECONOMICA(Proponente)'!$B$2:$L$299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(Entidad)'!$K$379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(Entidad)'!$K$425</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(Entidad)'!$K$425</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(Entidad)'!$K$426</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72" i="265" l="1"/>
  <c r="K419" i="265"/>
  <c r="K359" i="265"/>
  <c r="K360" i="265"/>
  <c r="K355" i="265"/>
  <c r="K356" i="265" s="1"/>
  <c r="K373" i="265" s="1"/>
  <c r="K381" i="265" s="1"/>
  <c r="K352" i="265"/>
  <c r="K351" i="265"/>
  <c r="K350" i="265"/>
  <c r="K349" i="265"/>
  <c r="K348" i="265"/>
  <c r="K347" i="265"/>
  <c r="K346" i="265"/>
  <c r="K345" i="265"/>
  <c r="K344" i="265"/>
  <c r="K343" i="265"/>
  <c r="K335" i="265"/>
  <c r="K334" i="265"/>
  <c r="K333" i="265"/>
  <c r="K332" i="265"/>
  <c r="K331" i="265"/>
  <c r="K330" i="265"/>
  <c r="K327" i="265"/>
  <c r="K326" i="265"/>
  <c r="K325" i="265"/>
  <c r="K324" i="265"/>
  <c r="K323" i="265"/>
  <c r="K322" i="265"/>
  <c r="K321" i="265"/>
  <c r="K320" i="265"/>
  <c r="K319" i="265"/>
  <c r="K318" i="265"/>
  <c r="K317" i="265"/>
  <c r="K316" i="265"/>
  <c r="K315" i="265"/>
  <c r="K314" i="265"/>
  <c r="K313" i="265"/>
  <c r="K312" i="265"/>
  <c r="K311" i="265"/>
  <c r="K310" i="265"/>
  <c r="K309" i="265"/>
  <c r="K306" i="265"/>
  <c r="K305" i="265"/>
  <c r="K304" i="265"/>
  <c r="K307" i="265" s="1"/>
  <c r="K301" i="265"/>
  <c r="K300" i="265"/>
  <c r="K299" i="265"/>
  <c r="K298" i="265"/>
  <c r="K297" i="265"/>
  <c r="K296" i="265"/>
  <c r="K293" i="265"/>
  <c r="K292" i="265"/>
  <c r="K291" i="265"/>
  <c r="K290" i="265"/>
  <c r="K289" i="265"/>
  <c r="K288" i="265"/>
  <c r="K287" i="265"/>
  <c r="K286" i="265"/>
  <c r="K270" i="265"/>
  <c r="K271" i="265"/>
  <c r="K272" i="265"/>
  <c r="K273" i="265"/>
  <c r="K274" i="265"/>
  <c r="K275" i="265"/>
  <c r="K276" i="265"/>
  <c r="K277" i="265"/>
  <c r="K278" i="265"/>
  <c r="K279" i="265"/>
  <c r="K280" i="265"/>
  <c r="K281" i="265"/>
  <c r="K282" i="265"/>
  <c r="K283" i="265"/>
  <c r="K269" i="265"/>
  <c r="K284" i="265" s="1"/>
  <c r="K266" i="265"/>
  <c r="K265" i="265"/>
  <c r="K264" i="265"/>
  <c r="K267" i="265" s="1"/>
  <c r="K261" i="265"/>
  <c r="K260" i="265"/>
  <c r="K259" i="265"/>
  <c r="K258" i="265"/>
  <c r="K257" i="265"/>
  <c r="K254" i="265"/>
  <c r="K255" i="265" s="1"/>
  <c r="K250" i="265"/>
  <c r="K251" i="265"/>
  <c r="K249" i="265"/>
  <c r="K205" i="265"/>
  <c r="K206" i="265"/>
  <c r="K207" i="265"/>
  <c r="K208" i="265"/>
  <c r="K209" i="265"/>
  <c r="K210" i="265"/>
  <c r="K211" i="265"/>
  <c r="K212" i="265"/>
  <c r="K213" i="265"/>
  <c r="K214" i="265"/>
  <c r="K215" i="265"/>
  <c r="K216" i="265"/>
  <c r="K217" i="265"/>
  <c r="K218" i="265"/>
  <c r="K219" i="265"/>
  <c r="K220" i="265"/>
  <c r="K221" i="265"/>
  <c r="K222" i="265"/>
  <c r="K223" i="265"/>
  <c r="K224" i="265"/>
  <c r="K225" i="265"/>
  <c r="K226" i="265"/>
  <c r="K227" i="265"/>
  <c r="K228" i="265"/>
  <c r="K229" i="265"/>
  <c r="K230" i="265"/>
  <c r="K231" i="265"/>
  <c r="K232" i="265"/>
  <c r="K233" i="265"/>
  <c r="K234" i="265"/>
  <c r="K235" i="265"/>
  <c r="K236" i="265"/>
  <c r="K237" i="265"/>
  <c r="K238" i="265"/>
  <c r="K239" i="265"/>
  <c r="K240" i="265"/>
  <c r="K241" i="265"/>
  <c r="K242" i="265"/>
  <c r="K243" i="265"/>
  <c r="K244" i="265"/>
  <c r="K245" i="265"/>
  <c r="K246" i="265"/>
  <c r="K204" i="265"/>
  <c r="K51" i="265"/>
  <c r="K52" i="265"/>
  <c r="K53" i="265"/>
  <c r="K54" i="265"/>
  <c r="K55" i="265"/>
  <c r="K56" i="265"/>
  <c r="K57" i="265"/>
  <c r="K58" i="265"/>
  <c r="K59" i="265"/>
  <c r="K60" i="265"/>
  <c r="K61" i="265"/>
  <c r="K62" i="265"/>
  <c r="K63" i="265"/>
  <c r="K64" i="265"/>
  <c r="K65" i="265"/>
  <c r="K66" i="265"/>
  <c r="K67" i="265"/>
  <c r="K68" i="265"/>
  <c r="K69" i="265"/>
  <c r="K70" i="265"/>
  <c r="K71" i="265"/>
  <c r="K72" i="265"/>
  <c r="K73" i="265"/>
  <c r="K74" i="265"/>
  <c r="K75" i="265"/>
  <c r="K76" i="265"/>
  <c r="K77" i="265"/>
  <c r="K78" i="265"/>
  <c r="K79" i="265"/>
  <c r="K80" i="265"/>
  <c r="K81" i="265"/>
  <c r="K82" i="265"/>
  <c r="K83"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45" i="265"/>
  <c r="K146" i="265"/>
  <c r="K147" i="265"/>
  <c r="K148" i="265"/>
  <c r="K149" i="265"/>
  <c r="K150" i="265"/>
  <c r="K151" i="265"/>
  <c r="K152" i="265"/>
  <c r="K153" i="265"/>
  <c r="K154" i="265"/>
  <c r="K155" i="265"/>
  <c r="K156" i="265"/>
  <c r="K157" i="265"/>
  <c r="K158" i="265"/>
  <c r="K159" i="265"/>
  <c r="K160" i="265"/>
  <c r="K161" i="265"/>
  <c r="K162" i="265"/>
  <c r="K163" i="265"/>
  <c r="K164" i="265"/>
  <c r="K165" i="265"/>
  <c r="K166" i="265"/>
  <c r="K167" i="265"/>
  <c r="K168" i="265"/>
  <c r="K169" i="265"/>
  <c r="K170" i="265"/>
  <c r="K171" i="265"/>
  <c r="K172" i="265"/>
  <c r="K173" i="265"/>
  <c r="K174" i="265"/>
  <c r="K175" i="265"/>
  <c r="K176" i="265"/>
  <c r="K177" i="265"/>
  <c r="K178" i="265"/>
  <c r="K179" i="265"/>
  <c r="K180" i="265"/>
  <c r="K181" i="265"/>
  <c r="K182" i="265"/>
  <c r="K183" i="265"/>
  <c r="K184" i="265"/>
  <c r="K185" i="265"/>
  <c r="K186" i="265"/>
  <c r="K187" i="265"/>
  <c r="K188" i="265"/>
  <c r="K189" i="265"/>
  <c r="K190" i="265"/>
  <c r="K191" i="265"/>
  <c r="K192" i="265"/>
  <c r="K193" i="265"/>
  <c r="K194" i="265"/>
  <c r="K195" i="265"/>
  <c r="K196" i="265"/>
  <c r="K197" i="265"/>
  <c r="K198" i="265"/>
  <c r="K199" i="265"/>
  <c r="K200" i="265"/>
  <c r="K201" i="265"/>
  <c r="K38" i="265"/>
  <c r="K39" i="265"/>
  <c r="K40" i="265"/>
  <c r="K41" i="265"/>
  <c r="K42" i="265"/>
  <c r="K43" i="265"/>
  <c r="K44" i="265"/>
  <c r="K45" i="265"/>
  <c r="K46" i="265"/>
  <c r="K47" i="265"/>
  <c r="K25" i="265"/>
  <c r="K26" i="265"/>
  <c r="K27" i="265"/>
  <c r="K28" i="265"/>
  <c r="K29" i="265"/>
  <c r="K30" i="265"/>
  <c r="K31" i="265"/>
  <c r="K32" i="265"/>
  <c r="K33" i="265"/>
  <c r="K34" i="265"/>
  <c r="K18" i="265"/>
  <c r="K19" i="265"/>
  <c r="K20" i="265"/>
  <c r="K21" i="265"/>
  <c r="K262" i="265" l="1"/>
  <c r="K294" i="265"/>
  <c r="K336" i="265"/>
  <c r="K247" i="265"/>
  <c r="K302" i="265"/>
  <c r="K328" i="265"/>
  <c r="K252" i="265"/>
  <c r="K353" i="265" l="1"/>
  <c r="K383" i="265" l="1"/>
  <c r="K384" i="265"/>
  <c r="K385" i="265"/>
  <c r="K386" i="265"/>
  <c r="K387" i="265"/>
  <c r="K388" i="265"/>
  <c r="K389" i="265"/>
  <c r="K390" i="265"/>
  <c r="K391" i="265"/>
  <c r="K392" i="265"/>
  <c r="K393" i="265"/>
  <c r="K394" i="265"/>
  <c r="K395" i="265"/>
  <c r="K396" i="265"/>
  <c r="K397" i="265"/>
  <c r="K398" i="265"/>
  <c r="K399" i="265"/>
  <c r="K400" i="265"/>
  <c r="K401" i="265"/>
  <c r="K402" i="265"/>
  <c r="K403" i="265"/>
  <c r="K404" i="265"/>
  <c r="K405" i="265"/>
  <c r="K406" i="265"/>
  <c r="K407" i="265"/>
  <c r="K408" i="265"/>
  <c r="K409" i="265"/>
  <c r="K410" i="265"/>
  <c r="K411" i="265"/>
  <c r="K412" i="265"/>
  <c r="K413" i="265"/>
  <c r="K414" i="265"/>
  <c r="K415" i="265"/>
  <c r="K416" i="265"/>
  <c r="K417" i="265"/>
  <c r="K418" i="265"/>
  <c r="K297" i="269"/>
  <c r="K289" i="269"/>
  <c r="K288" i="269"/>
  <c r="K287" i="269"/>
  <c r="K286" i="269"/>
  <c r="K285" i="269"/>
  <c r="K284" i="269"/>
  <c r="K283" i="269"/>
  <c r="K282" i="269"/>
  <c r="K281" i="269"/>
  <c r="K280" i="269"/>
  <c r="K279" i="269"/>
  <c r="K278" i="269"/>
  <c r="K277" i="269"/>
  <c r="K276" i="269"/>
  <c r="K275" i="269"/>
  <c r="K274" i="269"/>
  <c r="K271" i="269"/>
  <c r="K270" i="269"/>
  <c r="K263" i="269"/>
  <c r="K262" i="269"/>
  <c r="K261" i="269"/>
  <c r="K260" i="269"/>
  <c r="K259" i="269"/>
  <c r="K258" i="269"/>
  <c r="K257" i="269"/>
  <c r="K256" i="269"/>
  <c r="K255" i="269"/>
  <c r="K254" i="269"/>
  <c r="K253" i="269"/>
  <c r="K252" i="269"/>
  <c r="K251" i="269"/>
  <c r="K250" i="269"/>
  <c r="K249" i="269"/>
  <c r="K246" i="269"/>
  <c r="K247" i="269" s="1"/>
  <c r="K245" i="269"/>
  <c r="K242" i="269"/>
  <c r="K241" i="269"/>
  <c r="K238" i="269"/>
  <c r="K237" i="269"/>
  <c r="K236" i="269"/>
  <c r="K235" i="269"/>
  <c r="K234" i="269"/>
  <c r="K233" i="269"/>
  <c r="K230" i="269"/>
  <c r="K229" i="269"/>
  <c r="K228" i="269"/>
  <c r="K227" i="269"/>
  <c r="K226" i="269"/>
  <c r="K225" i="269"/>
  <c r="K224" i="269"/>
  <c r="K223" i="269"/>
  <c r="K220" i="269"/>
  <c r="K219" i="269"/>
  <c r="K218" i="269"/>
  <c r="K221" i="269" s="1"/>
  <c r="K215" i="269"/>
  <c r="K214" i="269"/>
  <c r="K213" i="269"/>
  <c r="K212" i="269"/>
  <c r="K211" i="269"/>
  <c r="K210" i="269"/>
  <c r="K209" i="269"/>
  <c r="K208" i="269"/>
  <c r="K216" i="269" s="1"/>
  <c r="K205" i="269"/>
  <c r="K204" i="269"/>
  <c r="K203" i="269"/>
  <c r="K202" i="269"/>
  <c r="K201" i="269"/>
  <c r="K200" i="269"/>
  <c r="K199" i="269"/>
  <c r="K198" i="269"/>
  <c r="K206" i="269" s="1"/>
  <c r="K195" i="269"/>
  <c r="K194" i="269"/>
  <c r="K193" i="269"/>
  <c r="K192" i="269"/>
  <c r="K196" i="269" s="1"/>
  <c r="K191" i="269"/>
  <c r="K190" i="269"/>
  <c r="K189" i="269"/>
  <c r="K186" i="269"/>
  <c r="K185" i="269"/>
  <c r="K184" i="269"/>
  <c r="K183" i="269"/>
  <c r="K182" i="269"/>
  <c r="K179" i="269"/>
  <c r="K178" i="269"/>
  <c r="K180" i="269" s="1"/>
  <c r="K175" i="269"/>
  <c r="K174" i="269"/>
  <c r="K173" i="269"/>
  <c r="K172" i="269"/>
  <c r="K171" i="269"/>
  <c r="K170" i="269"/>
  <c r="K169" i="269"/>
  <c r="K168" i="269"/>
  <c r="K167" i="269"/>
  <c r="K166" i="269"/>
  <c r="K165" i="269"/>
  <c r="K162" i="269"/>
  <c r="K163" i="269" s="1"/>
  <c r="K159" i="269"/>
  <c r="K158" i="269"/>
  <c r="K157" i="269"/>
  <c r="K156" i="269"/>
  <c r="K155" i="269"/>
  <c r="K154" i="269"/>
  <c r="K153" i="269"/>
  <c r="K152" i="269"/>
  <c r="K151" i="269"/>
  <c r="K150" i="269"/>
  <c r="K149" i="269"/>
  <c r="K148" i="269"/>
  <c r="K147" i="269"/>
  <c r="K146" i="269"/>
  <c r="K145" i="269"/>
  <c r="K144" i="269"/>
  <c r="K143" i="269"/>
  <c r="K142" i="269"/>
  <c r="K141" i="269"/>
  <c r="K138" i="269"/>
  <c r="K137" i="269"/>
  <c r="K136" i="269"/>
  <c r="K135" i="269"/>
  <c r="K134" i="269"/>
  <c r="K133" i="269"/>
  <c r="K132" i="269"/>
  <c r="K131" i="269"/>
  <c r="K130" i="269"/>
  <c r="K129" i="269"/>
  <c r="K128" i="269"/>
  <c r="K127" i="269"/>
  <c r="K126" i="269"/>
  <c r="K125" i="269"/>
  <c r="K124" i="269"/>
  <c r="K123" i="269"/>
  <c r="K122" i="269"/>
  <c r="K121" i="269"/>
  <c r="K120" i="269"/>
  <c r="K119" i="269"/>
  <c r="K118" i="269"/>
  <c r="K117" i="269"/>
  <c r="K116" i="269"/>
  <c r="K115" i="269"/>
  <c r="K114" i="269"/>
  <c r="K113" i="269"/>
  <c r="K112" i="269"/>
  <c r="K111" i="269"/>
  <c r="K110" i="269"/>
  <c r="K109" i="269"/>
  <c r="K108" i="269"/>
  <c r="K107" i="269"/>
  <c r="K106" i="269"/>
  <c r="K105" i="269"/>
  <c r="K104" i="269"/>
  <c r="K103" i="269"/>
  <c r="K102" i="269"/>
  <c r="K101" i="269"/>
  <c r="K100" i="269"/>
  <c r="K99" i="269"/>
  <c r="K98" i="269"/>
  <c r="K97" i="269"/>
  <c r="K96" i="269"/>
  <c r="K95" i="269"/>
  <c r="K94" i="269"/>
  <c r="K93" i="269"/>
  <c r="K92" i="269"/>
  <c r="K91" i="269"/>
  <c r="K90" i="269"/>
  <c r="K89" i="269"/>
  <c r="K88" i="269"/>
  <c r="K87" i="269"/>
  <c r="K86" i="269"/>
  <c r="K85" i="269"/>
  <c r="K84" i="269"/>
  <c r="K83" i="269"/>
  <c r="K82" i="269"/>
  <c r="K81" i="269"/>
  <c r="K80" i="269"/>
  <c r="K79" i="269"/>
  <c r="K78" i="269"/>
  <c r="K77" i="269"/>
  <c r="K76" i="269"/>
  <c r="K75" i="269"/>
  <c r="K74" i="269"/>
  <c r="K73" i="269"/>
  <c r="K72" i="269"/>
  <c r="K71" i="269"/>
  <c r="K70" i="269"/>
  <c r="K69" i="269"/>
  <c r="K68" i="269"/>
  <c r="K67" i="269"/>
  <c r="K66" i="269"/>
  <c r="K65" i="269"/>
  <c r="K64" i="269"/>
  <c r="K61" i="269"/>
  <c r="K60" i="269"/>
  <c r="K59" i="269"/>
  <c r="K58" i="269"/>
  <c r="K57" i="269"/>
  <c r="K54" i="269"/>
  <c r="K53" i="269"/>
  <c r="K52" i="269"/>
  <c r="K51" i="269"/>
  <c r="K50" i="269"/>
  <c r="K47" i="269"/>
  <c r="K46" i="269"/>
  <c r="K45" i="269"/>
  <c r="K44" i="269"/>
  <c r="K43" i="269"/>
  <c r="K42" i="269"/>
  <c r="K41" i="269"/>
  <c r="K40" i="269"/>
  <c r="K39" i="269"/>
  <c r="K38" i="269"/>
  <c r="K37" i="269"/>
  <c r="K34" i="269"/>
  <c r="K33" i="269"/>
  <c r="K32" i="269"/>
  <c r="K31" i="269"/>
  <c r="K30" i="269"/>
  <c r="K29" i="269"/>
  <c r="K28" i="269"/>
  <c r="K27" i="269"/>
  <c r="K26" i="269"/>
  <c r="K25" i="269"/>
  <c r="K35" i="269" s="1"/>
  <c r="K22" i="269"/>
  <c r="K21" i="269"/>
  <c r="K23" i="269" s="1"/>
  <c r="K18" i="269"/>
  <c r="K17" i="269"/>
  <c r="K16" i="269"/>
  <c r="K15" i="269"/>
  <c r="K14" i="269"/>
  <c r="K427" i="265"/>
  <c r="K187" i="269" l="1"/>
  <c r="K264" i="269"/>
  <c r="K265" i="269" s="1"/>
  <c r="K273" i="269" s="1"/>
  <c r="K290" i="269" s="1"/>
  <c r="K139" i="269"/>
  <c r="K19" i="269"/>
  <c r="K55" i="269"/>
  <c r="K62" i="269"/>
  <c r="K243" i="269"/>
  <c r="K48" i="269"/>
  <c r="K160" i="269"/>
  <c r="K176" i="269"/>
  <c r="K231" i="269"/>
  <c r="K239" i="269"/>
  <c r="K382" i="265" l="1"/>
  <c r="K24" i="265"/>
  <c r="K35" i="265" s="1"/>
  <c r="K379" i="265"/>
  <c r="K378" i="265"/>
  <c r="K37" i="265"/>
  <c r="K48" i="265" s="1"/>
  <c r="K50" i="265"/>
  <c r="K202" i="265" s="1"/>
  <c r="K338" i="265"/>
  <c r="K339" i="265"/>
  <c r="K340" i="265"/>
  <c r="K358" i="265"/>
  <c r="K361" i="265" s="1"/>
  <c r="K363" i="265"/>
  <c r="K364" i="265"/>
  <c r="K365" i="265"/>
  <c r="K366" i="265"/>
  <c r="K367" i="265"/>
  <c r="K368" i="265"/>
  <c r="K369" i="265"/>
  <c r="K370" i="265"/>
  <c r="K371" i="265"/>
  <c r="K17" i="265"/>
  <c r="K22" i="265" s="1"/>
  <c r="K10" i="265"/>
  <c r="K11" i="265"/>
  <c r="K12" i="265"/>
  <c r="K13" i="265"/>
  <c r="K14" i="265"/>
  <c r="K341" i="265" l="1"/>
  <c r="K420" i="265" s="1"/>
  <c r="K15" i="265"/>
</calcChain>
</file>

<file path=xl/sharedStrings.xml><?xml version="1.0" encoding="utf-8"?>
<sst xmlns="http://schemas.openxmlformats.org/spreadsheetml/2006/main" count="1952" uniqueCount="1132">
  <si>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</si>
  <si>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</si>
  <si>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</si>
  <si>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</si>
  <si>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</si>
  <si>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</si>
  <si>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</si>
  <si>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</si>
  <si>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</si>
  <si>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</si>
  <si>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</si>
  <si>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</si>
  <si>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</si>
  <si>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</si>
  <si>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</si>
  <si>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</si>
  <si>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</si>
  <si>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</si>
  <si>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</si>
  <si>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</si>
  <si>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</si>
  <si>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</si>
  <si>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</si>
  <si>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</si>
  <si>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</si>
  <si>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</si>
  <si>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</si>
  <si>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</si>
  <si>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</si>
  <si>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</si>
  <si>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</si>
  <si>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</si>
  <si>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</si>
  <si>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</si>
  <si>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</si>
  <si>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</si>
  <si>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</si>
  <si>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</si>
  <si>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</si>
  <si>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</si>
  <si>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</si>
  <si>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</si>
  <si>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</si>
  <si>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</si>
  <si>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</si>
  <si>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</si>
  <si>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</si>
  <si>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</si>
  <si>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</si>
  <si>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</si>
  <si>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</si>
  <si>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</si>
  <si>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</si>
  <si>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</si>
  <si>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</si>
  <si>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</si>
  <si>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</si>
  <si>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</si>
  <si>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</si>
  <si>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</si>
  <si>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</si>
  <si>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</si>
  <si>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</si>
  <si>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</si>
  <si>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</si>
  <si>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</si>
  <si>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</si>
  <si>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</si>
  <si>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</si>
  <si>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</si>
  <si>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</si>
  <si>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</si>
  <si>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</si>
  <si>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</si>
  <si>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</si>
  <si>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</si>
  <si>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</si>
  <si>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</si>
  <si>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</si>
  <si>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</si>
  <si>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</si>
  <si>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</si>
  <si>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</si>
  <si>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</si>
  <si>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</si>
  <si>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</si>
  <si>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</si>
  <si>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</si>
  <si>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</si>
  <si>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</si>
  <si>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</si>
  <si>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</si>
  <si>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ICCU 1.1 - C </t>
  </si>
  <si>
    <t>ICCU 1,8 - C</t>
  </si>
  <si>
    <t>ICCU 1,41 - C</t>
  </si>
  <si>
    <t>ICCU 1,43 - C</t>
  </si>
  <si>
    <t>ICCU 11,1 - C</t>
  </si>
  <si>
    <t>CAMPAMENTO 18 M2 / ARRIENDO DE CAMPAMENTO</t>
  </si>
  <si>
    <t>CERCA EN TELA VERDE H = 2.10 M</t>
  </si>
  <si>
    <t>RED ELÉCTRICA PROVISIONAL L=50M</t>
  </si>
  <si>
    <t>ACOMETIDA EN PVC 1/2" 10 M - PROVISIONAL HIDRAULICA</t>
  </si>
  <si>
    <t>LOCALIZACIÓN Y REPLANTEO DE CIMIENTOS CON ELEMENTOS DE PRESICIÓN</t>
  </si>
  <si>
    <t>UN</t>
  </si>
  <si>
    <t>ML</t>
  </si>
  <si>
    <t>M2</t>
  </si>
  <si>
    <t>1. PRELIMINARES</t>
  </si>
  <si>
    <t>2. DESAGÜES E INSTALACIONES SUBTERRÁNEAS</t>
  </si>
  <si>
    <t>CAJA DE INSPECCIÓN DE 80X80</t>
  </si>
  <si>
    <t>CAJA DE INSPECCIÓN DE 100X100</t>
  </si>
  <si>
    <t xml:space="preserve">ICCU 3.6 - C </t>
  </si>
  <si>
    <t xml:space="preserve">ICCU 3.3 - C </t>
  </si>
  <si>
    <t>COLUMNAS 3500 PSI</t>
  </si>
  <si>
    <t>ENTREPISO LÁMINA COLABORANTE 3", CAL 22, H=12 CM,INCL. MALLA DE REFUERZO, CONCRETO DE 3500 PSI</t>
  </si>
  <si>
    <t>ESCALERA MACIZA 3500 PSI</t>
  </si>
  <si>
    <t>ACERO FIGURADO 60000 PSI</t>
  </si>
  <si>
    <t>REFUERZO MALLA ELECTROSOLDADA</t>
  </si>
  <si>
    <t>TANQUE SUBTERRÁNEO EN CONCRETO DE 3500 PSI</t>
  </si>
  <si>
    <t>PLACA BASE CONCRETO 0.15 2500 PSI</t>
  </si>
  <si>
    <t>VIGA  CINTA 3500 PSI</t>
  </si>
  <si>
    <t>ENTIBADO TIPO 2 (1/7 UTILIZACIONES)</t>
  </si>
  <si>
    <t>MURO DE CONTENCIÓN EN CONCRETO 3500 PSI H=2.0 M</t>
  </si>
  <si>
    <t>ALFAJÍAS CONCRETO 2500 PSI E= 0.25 M</t>
  </si>
  <si>
    <t>DINTELES CONCRETO DE 2500 PSI 15x20</t>
  </si>
  <si>
    <t>MURO SUPERBOARD DOBLE CARA 0.12 M</t>
  </si>
  <si>
    <t>MURO EN BLOQUE Nº 5 E=0.12 M</t>
  </si>
  <si>
    <t>MURO EN BLOQUE No. 5 E=0.12 (LINEAL)</t>
  </si>
  <si>
    <t>MURO EN BLOQUE Nº 4 E= 0.10 M</t>
  </si>
  <si>
    <t>MURO EN LADRILLO ESTRUTURAL E=0.15 M</t>
  </si>
  <si>
    <t xml:space="preserve">MURO LADRILLO GRAN FORMATO COLOR TIERRA 39*14*5CM A LA VISTA PUESTO EN TERCIOS Y SILLAR EN LADRILLO GRAN FORMATO COLOR TIERRA 39*145 CM A LA VISTA </t>
  </si>
  <si>
    <t>MURO EN BLOQUE DE CONCRETO 0.20 M</t>
  </si>
  <si>
    <t>RECUBRIMIENTO LAMINA PLOMO AREA RX 2MM; INCLUYE ESTRUCTURA DE SOPORTE, EQUIPO A AISLAR 125 KV</t>
  </si>
  <si>
    <t>COLUMNETA EN CONCRETO, REFUERZO INCLUIDO Y ANCLAJES 0,12 0,15 M)</t>
  </si>
  <si>
    <t>FILOS O DILATACIONES S/MURO</t>
  </si>
  <si>
    <t>PAÑETE LISO MUROS 1:4, E=1.5 CM</t>
  </si>
  <si>
    <t>PAÑETE LISO MUROS 1:4, E=1.5 CM (LINEAL)</t>
  </si>
  <si>
    <t>PAÑETE LISO PLACAS 1:4, E=2 CM</t>
  </si>
  <si>
    <t>FILOS O DILATACIONES B/PLACA</t>
  </si>
  <si>
    <t>AFINADO CUBIERTAS PLANAS EN MORTERO 1:4 E=0.03 M</t>
  </si>
  <si>
    <t>CABALLETE CUBIERTA TERMOACÚSTICA</t>
  </si>
  <si>
    <t>TEJA TIPO SANDWICH 525-C CAL. 26 POLIURETANO INYECTADO 30MM</t>
  </si>
  <si>
    <t>FLANCHE EN LÁMINA GALVANIZADA CAL. 22; DS=30</t>
  </si>
  <si>
    <t>MEMBRANA IMPERMEABLE PARA CUBIERTA TRES CAPAS</t>
  </si>
  <si>
    <t>BAJANTE PVC AGUAS LLUVIAS D=4"</t>
  </si>
  <si>
    <t>LLAVE MANGUERA</t>
  </si>
  <si>
    <t>PUNTO HIDÁULICO PVC-P/PARAL 3/4"</t>
  </si>
  <si>
    <t>PUNTO HIDRAULICO PVC-P/P PARA 2"</t>
  </si>
  <si>
    <t>PUNTO HIDRAULICO PVC-P/P PARA 4"</t>
  </si>
  <si>
    <t>RED SUMINISTRO PVC 1 1/2"</t>
  </si>
  <si>
    <t>RED SUMINISTRO CPVC 3/4"</t>
  </si>
  <si>
    <t>RED SANITARIA PVC-S 4"</t>
  </si>
  <si>
    <t>RED SANITARIA PVC-S 6"</t>
  </si>
  <si>
    <t>REGISTRO 3/4"</t>
  </si>
  <si>
    <t>REVENTILACIÓN 3"</t>
  </si>
  <si>
    <t>PINTURA PARA TUBERÍA RED DE INCENDIOS CON DIÁMETRO DE HASTA 2"</t>
  </si>
  <si>
    <t>GABINETE TIPO III</t>
  </si>
  <si>
    <t>VÁLVULA MARIPOSA 3"</t>
  </si>
  <si>
    <t>VÁLVULA DE TOMA Y EXPULSIÓN DE AIRE 1"</t>
  </si>
  <si>
    <t>RED SUMINISTRO PVC P DE 1 1/4"</t>
  </si>
  <si>
    <t>SIAMESA INYECCION 2" x 2 1/2" x 2"</t>
  </si>
  <si>
    <t>RED SUMINISTRO PVC 1/2"</t>
  </si>
  <si>
    <t>RED SUMINISTRO PVC 1 1/4"</t>
  </si>
  <si>
    <t>RED SUMINISTRO PVC 2"</t>
  </si>
  <si>
    <t>RED SUMINISTRO PVC 2 1/2"</t>
  </si>
  <si>
    <t>RED SUMINISTRO PVC 3"</t>
  </si>
  <si>
    <t>RED SUMINISTRO PVC 1"</t>
  </si>
  <si>
    <t>REGISTRO 1/2"</t>
  </si>
  <si>
    <t>REGISTRO 1"</t>
  </si>
  <si>
    <t>REGISTRO 1 1/4"</t>
  </si>
  <si>
    <t>PUNTO HIDRAULICO PVC-P/PARAL 1/2"</t>
  </si>
  <si>
    <t>PUNTO HIDRAULICO PVC-P/PARAL 1"</t>
  </si>
  <si>
    <t>PUNTO HIDRAULICO PVC-P/PARAL 1 1/4"</t>
  </si>
  <si>
    <t>RED SUMINISTRO CPVC 1/2"</t>
  </si>
  <si>
    <t>RED SUMINISTRO CPVC 1"</t>
  </si>
  <si>
    <t>RED SUMINISTRO CPVC 1 1/4"</t>
  </si>
  <si>
    <t>RED SUMINISTRO CPVC 1 1/2"</t>
  </si>
  <si>
    <t>RED SUMINISTRO CPVC 2"</t>
  </si>
  <si>
    <t>PUNTO DE AGUA CALIENTE CPVC (1/2" Y 3/4")</t>
  </si>
  <si>
    <t>VALVULA BALANCEADORA FLUJO 1 NPT H TC (AGUA CALIENTE)</t>
  </si>
  <si>
    <t>RED SANITARIA PVC-S 2"</t>
  </si>
  <si>
    <t>REDSANITARIA PVC- S 3"</t>
  </si>
  <si>
    <t>RED SANI  ARIA PVC-S 8"</t>
  </si>
  <si>
    <t>SALIDAS SANITARIAS PVC- S/SIFON 3"</t>
  </si>
  <si>
    <t>SALIDAS SANITARIA   PVC -S 12"</t>
  </si>
  <si>
    <t>SIS TEMA DE  TRAMPA DE GRASA 95 LT EN PVC PARA MANEJO DE AGUAS PROVENIENTE  DE CUARTO DELAVADO DEPACIENTES, CANECAS, ENTREGA MATERIAL  UCI  , ODONTOLOGIA Y DEMAS MATERIAL CONTAMINANTE</t>
  </si>
  <si>
    <t>REVENTILACIÓN 2"</t>
  </si>
  <si>
    <t>BAJANTE AGUAS LLUVIAS RESIDUALES  PVC 6"</t>
  </si>
  <si>
    <t>CANAL EN LAMINA   GALVANIZADA CAL 22 ANCHO DE 200 ML  SUMINISTRO E INSTALACIÓN</t>
  </si>
  <si>
    <t>CANAL EN LAMINA   GALVANIZADA CAL 22 ANCHO DE 300 ML  SUMINISTRO E INSTALACIÓN</t>
  </si>
  <si>
    <t>TUBERÍA PVC ALCANTARILLADO 6"</t>
  </si>
  <si>
    <t>TUBERÍA PVC ALCANTARILLADO 8"</t>
  </si>
  <si>
    <t>TUBERÍA PVC ALCANTARILLADO 10"</t>
  </si>
  <si>
    <t>TUBERÍA PVC CORRUGADA ALCANTARILLADO 12"</t>
  </si>
  <si>
    <t>TUBERÍA ACERO NEGRO ROSCADA 1" SCH-40 (INCLUYE ACCESORIOS Y SOPORTES)</t>
  </si>
  <si>
    <t>TUBERÍA ACERO NEGRO RANURADA 1 1/4" SCH-10 (INCLUYE ACCESORIOS Y SOPORTES)</t>
  </si>
  <si>
    <t>"TUBERÍA ACERO NEGRO RANURADA 1 1/2" SCH-10 (INCLUYE ACCESORIOS Y SOPORTES)</t>
  </si>
  <si>
    <t>TUBERÍA ACERO NEGRO RANURADA 2" SCH-10 (INCLUYE ACCESORIOS Y SOPORTES)"</t>
  </si>
  <si>
    <t>TUBERÍA ACERO NEGRO RANURADA 2 1/2" SCH-10 (INCLUYE ACCESORIOS Y SOPORTES)</t>
  </si>
  <si>
    <t>TUBERÍA ACERO NEGRO RANURADA 3" SCH-10 (INCLUYE ACCESORIOS Y SOPORTES)</t>
  </si>
  <si>
    <t>TUBERÍA ACERO NEGRO RANURADA 4" SCH-10 (INCLUYE ACCESORIOS Y SOPORTES)</t>
  </si>
  <si>
    <t>PUNTO HIDRÁULICO PARA ROCIADOR AUTOMÁTICO 1/2"</t>
  </si>
  <si>
    <t>ROCIADOR AUTOMÁTICO 1/2" K=5.6 PENDIENTE UL-FM</t>
  </si>
  <si>
    <t>VÁLVULA DE MANIOBRA Y EXPULSIÓN DE AIRE 1"</t>
  </si>
  <si>
    <t>PINTURA PARA TUBERÍA RED DE INCENDIOS CON DIÁMETRO MAYOR A 2"</t>
  </si>
  <si>
    <t>SOPORTE ANTISÍSMICO LONGITUDINAL 1 1/4"</t>
  </si>
  <si>
    <t>SOPORTE ANTISÍSMICO LONGITUDINAL 2 1/2"</t>
  </si>
  <si>
    <t>SOPORTE ANTISÍSMICO LONGITUDINAL 3"</t>
  </si>
  <si>
    <t>SOPORTE ANTISÍSMICO TRANSVERSAL 1 1/4"</t>
  </si>
  <si>
    <t>SOPORTE ANTISÍSMICO TRANSVERSAL 3"</t>
  </si>
  <si>
    <t>ESTACIÓN DE CONTROL, SUMINISTRO E INSTALACIÓN</t>
  </si>
  <si>
    <t>PLACA ANTIVÓRTICE 4" 0.7 X 0.7 SUMINISTRO E INSTALACIÓN</t>
  </si>
  <si>
    <t>TUBERÍA ACERO NEGRO RANURADA 8" SCH-10 (INCLUYE ACCESORIOS Y SOPORTES)</t>
  </si>
  <si>
    <t>INSTALACIÓN Y PUESTA EN MARCHA EQUIPO CONTRA INCENDIO CONFORMADO POR BOMBA RISADA E 64-7 PSI, 500 GPM, CON SISTEMA DE BOMBEO JOCKEY DE 5 GPM A UNA PRESIÓN DE 113 PSI MODELO VSE 117-20. INCLUYE ACCESORIOS DE INTERCONEXIÓN Y TABLEROS DE CONTROL MARCA GRUNDFOS Y SIMILARES</t>
  </si>
  <si>
    <t>SUMINISTRO E INSTALACIÓN DE SISTEMA PUESTA A TIERRA, QUE INCLUYE VARILLA DE PUESTA A TIERRA, CABLE COBRE #2/0, HIDROSOLTA, CAJA DE INSPECCIÓN DE 30X30 Y DEMÁS ACCESORIOS PARA SU CORRECTA INSTALACIÓN</t>
  </si>
  <si>
    <t>SUMINISTRO E INSTALACIÓN DE MEDIDOR TRIFÁSICO CON CAJA</t>
  </si>
  <si>
    <t>SUMINISTRO E INSTALACIÓN DE TABLERO DE 12 CIRCUITOS, INCLUYE PROTECCIÓN Y DEMÁS ACCESORIOS PARA SU CORRECTA INSTALACIÓN</t>
  </si>
  <si>
    <t>INSTALACIÓN DE UPS BIFÁSICA DE 6KM, INCLUYE BAY PASS Y DEMÁS ACCESORIOS PARA SU CORRECTA INSTALACIÓN</t>
  </si>
  <si>
    <t>SALIDA LÁMPARA TOMA PVC COMPLETA</t>
  </si>
  <si>
    <t>SALIDA LÁMPARA CONMUTABLE EMT COMPLETA</t>
  </si>
  <si>
    <t>SALIDA TELÉFONO PVC COMPLETA</t>
  </si>
  <si>
    <t>SALIDA TOMA DOBLE PVC COMPLETA</t>
  </si>
  <si>
    <t>"SUMINISTRO E INSTALACIÓN DE SALIDA TOMA CORRIENTE REGULADO, INCLUYE TOMA CORRIENTE REGULADO, TUBERÍA PVC 3/4", CABLE THHN 3#12 Y DEMÁS ACCESORIOS PARA SU CORRECTA INSTALACIÓN"</t>
  </si>
  <si>
    <t>SUMINISTRO E INSTALACIÓN DE PANEL LED 60X60 DE 40W</t>
  </si>
  <si>
    <t>SUMINISTRO E INSTALACIÓN DE BAJA LED DE 18W</t>
  </si>
  <si>
    <t>SUMINISTRO E INSTALACIÓN DE LÁMPARA DE EMERGENCIA</t>
  </si>
  <si>
    <t>SUMINISTRO E INSTALACIÓN DE SENSOR DE MOVIMIENTO, INCLUYE TUBERÍA EMT, CABLE THHN #12 Y DEMÁS ACCESORIOS PARA SU CORRECTA INSTALACIÓN</t>
  </si>
  <si>
    <t>INSTALACIÓN DE SUBESTACIÓN CAPSULADA EXT CTS 511 A CTS 517</t>
  </si>
  <si>
    <t>SUMINISTRO E INSTALACIÓN DE ACOMETIDA EN BAJA TENSIÓN ANTIFRAUDE 3#2+1#2 EN TUBERÍA 3" CONDUIT</t>
  </si>
  <si>
    <t>SUMINISTRO E INSTALACIÓN DE ACOMETIDA BAJA TENSIÓN DESDE TABLERO TD A UPS Y DESDE UPS A TABLERO EN CABLE THHN 3#8+1#12 EN TUBERÍA 3/4" EMT Y DEMÁS ACCESORIOS PARA SU CORRECTA INSTALACIÓN</t>
  </si>
  <si>
    <t>SUMINISTRO E INSTALACIÓN DE BAJA LED 760 LÚMENES 12W LUZ FRÍA DE SOBREPONER</t>
  </si>
  <si>
    <t>BANCO DE DUCTOS 4 DE 6" PVC PESADO, INCLUYE CABLE</t>
  </si>
  <si>
    <t>CAJA NORMA C276 (MARCO TAPA EXCAVACIÓN)</t>
  </si>
  <si>
    <t>ALISTADO PISOS 1:3 E=0.04</t>
  </si>
  <si>
    <t>BALDOSA CERÁMICA PISO-PARED 20X20 CALIDAD PRIMERA</t>
  </si>
  <si>
    <t>BALDOSA INSTITUCIONAL GRANO MARMOL P2; PAYANDE FONDO BLANCO.
INCLUYE ALISTADO</t>
  </si>
  <si>
    <t>GUARDAESCOBA EN GRANITO</t>
  </si>
  <si>
    <t>MEDIA CAÑA EN GRANITO</t>
  </si>
  <si>
    <t>DESTRONQUE Y PULIDO DE PLOMO BALDOSA GRANO DE MÁRMOL N.5</t>
  </si>
  <si>
    <t>MEDIACAÑA SINTÉTICA MUROS CIEGOS A 6 CM</t>
  </si>
  <si>
    <t>FRANJA ANTIDESLIZANTE FOTOLUMINISCENTE ANCHO 48 MM GRANULO 60 (ESCALERA)</t>
  </si>
  <si>
    <t>NARIZ REDONDEADA O EN CHAFLÁN DE 1 CM (ESCALERA)</t>
  </si>
  <si>
    <t>PINTURA EPÓXICA</t>
  </si>
  <si>
    <t>GUARDA CAMILLAS EN PVC RÍGIDO DE ALTO IMPACTO 15 CM</t>
  </si>
  <si>
    <t>"ESQUINEROS EN PVC RÍGIDO DE ALTO IMPACTO CON REFUERZO INTERNO DE ACERO GALVANIZADO PARA ANCLAR MURO. COLOR A DEFINIR EN OBRA"</t>
  </si>
  <si>
    <t>CIELO RASO PLANO DRYWALL (INCLUYE PINTURA)</t>
  </si>
  <si>
    <t>CIELO RASO PLOMADO INCL AISLANTE EN ALUMINIO RAYOS X</t>
  </si>
  <si>
    <t>SUMINISTRO E INSTALACIÓN SANITARIO TANQUE{INCLUYE GRIFERIA)</t>
  </si>
  <si>
    <t>SUMINISTRO E INSTALACIÓN LAVAMANOS DE
EM POTRAR(INCLUYE GRIFERIA)</t>
  </si>
  <si>
    <t>SUMINISTRO E INSTALACIÓN SANITARIO
FLUXOMETRO (INCLUYE GRIFERIA)</t>
  </si>
  <si>
    <t>SUMINISTRO E INSTALACIÓN DUCHA LAVADO DE OJOS</t>
  </si>
  <si>
    <t>SUMINISTRO E INSTALACIÓN DE M ESON EN ACERO INOXIDABLE CALIBRE 18 DE 2.50* 0,60 INCLUYE LAVAMANOS, POSETA, REPISA SEGÚN DISEÑO REF Ml Y M2, NO INCLUYE MUEBLE</t>
  </si>
  <si>
    <t xml:space="preserve">ESMALTE SOBRE LAMINA LLENA </t>
  </si>
  <si>
    <t>ESMALTE MARCOS EN LAMINA</t>
  </si>
  <si>
    <t>ESTUCO Y VINILO 3 MANOS</t>
  </si>
  <si>
    <t xml:space="preserve">ESTUCO Y VINILO 3 MANOS (LINEAL) </t>
  </si>
  <si>
    <t>PINTURA BIOCIDA</t>
  </si>
  <si>
    <t xml:space="preserve">PINTURA BIOCIDA(UNEAL) </t>
  </si>
  <si>
    <t xml:space="preserve">PINTURA ACRILICA ANTIBACTERIAL </t>
  </si>
  <si>
    <t xml:space="preserve">TOMA PARA MICROFONO </t>
  </si>
  <si>
    <t xml:space="preserve">CABLE BLINDADO PARA MICROFONO </t>
  </si>
  <si>
    <t xml:space="preserve">TUBERIA CONDUIT EMT GALVANJZADA 1/ 2" </t>
  </si>
  <si>
    <t>SALIDA DE DATOS COMPLETA(INCLUYE FACE
PLATE Y MARCACIÓN)</t>
  </si>
  <si>
    <t>CABLE UTP CA T 6A</t>
  </si>
  <si>
    <t xml:space="preserve">ACOMETIDA TELEVISIÓN 1"RG6 </t>
  </si>
  <si>
    <t>SUMINISTRO E tNSTALACIÓN DE TABLERO 
GENERAL EN M ETAL LINEA (CONTIENE</t>
  </si>
  <si>
    <t>SUMINISTRO E INSTALACIÓN DE VENTANA EN PERFILERÍA DE ALUMINIO ANODIZADO  TRÁFICO PESADO CON MONTANTE SUPERIOR EN REJILLA DE ALUMINIO ANODIZADO Y PAÑOS VIDRIADOS FIJOS/PROYECTANTES EN VIDRIO TEMPLADO LAMINADO 4+4 , INCLUYE FIJACIONES, BURLETES EPDM, SELLADO CON SILICONA NEUTRA Y LIMPIEZA FINAL.</t>
  </si>
  <si>
    <t>SUMINISTRO E INSTALACIÓN DE VENTANA-FACHADAS EN PERFILERÍA DE ALUMINIO ANODIZADO  TRÁFICO PESADO CON MONTANTE SUPERIOR EN REJILLA DE ALUMINIO ANODIZADO Y PAÑOS VIDRIADOS FIJOS/PROYECTANTES EN VIDRIO TEMPLADO LAMINADO 4+4 CON PELÍCULA DE CONTROL SOLAR, INCLUYE FIJACIONES, BURLETES EPDM, SELLADO CON SILICONA NEUTRA Y LIMPIEZA FINAL.</t>
  </si>
  <si>
    <t>SUMINISTRO E INSTALACIÓN DE PUERTA BATIENTE EN CRISTAL LAMINADO TEMPLADO INCOLORO 4 MM + PVB 1,14 + CRISTAL TEMPLADO INCOLORO 4 MM, CON ACCESORIOS ESQUINEROS SUPERIOR E INFERIOR EN ALUMINIO, CHAPA CENTRAL DE SEGURIDAD, MANIJAS DE LUJO Y BISAGRA DE PISO HIDRÁULICA; INCLUYE HERRAJES NECESARIOS, VINILOS DECORATIVOS CONFORME A LA IMAGEN INSTITUCIONAL, ANCLAJES Y AJUSTES, SELLADO PERIMETRAL CON SILICONA NEUTRA, LIMPIEZA FINAL</t>
  </si>
  <si>
    <t>SUMINISTRO E INSTALACIÓN DE PUERTA METÁLICA EN LÁMINA COLD ROLLED CON MONTANTE EN CELOSÍA METÁLICA CALIBRE 16, MARCO CALIBRE 16 CARGADO CON MORTERO Y HOJA CALIBRE 18, CON ACABADO ANTICORROSIVO Y PINTURA ELECTROSTÁTICA. INCLUYE CERRADURA DE EMBUTIR, MANIJA Y BISAGRAS EN ACERO INOXIDABLE.</t>
  </si>
  <si>
    <t>SUMINISTRO E INSTALACIÓN DE BARANDA CON DOBLE PASAMANOS  EN TUBO DE ACERO INOXIDABLE DE 2" Y APOYA PIES EN TUBO CR DE 2" CON PARALES EN LAMINA DOBLE DE 2X3/16", CINCO HILOS HORIZONTALES EN VARILLA CR DE 1/2" ACABADO EN PINTURA ESMALTE</t>
  </si>
  <si>
    <t xml:space="preserve">SUMINISTRO E INSTALACIÓN DE PASAMANOS  EN TUBO EN ACERO INOXIDABLE DE 2", SOPORTE EN VARILLA 1/2" LISA Y PLATINAS  DE 1/4" DE 10X 5 CM, ACABADO EN PINTURA ESMALTE  </t>
  </si>
  <si>
    <t>PUERTA BATIENTE SENCILLA EN MADERA CON HPL (FÓRMICA CHEM-LAM) POR AMBAS CARAS Y BISAGRAS TIPO OMEGA</t>
  </si>
  <si>
    <t>MUEBLE SUPERIOR EN MADERA AGLOMERADA ACABADO EN FORMICA REF1498L NEUTRAL OAK O SIMILAR SIN PUERTAS, MESÓN EN CORIAN 12 MM CON POCETA INTEGRADA EN ACERO INOXIDABLE, GRIFERÍA ULTRA AHORRADORA PARA LAVA PLATOS NOGAL NEGRO, SALPICADERO EN CORIAN MUEBLE INFERIOR CON PUERTAS BATIENTES EN MADERA AGLOMERADA FORRADA EN FORMICA CON MANIJAS NEGRAS, ZÓCALO EN MADERA.</t>
  </si>
  <si>
    <t>SUMINISTRO E INSTALACIÓN DE CORTINAS HOSPITALARIAS EN VINILO PESADO (INCLUYE RIEL EN ALUMINIO Y ACCESORIOS DE SUJECIÓN)</t>
  </si>
  <si>
    <t>SEGURIDAD HUMANA Y DETENCION DE
ALARMA</t>
  </si>
  <si>
    <t>AVISADOR MANUAL DIRECCIONABLE</t>
  </si>
  <si>
    <t xml:space="preserve">SUMINISTRO E INSTALACION DE PANEL DE CONTROL REF NFS - 320 </t>
  </si>
  <si>
    <t xml:space="preserve">CAJA TIPO RAWEL T 2400 5 SALIDAS DIAMETRO 3/4" REF: RC - 0391 </t>
  </si>
  <si>
    <t xml:space="preserve">TAPA CIEGA PARA CAJA 2400 REF TC - 0416 </t>
  </si>
  <si>
    <t>SEÑALIZACIÓN DE RUTAS DE EVACUACIÓN Y  06 SALIDAS DE EMERGENCIA</t>
  </si>
  <si>
    <t xml:space="preserve">TUBERIA DE ACERO GALVANIZADA DE 1" SCH1 40 (INCLUYE ACCESORIOS) </t>
  </si>
  <si>
    <t xml:space="preserve">TUBERIA DE POLIETILENO 11/4" (INCLUYE ACCESORIOS) </t>
  </si>
  <si>
    <t>ESTACIÓN DE REGULACIÓN Y MEDICIÓN PARA,
USO DE GAS NATURAL COMERCIAL, INCLUYE FILTROS, VALVULAS, TUBERIA, ACCESORIOS Y
OBRA CIVI L, INCLUYE TRANSICIÓN DE
POUETILENO EN ACERO</t>
  </si>
  <si>
    <t xml:space="preserve">REGULADOR SEGUNDA ETAPA AMERICAN
18,20, METER 1813C 1 O SIMILAR {INCLUYE 04
ACCESORIOS) </t>
  </si>
  <si>
    <t xml:space="preserve">PUNTO AG PARA GAS 1" SUMINISTRO E
05 INSTALACIÓN </t>
  </si>
  <si>
    <t xml:space="preserve">VALVULA DE COMPUERTA 1" </t>
  </si>
  <si>
    <t>TUBERÍA DE COBRE TIPO K DE 1/2" (INCLUYE ACCESORIOS)</t>
  </si>
  <si>
    <t>ENTREGA Y SUMINISTRO DE PRESIÓN INTERNA, INCLUYE TOMAS DE AIRE, OXÍGENO MEDICINAL Y CILINDROS TIPO H</t>
  </si>
  <si>
    <t>ESPEJO BISELADO INCOLORO 4MM</t>
  </si>
  <si>
    <t>VIDRIO PLOMADO INCLUYE MARCO ÁREA RX</t>
  </si>
  <si>
    <t>DESCAPOTE A MAQUINA E=0.20 M</t>
  </si>
  <si>
    <t>RETIRO DE SOBRANTES A UNA DISTANCIA DE 5 KM (INCLUYE CARGUE)</t>
  </si>
  <si>
    <t>EXCAVACIÓN MANUAL EN CONGLOMERADO H=0.0-2.0 M (INCLUYE
RETIRO DE SOBRANTES A UNA DISTANCIA MENOR DE 5 KM)</t>
  </si>
  <si>
    <t>RELLENO EN RECEBO COMÚN COMPACTADO MECÁNICAMENTE</t>
  </si>
  <si>
    <t>SUBBASE GRANULAR (NORMA INVIAS 320)</t>
  </si>
  <si>
    <t>BASE GRANULAR  (NORMA INVIAS 330)</t>
  </si>
  <si>
    <t>VIGA DE AMARRE EN CONCRETO 3500 PSI</t>
  </si>
  <si>
    <t>PLACA DE FONDO POZO D=1.7M E=0.25M (CONCRETO 3000 PSI CON
REFUERZO)</t>
  </si>
  <si>
    <t>CILINDRO POZO EN LADRILLO TOLETE Di=1.20M E=0.25M  (INC. PAÑETE
INTERNO E=1.5CM Y CAÑUELA)</t>
  </si>
  <si>
    <t>CUBIERTA POZO D= 1.7M E=0.20M C0NCRETO 3000 PSI CON REFUERZO
(INCLUYE ARO Y TAPA HF)</t>
  </si>
  <si>
    <t>ADOQUÍN DE ARCILLA 20X10X6CM</t>
  </si>
  <si>
    <t>BORDE SEPARADOR VERDE A-170</t>
  </si>
  <si>
    <t>SARDINEL PREFABRICADO A-10</t>
  </si>
  <si>
    <t>EMPRADIZACIÓN CON BIOMANTO NATURAL</t>
  </si>
  <si>
    <t>3. ESTRUCTURAS EN CONCRETO</t>
  </si>
  <si>
    <t>M3</t>
  </si>
  <si>
    <t>KG</t>
  </si>
  <si>
    <t xml:space="preserve">NO </t>
  </si>
  <si>
    <t>UND</t>
  </si>
  <si>
    <t xml:space="preserve">ICCU 4.3 - C </t>
  </si>
  <si>
    <t xml:space="preserve">ICCU 4.6 - C </t>
  </si>
  <si>
    <t xml:space="preserve">ICCU 4.13 - C </t>
  </si>
  <si>
    <t xml:space="preserve">ICCU 4.22 - C </t>
  </si>
  <si>
    <t xml:space="preserve">ICCU 4.23 - C </t>
  </si>
  <si>
    <t xml:space="preserve">ICCU 4.25 - C </t>
  </si>
  <si>
    <t xml:space="preserve">ICCU 13.14 - C </t>
  </si>
  <si>
    <t xml:space="preserve">ICCU 4.27 - C </t>
  </si>
  <si>
    <t xml:space="preserve">ICCU 2.2 - U </t>
  </si>
  <si>
    <t xml:space="preserve">ICCU 4.18 - C </t>
  </si>
  <si>
    <t xml:space="preserve">ICCU 5.2 - C </t>
  </si>
  <si>
    <t xml:space="preserve">ICCU 5.5 - C </t>
  </si>
  <si>
    <t xml:space="preserve">ICCU 5.15 - C </t>
  </si>
  <si>
    <t xml:space="preserve">ICCU 5.17 - C </t>
  </si>
  <si>
    <t xml:space="preserve">ICCU 5.18 - C </t>
  </si>
  <si>
    <t xml:space="preserve">ICCU 5.25 - C </t>
  </si>
  <si>
    <t xml:space="preserve">ICCU 5.29 - C </t>
  </si>
  <si>
    <t xml:space="preserve">ICCU  </t>
  </si>
  <si>
    <t xml:space="preserve">ICCU 5.23 - C </t>
  </si>
  <si>
    <t xml:space="preserve">ICCU 6.3 - C </t>
  </si>
  <si>
    <t xml:space="preserve">ICCU 6.17 - C </t>
  </si>
  <si>
    <t xml:space="preserve">ICCU 6.18 - C </t>
  </si>
  <si>
    <t xml:space="preserve">ICCU 6.21 - C </t>
  </si>
  <si>
    <t xml:space="preserve">ICCU 6.2 - C </t>
  </si>
  <si>
    <t xml:space="preserve">ICCU 7.1 - C </t>
  </si>
  <si>
    <t xml:space="preserve">ICCU 7.12 - C </t>
  </si>
  <si>
    <t xml:space="preserve">ICCU 7.28 - C </t>
  </si>
  <si>
    <t xml:space="preserve">ICCU 7.34 - C </t>
  </si>
  <si>
    <t xml:space="preserve">ICCU 7.36 - C </t>
  </si>
  <si>
    <t xml:space="preserve">ICCU 7.5 - C </t>
  </si>
  <si>
    <t xml:space="preserve">ICCU 11.12 - C </t>
  </si>
  <si>
    <t xml:space="preserve">ICCU 11.17 - C </t>
  </si>
  <si>
    <t xml:space="preserve">ICCU 11.25 - C </t>
  </si>
  <si>
    <t xml:space="preserve">ICCU 11.24 - C </t>
  </si>
  <si>
    <t xml:space="preserve">ICCU 11.33 - C </t>
  </si>
  <si>
    <t xml:space="preserve">ICCU 11.34 - C </t>
  </si>
  <si>
    <t xml:space="preserve">ICCU 11.37 - C </t>
  </si>
  <si>
    <t xml:space="preserve">ICCU 11.42 - C </t>
  </si>
  <si>
    <t xml:space="preserve">ICCU 11.57 - C </t>
  </si>
  <si>
    <t xml:space="preserve">ICCU 11.59 - C </t>
  </si>
  <si>
    <t xml:space="preserve">ICCU 11.63 - C </t>
  </si>
  <si>
    <t xml:space="preserve">ICCU 11.65 - C </t>
  </si>
  <si>
    <t xml:space="preserve">ICCU 11.27 - C </t>
  </si>
  <si>
    <t xml:space="preserve">ICCU 11.29 - C </t>
  </si>
  <si>
    <t xml:space="preserve">ICCU 11.28 - C </t>
  </si>
  <si>
    <t xml:space="preserve">ICCU 11.26 - C </t>
  </si>
  <si>
    <t xml:space="preserve">ICCU 11.36 - C </t>
  </si>
  <si>
    <t xml:space="preserve">ICCU 11.35 - C </t>
  </si>
  <si>
    <t xml:space="preserve">ICCU 11.23 - C </t>
  </si>
  <si>
    <t xml:space="preserve">ICCU 11.31 - C </t>
  </si>
  <si>
    <t xml:space="preserve">ICCU 11.41 - C </t>
  </si>
  <si>
    <t xml:space="preserve">ICCU 3.25 - U </t>
  </si>
  <si>
    <t xml:space="preserve">ICCU 3.26 - U </t>
  </si>
  <si>
    <t xml:space="preserve">ICCU 11.53 - C </t>
  </si>
  <si>
    <t xml:space="preserve">ICCU 11.55 - C </t>
  </si>
  <si>
    <t xml:space="preserve">ICCU 11.58 - C </t>
  </si>
  <si>
    <t>APU 7,7</t>
  </si>
  <si>
    <t>APU 7,71</t>
  </si>
  <si>
    <t>APU 7,72</t>
  </si>
  <si>
    <t>APU 7,73</t>
  </si>
  <si>
    <t>APU 7,74</t>
  </si>
  <si>
    <t xml:space="preserve">ICCU 12.2 - C </t>
  </si>
  <si>
    <t xml:space="preserve">ICCU 12.5 - C </t>
  </si>
  <si>
    <t xml:space="preserve">ICCU 12.6 - C </t>
  </si>
  <si>
    <t xml:space="preserve">ICCU 12.9 - C </t>
  </si>
  <si>
    <t>ICCU 13,4 - C</t>
  </si>
  <si>
    <t xml:space="preserve">ICCU 14.1 - C </t>
  </si>
  <si>
    <t xml:space="preserve">ICCU 14.6 - C </t>
  </si>
  <si>
    <t xml:space="preserve">ICCU 14.10 - C </t>
  </si>
  <si>
    <t xml:space="preserve">ICCU 14.42 - C </t>
  </si>
  <si>
    <t xml:space="preserve">ICCU 14.39 - C </t>
  </si>
  <si>
    <t xml:space="preserve">ICCU 18.26 - C </t>
  </si>
  <si>
    <t>APU 11,01</t>
  </si>
  <si>
    <t>APU 11,02</t>
  </si>
  <si>
    <t>APU 12,01</t>
  </si>
  <si>
    <t>APU 12,02</t>
  </si>
  <si>
    <t>APU 12,03</t>
  </si>
  <si>
    <t>APU 12,04</t>
  </si>
  <si>
    <t>APU 12,05</t>
  </si>
  <si>
    <t>APU 13,01</t>
  </si>
  <si>
    <t>APU 13,02</t>
  </si>
  <si>
    <t>APU 13,03</t>
  </si>
  <si>
    <t>APU 13,04</t>
  </si>
  <si>
    <t>APU 13,05</t>
  </si>
  <si>
    <t>APU 13,06</t>
  </si>
  <si>
    <t>APU 13,07</t>
  </si>
  <si>
    <t>APU 14,01</t>
  </si>
  <si>
    <t>APU 14,02</t>
  </si>
  <si>
    <t>APU 14,03</t>
  </si>
  <si>
    <t>APU 14,04</t>
  </si>
  <si>
    <t>APU 14,05</t>
  </si>
  <si>
    <t>APU 14,06</t>
  </si>
  <si>
    <t>APU 14,07</t>
  </si>
  <si>
    <t>APU 14,08</t>
  </si>
  <si>
    <t>APU 15,01</t>
  </si>
  <si>
    <t>APU 15,02</t>
  </si>
  <si>
    <t>APU 15,03</t>
  </si>
  <si>
    <t>APU 15,04</t>
  </si>
  <si>
    <t>APU 15,05</t>
  </si>
  <si>
    <t>APU 15,06</t>
  </si>
  <si>
    <t xml:space="preserve">ICCU 10.15 - C </t>
  </si>
  <si>
    <t xml:space="preserve">ICCU 10.23 - C </t>
  </si>
  <si>
    <t>APU 16,01</t>
  </si>
  <si>
    <t>APU 16,02</t>
  </si>
  <si>
    <t>APU 16,03</t>
  </si>
  <si>
    <t>APU 18,01</t>
  </si>
  <si>
    <t>APU 18,02</t>
  </si>
  <si>
    <t>APU 18,03</t>
  </si>
  <si>
    <t>APU 18,04</t>
  </si>
  <si>
    <t>APU 18,05</t>
  </si>
  <si>
    <t>APU 18,06</t>
  </si>
  <si>
    <t>APU 19,01</t>
  </si>
  <si>
    <t>APU 19,02</t>
  </si>
  <si>
    <t xml:space="preserve">ICCU 1.30 - C </t>
  </si>
  <si>
    <t xml:space="preserve">ICCU 1.45 - C </t>
  </si>
  <si>
    <t xml:space="preserve">ICCU 16.5 - C </t>
  </si>
  <si>
    <t xml:space="preserve">ICCU 16.8 - C </t>
  </si>
  <si>
    <t xml:space="preserve">ICCU 16.12 - C </t>
  </si>
  <si>
    <t xml:space="preserve">ICCU 16.13 - C </t>
  </si>
  <si>
    <t xml:space="preserve">ICCU 2.7 - C </t>
  </si>
  <si>
    <t xml:space="preserve">ICCU 4.1 - U </t>
  </si>
  <si>
    <t xml:space="preserve">ICCU 4.2 - U </t>
  </si>
  <si>
    <t xml:space="preserve">ICCU 4.3 - U </t>
  </si>
  <si>
    <t xml:space="preserve">ICCU 5.1 - U </t>
  </si>
  <si>
    <t xml:space="preserve">ICCU 5.6 - U </t>
  </si>
  <si>
    <t xml:space="preserve">ICCU 5.15 - U </t>
  </si>
  <si>
    <t xml:space="preserve">ICCU 6.8 - V </t>
  </si>
  <si>
    <t xml:space="preserve">4. MANPOSTERIA </t>
  </si>
  <si>
    <t>5. PAÑETES</t>
  </si>
  <si>
    <t>6. CUBIERTA</t>
  </si>
  <si>
    <t>7. INSTALACIONES HIDROSANITARIAS - RED CONTRA INCENDIO</t>
  </si>
  <si>
    <t>8. INSTALACIONES ELECTRICAS</t>
  </si>
  <si>
    <t>9. PISOS Y BASES</t>
  </si>
  <si>
    <t>10. PISOS, ACABADOS, ENCHAPES V ACCESORIOS</t>
  </si>
  <si>
    <t>11. CIELOS RASOS</t>
  </si>
  <si>
    <t>12. APARATOS SANITARIOS Y ACCESORIOS</t>
  </si>
  <si>
    <t>13. PINTURAS</t>
  </si>
  <si>
    <t>14. RED DE VOZ Y DATOS</t>
  </si>
  <si>
    <t>15. CARPINTERÍA EN ALUMINIO Y METÁLICA</t>
  </si>
  <si>
    <t>CELOSÍA ANGULAR PARA POLIDEPORTIVO ASTM-36 INCLUYE: CORREAS CONTRAVIENTOS TENSORES COLUMNAS VIGAS DE AMARRE ANCLAJES TORNILLERÍA PINTURA Y PLATINERÍA. CONTEMPLA TAMBIÉN:FABRICACIÓN SUMINISTRO Y MONTAJE</t>
  </si>
  <si>
    <t>DIVISIÓN PARA BAÑO EN ACERO INOXIDABLE 304 CAL.20 (INCLUYE PUERTAS Y ACCESORIOS)</t>
  </si>
  <si>
    <t>LUMINARIA LEO CON POSTE PARA ILUMINACIÓN EXTERIOR SEGÚN ESPECIFICACIÓN, DE 20 W PARA 150 W REALES, IP 54, 2,8 M DE ALTURA CRETA O SIM ILAR CRT</t>
  </si>
  <si>
    <t>LUMINARIA DE EMERGENCIA, CON TUBO LIN EAL FLUORESCENTE, 6 W - G5 , FLUJO LUMINOSO 155 LUMENES, CARCASA DE 245
XllOX 58 MM, CLASE 11, IP42, CON BATERIAS DE  NI· CD DE ALTA TEMPERATURA, AUTONOMIA 07 DE 1 H, ALIM ENTACIÓN DE A 230 Y TIEM PO DE CARGA DE 24 H. INCLUYE ACCESORIOS Y
ELEM ENTOS DE FIJACIÓN ILUMINACIÓN
EM ERGENCIA</t>
  </si>
  <si>
    <t>16. CARPINTERÍA EN MADERA</t>
  </si>
  <si>
    <t xml:space="preserve">17. SEGURIDAD HUMANA Y DETECCION DE ALARMAS </t>
  </si>
  <si>
    <t>TUBERIA PARA CANALIZACIÓN DE PROTECCIÓN
DE CABLEADO, FORMADA POR UN TUBO DE
PVC RIGIDO, BLINDADO, ENCHUFLABLE, DE COLOR NEGRO DE 16 MM DE DIAMETRO 02 NOMINAL (CON PS47. INCLUYE ABRAZADERAS,
ELEM ENTOS DE SUJECIÓN Y ACCESORIOS
(CURVAS, MANGUITOS, TES, CODOS Y CURVAS FLEXIBLES)</t>
  </si>
  <si>
    <t>18. GAS NATURAL</t>
  </si>
  <si>
    <t>19. RED DE OXIGENO</t>
  </si>
  <si>
    <t>20. VIDRIOS Y ESPEJOS</t>
  </si>
  <si>
    <t>21. OBRAS DE URBANISMO</t>
  </si>
  <si>
    <t>CERTIFICACION RETIE</t>
  </si>
  <si>
    <t xml:space="preserve">CERTIFICACION RETILAP </t>
  </si>
  <si>
    <t>LICENCIAS SOFTWARE GESTIÓN REMOTA</t>
  </si>
  <si>
    <t>CERTIFICACIONES</t>
  </si>
  <si>
    <t>CERTIFICACIÓN DE PUNTO LÓGICO SENCILLOS (35)</t>
  </si>
  <si>
    <t xml:space="preserve">CERTIFICACIÓN CABLEADO ESTRUCTURADOS (25) </t>
  </si>
  <si>
    <t>UPS STAR TEC 6KVA ON LINE</t>
  </si>
  <si>
    <t>SUMINISTRO DE EQUIPO HIDRONEUMATICO Q=17.33 L/S, 2 MOTOBOMBAS MODELO 20 A-5 TW, Q DE SUCCIÓN DE 8.67 L/S, POTENCIA DE 7.5 HP C/U, RANGO DE PRESIÓN 30 A 50 PSI, 2 TANQUES HIDROACUMULADOR 500 LITROS C/U Y TABLERO DE CONTROL CON ALTERNACIÓN AUTOMATICA</t>
  </si>
  <si>
    <t>CALDERA B5 POTENCIA ENTRADA 500.000 BTU/HR Y POTENCIA SALIDA 400.000 BTU/HR, 12 B.H.P, 18,7 G.P.M</t>
  </si>
  <si>
    <t>TANQUE ACUMULADOR DE GRAN CAPACIDAD EN ACERO VITRIFICADO S/DIN 4753, MODELO RB DE 2000 LITROS</t>
  </si>
  <si>
    <t>EQUIPO DE BOMBEO DE 0.5 HP PARA RECIRCULACIÓN DE AGUA CALIENTE Y EVACUACIÓN DE AGUA RESIDUAL A TRAMPA GRASA</t>
  </si>
  <si>
    <t>EQUIPO CONTRA INCENDIO CONFORMADO POR BOMBA LISTADA DE 64-72 PSI, 500 GPM, CON SISTEMA DE BOMBEO JOCKEY DE 5 GPM A UNA PRESIÓN DE 113 PSI MODELO VSE 1 17-20, INCLUYE ACCESORIOS DE INTERCONEXIÓN Y TABLEROS DE CONTROL MARCA GRUNDFOS O SIMILARES</t>
  </si>
  <si>
    <t>PLANTA ELÉCTRICA DIESEL 36 KVA</t>
  </si>
  <si>
    <t>SUMINISTRO E INSTALACIÓN DE TRANSFORMADOR DE 45 KVA EN POSTE (INCLUYE VESTIDA, TRAFO Y POSTE)</t>
  </si>
  <si>
    <t>ASCENSOR PARA PERSONAL CON RESTRICCIÓN DE MOVILIDAD CON CAPACIDAD DE 400 KG Y DOS PARADAS</t>
  </si>
  <si>
    <t>SENSOR DE HUMO FOTOELECTRICO</t>
  </si>
  <si>
    <t>SIRENA DE 110 V</t>
  </si>
  <si>
    <t xml:space="preserve">CAMARA CCTV </t>
  </si>
  <si>
    <t xml:space="preserve">PARLANTE CIELO RASO </t>
  </si>
  <si>
    <t>AMPLIFICADOR 100 W</t>
  </si>
  <si>
    <t xml:space="preserve">MICROFONO PG 48 LC (INCLUYE BASE) </t>
  </si>
  <si>
    <t>SUMINISTRO E INSTALACIÓN DE RACK DE
COMUNICACIONES, INCLUYE ORGANIZACIÓN
 HORIZONTAL, ORGANIZADOR VERTICAL, PATCH
PANEL, SWITCH, REGLETAS DE ALIM ENTACIÓN
DE 6 TOMAS Y DEMAS ACCESORIOS PARA SU
CORRECTA INSTALACIÓN</t>
  </si>
  <si>
    <r>
      <t xml:space="preserve">[La Entidad puede utilizar este Formulario de presentación de </t>
    </r>
    <r>
      <rPr>
        <b/>
        <u/>
        <sz val="11"/>
        <color rgb="FFFF0000"/>
        <rFont val="Verdana"/>
        <family val="2"/>
      </rPr>
      <t>Propuesta Económica</t>
    </r>
    <r>
      <rPr>
        <sz val="11"/>
        <color rgb="FFFF0000"/>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</si>
  <si>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I. PRELIMINARES</t>
  </si>
  <si>
    <t>LOCALIZACIÓN Y REPLANTEO DE CIMIENTOS CON ELEMENTOS DE
PRESICIÓN</t>
  </si>
  <si>
    <t>EXCAVACIONES VARIAS A MÁQUINA SIN CLASIFICAR (INCLUYE RETIRO DE SOBRANTES A UNA DISTANCIA MENOR DE 5 KM)</t>
  </si>
  <si>
    <t>EXCAVACIÓN MANUAL EN MATERIAL COMÚN H=0.0-2.0 M (INCLUYE
RETIRO DE SOBRANTES A UNA DISTANCIA MENOR DE 5 KM)</t>
  </si>
  <si>
    <t>TRANSPORTE DE MATERIALES PROV. DE EXLANACIÓN, CANALES, PRESTAMOS, SOBREACARREOS Y DERRUMBES</t>
  </si>
  <si>
    <t>M3-KM</t>
  </si>
  <si>
    <t>BASE AGREGADO PÉTREO (MATERIAL DE AFIRMADO)</t>
  </si>
  <si>
    <t xml:space="preserve">CONCRETO 1500 PSI </t>
  </si>
  <si>
    <t>SUMINISTRO Y TENDIDA DE POLIETILENO NEGRO CALIBRE 7, INCLUYE CORTE, TRASLAPE, FIJACIÓN Y ADECUACIÓN DE SUPERFICIE.</t>
  </si>
  <si>
    <t>SOBRECIMIENTOS CONCRETO 3000 PSI 25x25</t>
  </si>
  <si>
    <t>ZAPATAS EN CONCRETO 3500 PSI</t>
  </si>
  <si>
    <t>IMPERMEABILIZACIÓN INTEGRAL MORTERO XYPEX</t>
  </si>
  <si>
    <t>CONCRETO CICLÓPEO 2000 PSI, 40% RAJÓN</t>
  </si>
  <si>
    <t>DADOS EN CONCRETO 3500PSI</t>
  </si>
  <si>
    <t>MURO DE CONTENCIÓN EN CONCRETO 3500 PSI, H=2.0 M</t>
  </si>
  <si>
    <t>BASE EN CONCRETO POBRE 1500 PSI</t>
  </si>
  <si>
    <t>VIGA AÉREA 3500 PSI</t>
  </si>
  <si>
    <t xml:space="preserve">VIGA CANAL EN CONCRETO 3500 PSI </t>
  </si>
  <si>
    <t>ENTREPISO PLACA MACIZA 3500 PSI E=0.15 M</t>
  </si>
  <si>
    <t>ACOMETIDA AÉREA 10 M. PVC</t>
  </si>
  <si>
    <t>SALIDA LÁMPARA TOMA EMT COMPLETA</t>
  </si>
  <si>
    <t>SALIDA TRIFÁSICA PVC  COMPLETA</t>
  </si>
  <si>
    <t>SALIDA BIFÁSICA C.N.</t>
  </si>
  <si>
    <t>TABLERO PARCIALES 12 CIRCUITOS (INCLUYE TACOS DE 30A)</t>
  </si>
  <si>
    <t>TABLERO PARCIALES 18 CIRCUITOS (INCLUYE TACOS DE 30A)</t>
  </si>
  <si>
    <t>TUBERÍA PVC CONDUIT 1/2"</t>
  </si>
  <si>
    <t>TUBERÍA PVC CONDUIT 3/4"</t>
  </si>
  <si>
    <t>LÍNEA A TIERRA TABLERO GENERAL (VARILLA COOPER WELL)</t>
  </si>
  <si>
    <t>SENSOR DE HUMO FOTOELÉCTRICO</t>
  </si>
  <si>
    <t>CABLE DETECTOR LINEAL DE CALOR</t>
  </si>
  <si>
    <t>ACOMETIDA CABLE RG-6 PARA MICRÓFONO</t>
  </si>
  <si>
    <t>TOMA PARA MICRÓFONO</t>
  </si>
  <si>
    <t>TUBERÍA CONDUIT EMT GALVANIZADA 1/2".</t>
  </si>
  <si>
    <t>TUBERÍA CONDUIT EMT GALVANIZADA 3/4".</t>
  </si>
  <si>
    <t>BANDEJA PORTACABLE ACERO GALVANIZADO 30x80</t>
  </si>
  <si>
    <t>TAPA PARA BANDEJA PORTACABLE ACERO GALVANIZADO 30X120</t>
  </si>
  <si>
    <t>BANDEJA PORTACABLES PARA RACK</t>
  </si>
  <si>
    <t>SALIDA DE DATOS COMPLETA (INCLUYE FACE PLATE Y MARCACIÓN)</t>
  </si>
  <si>
    <t>CABLE UTP CATEGORÍA 6A</t>
  </si>
  <si>
    <t>INTERRUPTOR SENCILLO</t>
  </si>
  <si>
    <t>INTERRUPTOR DOBLE</t>
  </si>
  <si>
    <t>INTERRUPTOR TRIPLE</t>
  </si>
  <si>
    <t>TENDIDO DE TUBERÍA CONDUIT METÁLICA 1 Ø 3/4" EMT DESCOLGADA O SOBREPUESTA</t>
  </si>
  <si>
    <t>TENDIDO DE TUBERÍA CONDUIT METÁLICA 1 Ø 1" EMT DESCOLGADA O SOBREPUESTA</t>
  </si>
  <si>
    <t>TENDIDO DE TUBERÍA CONDUIT METÁLICA 1 Ø  11/4" DESCOLGADA O SOBREPUESTA</t>
  </si>
  <si>
    <t>TENDIDO DE TUBERÍA CONDUIT METÁLICA 1 Ø 1 1/2" EMT DESCOLGADA O SOBREPUESTA</t>
  </si>
  <si>
    <t>TENDIDO DE TUBERÍA CONDUIT METÁLICA 1 Ø 2" IMC DESCOLGADA O SOBREPUESTA (RED CONTRA INCENDIOS)</t>
  </si>
  <si>
    <t>TENDIDO DE TUBERÍA CONDUIT PVC 1 Ø 3/4" INCRUSTADA</t>
  </si>
  <si>
    <t>TENDIDO DE TUBERÍA CONDUIT PVC 1 Ø 1" INCRUSTADA</t>
  </si>
  <si>
    <t>TENDIDO DE TUBERÍA CONDUIT PVC 1 Ø 1 1/4" INCRUSTADA</t>
  </si>
  <si>
    <t>TENDIDO DE TUBERÍA CONDUIT PVC 1 Ø 1 1/2" INCRUSTADA</t>
  </si>
  <si>
    <t>TENDIDO DE TUBERÍA CONDUIT PVC 1 Ø 2" INCRUSTADA</t>
  </si>
  <si>
    <t>TENDIDO DE TUBERÍA CONDUIT PVC 2 Ø 2" INCRUSTADA</t>
  </si>
  <si>
    <t>TENDIDO DE CONDUCTORES CU-THHN 90°C AWG CON BAJO CONTENIDO DE HALÓGENOS DE 1X12+1X12+1X12T</t>
  </si>
  <si>
    <t>TENDIDO DE CONDUCTORES CU-THHN 90°C AWG CON BAJO CONTENIDO DE HALÓGENOS DE 1X10+1X10+1X10T</t>
  </si>
  <si>
    <t>TENDIDO DE CONDUCTORES CU-THHN 90°C AWG CON BAJO CONTENIDO DE HALÓGENOS DE 1X8+1X8+1X10T</t>
  </si>
  <si>
    <t>TENDIDO DE CONDUCTORES CU-THHN 90°C AWG CON BAJO CONTENIDO DE HALÓGENOS DE 1X6+1X6+1X10T</t>
  </si>
  <si>
    <t>TENDIDO DE CONDUCTORES CU-THHN 90°C AWG CON BAJO CONTENIDO DE HALÓGENOS DE 1X4+1X4+1X8T</t>
  </si>
  <si>
    <t>TENDIDO DE CONDUCTORES CU-THHN 90°C AWG CON BAJO CONTENIDO DE HALÓGENOS DE 1X2+1X2+1X6T</t>
  </si>
  <si>
    <t>TENDIDO DE CONDUCTORES CU-THHN 90°C AWG CON BAJO CONTENIDO DE HALÓGENOS DE 2X12+1X12+1X12T</t>
  </si>
  <si>
    <t>TENDIDO DE CONDUCTORES CU-THHN 90°C AWG CON BAJO CONTENIDO DE HALÓGENOS DE 2X10+1X10+1X10T</t>
  </si>
  <si>
    <t>TENDIDO DE CONDUCTORES CU-THHN 90°C AWG CON BAJO CONTENIDO DE HALÓGENOS DE 2X8+1X8+1X10T</t>
  </si>
  <si>
    <t>TENDIDO DE CONDUCTORES CU-THHN 90°C AWG CON BAJO CONTENIDO DE HALÓGENOS DE 2X6+1X6+1X10T</t>
  </si>
  <si>
    <t>TENDIDO DE CONDUCTORES CU-THHN 90°C AWG CON BAJO CONTENIDO DE HALÓGENOS DE 2X4+1X4+1X8T</t>
  </si>
  <si>
    <t>TENDIDO DE CONDUCTORES CU-THHN 90°C AWG CON BAJO CONTENIDO DE HALÓGENOS DE 2X2+1X2+1X6T</t>
  </si>
  <si>
    <t>TENDIDO DE CONDUCTORES CU-THHN 90°C AWG CON BAJO CONTENIDO DE HALÓGENOS DE 3X12+1X12+1X12T</t>
  </si>
  <si>
    <t>TENDIDO DE CONDUCTORES CU-THHN 90°C AWG CON BAJO CONTENIDO DE HALÓGENOS DE 3X10+1X10+1X10T</t>
  </si>
  <si>
    <t>TENDIDO DE CONDUCTORES CU-THHN 90°C AWG CON BAJO CONTENIDO DE HALÓGENOS DE 3X8+1X8+1X10T</t>
  </si>
  <si>
    <t>TENDIDO DE CONDUCTORES CU-THHN 90°C AWG CON BAJO CONTENIDO DE HALÓGENOS DE 3X6+1X6+1X10T</t>
  </si>
  <si>
    <t>TENDIDO DE CONDUCTORES CU-THHN 90°C AWG CON BAJO CONTENIDO DE HALÓGENOS DE 3X4+1X4+1X8T</t>
  </si>
  <si>
    <t>TENDIDO DE CONDUCTORES CU-THHN 90°C AWG CON BAJO CONTENIDO DE HALÓGENOS DE 3X2+1X2+1X6T</t>
  </si>
  <si>
    <t>TABLERO DE AUTOMÁTICOS MONFÁSICO DE 8 CIRCUITOS CON  PUERTA</t>
  </si>
  <si>
    <t>TABLERO DE AUTOMÁTICOS MONFÁSICO DE 12 CIRCUITOS CON  PUERTA</t>
  </si>
  <si>
    <t>TABLERO DE AUTOMÁTICOS BIFÁSICO DE 8 CIRCUITOS CON  PUERTA Y CHAPA Y ESPACIO PARA TOTOLIZADOR</t>
  </si>
  <si>
    <t>TABLERO DE AUTOMÁTICOS BIFÁSICO DE 12 CIRCUITOS CON  PUERTA Y CHAPA Y ESPACIO PARA TOTOLIZADOR</t>
  </si>
  <si>
    <t>TABLERO DE AUTOMÁTICOS BIFÁSICO DE 18 CIRCUITOS CON  PUERTA Y CHAPA Y ESPACIO PARA TOTOLIZADOR</t>
  </si>
  <si>
    <t>TABLERO DE AUTOMÁTICOS BIFÁSICO DE 24 CIRCUITOS CON  PUERTA Y CHAPA Y ESPACIO PARA TOTOLIZADOR</t>
  </si>
  <si>
    <t>TABLERO DE AUTOMÁTICOS TRIFÁSICO DE 12 CIRCUITOS CON  PUERTA Y CHAPA Y ESPACIO PARA TOTOLIZADOR</t>
  </si>
  <si>
    <t>TABLERO DE AUTOMÁTICOS TRIFÁSICO DE 18 CIRCUITOS CON  PUERTA Y CHAPA Y ESPACIO PARA TOTOLIZADOR</t>
  </si>
  <si>
    <t>TABLERO DE AUTOMÁTICOS TRIFÁSICO DE 24 CIRCUITOS CON  PUERTA Y CHAPA Y ESPACIO PARA TOTOLIZADOR</t>
  </si>
  <si>
    <t>CAJA PARA INTERRUPTOR AUTOMÁTICO TIPO INDUSTRIAL (CON BORNAS Y ELEMENTOS DE CONEXIÓN)</t>
  </si>
  <si>
    <t>SUMINISTRO E INSTALACIÓN DE  INTERRUPTORES AUTOMÁTICOS TERMOMAGNÉTICOS ENCHUFABLES 240 V, 10KA DE 1X20A</t>
  </si>
  <si>
    <t>SUMINISTRO E INSTALACIÓN DE  INTERRUPTORES AUTOMÁTICOS TERMOMAGNÉTICOS ENCHUFABLES 240 V, 10KA DE 1X30A</t>
  </si>
  <si>
    <t>SUMINISTRO E INSTALACIÓN DE  INTERRUPTORES AUTOMÁTICOS TERMOMAGNÉTICOS ENCHUFABLES 240 V, 10KA DE 2X20A</t>
  </si>
  <si>
    <t>SUMINISTRO E INSTALACIÓN DE  INTERRUPTORES AUTOMÁTICOS TERMOMAGNÉTICOS ENCHUFABLES 240 V, 10KA DE 2X30A</t>
  </si>
  <si>
    <t>SUMINISTRO E INSTALACIÓN DE  INTERRUPTORES AUTOMÁTICOS TERMOMAGNÉTICOS ENCHUFABLES 240 V, 10KA DE 3X20A</t>
  </si>
  <si>
    <t>SUMINISTRO E INSTALACIÓN DE  INTERRUPTORES AUTOMÁTICOS TERMOMAGNÉTICOS ENCHUFABLES 240 V, 10KA DE 3X30A</t>
  </si>
  <si>
    <t>SUMINISTRO E INSTALACIÓN DE  INTERRUPTORES AUTOMÁTICOS TERMOMAGNÉTICOS ENCHUFABLES 240 V, 10KA DE 3X40A</t>
  </si>
  <si>
    <t>SUMINISTRO E INSTALACIÓN DE INTERRUPTORES AUTOMÁTICOS TERMOMAGNÉTICOS TIPO INDUSTRIAL 240 V, 25KA DE 1X30A</t>
  </si>
  <si>
    <t>SUMINISTRO E INSTALACIÓN DE INTERRUPTORES AUTOMÁTICOS TERMOMAGNÉTICOS TIPO INDUSTRIAL 240 V, 25KA DE 2X30A</t>
  </si>
  <si>
    <t>SUMINISTRO E INSTALACIÓN DE INTERRUPTORES AUTOMÁTICOS TERMOMAGNÉTICOS TIPO INDUSTRIAL 240 V, 25KA DE 2X40A</t>
  </si>
  <si>
    <t>SUMINISTRO E INSTALACIÓN DE INTERRUPTORES AUTOMÁTICOS MAGNÉTICOS TIPO INDUSTRIAL 240 V, 25KA DE 3X125A</t>
  </si>
  <si>
    <t>BANDEJA PORTACABLE 20X10CM CERRADAINCLUYE TODOS LOS ELEMENTOS NECESARIOS PARA SU ADECUADA INSTALACIÓN Y OPERACIÓN</t>
  </si>
  <si>
    <t>PUESTA A TIERRA DE PARARRAYOS, CONFORMADA POR 8  VARILLAS COBRE-COBRE DE Ø5/8"X2.44 M, INTERCONECTADAS ENTRE SÍ POR UN CONDUCTOR DESNUDO DE COBRE #1/0 AWG DIRECTAMENTE ENTERRADO (LONG: 202 M).</t>
  </si>
  <si>
    <t>CAJA DE PASO PARA PUESTA A TIERRA PARARRAYOS Y EQUIPOTENCIALIDAD, DE 50X50X15 CM</t>
  </si>
  <si>
    <t>BAJANTE PARA PUESTA A TIERRA DE PARARRAYOS EN TUBERÍA PVC 1" (EMBEBIDA EN MURO O EN PISO) Y CABLE DE COBRE 1/0 AWG DESNUDO, DESDE CAJAS DE PASO DE CONECTOR BIMETÁLICO HASTA CAJAS DE INSPECCIÓN DE PUESTA A TIERRA</t>
  </si>
  <si>
    <t>BAJANTE PARA PUESTA A TIERRA DE PARARRAYOS EN TUBERÍA IMC 1" Y CABLE ALAMBRON 8 MM</t>
  </si>
  <si>
    <t>MALLA APANTALLAMIENTO EN CUBIERTA EN ALAMBRÓN DE Ø8 MM DE ALUMINIO CON ELEMENTOS DE FIJACIÓN.</t>
  </si>
  <si>
    <t>PUNTA CAPTADORA EN VARILLA DE ACERO DE 5/8"X 1 M, INSTALADA EN CUBIERTA. INCLUYE BASE</t>
  </si>
  <si>
    <t>CAJA DE PASO PARA PUESTA A TIERRA 20X20X12 CM</t>
  </si>
  <si>
    <t>CAJA DE PASO PARA PUESTA A TIERRA 20X20X12 CM CON CONECTOR BIMETÁLICO</t>
  </si>
  <si>
    <t>INTERCONEXIÓN PUESTA A TIERRA EN CABLE DE COBRE 1/0</t>
  </si>
  <si>
    <t>CAJA DE INSPECCIÓN DE TIERRA DE 30X30X30 CM EN MAMPOSTERÍA. CON TAPA Y MARCO.</t>
  </si>
  <si>
    <t xml:space="preserve">TERMOENCOGIBLE AISLANTE 24 KV PARA ULTIMOS 3 METROS DE CADA BAJANTE. </t>
  </si>
  <si>
    <t>PANEL LED INCRUSTAR REDONDO 30W</t>
  </si>
  <si>
    <t>LED HERMÉTICA SOBREPONER 18 W</t>
  </si>
  <si>
    <t>REFLECTOR LED 50W</t>
  </si>
  <si>
    <t>APLIQUE LED EMERGENCIA</t>
  </si>
  <si>
    <t>MEDIDOR DE ENERGÍA ACTIVA, TARIFA SENCILLA 5(100)A, 2X120/240V</t>
  </si>
  <si>
    <t>INTERRUPTOR DE CORTE 1X40A</t>
  </si>
  <si>
    <t>INTERRUPTOR DE CORTE 2X40A</t>
  </si>
  <si>
    <t>INTERRUPTOR DE CORTE 3X40A</t>
  </si>
  <si>
    <t>ACOMETIDA AEREA DESDE POSTE DE ACUERDO A NORMA AE220</t>
  </si>
  <si>
    <t>ACOMETIDA AEREA DESDE POSTE DE ACUERDO A NORMA AE220-1</t>
  </si>
  <si>
    <t>TENDIDO DE ACOMETIDA CON CABLE ANTIFRAUDE DESDE RED ABIERTA DE ACUERDO A NORMA AE217, CON TODOS LOS ELEMENTOS NECESARIOS PARA LA FIJACIÓN EN CABLE DE COBRE 2X8 PE PVC</t>
  </si>
  <si>
    <t>TENDIDO DE ACOMETIDA CON CABLE ANTIFRAUDE DESDE RED ABIERTA DE ACUERDO A NORMA AE217, CON TODOS LOS ELEMENTOS NECESARIOS PARA LA FIJACIÓN EN CABLE DE COBRE 2X6 PE PVC</t>
  </si>
  <si>
    <t>TENDIDO DE ACOMETIDA CON CABLE ANTIFRAUDE DESDE RED ABIERTA DE ACUERDO A NORMA AE217, CON TODOS LOS ELEMENTOS NECESARIOS PARA LA FIJACIÓN EN CABLE DE COBRE 2X4 PE PVC</t>
  </si>
  <si>
    <t>TENDIDO DE ACOMETIDA CON CABLE ANTIFRAUDE DESDE RED ABIERTA DE ACUERDO A NORMA AE217, CON TODOS LOS ELEMENTOS NECESARIOS PARA LA FIJACIÓN EN CABLE DE COBRE 2X2 PE PVC</t>
  </si>
  <si>
    <t>TENDIDO DE ACOMETIDA CON CABLE ANTIFRAUDE DESDE RED ABIERTA DE ACUERDO A NORMA AE217, CON TODOS LOS ELEMENTOS NECESARIOS PARA LA FIJACIÓN EN CABLE DE COBRE 3X8+1X10 PE PVC</t>
  </si>
  <si>
    <t>TENDIDO DE ACOMETIDA CON CABLE ANTIFRAUDE DESDE RED ABIERTA DE ACUERDO A NORMA AE217, CON TODOS LOS ELEMENTOS NECESARIOS PARA LA FIJACIÓN EN CABLE DE COBRE 3X6+1X8 PE PVC</t>
  </si>
  <si>
    <t>TENDIDO DE ACOMETIDA CON CABLE ANTIFRAUDE DESDE RED ABIERTA DE ACUERDO A NORMA AE217, CON TODOS LOS ELEMENTOS NECESARIOS PARA LA FIJACIÓN EN CABLE DE COBRE 3X4+1X6 PE PVC</t>
  </si>
  <si>
    <t>TENDIDO DE ACOMETIDA CON CABLE ANTIFRAUDE DESDE RED ABIERTA DE ACUERDO A NORMA AE217, CON TODOS LOS ELEMENTOS NECESARIOS PARA LA FIJACIÓN EN CABLE DE COBRE 3X2+1X4 PE PVC</t>
  </si>
  <si>
    <t>PUESTA A TIERRA DE EQUIPO DE MEDIDA, CON UNA VARILLA C.W. DE Ø5/8"X2.44 M, INTERCONECTADA AL BARRAJE NEUTRO DEL ARMARIO CON UN CONDUCTOR DESNUDO DE COBRE #1/0 AWG</t>
  </si>
  <si>
    <t>PUESTA A TIERRA DE SISTEMA DE RED REGULADA, CON CUATRO VARILLAS C.W. DE Ø5/8"X2.44 M, UNIDAS ENTRE SÍ MEDIANTE UN CONDUCTOR DE COBRE DESNUDO #1/0 AWG, CON SOLDADURA EXOTÉRMICA, EQUIPOTENCIALIZADA AL SISTEMA DE TIERRA DE LA RED NORMAL. (MALLA DE 5X5 METROS CON RETICULAS DE 2.5X2.5M).</t>
  </si>
  <si>
    <t>SENSOR FOTOELÉCTRICO INTELIGENTE MARCA HONEYWELL, REF. NOTIFIER FSP-851</t>
  </si>
  <si>
    <t>SENSOR FOTOELÉCTRICO DIRECCIONABLE MARCA HONEYWELL, REF. NOTIFIER FSP-951</t>
  </si>
  <si>
    <t>SENSOR TÉRMICO MARCA HONEYWELL, REF. NOTIFIER FST-851R</t>
  </si>
  <si>
    <t>PANEL DE CONTROL MARCA HONEYWELL, REF. NOTIFIER NFS2320-SP</t>
  </si>
  <si>
    <t>MÓDULO AISLADOR MARCA HONEYWELL, REF. NOTIFIER ISOX</t>
  </si>
  <si>
    <t>MÓDULO SUPERVISIÓN MARCA HONEYWELL, REF. NOTIFIER MDF-300</t>
  </si>
  <si>
    <t>MÓDULO CONTROL PROGRAMABLE MARCA HONEYWELL, REF. NOTIFIER FMC-1</t>
  </si>
  <si>
    <t>SUMINISTRO, TRANSPORTE E INSTALACIÓN DE MATERIALES Y ACCESORIOS PARA SALIDA DE SENSOR FOTOELÉCTRICO INCLUYENDO CAJAS, DUCTO EMT DE 3/4"</t>
  </si>
  <si>
    <t>SUMINISTRO, TRANSPORTE E INSTALACIÓN DE MATERIALES Y ACCESORIOS PARA SALIDA DE SENSOR FOTOELÉCTRICO DIRECCIONABLE INCLUYENDO CAJAS, DUCTO EMT DE 3/4"</t>
  </si>
  <si>
    <t>SUMINISTRO, TRANSPORTE E INSTALACIÓN DE MATERIALES Y ACCESORIOS PARA SALIDA DE TÉRMICO INCLUYENDO CAJAS, DUCTO EMT DE 3/4"</t>
  </si>
  <si>
    <t>SUMINISTRO, TRANSPORTE E INSTALACIÓN DE MATERIALES Y ACCESORIOS PARA SALIDA DE MÓDULO AISLADOR INCLUYENDO CAJAS, DUCTO EMT DE 3/4"</t>
  </si>
  <si>
    <t>SUMINISTRO, TRANSPORTE E INSTALACIÓN DE MATERIALES Y ACCESORIOS PARA SALIDA DE MÓDULO DE SUPERVISIÓN INCLUYENDO CAJAS, DUCTO EMT DE 3/4"</t>
  </si>
  <si>
    <t>SUMINISTRO, TRANSPORTE E INSTALACIÓN DE MATERIALES Y ACCESORIOS PARA SALIDA DE MÓDULO DE CONTROL INCLUYENDO CAJAS, DUCTO EMT DE 3/4"</t>
  </si>
  <si>
    <t>SUMINISTRO, TRANSPORTE E INSTALACIÓN DE MATERIALES Y ACCESORIOS PARA SALIDA DE PANEL DE CONTROL INCLUYENDO CAJAS, DUCTO EMT DE 3/4"</t>
  </si>
  <si>
    <t>SUMINISTRO E INSTALACIÓN DE CABLE CONTRA INCENDIO MARCA HONEYWELL 2X16 AWG CU-FPLR</t>
  </si>
  <si>
    <t>SUMINISTRO, TRANSPORTE E INSTALACIÓN DE MATERIALES Y ACCESORIOS PARA SALIDA DE PULSADOR Y/O SIRENA INCLUYENDO CAJAS, DUCTO EMT DE 3/4"</t>
  </si>
  <si>
    <t>SUMINISTRO, TRANSPORTE E INSTALACIÓN DE MATERIALES Y ACCESORIOS PARA SALIDA DE CIRCUITO DE NOTIFICACIÓN DE ALARMA INCLUYENDO CAJAS, DUCTO EMT DE 3/4"</t>
  </si>
  <si>
    <t>SUMINISTRO E INSTALACIÓN DE CABLE CONTRA INCENDIO MARCA HONEYWELL 2X12 AWG CU-FPLR</t>
  </si>
  <si>
    <t>SUMINISTRO E INSTALACION DE CABLE UTP CAT 6 EXTERIOSE INCLUYEN SUMINISTRO DE MATERIALES, ACCESORIOS, MARCACIONES, TERMINALES, TRANSPORTE Y EQUIPOS NECESARIOS PARA LA ADECUADA INSTALACIÓN Y FUNCIONAMIENTO. CABLEADO CATEGORÍA 6. EQUIPOS NO ACTIVOS.</t>
  </si>
  <si>
    <t>SUMINISTRO E INSTALACION DE CANALETA Y DUCTOS PARA CABLEADOSE INCLUYEN SUMINISTRO DE MATERIALES, ACCESORIOS, MARCACIONES, TERMINALES, TRANSPORTE Y EQUIPOS NECESARIOS PARA LA ADECUADA INSTALACIÓN Y FUNCIONAMIENTO. CABLEADO CATEGORÍA 6. EQUIPOS NO ACTIVOS.</t>
  </si>
  <si>
    <t>SUMINISTRO E INSTALACION DE CONECTORES RJ45 CAT 6SE INCLUYEN SUMINISTRO DE MATERIALES, ACCESORIOS, MARCACIONES, TERMINALES, TRANSPORTE Y EQUIPOS NECESARIOS PARA LA ADECUADA INSTALACIÓN Y FUNCIONAMIENTO. CABLEADO CATEGORÍA 6. EQUIPOS NO ACTIVOS.</t>
  </si>
  <si>
    <t>SUMINISTRO E INSTALACION DE TUBERÍA IMC 3/4"SE INCLUYEN SUMINISTRO DE MATERIALES, ACCESORIOS, MARCACIONES, TERMINALES, TRANSPORTE Y EQUIPOS NECESARIOS PARA LA ADECUADA INSTALACIÓN Y FUNCIONAMIENTO. CABLEADO CATEGORÍA 6. EQUIPOS NO ACTIVOS.</t>
  </si>
  <si>
    <t>SUMINISTRO E INSTALACION DE TUBERÍA PVC 3/4"SE INCLUYEN SUMINISTRO DE MATERIALES, ACCESORIOS, MARCACIONES, TERMINALES, TRANSPORTE Y EQUIPOS NECESARIOS PARA LA ADECUADA INSTALACIÓN Y FUNCIONAMIENTO. CABLEADO CATEGORÍA 6. EQUIPOS NO ACTIVOS.</t>
  </si>
  <si>
    <t>SUMINISTRO E INSTALACION DE CABLEADO ELÉCTRICO Y PROTECCIONESSE INCLUYEN SUMINISTRO DE MATERIALES, ACCESORIOS, MARCACIONES, TERMINALES, TRANSPORTE Y EQUIPOS NECESARIOS PARA LA ADECUADA INSTALACIÓN Y FUNCIONAMIENTO. CABLEADO CATEGORÍA 6. EQUIPOS NO ACTIVOS.</t>
  </si>
  <si>
    <t>SUMINISTRO E INSTALACION DE CONFIGURACIÓN SOFTWARE Y PUESTA EN MARCHASE INCLUYEN SUMINISTRO DE MATERIALES, ACCESORIOS, MARCACIONES, TERMINALES, TRANSPORTE Y EQUIPOS NECESARIOS PARA LA ADECUADA INSTALACIÓN Y FUNCIONAMIENTO. CABLEADO CATEGORÍA 6. EQUIPOS NO ACTIVOS.</t>
  </si>
  <si>
    <t>SUMINISTRO E INSTALACION DE CAPACITACIÓN PERSONAL OPERATIVO (8 HORAS)SE INCLUYEN SUMINISTRO DE MATERIALES, ACCESORIOS, MARCACIONES, TERMINALES, TRANSPORTE Y EQUIPOS NECESARIOS PARA LA ADECUADA INSTALACIÓN Y FUNCIONAMIENTO. CABLEADO CATEGORÍA 6. EQUIPOS NO ACTIVOS.</t>
  </si>
  <si>
    <t>SUMINISTRO E INSTALACION DE SEÑALIZACIÓN ZONA VIDEOVIGILADASE INCLUYEN SUMINISTRO DE MATERIALES, ACCESORIOS, MARCACIONES, TERMINALES, TRANSPORTE Y EQUIPOS NECESARIOS PARA LA ADECUADA INSTALACIÓN Y FUNCIONAMIENTO. CABLEADO CATEGORÍA 6. EQUIPOS NO ACTIVOS.</t>
  </si>
  <si>
    <t>SUMINISTRO E INSTALACION DE SALIDA PARA DATOS EN MURO O CANALETASE INCLUYEN SUMINISTRO DE MATERIALES, ACCESORIOS, MARCACIONES, TERMINALES, TRANSPORTE Y EQUIPOS NECESARIOS PARA LA ADECUADA INSTALACIÓN Y FUNCIONAMIENTO. CABLEADO CATEGORÍA 6. EQUIPOS NO ACTIVOS.</t>
  </si>
  <si>
    <t>SUMINISTRO E INSTALACION DE SALIDA PARA DATOS EN PISOSE INCLUYEN SUMINISTRO DE MATERIALES, ACCESORIOS, MARCACIONES, TERMINALES, TRANSPORTE Y EQUIPOS NECESARIOS PARA LA ADECUADA INSTALACIÓN Y FUNCIONAMIENTO. CABLEADO CATEGORÍA 6. EQUIPOS NO ACTIVOS.</t>
  </si>
  <si>
    <t>SUMINISTRO E INSTALACION DE SALIDA PARA ACCESS POINT, PUNTO PARA WIFI (SOLO TUBERÍA Y CAJAS)SE INCLUYEN SUMINISTRO DE MATERIALES, ACCESORIOS, MARCACIONES, TERMINALES, TRANSPORTE Y EQUIPOS NECESARIOS PARA LA ADECUADA INSTALACIÓN Y FUNCIONAMIENTO. CABLEADO CATEGORÍA 6. EQUIPOS NO ACTIVOS.</t>
  </si>
  <si>
    <t>SUMINISTRO E INSTALACION DE BANDEJA PORTACABLE 10X10CM TIPO CABLOFILSE INCLUYEN SUMINISTRO DE MATERIALES, ACCESORIOS, MARCACIONES, TERMINALES, TRANSPORTE Y EQUIPOS NECESARIOS PARA LA ADECUADA INSTALACIÓN Y FUNCIONAMIENTO. CABLEADO CATEGORÍA 6. EQUIPOS NO ACTIVOS.</t>
  </si>
  <si>
    <t>SUMINISTRO E INSTALACION DE 1 Ø 3/4" PVCSE INCLUYEN SUMINISTRO DE MATERIALES, ACCESORIOS, MARCACIONES, TERMINALES, TRANSPORTE Y EQUIPOS NECESARIOS PARA LA ADECUADA INSTALACIÓN Y FUNCIONAMIENTO. CABLEADO CATEGORÍA 6. EQUIPOS NO ACTIVOS.</t>
  </si>
  <si>
    <t>SUMINISTRO E INSTALACION DE 1 Ø 3/4" EMT DESCOLGADASE INCLUYEN SUMINISTRO DE MATERIALES, ACCESORIOS, MARCACIONES, TERMINALES, TRANSPORTE Y EQUIPOS NECESARIOS PARA LA ADECUADA INSTALACIÓN Y FUNCIONAMIENTO. CABLEADO CATEGORÍA 6. EQUIPOS NO ACTIVOS.</t>
  </si>
  <si>
    <t>SUMINISTRO E INSTALACION DE CAJA DE PASO PARA DATOS EN MAMPOSTERÍA 15X15X15 CMSE INCLUYEN SUMINISTRO DE MATERIALES, ACCESORIOS, MARCACIONES, TERMINALES, TRANSPORTE Y EQUIPOS NECESARIOS PARA LA ADECUADA INSTALACIÓN Y FUNCIONAMIENTO. CABLEADO CATEGORÍA 6. EQUIPOS NO ACTIVOS.</t>
  </si>
  <si>
    <t>SUMINISTRO E INSTALACION DE BARRAJE PUESTA TIERRA, 78X67X0.5"SE INCLUYEN SUMINISTRO DE MATERIALES, ACCESORIOS, MARCACIONES, TERMINALES, TRANSPORTE Y EQUIPOS NECESARIOS PARA LA ADECUADA INSTALACIÓN Y FUNCIONAMIENTO. CABLEADO CATEGORÍA 6. EQUIPOS NO ACTIVOS.</t>
  </si>
  <si>
    <t>SUMINISTRO E INSTALACION DE BARRAJE PUESTA TIERRA, 1/4X4X20" CON AISLADORESSE INCLUYEN SUMINISTRO DE MATERIALES, ACCESORIOS, MARCACIONES, TERMINALES, TRANSPORTE Y EQUIPOS NECESARIOS PARA LA ADECUADA INSTALACIÓN Y FUNCIONAMIENTO. CABLEADO CATEGORÍA 6. EQUIPOS NO ACTIVOS.</t>
  </si>
  <si>
    <t>SUMINISTRO E INSTALACION DE MANILLA DESCARGA ELECTROSTÁTICA CABLE 1.8MTSSE INCLUYEN SUMINISTRO DE MATERIALES, ACCESORIOS, MARCACIONES, TERMINALES, TRANSPORTE Y EQUIPOS NECESARIOS PARA LA ADECUADA INSTALACIÓN Y FUNCIONAMIENTO. CABLEADO CATEGORÍA 6. EQUIPOS NO ACTIVOS.</t>
  </si>
  <si>
    <t>SUMINISTRO E INSTALACION DE TORNILLERIA PARA CONEXIONES DE PUESTA A TIERRASE INCLUYEN SUMINISTRO DE MATERIALES, ACCESORIOS, MARCACIONES, TERMINALES, TRANSPORTE Y EQUIPOS NECESARIOS PARA LA ADECUADA INSTALACIÓN Y FUNCIONAMIENTO. CABLEADO CATEGORÍA 6. EQUIPOS NO ACTIVOS.</t>
  </si>
  <si>
    <t>SUMINISTRO E INSTALACION DE TORNILLO #12-24X1/2, PAVONADO P/TIERRA RACKSSE INCLUYEN SUMINISTRO DE MATERIALES, ACCESORIOS, MARCACIONES, TERMINALES, TRANSPORTE Y EQUIPOS NECESARIOS PARA LA ADECUADA INSTALACIÓN Y FUNCIONAMIENTO. CABLEADO CATEGORÍA 6. EQUIPOS NO ACTIVOS.</t>
  </si>
  <si>
    <t>SUMINISTRO E INSTALACION DE TERMINAL 6AWG PONCHAR OJO 1/4SE INCLUYEN SUMINISTRO DE MATERIALES, ACCESORIOS, MARCACIONES, TERMINALES, TRANSPORTE Y EQUIPOS NECESARIOS PARA LA ADECUADA INSTALACIÓN Y FUNCIONAMIENTO. CABLEADO CATEGORÍA 6. EQUIPOS NO ACTIVOS.</t>
  </si>
  <si>
    <t>SUMINISTRO E INSTALACION DE CABLE DE COBRE THWN/THHN #6 SUAVE AISLADO 600V AWG SE INCLUYEN SUMINISTRO DE MATERIALES, ACCESORIOS, MARCACIONES, TERMINALES, TRANSPORTE Y EQUIPOS NECESARIOS PARA LA ADECUADA INSTALACIÓN Y FUNCIONAMIENTO. CABLEADO CATEGORÍA 6. EQUIPOS NO ACTIVOS.</t>
  </si>
  <si>
    <t>SUMINISTRO E INSTALACION DE JUMPER P/RACK A TIERRA 61 CM 10AWG, CABLE CONECTOR A 45 GRADOS ANTIOXIDANTE.SE INCLUYEN SUMINISTRO DE MATERIALES, ACCESORIOS, MARCACIONES, TERMINALES, TRANSPORTE Y EQUIPOS NECESARIOS PARA LA ADECUADA INSTALACIÓN Y FUNCIONAMIENTO. CABLEADO CATEGORÍA 6. EQUIPOS NO ACTIVOS.</t>
  </si>
  <si>
    <t>SUMINISTRO E INSTALACION DE MARQUILLA PARA IDENTIFICAR EL CABLE DE CONEXIÓN DEL SISTEMA DE PUESTA A TIERRA DE TELECOMUNICACIONES A LA TIERRA ELÉCTRICA JUEGO 10U CON AMARRESSE INCLUYEN SUMINISTRO DE MATERIALES, ACCESORIOS, MARCACIONES, TERMINALES, TRANSPORTE Y EQUIPOS NECESARIOS PARA LA ADECUADA INSTALACIÓN Y FUNCIONAMIENTO. CABLEADO CATEGORÍA 6. EQUIPOS NO ACTIVOS.</t>
  </si>
  <si>
    <t>SUMINISTRO E INSTALACION DE CABLE FIBRA ÓPTICA MULTIMODO OM4 (12 HILOS)SE INCLUYEN SUMINISTRO DE MATERIALES, ACCESORIOS, MARCACIONES, TERMINALES, TRANSPORTE Y EQUIPOS NECESARIOS PARA LA ADECUADA INSTALACIÓN Y FUNCIONAMIENTO. CABLEADO CATEGORÍA 6. EQUIPOS NO ACTIVOS.</t>
  </si>
  <si>
    <t>SUMINISTRO E INSTALACION DE CABLE FIBRA ÓPTICA MONOMODO OS2 (24 HILOS)SE INCLUYEN SUMINISTRO DE MATERIALES, ACCESORIOS, MARCACIONES, TERMINALES, TRANSPORTE Y EQUIPOS NECESARIOS PARA LA ADECUADA INSTALACIÓN Y FUNCIONAMIENTO. CABLEADO CATEGORÍA 6. EQUIPOS NO ACTIVOS.</t>
  </si>
  <si>
    <t>SUMINISTRO E INSTALACIÓN DE TUBERÍA 1/2" PVC RDE 13,5</t>
  </si>
  <si>
    <t>SUMINISTRO E INSTALACIÓN DE TUBERÍA 3/4" PVC RDE 21</t>
  </si>
  <si>
    <t>SUMINISTRO E INSTALACIÓN DE TUBERÍA 1" PVC RDE 21</t>
  </si>
  <si>
    <t>SUMINISTRO E INSTALACIÓN DE TUBERÍA 1-1/4" PVC RDE 21</t>
  </si>
  <si>
    <t>SUMINISTRO E INSTALACIÓN DE TUBERÍA 1-1/2" PVC RDE21</t>
  </si>
  <si>
    <t>SUMINISTRO E INSTALACIÓN DE TUBERÍA 2" PVC RDE 21</t>
  </si>
  <si>
    <t>SUMINISTRO E INSTALACIÓN DE TUBERÍA 2-1/2" PVC RDE 21</t>
  </si>
  <si>
    <t>SUMINISTRO E INSTALACIÓN DE TUBERÍA 3" PVC RDE 21</t>
  </si>
  <si>
    <t>ANCLAJE PARA TUBERÍA COLGANTE AL TECHO DE 3/8"</t>
  </si>
  <si>
    <t>PUNTO HIDRÁULICO</t>
  </si>
  <si>
    <t>PRUEBAS HIDROSTÁTICAS</t>
  </si>
  <si>
    <t>SUMINISTRO E INSTALACIÓN VÁLVULA DE COMPUERTA DE 1/2"</t>
  </si>
  <si>
    <t>SUMINISTRO E INSTALACIÓN VÁLVULA DE COMPUERTA DE 3/4"</t>
  </si>
  <si>
    <t>SUMINISTRO E INSTALACIÓN VÁLVULA DE COMPUERTA DE 1"</t>
  </si>
  <si>
    <t>SUMINISTRO E INSTALACIÓN VÁLVULA DE COMPUERTA DE 1-1/4"</t>
  </si>
  <si>
    <t>SUMINISTRO E INSTALACIÓN VÁLVULA DE COMPUERTA DE 1-1/2"</t>
  </si>
  <si>
    <t>SUMINISTRO E INSTALACIÓN VÁLVULA DE COMPUERTA DE 2"</t>
  </si>
  <si>
    <t>SUMINISTRO E INSTALACIÓN VÁLVULA DE COMPUERTA DE 3"</t>
  </si>
  <si>
    <t>SUMINISTRO E INSTALACIÓN VÁLVULA DE PIE DE 2-1/2"</t>
  </si>
  <si>
    <t>SUMINISTRO DE NIPLE DE VENTILACIÓN CON CODOS PARA TANQUE</t>
  </si>
  <si>
    <t>SUMINISTRO E INSTALACIÓN DE BOMBAS  PARA AGUA AGUA POTABLE , (PRESIÓN CONSTANTE CON VARIADOR DE VELOCIDAD) INCLUYE SISTEMA ELÉCTRICO Y SENSORES DE NIVEL</t>
  </si>
  <si>
    <t xml:space="preserve">SISTEMA HIDRONEUMÁTICO </t>
  </si>
  <si>
    <t>PASAMURO PARA TUBERIA SUCCIÓN DE BOMBAS</t>
  </si>
  <si>
    <t>SUMINISTRO E INSTALACIÓN TUBERIA SANITARIA 2"</t>
  </si>
  <si>
    <t>SUMINISTRO E INSTALACIÓN TUBERIA SANITARIA 3"</t>
  </si>
  <si>
    <t>SUMINISTRO E INSTALACIÓN TUBERIA SANITARIA 4"</t>
  </si>
  <si>
    <t>SUMINISTRO E INSTALACIÓN TUBERÍA VENTILACIÓN DE 2"</t>
  </si>
  <si>
    <t>SUMINISTRO E INSTALACIÓN TUBERÍA VENTILACIÓN DE 3"</t>
  </si>
  <si>
    <t>ANCLAJE PARA TUBERÍAS SANITARIA AL TECHO EN 3/8"</t>
  </si>
  <si>
    <t>SUMINISTRO E INSTALACIÓN VÁLVULA ADMISORA DE AIRE PARA TUBO DE 2"</t>
  </si>
  <si>
    <t>CAJAS DE INSPECCIÓN DE 60X60 INCLUYE TAPA CON MARCO</t>
  </si>
  <si>
    <t>CAJAS DE INSPECCIÓN DE 80X80 INCLUYE TAPA CON MARCO</t>
  </si>
  <si>
    <t>PUNTOS SANITARIOS Y ACCESORIOS DE 2"</t>
  </si>
  <si>
    <t>PUNTOS SANITARIOS Y ACCESORIOS DE 3"</t>
  </si>
  <si>
    <t>PUNTOS SANITARIOS Y ACCESORIOS DE 4"</t>
  </si>
  <si>
    <t>SUMINISTRO E INSTALACIÓN TUBERÍA AGUAS LLUVIAS 3"</t>
  </si>
  <si>
    <t>SUMINSITRO E INSTALACIÓN TUBERÍA SANITARIA 4"</t>
  </si>
  <si>
    <t>SUMINISTRO E INSTALACIÓN TUBERÍA ALCANTARILLADO 6"</t>
  </si>
  <si>
    <t>SUMINISTRO E INSTALACIÓN TUBERÍA ALCANTARILLADO 8"</t>
  </si>
  <si>
    <t>SUMINISTRO E INSTALACIÓN TUBERÍA ALCANTARILLADO 10"</t>
  </si>
  <si>
    <t>SUMINISTRO E INSTALACIÓN TUBERÍA ALCANTARILLADO 12"</t>
  </si>
  <si>
    <t>SUMINISTRO E INSTALACIÓN TUBERÍA ALCANTARILLADO 14"</t>
  </si>
  <si>
    <t>TANQUE PLÁSTICO ELEVADO 1000 LT (INCLUYE ACCESORIOS E INSTALACIÓN)</t>
  </si>
  <si>
    <t>SUMINISTRO E INSTALACIÓN DE EXTRACTOR CENTRÍFUGO PARA TECHO TIPO FALSO PLAFÓN MODELO CFP-300 O EQUIVALENTE</t>
  </si>
  <si>
    <t>SUMINISTRO E INSTALACIÓN DE CONDUCTO FLEXIBLE DE ALUMINIO MULTICAPA CON ESPIRAL DE ACERO</t>
  </si>
  <si>
    <t xml:space="preserve">SUMINISTRO E INSTALACIÓN DE REJILLA DE RETORNO (L-RA) 14×14 IN EN ALUMINIO EXTRUIDO ANODIZADO CON ALETAS FIJAS A 45° </t>
  </si>
  <si>
    <t>SUMINISTRO E INSTALACIÓN DE RED MÍNIMA DE OXÍGENO MEDICINAL CON MANIFOLD DOBLE, DOS (2) TOMAS MURALES, TUBERÍA DE COBRE TIPO K ½”, VÁLVULAS DE CONTROL, SOPORTES, PRUEBAS Y ROTULADO CONFORME NFPA 99. INCLUYE CUARTO VENTILADO Y SEÑALIZACIÓN DE SEGURIDAD.</t>
  </si>
  <si>
    <t>GL</t>
  </si>
  <si>
    <t>CELOSÍA ANGULAR PARA POLIDEPORTIVO ASTM-36, INCLUYE: CORREAS, CONTRAVIENTOS, TENSORES, COLUMNAS, VIGAS DE AMARRE, ANCLAJES, TORNILLERÍA, PINTURA Y PLATINERÍA. CONTEMPLA TAMBIÉN:FABRICACIÓN, SUMINISTRO Y MONTAJE</t>
  </si>
  <si>
    <t>TEJA TIPO SANDWICH 525-C CAL. 26, POLIURETANO INYECTADO 30MM</t>
  </si>
  <si>
    <t>CANAL EN LÁMINA GALVANIZADA CAL. 22; DS=50</t>
  </si>
  <si>
    <t>MEMBRANA IMPERMEABLE PARA CUBIERTA, TRES CAPAS</t>
  </si>
  <si>
    <t>ALISTADO PISOS 1:3, E=0.04</t>
  </si>
  <si>
    <t>ALISTADO IMPERMEABILIZADO PISOS 1:3, E = 0.04</t>
  </si>
  <si>
    <t>PEGANTE MORTERO-CONCRETO</t>
  </si>
  <si>
    <t xml:space="preserve">DINTELES CONCRETO DE 2500 PSI 15x20 </t>
  </si>
  <si>
    <t>ALFAJÍAS CONCRETO 2500 PSI E= 0.15 M</t>
  </si>
  <si>
    <t>DOVELA, GROUTING 3000 PSI</t>
  </si>
  <si>
    <t>ANCLAJE 1/2" L=50CM</t>
  </si>
  <si>
    <t>MURO EN LADRILLO PRENSADO MACIZO E=0.12 M</t>
  </si>
  <si>
    <t>MURO EN LADRILLO PRENSADO MACIZO, E=0.12 M (LINEAL)</t>
  </si>
  <si>
    <t>LAVADA DE FACHADA</t>
  </si>
  <si>
    <t>IMPERMEABILIZACIÓN  FACHADA EN SIKA TRANSPARENTE O SIMILAR</t>
  </si>
  <si>
    <t>COLUMNETAS Y VIGUETAS DE CONFINAMIENTO DE ACUERDO CON PLANOS ESTRUCTURALES DE REFERENCIA, EN CONCRETO DE 3.000 PSI CON ACERO DE REFUERZO, ANCLAJES CON RESINA EPÓXICA TIPO SIKA ANCHORFIX 3001 O SIMILAR Y ENCOFRADO EN MADERA.</t>
  </si>
  <si>
    <t>PAÑETE IMPERMEABILIZADO MUROS 1:3, E=1.5 CM</t>
  </si>
  <si>
    <t>PAÑETE IMPERMEABILIZADO MUROS 1:3, E=1.5 CM (LINEAL)</t>
  </si>
  <si>
    <t>BALDOSA INSTITUCIONAL GRANO MARMOL P2; PAYANDE FONDO BLANCO. INCLUYE ALISTADO</t>
  </si>
  <si>
    <t>SUMINISTRO E INSTALACIÓN DE CERÁMICA PARA PARED 30 × 60 CM, INCLUYE PEGANTE, NIVELACIÓN Y EMPASTE DE JUNTAS.</t>
  </si>
  <si>
    <t>SUMINISTRO E INSTALACIÓN DE CERÁMICA PARA PARED ROCCA 30 × 30 CM, INCLUYE PEGANTE, NIVELACIÓN Y EMPASTE DE JUNTAS.</t>
  </si>
  <si>
    <t xml:space="preserve">CIELO EN RASO EN DRYWALL CON 1 MANO DE PINTURA ANTIBACTERIAL </t>
  </si>
  <si>
    <t>CIELO EN RASO EN DRYWALL CON 1 MANO DE PINTURA ANTIBACTERIAL (LINEAL)</t>
  </si>
  <si>
    <t xml:space="preserve">ML </t>
  </si>
  <si>
    <t>CIELO RASO EN DRYWALL RH CON 1 MANO DE PINTURA ANTIBACTERIAL</t>
  </si>
  <si>
    <t>CIELO RASO EN DRYWALL RH CON 1 MANO DE PINTURA ANTIBACTERIAL (LINEAL)</t>
  </si>
  <si>
    <t xml:space="preserve">SUMINISTRO E INSTALACIÓN DE TAPAS DE INSPECCIÓN EN CIELORASO DE 60X60 DE MARCO OCULTO Y APERTURA PUSH, CON 1 MANO DE PINTURA ANTIBACTERIAL </t>
  </si>
  <si>
    <t>SUMINISTRO E INSTALACIÓN DE DILATACIÓN EN Z</t>
  </si>
  <si>
    <t>SUMINISTRO E INSTALACION ESTUCO Y VINILO ANTIBACTERIAL 3 MANOS MUROS (INCLUYE ESTUCO, MANOS EN PINTURA ANTIBACTERIAL, FILOS Y DILATACIONES)</t>
  </si>
  <si>
    <t>SUMINISTRO E INSTALACION DE VINILO ANTIBACTERIAL 2 MANOS SOBRE CIELO RASO EN DRYWALL (INCLUYE PINTURA ANTIBACTERIAL, FILOS Y DILATACIONES)</t>
  </si>
  <si>
    <t>SUMINISTRO E INSTALACIÓN SANITARIO TANQUE (INCLUYE GRIFERÍA)</t>
  </si>
  <si>
    <t>SUMINISTRO E INSTALACIÓN DE LAVAMANOS INSTITUCIONAL TIPO AQUAJET O SIMILAR, CON FIJACIONES, SELLADO Y CONEXIÓN A REDES HIDROSANITARIAS.</t>
  </si>
  <si>
    <t>SUMINISTRO E INSTALACIÓN MUEBLE 46 × 61.5 × 47 cm CON LAVAMANOS BLANCO SENSI DACQUA O SIMILAR, CON FIJACIONES, SELLADO Y CONEXIÓN A REDES HIDROSANITARIAS.</t>
  </si>
  <si>
    <t>SUMINISTRO E INSTALACIÓN DE GRIFERÍA INSTITUCIONAL TIPO PUSH MESA MAX, PARA LAVAMANOS, CON VÁLVULA DE CIERRE AUTOMÁTICO, ACCESORIOS Y CONEXIÓN A RED HIDRÁULICA.</t>
  </si>
  <si>
    <t>SUMINISTRO E INSTALACIÓN ORINAL DE FLUXÓMETRO (INCLUYE GRIFERÍA)</t>
  </si>
  <si>
    <t>SUMINISTRO E INSTALACIÓN DUCHA MEZCLADORA SIN SALIDA A BAÑERA</t>
  </si>
  <si>
    <t>SUMINISTRO E INSTALACIÓN MESA TIPO ENTREPAÑO CON POCETA EN ACERO INOXIDABLE REF. 304 CON GRIGFERIA (INCLUYE ACCESORIOS Y CONEXIONES)</t>
  </si>
  <si>
    <t>SUMINISTRO E INSTALACIÓN DE PORTARROLLOS EN ACERO INOXIDABLE, CON FIJACIÓN A MURO Y ACCESORIOS DE ANCLAJE.</t>
  </si>
  <si>
    <t>SUMINISTRO E INSTALACIÓN DE PAPELERA EN ACERO INOXIDABLE, DE INSTALACIÓN FIJA EN MURO.</t>
  </si>
  <si>
    <t>SUMINISTRO E INSTALACIÓN DE DISPENSADOR DE JABÓN EMPOTRADO, EN ACERO INOXIDABLE, CON ACCESORIOS DE FIJACIÓN Y PRUEBAS DE FUNCIONAMIENTO.</t>
  </si>
  <si>
    <t>SUMINISTRO E INSTALACIÓN DE BARRA DE SEGURIDAD PLEGABLE, EN ACERO INOXIDABLE, ANCLADA A MURO CON SOPORTES REFORZADOS.</t>
  </si>
  <si>
    <t>SUMINISTRO E INSTALACIÓN DE BARRA DE SEGURIDAD EN L, EN ACERO INOXIDABLE, ANCLADA A MURO CON SOPORTES REFORZADOS.</t>
  </si>
  <si>
    <t>SUMINISTRO E INSTALACIÓN DE REJILLA CLÁSICA PARA PISO, DIMENSIONES 10 X 10 CM, 1 1/2 - 3P , EN ACERO INOXIDABLE, CON CONEXIÓN A RED DE DRENAJE.</t>
  </si>
  <si>
    <t>SUMINISTRO E INSTALACIÓN DE ESPEJO TIPO EN VIDRIO FLOTADO INCLINADO, CON ESTRUCTURA OCULTA EN ALUMINIO, FIJACIONES Y SELLADO PERIMETRAL.</t>
  </si>
  <si>
    <t>SUMINISTRO E INSTALACIÓN DE ESPEJO EN VIDRIO FLOTADO PLANO, CON ESTRUCTURA OCULTA EN ALUMINIO, FIJACIONES Y SELLADO PERIMETRAL.</t>
  </si>
  <si>
    <t>SUMINISTRO E INSTALACIÓN DE DISPENSADOR DE TOALLAS EN ACERO INOXIDABLE PARA INSTALACIÓN FIJA EN MURO</t>
  </si>
  <si>
    <t>SUMINISTRO E INSTALACIÓN DE PERCHA DOBLE EN ACERO INOXIDABLE TIPO NIQUEL SATINADO MARCA DESSIN STRETTO O EQUIVALENTE</t>
  </si>
  <si>
    <t>SUMINISTRO E INSTALACIÓN DE TAPA DE REGISTRO CON CERRADURA EN ACERO INOXIDABLE 20 × 20 cm</t>
  </si>
  <si>
    <t>SUMINISTRO E INSTALACIÓN DE LLAVE DE JARDÍN, ACABADO SATINADO, CON SISTEMA DE CIERRE TIPO BOLA , INCLUYENDO ACCESORIOS DE CONEXIÓN, SELLOS Y PRUEBAS DE FUNCIONAMIENTO.</t>
  </si>
  <si>
    <t>MUEBLE SUPERIOR EN MADERA AGLOMERADA ACABADO EN FORMICA REF1498L NEUTRAL OAK O SIMILAR SIN PUERTAS, MESÓN EN CORIAN 12 MM CON POCETA INTEGRADA EN ACERO INOXIDABLE, GRIFERÍA ULTRA AHORRADORA PARA LAVA PLATOS NOGAL NEGRO, SALPICADERO EN CORIAN MUEBLE INFERIOR CON PUERTAS BATIENTES EN MADERA AGLOMERADA FORRADA EN FORMICA CON MANIJAS NEGRAS, ZÓCALO EN MADERA. INCLUYE INSTALACION DE GRIFERIA Y DEMAS COMPONENTES DE OBRA</t>
  </si>
  <si>
    <t>SUMINISTRO E INSTALACIÓN DE CORTINAS HOSPITALARIAS EN VINILO PESADO (INCLUYE RIEL EN ALUMINIO Y ACCESORIOS DE SUJECIÓN)INLCUYE INSTALACION  Y DEMAS COMPONENTES DE OBRA</t>
  </si>
  <si>
    <t>CONCRETO PARA PAVIMENTO RÍGIDO MR-43, INCLUYE SELLADO DE JUNTAS Y ACERO DE TRANSFERENCIA Y UNIÓN</t>
  </si>
  <si>
    <t>SUMINISTRO E INSTALACIÓN DE PISO EN TABLETA CUARTERÓN FINO COLOR DURAZNO, DIMENSIONES 24 × 6</t>
  </si>
  <si>
    <t>PLACA BASE CONCRETO 0.10 2500 PSI</t>
  </si>
  <si>
    <t>CAÑUELA PREFABRICADA TIPO A-120</t>
  </si>
  <si>
    <t>SARDINEL FUNDIDO IN-SITU H=0.4 M, E=0.2M,CONCRETO 3000 PSI</t>
  </si>
  <si>
    <t>CANECA EN ACERO INOXIDABLE TIPO BARCELONA</t>
  </si>
  <si>
    <t>SUBBASE GRANULAR</t>
  </si>
  <si>
    <t>BASE GRANULAR</t>
  </si>
  <si>
    <t xml:space="preserve">SUMINISTRO  E  INSTALACIÓN  DE  GEOTEXTIL T 2400 (ESTABILIZACIÓN, FILTRO Y SEPARACIÓN) </t>
  </si>
  <si>
    <t>ESTRUCTURA  EN PERFILES LÁMINA DELGADA (LÁMINA CR),  PARA POLIDEPORTIVO, INCLUYE:CORREAS, CONTRAVIENTOS, TENSORES, COLUMNAS, VIGAS DE AMARRE, ANCLAJES, TORNILLERÍA, PINTURA Y PLATINERÍA. CONTEMPLA TAMBIÉN:FABRICACIÓN, SUMINISTRO Y MONTAJE</t>
  </si>
  <si>
    <t>SUMINISTRO E INSTALACIÓN DE REVESTIMIENTO LAMINADO DE ALTA PRESIÓN (HPL) FABRICADO CON FIBRAS CELULÓSICAS IMPREGNADAS EN RESINAS TERMOESTABLES</t>
  </si>
  <si>
    <t>SUMINISTRO E INSTALACIÓN DE AVISO DE IDENTIFICACIÓN DEL PROYECTO, EN LETRAS RECORTADAS DE LÁMINA DE ALUMINIO, CON DILATADORES EN ACERO INOXIDABLE Y SISTEMA DE RETROILUMINACIÓN LED. INCLUYE ESTRUCTURA DE SOPORTE, CABLEADO, PRUEBAS DE FUNCIONAMIENTO, MANO DE OBRA, MATERIALES, EQUIPOS, HERRAMIENTAS Y LIMPIEZA FINAL DEL ÁREA INTERVENIDA.</t>
  </si>
  <si>
    <t>SUMINISTRO E INSTALACIÓN DE SEÑAL INFORMATIVA - IDENTIFICACIÓN DE AREAS - BASE ACRÍLICO 5 MM.  -  TEXTO IMPRESO DTF UV - INCLUYE CINTA ADHESIVA ESPUMADA + VINILO FROST - 11,5 CMS X 40 CMS</t>
  </si>
  <si>
    <t>SUMINISTRO E INSTALACIÓN DE SEÑAL INFORMATIVA - DIRECTORIOS INFORMATIVOS (IDENTIFICACIÓN DE AREAS) - BASE ALOCUBOND SILVER 3 MM - TEXTO EN VINILO DE CORTE Y DTF UV - INCLUYE CINTA ADHESIVA ESPUMADA - 60 CMS X 120 CMS</t>
  </si>
  <si>
    <t>SUMINISTRO E INSTALACIÓN DE TOTEM DE PEDESTAL EN ACERO DE 1/8" + PINTURA ELECTROSTÁTICA COLOR GRIS O NEGRA + TABLERO DE PREVENCIÓN DE RIESGOS - BASE POLIESTIRENO CAL. 2 MM ECOLAM - NO FOTOLUMINISCENTE DE 140 CMS  X 40 CMS. - IMPRESIÓN FULL COLOR + LAMINADO MATE DE PROTECCIÓN  - MÓVILES.</t>
  </si>
  <si>
    <t>SUMINISTRO E INSTALACIÓN DE TABLEROS PARA DIVULGACIÓN DEL REGLAMENTO INTERNO DE TRABAJO E INFORMACIÓN VARIABLE - BASE MDF 12 MM + SUPERFICIE EN MELAMÍNICO BLANCO CUADRICULADO - MARCO EN ALUMINIO ANODIZADO DE 1" Y ESQUINEROS PLÁSTICOS - DIM. 246 X 125 CMS.</t>
  </si>
  <si>
    <t>SUMINISTRO E INSTALACIÓN DE BALIZA FOTOLUMINISCENTE CLASE A/210  DE PREVENCIÓN DE RIESGOS - ANCHO 50 MM.</t>
  </si>
  <si>
    <t>SUMINISTRO E INSTALACIÓN DE BANDA ANTIDESLIZANTE FUNDIDA - BASE CARBURO DE SILICIO #24 INCLUYE VINILO FOTOLUMINISCENTE CLASE A</t>
  </si>
  <si>
    <t>SUMINISTRO E INSTALACIÓN DE BANDA ANTIDESLIZANTE - BASE CARBURO DE SILICIO #24 NO INCLUYE VINILO FOTOLUMINISCENTE CLASE A</t>
  </si>
  <si>
    <t xml:space="preserve">SUMINISTRO E INSTALACIÓN DE SEÑAL FOTOLUMINISCENTE BASE PVC IGNIFUGO 1 MM CLASE A/350 </t>
  </si>
  <si>
    <t>SUMINISTRO E INSTALACIÓN DE EXINTORRES TIPO A-B-C-  INLUYE SOPORTE A PARED Y EXTINTOR TIPO K</t>
  </si>
  <si>
    <t>ICUU 1,1 - C</t>
  </si>
  <si>
    <t>ICUU 1,8 - C</t>
  </si>
  <si>
    <t>ICUU 1,41 - C</t>
  </si>
  <si>
    <t>ICUU 1,43 - C</t>
  </si>
  <si>
    <t>ICUU 11,1 - C</t>
  </si>
  <si>
    <t>ICUU 16,2 - C</t>
  </si>
  <si>
    <t>ICUU 16,4 - C</t>
  </si>
  <si>
    <t>ICUU 16,8 - C</t>
  </si>
  <si>
    <t>ICUU 16,13 - C</t>
  </si>
  <si>
    <t>ICUU 1,6 - V</t>
  </si>
  <si>
    <t>ICUU 2,1 - C</t>
  </si>
  <si>
    <t>ICUU 8,6 - C</t>
  </si>
  <si>
    <t>APU 3,03</t>
  </si>
  <si>
    <t>ICUU 2,6 - C</t>
  </si>
  <si>
    <t>ICUU 2,7 - C</t>
  </si>
  <si>
    <t>ICUU 2,8 - C</t>
  </si>
  <si>
    <t>ICUU 2,5 - C</t>
  </si>
  <si>
    <t>ICUU 4,22 - C</t>
  </si>
  <si>
    <t>ICUU 4,4 - C</t>
  </si>
  <si>
    <t>ICUU 2,16 - C</t>
  </si>
  <si>
    <t>ICUU 4,18 - C</t>
  </si>
  <si>
    <t>ICUU 4,3 - C</t>
  </si>
  <si>
    <t>ICUU 4,27 - C</t>
  </si>
  <si>
    <t>ICUU 4,29 - C</t>
  </si>
  <si>
    <t>ICUU 4,23 - C</t>
  </si>
  <si>
    <t>ICUU 4,26 - C</t>
  </si>
  <si>
    <t>ICUU 4,28 - C</t>
  </si>
  <si>
    <t>ICUU 13,14 - C</t>
  </si>
  <si>
    <t>ICUU 4,17 - C</t>
  </si>
  <si>
    <t>ICUU 4,6 - C</t>
  </si>
  <si>
    <t>ICUU 4,13 - c</t>
  </si>
  <si>
    <t>ICUU 12,1 - C</t>
  </si>
  <si>
    <t>ICUU 12,2 - C</t>
  </si>
  <si>
    <t>ICUU 12,5 - C</t>
  </si>
  <si>
    <t>ICUU 12,9 - C</t>
  </si>
  <si>
    <t>ICUU 12,10 - C</t>
  </si>
  <si>
    <t>ICUU 12,12 - C</t>
  </si>
  <si>
    <t>ICUU 12,14 - C</t>
  </si>
  <si>
    <t xml:space="preserve">ICUU 12,15 - C </t>
  </si>
  <si>
    <t>ICUU 12,16 - C</t>
  </si>
  <si>
    <t>ICUU 12,17 - C</t>
  </si>
  <si>
    <t>ICUU 12,20 - C</t>
  </si>
  <si>
    <t>ICUU 21,1 - C</t>
  </si>
  <si>
    <t>ICUU 21,2 - C</t>
  </si>
  <si>
    <t>ICUU 21,8 - C</t>
  </si>
  <si>
    <t>ICUU 21,10 - C</t>
  </si>
  <si>
    <t>ICUU 21,13 - C</t>
  </si>
  <si>
    <t>ICUU 21,14 - C</t>
  </si>
  <si>
    <t>ICUU 21,16 - C</t>
  </si>
  <si>
    <t>ICUU 21,17 - C</t>
  </si>
  <si>
    <t>ICUU 21,18 - C</t>
  </si>
  <si>
    <t>ICUU 21,25 - C</t>
  </si>
  <si>
    <t>ICUU 21,28 - C</t>
  </si>
  <si>
    <t>APU 5,23</t>
  </si>
  <si>
    <t>APU 5,24</t>
  </si>
  <si>
    <t>APU 5,25</t>
  </si>
  <si>
    <t>APU 5,26</t>
  </si>
  <si>
    <t>APU 5,27</t>
  </si>
  <si>
    <t>APU 5,28</t>
  </si>
  <si>
    <t>APU 5,29</t>
  </si>
  <si>
    <t>APU 5,3</t>
  </si>
  <si>
    <t>APU 5,31</t>
  </si>
  <si>
    <t>APU 5,32</t>
  </si>
  <si>
    <t>APU 5,33</t>
  </si>
  <si>
    <t>APU 5,34</t>
  </si>
  <si>
    <t>APU 5,35</t>
  </si>
  <si>
    <t>APU 5,36</t>
  </si>
  <si>
    <t>APU 5,37</t>
  </si>
  <si>
    <t>APU 5,38</t>
  </si>
  <si>
    <t>APU 5,39</t>
  </si>
  <si>
    <t>APU 5,4</t>
  </si>
  <si>
    <t>APU 5,41</t>
  </si>
  <si>
    <t>APU 5,42</t>
  </si>
  <si>
    <t>APU 5,43</t>
  </si>
  <si>
    <t>APU 5,44</t>
  </si>
  <si>
    <t>APU 5,45</t>
  </si>
  <si>
    <t>APU 5,46</t>
  </si>
  <si>
    <t>APU 5,47</t>
  </si>
  <si>
    <t>APU 5,48</t>
  </si>
  <si>
    <t>APU 5,49</t>
  </si>
  <si>
    <t>APU 5,5</t>
  </si>
  <si>
    <t>APU 5,51</t>
  </si>
  <si>
    <t>APU 5,52</t>
  </si>
  <si>
    <t>APU 5,53</t>
  </si>
  <si>
    <t>APU 5,54</t>
  </si>
  <si>
    <t>APU 5,55</t>
  </si>
  <si>
    <t>APU 5,56</t>
  </si>
  <si>
    <t>APU 5,57</t>
  </si>
  <si>
    <t>APU 5,58</t>
  </si>
  <si>
    <t>APU 5,59</t>
  </si>
  <si>
    <t>APU 5,6</t>
  </si>
  <si>
    <t>APU 5,61</t>
  </si>
  <si>
    <t>APU 5,62</t>
  </si>
  <si>
    <t>APU 5,63</t>
  </si>
  <si>
    <t>APU 5,64</t>
  </si>
  <si>
    <t>APU 5,65</t>
  </si>
  <si>
    <t>APU 5,66</t>
  </si>
  <si>
    <t>APU 5,67</t>
  </si>
  <si>
    <t>APU 5,68</t>
  </si>
  <si>
    <t>APU 5,69</t>
  </si>
  <si>
    <t>APU 5,7</t>
  </si>
  <si>
    <t>APU 5,71</t>
  </si>
  <si>
    <t>APU 5,72</t>
  </si>
  <si>
    <t>APU 5,73</t>
  </si>
  <si>
    <t>APU 5,74</t>
  </si>
  <si>
    <t>APU 5,75</t>
  </si>
  <si>
    <t>APU 5,76</t>
  </si>
  <si>
    <t>APU 5,77</t>
  </si>
  <si>
    <t>APU 5,78</t>
  </si>
  <si>
    <t>APU 5,79</t>
  </si>
  <si>
    <t>APU 5,8</t>
  </si>
  <si>
    <t>APU 5,81</t>
  </si>
  <si>
    <t>APU 5,82</t>
  </si>
  <si>
    <t>APU 5,83</t>
  </si>
  <si>
    <t>APU 5,84</t>
  </si>
  <si>
    <t>APU 5,85</t>
  </si>
  <si>
    <t>APU 5,86</t>
  </si>
  <si>
    <t>APU 5,87</t>
  </si>
  <si>
    <t>APU 5,88</t>
  </si>
  <si>
    <t>APU 5,89</t>
  </si>
  <si>
    <t>APU 5,9</t>
  </si>
  <si>
    <t>APU 5,91</t>
  </si>
  <si>
    <t>APU 5,92</t>
  </si>
  <si>
    <t>APU 5,93</t>
  </si>
  <si>
    <t>APU 5,94</t>
  </si>
  <si>
    <t>APU 5,95</t>
  </si>
  <si>
    <t>APU 5,96</t>
  </si>
  <si>
    <t>APU 5,97</t>
  </si>
  <si>
    <t>APU 5,98</t>
  </si>
  <si>
    <t>APU 5,99</t>
  </si>
  <si>
    <t>APU 5,1</t>
  </si>
  <si>
    <t>APU 5,101</t>
  </si>
  <si>
    <t>APU 5,102</t>
  </si>
  <si>
    <t>APU 5,103</t>
  </si>
  <si>
    <t>APU 5,104</t>
  </si>
  <si>
    <t>APU 5,105</t>
  </si>
  <si>
    <t>APU 5,106</t>
  </si>
  <si>
    <t>APU 5,107</t>
  </si>
  <si>
    <t>APU 5,108</t>
  </si>
  <si>
    <t>APU 5,109</t>
  </si>
  <si>
    <t>APU 5,11</t>
  </si>
  <si>
    <t>APU 5,111</t>
  </si>
  <si>
    <t>APU 5,112</t>
  </si>
  <si>
    <t>APU 5,113</t>
  </si>
  <si>
    <t>APU 5,114</t>
  </si>
  <si>
    <t>APU 5,115</t>
  </si>
  <si>
    <t>APU 5,116</t>
  </si>
  <si>
    <t>APU 5,117</t>
  </si>
  <si>
    <t>APU 5,118</t>
  </si>
  <si>
    <t>APU 5,119</t>
  </si>
  <si>
    <t>APU 5,12</t>
  </si>
  <si>
    <t>APU 5,121</t>
  </si>
  <si>
    <t>APU 5,122</t>
  </si>
  <si>
    <t>APU 5,123</t>
  </si>
  <si>
    <t>APU 5,124</t>
  </si>
  <si>
    <t>APU 5,125</t>
  </si>
  <si>
    <t>APU 5,126</t>
  </si>
  <si>
    <t>APU 5,127</t>
  </si>
  <si>
    <t>APU 5,128</t>
  </si>
  <si>
    <t>APU 5,129</t>
  </si>
  <si>
    <t>APU 5,13</t>
  </si>
  <si>
    <t>APU 5,131</t>
  </si>
  <si>
    <t>APU 5,132</t>
  </si>
  <si>
    <t>APU 5,133</t>
  </si>
  <si>
    <t>APU 5,134</t>
  </si>
  <si>
    <t>APU 5,135</t>
  </si>
  <si>
    <t>APU 5,136</t>
  </si>
  <si>
    <t>APU 5,137</t>
  </si>
  <si>
    <t>APU 5,138</t>
  </si>
  <si>
    <t>APU 5,139</t>
  </si>
  <si>
    <t>APU 5,14</t>
  </si>
  <si>
    <t>APU 5,141</t>
  </si>
  <si>
    <t>APU 5,142</t>
  </si>
  <si>
    <t>APU 5,143</t>
  </si>
  <si>
    <t>APU 5,144</t>
  </si>
  <si>
    <t>APU 5,145</t>
  </si>
  <si>
    <t>APU 5,146</t>
  </si>
  <si>
    <t>APU 5,147</t>
  </si>
  <si>
    <t>APU 5,148</t>
  </si>
  <si>
    <t>APU 5,149</t>
  </si>
  <si>
    <t>APU 5,15</t>
  </si>
  <si>
    <t>APU 5,151</t>
  </si>
  <si>
    <t>APU 5,152</t>
  </si>
  <si>
    <t>APU 6,01</t>
  </si>
  <si>
    <t>APU 6,02</t>
  </si>
  <si>
    <t>APU 6,03</t>
  </si>
  <si>
    <t>APU 6,04</t>
  </si>
  <si>
    <t>APU 6,05</t>
  </si>
  <si>
    <t>APU 6,06</t>
  </si>
  <si>
    <t>APU 6,07</t>
  </si>
  <si>
    <t>APU 6,08</t>
  </si>
  <si>
    <t>APU 6,09</t>
  </si>
  <si>
    <t>APU 6,1</t>
  </si>
  <si>
    <t>APU 6,11</t>
  </si>
  <si>
    <t>APU 6,12</t>
  </si>
  <si>
    <t>APU 6,13</t>
  </si>
  <si>
    <t>APU 6,14</t>
  </si>
  <si>
    <t>APU 6,15</t>
  </si>
  <si>
    <t>APU 6,16</t>
  </si>
  <si>
    <t>APU 6,17</t>
  </si>
  <si>
    <t>APU 6,18</t>
  </si>
  <si>
    <t>APU 6,19</t>
  </si>
  <si>
    <t>APU 6,2</t>
  </si>
  <si>
    <t>APU 6,21</t>
  </si>
  <si>
    <t>APU 6,22</t>
  </si>
  <si>
    <t>APU 6,23</t>
  </si>
  <si>
    <t>APU 6,24</t>
  </si>
  <si>
    <t>APU 6,25</t>
  </si>
  <si>
    <t>APU 6,26</t>
  </si>
  <si>
    <t>APU 6,27</t>
  </si>
  <si>
    <t>APU 6,28</t>
  </si>
  <si>
    <t>APU 6,29</t>
  </si>
  <si>
    <t>APU 6,3</t>
  </si>
  <si>
    <t>APU 6,31</t>
  </si>
  <si>
    <t>APU 6,32</t>
  </si>
  <si>
    <t>APU 6,33</t>
  </si>
  <si>
    <t>APU 6,34</t>
  </si>
  <si>
    <t>APU 6,35</t>
  </si>
  <si>
    <t>APU 6,36</t>
  </si>
  <si>
    <t>APU 6,37</t>
  </si>
  <si>
    <t>APU 6,38</t>
  </si>
  <si>
    <t>APU 6,39</t>
  </si>
  <si>
    <t>APU 6,4</t>
  </si>
  <si>
    <t>APU 6,41</t>
  </si>
  <si>
    <t>APU 6,42</t>
  </si>
  <si>
    <t>ICUU 11,45 - C</t>
  </si>
  <si>
    <t>APU 7,01</t>
  </si>
  <si>
    <t>APU 7,02</t>
  </si>
  <si>
    <t>APU 7,03</t>
  </si>
  <si>
    <t>APU 8,01</t>
  </si>
  <si>
    <t>ICUU 10,23 - C</t>
  </si>
  <si>
    <t>ICUU 7,28 - C</t>
  </si>
  <si>
    <t>ICUU 7,18 - C</t>
  </si>
  <si>
    <t>ICUU 7,36 - C</t>
  </si>
  <si>
    <t>ICUU 7,34 - C</t>
  </si>
  <si>
    <t>ICUU 13,4 - C</t>
  </si>
  <si>
    <t>ICUU 13,2 - C</t>
  </si>
  <si>
    <t>ICUU 13,10 - C</t>
  </si>
  <si>
    <t>ICUU 5,18 - C</t>
  </si>
  <si>
    <t>ICUU 5,19 - C</t>
  </si>
  <si>
    <t>ICUU 5,5 - C</t>
  </si>
  <si>
    <t>ICUU 5,1 - C</t>
  </si>
  <si>
    <t>ICUU 5,52 - C</t>
  </si>
  <si>
    <t>ICUU 5,54 - C</t>
  </si>
  <si>
    <t>ICUU 5,33 - C</t>
  </si>
  <si>
    <t>ICUU 5,34 - C</t>
  </si>
  <si>
    <t>ICUU 5,50 - C</t>
  </si>
  <si>
    <t>ICUU 18,1 - C</t>
  </si>
  <si>
    <t>APU 11,11</t>
  </si>
  <si>
    <t>ICUU 6,15 - C</t>
  </si>
  <si>
    <t>ICUU 6,16 - C</t>
  </si>
  <si>
    <t>ICUU 6,17- C</t>
  </si>
  <si>
    <t>ICUU 6,18 - C</t>
  </si>
  <si>
    <t>ICUU 14,6 - C</t>
  </si>
  <si>
    <t>ICUU 14-10 - C</t>
  </si>
  <si>
    <t>ICUU 14,42 - C</t>
  </si>
  <si>
    <t>ICUU 14,39 - C</t>
  </si>
  <si>
    <t>APU 12,06</t>
  </si>
  <si>
    <t>APU 12,07</t>
  </si>
  <si>
    <t>APU 12,08</t>
  </si>
  <si>
    <t>ICUU 17,1 -C</t>
  </si>
  <si>
    <t>ICUU 17,8- C</t>
  </si>
  <si>
    <t>ICUU 17,10 - C</t>
  </si>
  <si>
    <t>APU 15,07</t>
  </si>
  <si>
    <t>APU 15,08</t>
  </si>
  <si>
    <t>APU 15,09</t>
  </si>
  <si>
    <t>APU 15,1</t>
  </si>
  <si>
    <t>APU 15,11</t>
  </si>
  <si>
    <t>APU 15,12</t>
  </si>
  <si>
    <t>APU 15,13</t>
  </si>
  <si>
    <t>APU 15,14</t>
  </si>
  <si>
    <t>APU 15,15</t>
  </si>
  <si>
    <t>APU 15,16</t>
  </si>
  <si>
    <t>APU 15,17</t>
  </si>
  <si>
    <t>APU 15,18</t>
  </si>
  <si>
    <t>APU 15,19</t>
  </si>
  <si>
    <t>APU 16,04</t>
  </si>
  <si>
    <t>APU 16,05</t>
  </si>
  <si>
    <t>APU 16,06</t>
  </si>
  <si>
    <t>APU 17,01</t>
  </si>
  <si>
    <t>APU 17,02</t>
  </si>
  <si>
    <t>APU 17,03</t>
  </si>
  <si>
    <t>ICUU 3,20 - V</t>
  </si>
  <si>
    <t>ICUU 13,13 - C</t>
  </si>
  <si>
    <t>ICUU 5,9 - U</t>
  </si>
  <si>
    <t>ICUU 5,14 - U</t>
  </si>
  <si>
    <t>ICUU 5,15 - U</t>
  </si>
  <si>
    <t>ICUU 6,10 - U</t>
  </si>
  <si>
    <t>ICUU 3,2 - V</t>
  </si>
  <si>
    <t>ICUU 3,3 - V</t>
  </si>
  <si>
    <t>ICUU 4,46 - V</t>
  </si>
  <si>
    <t>ICUU 10,25 - C</t>
  </si>
  <si>
    <t>APU 20,02</t>
  </si>
  <si>
    <t>APU 20,03</t>
  </si>
  <si>
    <t>APU 21,01</t>
  </si>
  <si>
    <t>APU 21,02</t>
  </si>
  <si>
    <t>APU 21,03</t>
  </si>
  <si>
    <t>APU 21,04</t>
  </si>
  <si>
    <t>APU 21,05</t>
  </si>
  <si>
    <t>APU 21,06</t>
  </si>
  <si>
    <t>APU 21,07</t>
  </si>
  <si>
    <t>APU 21,08</t>
  </si>
  <si>
    <t>APU 21,09</t>
  </si>
  <si>
    <t xml:space="preserve">CERTIFICACIÓN DE PUNTO LÓGICO SENCILLOS </t>
  </si>
  <si>
    <t xml:space="preserve">CERTIFICACIÓN CABLEADO ESTRUCTURADOS </t>
  </si>
  <si>
    <t>PATCH PANEL FIBRA ÓPTICA 24 PUERTOS</t>
  </si>
  <si>
    <t>PATCH CORD FIBRA ÓPTICA MULTIMODO LC-LC</t>
  </si>
  <si>
    <t>PATCH CORD FIBRA ÓPTICA MONOMODO LC-LC</t>
  </si>
  <si>
    <t>SWITCH FIBRA ÓPTICA SFP+ 24 PUERTOS</t>
  </si>
  <si>
    <t>TRANSCEIVERS SFP+ 10G MULTIMODOS</t>
  </si>
  <si>
    <t>TRANSCEIVERS SFP+ 10G MONOMODO</t>
  </si>
  <si>
    <t>UPS BIFÁSICA 10 KVA</t>
  </si>
  <si>
    <t xml:space="preserve">BYPASS UPS EN TABLERO </t>
  </si>
  <si>
    <t>CÁMARA CCTV</t>
  </si>
  <si>
    <t>PARLANTE-CIELO FALSO</t>
  </si>
  <si>
    <t>AMPLIFICADOR 100W</t>
  </si>
  <si>
    <t>MICRÓFONO PG 48LC (INCLUYE BASE)</t>
  </si>
  <si>
    <t>RACK 5' X 24"</t>
  </si>
  <si>
    <t>PATCH PANEL 24 PUERTOS CATEGORÍA 6A</t>
  </si>
  <si>
    <t>SENSOR DE MOVIMIENTO, EN PARED (PARA BALA O LUMINARIA TIPO LED)</t>
  </si>
  <si>
    <t>BATERÍA 24V 10 AH</t>
  </si>
  <si>
    <t>UPS ONLINE 3KVA PARA SISTEMA CCTVSE I</t>
  </si>
  <si>
    <t>REGULADOR DE VOLTAJE 2KVASE I</t>
  </si>
  <si>
    <t xml:space="preserve">FUENTE DE PODER POE+ INDIVIDUALSE </t>
  </si>
  <si>
    <t xml:space="preserve">RACK PARED 7USE </t>
  </si>
  <si>
    <t xml:space="preserve"> ORGANIZADOR VERTICAL</t>
  </si>
  <si>
    <t>ORGANIZADOR HORIZONTAL</t>
  </si>
  <si>
    <t xml:space="preserve"> MULTITOMA ELÉCTRICA HORIZONTAL 20ASE </t>
  </si>
  <si>
    <t xml:space="preserve">PATCH PANEL 48 PUERTOSSE </t>
  </si>
  <si>
    <t>PATCH CORD DATOS 1,5MS</t>
  </si>
  <si>
    <t>PULSADOR MANUAL MARCA HONEYWELL, REF. NOTIFIER NGB-12LSP</t>
  </si>
  <si>
    <t>SIRENA ELECTRÓNICA MARCA HONEYWELL, REF. NOTIFIER P2R</t>
  </si>
  <si>
    <t xml:space="preserve"> GABINETE RACK 12U CON VENTILACIÓN</t>
  </si>
  <si>
    <t>SOPORTES Y BRAZOS PARA CÁMARAS EXTERIORESSE</t>
  </si>
  <si>
    <t>CÁMARA IP 5MP EXTERIOR TIPO BALASE</t>
  </si>
  <si>
    <t xml:space="preserve">CÁMARA IP 2MP INTERIOR TIPO DOMOSE </t>
  </si>
  <si>
    <t>DVR/NVR 16 CANALES H.265 CON DISCO DURO 2TBSE</t>
  </si>
  <si>
    <t>MONITOR LED 32" PARA VIDEOVIGILANCIASE</t>
  </si>
  <si>
    <t>SWITCH POE 16 PUERTOS PARA CÁMARAS IP</t>
  </si>
  <si>
    <t xml:space="preserve">SERVICIO ALMACENAMIENTO NUBESE </t>
  </si>
  <si>
    <t>PLANTA ELÉCTRICA DE EMERGENCIA DIESEL 10KW, CABINADA</t>
  </si>
  <si>
    <t>2. EXCAVACIONES Y RELLENOS</t>
  </si>
  <si>
    <t>3. CIMENTACIONES</t>
  </si>
  <si>
    <t>4. ESTRUCTURAS EN CONCRETO</t>
  </si>
  <si>
    <t xml:space="preserve">5. INSTALACIONES ELÉCTRICAS Y COMUNICACIONES </t>
  </si>
  <si>
    <t>7. VENTILACIÓN MECÁNICA</t>
  </si>
  <si>
    <t>6. INSTALACIONES HIDROSANITARIAS</t>
  </si>
  <si>
    <t>8. GASES MEDICINALES</t>
  </si>
  <si>
    <t>9. CUBIERTA</t>
  </si>
  <si>
    <t>10. PISOS Y BASES</t>
  </si>
  <si>
    <t>11. MUROS, MAMPOSTERÍA Y PAÑETES</t>
  </si>
  <si>
    <t>12. PISOS Y ACABADOS DE MURO</t>
  </si>
  <si>
    <t>13. IELOS RASOS</t>
  </si>
  <si>
    <t>14. PINTURAS</t>
  </si>
  <si>
    <t>15. APARATOS SANITARIOS Y ACCESORIOS</t>
  </si>
  <si>
    <t>16. CARPINTERÍA EN ALUMINIO Y METÁLICA</t>
  </si>
  <si>
    <t>17. CARPINTERÍA EN MADERA</t>
  </si>
  <si>
    <t>18. OBRAS EXTERIORES, URBANISMO Y CERRAMIENTO</t>
  </si>
  <si>
    <t>19. REFORZAMIENTO ESTRUCTURAL</t>
  </si>
  <si>
    <t>20. PORTICO FACHADA</t>
  </si>
  <si>
    <t xml:space="preserve">21. SEÑALIZACION </t>
  </si>
  <si>
    <t>VALOR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</si>
</sst>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amily val="2"/>
    </font>
    <font>
      <sz val="9"/>
      <name val="Verdana"/>
      <family val="2"/>
    </font>
    <font>
      <b/>
      <sz val="8"/>
      <name val="Verdana"/>
      <family val="2"/>
    </font>
    <font>
      <sz val="11"/>
      <color rgb="FFFF0000"/>
      <name val="Verdana"/>
      <family val="2"/>
    </font>
    <font>
      <b/>
      <u/>
      <sz val="11"/>
      <color rgb="FFFF0000"/>
      <name val="Verdana"/>
      <family val="2"/>
    </font>
    <font>
      <sz val="11"/>
      <color theme="1"/>
      <name val="Verdana"/>
      <family val="2"/>
    </font>
    <font>
      <sz val="10"/>
      <color theme="1"/>
      <name val="Verdana"/>
      <family val="2"/>
    </font>
    <font>
      <sz val="10"/>
      <color indexed="8"/>
      <name val="Verdana"/>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indexed="9"/>
        <bgColor indexed="64"/>
      </patternFill>
    </fill>
    <fill>
      <patternFill patternType="solid">
        <fgColor theme="0" tint="-4.9989318521683403E-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2" fillId="0" borderId="0" applyFont="0" applyFill="0" applyBorder="0" applyAlignment="0" applyProtection="0"/>
    <xf numFmtId="191" fontId="4" fillId="0" borderId="0">
      <protection locked="0"/>
    </xf>
    <xf numFmtId="192" fontId="32"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4" fontId="33" fillId="0" borderId="0">
      <protection locked="0"/>
    </xf>
    <xf numFmtId="195"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7"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3" fillId="0" borderId="0"/>
    <xf numFmtId="0" fontId="44" fillId="0" borderId="0" applyNumberFormat="0" applyFill="0" applyBorder="0" applyAlignment="0" applyProtection="0">
      <alignment vertical="top"/>
      <protection locked="0"/>
    </xf>
    <xf numFmtId="43" fontId="59" fillId="0" borderId="0" applyFont="0" applyFill="0" applyBorder="0" applyAlignment="0" applyProtection="0"/>
    <xf numFmtId="44" fontId="59" fillId="0" borderId="0" applyFont="0" applyFill="0" applyBorder="0" applyAlignment="0" applyProtection="0"/>
    <xf numFmtId="0" fontId="4" fillId="0" borderId="0"/>
  </cellStyleXfs>
  <cellXfs count="398">
    <xf numFmtId="0" fontId="0" fillId="0" borderId="0" xfId="0"/>
    <xf numFmtId="0" fontId="29" fillId="0" borderId="0" xfId="0" applyFont="1"/>
    <xf numFmtId="0" fontId="29" fillId="0" borderId="38" xfId="0" applyFont="1" applyBorder="1"/>
    <xf numFmtId="0" fontId="29" fillId="0" borderId="80"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1" xfId="0" applyFont="1" applyBorder="1"/>
    <xf numFmtId="0" fontId="29" fillId="0" borderId="82" xfId="0" applyFont="1" applyBorder="1"/>
    <xf numFmtId="0" fontId="29" fillId="0" borderId="83" xfId="0" applyFont="1" applyBorder="1"/>
    <xf numFmtId="0" fontId="47" fillId="0" borderId="0" xfId="0" applyFont="1"/>
    <xf numFmtId="0" fontId="47" fillId="0" borderId="62" xfId="0" applyFont="1" applyBorder="1" applyAlignment="1">
      <alignment horizontal="center"/>
    </xf>
    <xf numFmtId="0" fontId="49" fillId="0" borderId="54" xfId="0" applyFont="1" applyBorder="1" applyAlignment="1">
      <alignment horizontal="center"/>
    </xf>
    <xf numFmtId="0" fontId="47" fillId="0" borderId="54" xfId="0" applyFont="1" applyBorder="1" applyAlignment="1">
      <alignment vertical="center"/>
    </xf>
    <xf numFmtId="0" fontId="47" fillId="0" borderId="73" xfId="0" applyFont="1" applyBorder="1" applyAlignment="1">
      <alignment vertical="center"/>
    </xf>
    <xf numFmtId="0" fontId="47" fillId="0" borderId="59" xfId="0" applyFont="1" applyBorder="1" applyAlignment="1">
      <alignment horizontal="center"/>
    </xf>
    <xf numFmtId="0" fontId="47" fillId="0" borderId="58"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2" xfId="0" applyFont="1" applyBorder="1" applyAlignment="1">
      <alignment horizontal="left"/>
    </xf>
    <xf numFmtId="0" fontId="47" fillId="0" borderId="55" xfId="0" applyFont="1" applyBorder="1" applyAlignment="1">
      <alignment horizontal="center"/>
    </xf>
    <xf numFmtId="0" fontId="47" fillId="0" borderId="71" xfId="0" applyFont="1" applyBorder="1" applyAlignment="1">
      <alignment horizontal="center"/>
    </xf>
    <xf numFmtId="0" fontId="47" fillId="0" borderId="27" xfId="0" applyFont="1" applyBorder="1"/>
    <xf numFmtId="0" fontId="47" fillId="0" borderId="31" xfId="0" applyFont="1" applyBorder="1"/>
    <xf numFmtId="0" fontId="47" fillId="0" borderId="69" xfId="0" applyFont="1" applyBorder="1"/>
    <xf numFmtId="0" fontId="47" fillId="0" borderId="59" xfId="0" applyFont="1" applyBorder="1"/>
    <xf numFmtId="0" fontId="47" fillId="0" borderId="58" xfId="0" applyFont="1" applyBorder="1"/>
    <xf numFmtId="0" fontId="47" fillId="0" borderId="57" xfId="0" applyFont="1" applyBorder="1"/>
    <xf numFmtId="0" fontId="47" fillId="0" borderId="11" xfId="0" applyFont="1" applyBorder="1"/>
    <xf numFmtId="0" fontId="47" fillId="0" borderId="12" xfId="0" applyFont="1" applyBorder="1"/>
    <xf numFmtId="0" fontId="49" fillId="24" borderId="70" xfId="0" applyFont="1" applyFill="1" applyBorder="1" applyAlignment="1">
      <alignment horizontal="center" vertical="center"/>
    </xf>
    <xf numFmtId="0" fontId="47" fillId="24" borderId="68" xfId="0" applyFont="1" applyFill="1" applyBorder="1" applyAlignment="1">
      <alignment horizontal="center" vertical="center"/>
    </xf>
    <xf numFmtId="4" fontId="47" fillId="24" borderId="68"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2" xfId="0" applyFont="1" applyBorder="1"/>
    <xf numFmtId="0" fontId="47" fillId="0" borderId="54" xfId="0" applyFont="1" applyBorder="1"/>
    <xf numFmtId="0" fontId="47" fillId="0" borderId="64" xfId="0" applyFont="1" applyBorder="1"/>
    <xf numFmtId="0" fontId="47" fillId="0" borderId="65" xfId="0" applyFont="1" applyBorder="1"/>
    <xf numFmtId="173" fontId="47" fillId="0" borderId="63" xfId="34" applyFont="1" applyBorder="1"/>
    <xf numFmtId="173" fontId="47" fillId="0" borderId="60"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0"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3"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166" fontId="47" fillId="24" borderId="60"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0" xfId="0" applyNumberFormat="1" applyFont="1" applyBorder="1"/>
    <xf numFmtId="43" fontId="47" fillId="24" borderId="60" xfId="0" applyNumberFormat="1" applyFont="1" applyFill="1" applyBorder="1"/>
    <xf numFmtId="0" fontId="47" fillId="0" borderId="55"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6"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51" fillId="0" borderId="84" xfId="0" applyFont="1" applyBorder="1" applyAlignment="1">
      <alignment horizontal="left" vertical="center"/>
    </xf>
    <xf numFmtId="0" fontId="52" fillId="0" borderId="84"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8"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4" xfId="0" applyFont="1" applyBorder="1" applyAlignment="1">
      <alignment horizontal="left" vertical="center"/>
    </xf>
    <xf numFmtId="0" fontId="55" fillId="0" borderId="0" xfId="89" applyFont="1"/>
    <xf numFmtId="0" fontId="55" fillId="0" borderId="36" xfId="89" applyFont="1" applyBorder="1"/>
    <xf numFmtId="0" fontId="55" fillId="0" borderId="37" xfId="89" applyFont="1" applyBorder="1"/>
    <xf numFmtId="0" fontId="56" fillId="0" borderId="0" xfId="89" applyFont="1"/>
    <xf numFmtId="0" fontId="55" fillId="25" borderId="0" xfId="89" applyFont="1" applyFill="1"/>
    <xf numFmtId="0" fontId="55" fillId="25" borderId="87" xfId="89" applyFont="1" applyFill="1" applyBorder="1"/>
    <xf numFmtId="0" fontId="55" fillId="25" borderId="37" xfId="89" applyFont="1" applyFill="1" applyBorder="1"/>
    <xf numFmtId="0" fontId="56" fillId="25" borderId="0" xfId="89" applyFont="1" applyFill="1"/>
    <xf numFmtId="0" fontId="55" fillId="0" borderId="87" xfId="89" applyFont="1" applyBorder="1"/>
    <xf numFmtId="0" fontId="54" fillId="0" borderId="20" xfId="126" applyFont="1" applyBorder="1" applyAlignment="1">
      <alignment horizontal="center" vertical="center" wrapText="1"/>
    </xf>
    <xf numFmtId="0" fontId="56" fillId="0" borderId="18" xfId="74" applyFont="1" applyBorder="1" applyAlignment="1">
      <alignment horizontal="center" vertical="center"/>
    </xf>
    <xf numFmtId="0" fontId="56" fillId="0" borderId="18" xfId="74" applyFont="1" applyBorder="1" applyAlignment="1">
      <alignment horizontal="left" vertical="center" wrapText="1"/>
    </xf>
    <xf numFmtId="4" fontId="56" fillId="0" borderId="18" xfId="39" applyNumberFormat="1" applyFont="1" applyBorder="1" applyAlignment="1">
      <alignment vertical="center" wrapText="1"/>
    </xf>
    <xf numFmtId="167" fontId="56" fillId="0" borderId="18" xfId="62" applyNumberFormat="1" applyFont="1" applyBorder="1" applyAlignment="1">
      <alignment horizontal="right" vertical="center" wrapText="1"/>
    </xf>
    <xf numFmtId="0" fontId="56" fillId="0" borderId="36" xfId="89" applyFont="1" applyBorder="1"/>
    <xf numFmtId="0" fontId="56" fillId="0" borderId="37" xfId="89" applyFont="1" applyBorder="1"/>
    <xf numFmtId="0" fontId="56" fillId="0" borderId="18" xfId="73" applyFont="1" applyBorder="1" applyAlignment="1">
      <alignment horizontal="center" vertical="center"/>
    </xf>
    <xf numFmtId="0" fontId="55" fillId="0" borderId="0" xfId="90" applyFont="1"/>
    <xf numFmtId="0" fontId="55" fillId="0" borderId="36" xfId="90" applyFont="1" applyBorder="1"/>
    <xf numFmtId="0" fontId="55" fillId="0" borderId="37" xfId="90" applyFont="1" applyBorder="1"/>
    <xf numFmtId="0" fontId="58" fillId="0" borderId="0" xfId="90" applyFont="1"/>
    <xf numFmtId="49" fontId="54" fillId="0" borderId="0" xfId="131" applyNumberFormat="1" applyFont="1" applyAlignment="1">
      <alignment horizontal="right" vertical="center"/>
    </xf>
    <xf numFmtId="186" fontId="54" fillId="0" borderId="0" xfId="131" applyNumberFormat="1" applyFont="1" applyAlignment="1">
      <alignment vertical="center"/>
    </xf>
    <xf numFmtId="0" fontId="56" fillId="0" borderId="0" xfId="128" applyFont="1"/>
    <xf numFmtId="0" fontId="56" fillId="0" borderId="0" xfId="128" applyFont="1" applyAlignment="1">
      <alignment horizontal="center"/>
    </xf>
    <xf numFmtId="0" fontId="56" fillId="0" borderId="0" xfId="126" applyFont="1" applyAlignment="1">
      <alignment horizontal="center" vertical="center"/>
    </xf>
    <xf numFmtId="2" fontId="56" fillId="0" borderId="0" xfId="128" applyNumberFormat="1" applyFont="1"/>
    <xf numFmtId="181" fontId="56" fillId="0" borderId="0" xfId="129" applyNumberFormat="1" applyFont="1"/>
    <xf numFmtId="39" fontId="54" fillId="0" borderId="0" xfId="129" applyNumberFormat="1" applyFont="1" applyAlignment="1">
      <alignment vertical="center"/>
    </xf>
    <xf numFmtId="0" fontId="54" fillId="0" borderId="34" xfId="79" applyFont="1" applyBorder="1" applyAlignment="1">
      <alignment vertical="center"/>
    </xf>
    <xf numFmtId="182" fontId="55" fillId="0" borderId="37" xfId="90" applyNumberFormat="1" applyFont="1" applyBorder="1"/>
    <xf numFmtId="186" fontId="54" fillId="26" borderId="47" xfId="60" applyNumberFormat="1" applyFont="1" applyFill="1" applyBorder="1" applyAlignment="1">
      <alignment horizontal="center" vertical="center"/>
    </xf>
    <xf numFmtId="184" fontId="55" fillId="0" borderId="37" xfId="90" applyNumberFormat="1" applyFont="1" applyBorder="1"/>
    <xf numFmtId="186" fontId="54" fillId="26" borderId="18" xfId="60" applyNumberFormat="1" applyFont="1" applyFill="1" applyBorder="1" applyAlignment="1">
      <alignment horizontal="center" vertical="center"/>
    </xf>
    <xf numFmtId="9" fontId="56" fillId="27" borderId="30" xfId="95" applyFont="1" applyFill="1" applyBorder="1" applyAlignment="1">
      <alignment horizontal="center" vertical="center"/>
    </xf>
    <xf numFmtId="0" fontId="56" fillId="0" borderId="62" xfId="0" applyFont="1" applyBorder="1" applyAlignment="1">
      <alignment vertical="center" wrapText="1"/>
    </xf>
    <xf numFmtId="0" fontId="53" fillId="0" borderId="0" xfId="90" applyFont="1"/>
    <xf numFmtId="0" fontId="56" fillId="0" borderId="54" xfId="0" applyFont="1" applyBorder="1" applyAlignment="1">
      <alignment vertical="center" wrapText="1"/>
    </xf>
    <xf numFmtId="0" fontId="56" fillId="0" borderId="64" xfId="0" applyFont="1" applyBorder="1" applyAlignment="1">
      <alignment vertical="center" wrapText="1"/>
    </xf>
    <xf numFmtId="0" fontId="56" fillId="0" borderId="11" xfId="0" applyFont="1" applyBorder="1" applyAlignment="1">
      <alignment vertical="center" wrapText="1"/>
    </xf>
    <xf numFmtId="0" fontId="56" fillId="0" borderId="0" xfId="0" applyFont="1" applyAlignment="1">
      <alignment vertical="center" wrapText="1"/>
    </xf>
    <xf numFmtId="0" fontId="56" fillId="0" borderId="45" xfId="0" applyFont="1" applyBorder="1" applyAlignment="1">
      <alignment vertical="center" wrapText="1"/>
    </xf>
    <xf numFmtId="0" fontId="56" fillId="0" borderId="14" xfId="0" applyFont="1" applyBorder="1" applyAlignment="1">
      <alignment vertical="center" wrapText="1"/>
    </xf>
    <xf numFmtId="0" fontId="56" fillId="0" borderId="24" xfId="0" applyFont="1" applyBorder="1" applyAlignment="1">
      <alignment vertical="center" wrapText="1"/>
    </xf>
    <xf numFmtId="0" fontId="55" fillId="0" borderId="81" xfId="90" applyFont="1" applyBorder="1"/>
    <xf numFmtId="0" fontId="55" fillId="0" borderId="83" xfId="89" applyFont="1" applyBorder="1"/>
    <xf numFmtId="0" fontId="55" fillId="0" borderId="0" xfId="89" applyFont="1" applyAlignment="1">
      <alignment horizontal="center"/>
    </xf>
    <xf numFmtId="0" fontId="56" fillId="0" borderId="0" xfId="89" applyFont="1" applyAlignment="1">
      <alignment horizontal="center"/>
    </xf>
    <xf numFmtId="0" fontId="54" fillId="0" borderId="14" xfId="130" applyFont="1" applyBorder="1" applyAlignment="1">
      <alignment horizontal="center"/>
    </xf>
    <xf numFmtId="0" fontId="54" fillId="0" borderId="0" xfId="130" applyFont="1" applyAlignment="1">
      <alignment horizontal="center" vertical="top"/>
    </xf>
    <xf numFmtId="2" fontId="56" fillId="0" borderId="18" xfId="73" applyNumberFormat="1" applyFont="1" applyBorder="1" applyAlignment="1">
      <alignment horizontal="center" vertical="center"/>
    </xf>
    <xf numFmtId="181" fontId="56" fillId="0" borderId="18" xfId="129" applyNumberFormat="1" applyFont="1" applyBorder="1" applyAlignment="1">
      <alignment vertical="center"/>
    </xf>
    <xf numFmtId="0" fontId="54" fillId="0" borderId="18" xfId="128" applyFont="1" applyBorder="1" applyAlignment="1">
      <alignment horizontal="left" vertical="center"/>
    </xf>
    <xf numFmtId="9" fontId="56" fillId="0" borderId="18" xfId="129" applyNumberFormat="1" applyFont="1" applyBorder="1" applyAlignment="1">
      <alignment horizontal="center" vertical="center"/>
    </xf>
    <xf numFmtId="0" fontId="56" fillId="0" borderId="18" xfId="128" applyFont="1" applyBorder="1" applyAlignment="1">
      <alignment vertical="center"/>
    </xf>
    <xf numFmtId="181" fontId="54" fillId="0" borderId="18" xfId="129" applyNumberFormat="1" applyFont="1" applyBorder="1" applyAlignment="1">
      <alignment vertical="center"/>
    </xf>
    <xf numFmtId="187" fontId="54" fillId="24" borderId="18" xfId="73" applyNumberFormat="1" applyFont="1" applyFill="1" applyBorder="1" applyAlignment="1">
      <alignment vertical="center"/>
    </xf>
    <xf numFmtId="0" fontId="54" fillId="0" borderId="18" xfId="126" applyFont="1" applyBorder="1" applyAlignment="1">
      <alignment horizontal="center" vertical="center" wrapText="1"/>
    </xf>
    <xf numFmtId="0" fontId="54" fillId="24" borderId="18" xfId="73" applyFont="1" applyFill="1" applyBorder="1" applyAlignment="1">
      <alignment vertical="center"/>
    </xf>
    <xf numFmtId="0" fontId="56" fillId="0" borderId="18" xfId="73" applyFont="1" applyBorder="1" applyAlignment="1">
      <alignment horizontal="left" vertical="center"/>
    </xf>
    <xf numFmtId="176" fontId="56" fillId="0" borderId="18" xfId="129" applyNumberFormat="1" applyFont="1" applyBorder="1" applyAlignment="1">
      <alignment vertical="center"/>
    </xf>
    <xf numFmtId="176" fontId="56" fillId="0" borderId="18" xfId="128" applyNumberFormat="1" applyFont="1" applyBorder="1" applyAlignment="1">
      <alignment vertical="center"/>
    </xf>
    <xf numFmtId="180" fontId="56" fillId="27" borderId="30" xfId="95" applyNumberFormat="1" applyFont="1" applyFill="1" applyBorder="1" applyAlignment="1">
      <alignment horizontal="center" vertical="center"/>
    </xf>
    <xf numFmtId="0" fontId="55" fillId="0" borderId="38" xfId="89" applyFont="1" applyBorder="1"/>
    <xf numFmtId="0" fontId="55" fillId="0" borderId="80" xfId="89" applyFont="1" applyBorder="1"/>
    <xf numFmtId="0" fontId="55" fillId="0" borderId="80" xfId="89" applyFont="1" applyBorder="1" applyAlignment="1">
      <alignment horizontal="center"/>
    </xf>
    <xf numFmtId="0" fontId="55" fillId="0" borderId="39" xfId="89" applyFont="1" applyBorder="1"/>
    <xf numFmtId="0" fontId="61" fillId="0" borderId="85" xfId="0" applyFont="1" applyBorder="1" applyAlignment="1">
      <alignment horizontal="left" vertical="center"/>
    </xf>
    <xf numFmtId="0" fontId="58" fillId="0" borderId="85" xfId="0" applyFont="1" applyBorder="1" applyAlignment="1">
      <alignment horizontal="left" vertical="center"/>
    </xf>
    <xf numFmtId="167" fontId="54" fillId="25" borderId="18" xfId="256" applyNumberFormat="1" applyFont="1" applyFill="1" applyBorder="1" applyAlignment="1">
      <alignment vertical="center" wrapText="1"/>
    </xf>
    <xf numFmtId="0" fontId="56" fillId="25" borderId="18" xfId="0" applyFont="1" applyFill="1" applyBorder="1" applyAlignment="1">
      <alignment vertical="center" wrapText="1"/>
    </xf>
    <xf numFmtId="0" fontId="54" fillId="24" borderId="18" xfId="0" applyFont="1" applyFill="1" applyBorder="1" applyAlignment="1">
      <alignment vertical="center" wrapText="1"/>
    </xf>
    <xf numFmtId="43" fontId="56" fillId="25" borderId="18" xfId="255" applyFont="1" applyFill="1" applyBorder="1" applyAlignment="1">
      <alignment vertical="center" wrapText="1"/>
    </xf>
    <xf numFmtId="0" fontId="64" fillId="25" borderId="18" xfId="0" applyFont="1" applyFill="1" applyBorder="1" applyAlignment="1">
      <alignment horizontal="justify" vertical="center" wrapText="1"/>
    </xf>
    <xf numFmtId="184" fontId="55" fillId="0" borderId="86" xfId="90" applyNumberFormat="1" applyFont="1" applyBorder="1"/>
    <xf numFmtId="0" fontId="56" fillId="25" borderId="18" xfId="89" applyFont="1" applyFill="1" applyBorder="1" applyAlignment="1">
      <alignment vertical="center" wrapText="1"/>
    </xf>
    <xf numFmtId="2" fontId="56" fillId="25" borderId="18" xfId="0" applyNumberFormat="1" applyFont="1" applyFill="1" applyBorder="1" applyAlignment="1">
      <alignment horizontal="center" vertical="center" wrapText="1"/>
    </xf>
    <xf numFmtId="176" fontId="56" fillId="25" borderId="18" xfId="0" applyNumberFormat="1" applyFont="1" applyFill="1" applyBorder="1" applyAlignment="1">
      <alignment horizontal="right" vertical="center" wrapText="1"/>
    </xf>
    <xf numFmtId="0" fontId="65" fillId="25" borderId="18" xfId="0" applyFont="1" applyFill="1" applyBorder="1" applyAlignment="1">
      <alignment horizontal="justify" vertical="center"/>
    </xf>
    <xf numFmtId="0" fontId="64" fillId="28" borderId="88" xfId="0" applyFont="1" applyFill="1" applyBorder="1" applyAlignment="1">
      <alignment horizontal="center" vertical="center" wrapText="1"/>
    </xf>
    <xf numFmtId="2" fontId="64" fillId="28" borderId="88" xfId="0" applyNumberFormat="1" applyFont="1" applyFill="1" applyBorder="1" applyAlignment="1">
      <alignment vertical="center" wrapText="1"/>
    </xf>
    <xf numFmtId="0" fontId="56" fillId="25" borderId="18" xfId="0" applyFont="1" applyFill="1" applyBorder="1" applyAlignment="1">
      <alignment horizontal="center" vertical="center" wrapText="1"/>
    </xf>
    <xf numFmtId="2" fontId="56" fillId="25" borderId="18" xfId="0" applyNumberFormat="1" applyFont="1" applyFill="1" applyBorder="1" applyAlignment="1">
      <alignment vertical="center" wrapText="1"/>
    </xf>
    <xf numFmtId="0" fontId="66" fillId="29" borderId="18" xfId="0" applyFont="1" applyFill="1" applyBorder="1" applyAlignment="1">
      <alignment horizontal="justify" vertical="center"/>
    </xf>
    <xf numFmtId="0" fontId="65" fillId="25" borderId="18" xfId="0" applyFont="1" applyFill="1" applyBorder="1" applyAlignment="1">
      <alignment horizontal="justify" vertical="center" wrapText="1"/>
    </xf>
    <xf numFmtId="0" fontId="54" fillId="25" borderId="18" xfId="73" applyFont="1" applyFill="1" applyBorder="1" applyAlignment="1">
      <alignment horizontal="center" vertical="center" wrapText="1"/>
    </xf>
    <xf numFmtId="0" fontId="54" fillId="0" borderId="18" xfId="126" applyFont="1" applyBorder="1" applyAlignment="1">
      <alignment horizontal="center" vertical="center" wrapText="1"/>
    </xf>
    <xf numFmtId="0" fontId="56" fillId="27" borderId="52" xfId="89" applyFont="1" applyFill="1" applyBorder="1" applyAlignment="1">
      <alignment horizontal="left" vertical="center" wrapText="1"/>
    </xf>
    <xf numFmtId="0" fontId="56" fillId="27" borderId="25" xfId="89" applyFont="1" applyFill="1" applyBorder="1" applyAlignment="1">
      <alignment horizontal="left" vertical="center" wrapText="1"/>
    </xf>
    <xf numFmtId="0" fontId="56" fillId="27" borderId="47" xfId="89" applyFont="1" applyFill="1" applyBorder="1" applyAlignment="1">
      <alignment horizontal="left" vertical="center" wrapText="1"/>
    </xf>
    <xf numFmtId="0" fontId="56" fillId="27" borderId="33" xfId="89" applyFont="1" applyFill="1" applyBorder="1" applyAlignment="1">
      <alignment horizontal="left" vertical="center" wrapText="1"/>
    </xf>
    <xf numFmtId="0" fontId="56" fillId="27" borderId="18" xfId="89" applyFont="1" applyFill="1" applyBorder="1" applyAlignment="1">
      <alignment horizontal="left" vertical="center" wrapText="1"/>
    </xf>
    <xf numFmtId="0" fontId="56" fillId="27" borderId="30" xfId="89" applyFont="1" applyFill="1" applyBorder="1" applyAlignment="1">
      <alignment horizontal="left" vertical="center" wrapText="1"/>
    </xf>
    <xf numFmtId="0" fontId="56" fillId="26" borderId="21" xfId="89" applyFont="1" applyFill="1" applyBorder="1" applyAlignment="1">
      <alignment horizontal="center" vertical="center" wrapText="1"/>
    </xf>
    <xf numFmtId="0" fontId="56" fillId="26" borderId="22" xfId="89" applyFont="1" applyFill="1" applyBorder="1" applyAlignment="1">
      <alignment horizontal="center" vertical="center" wrapText="1"/>
    </xf>
    <xf numFmtId="0" fontId="56" fillId="26" borderId="56" xfId="89" applyFont="1" applyFill="1" applyBorder="1" applyAlignment="1">
      <alignment horizontal="center" vertical="center" wrapText="1"/>
    </xf>
    <xf numFmtId="0" fontId="56" fillId="26" borderId="33" xfId="130" applyFont="1" applyFill="1" applyBorder="1" applyAlignment="1">
      <alignment vertical="center" wrapText="1"/>
    </xf>
    <xf numFmtId="0" fontId="56" fillId="26" borderId="18" xfId="130" applyFont="1" applyFill="1" applyBorder="1" applyAlignment="1">
      <alignment vertical="center" wrapText="1"/>
    </xf>
    <xf numFmtId="0" fontId="54" fillId="24" borderId="11" xfId="73" applyFont="1" applyFill="1" applyBorder="1" applyAlignment="1">
      <alignment horizontal="left" vertical="center"/>
    </xf>
    <xf numFmtId="0" fontId="54" fillId="24" borderId="0" xfId="73" applyFont="1" applyFill="1" applyAlignment="1">
      <alignment horizontal="left" vertical="center"/>
    </xf>
    <xf numFmtId="0" fontId="54" fillId="24" borderId="12" xfId="73" applyFont="1" applyFill="1" applyBorder="1" applyAlignment="1">
      <alignment horizontal="left" vertical="center"/>
    </xf>
    <xf numFmtId="0" fontId="54" fillId="24" borderId="18" xfId="73" applyFont="1" applyFill="1" applyBorder="1" applyAlignment="1">
      <alignment horizontal="right" vertical="center"/>
    </xf>
    <xf numFmtId="3" fontId="54" fillId="26" borderId="19" xfId="130" applyNumberFormat="1" applyFont="1" applyFill="1" applyBorder="1" applyAlignment="1">
      <alignment horizontal="center" vertical="center" wrapText="1"/>
    </xf>
    <xf numFmtId="3" fontId="54" fillId="26" borderId="22" xfId="130" applyNumberFormat="1" applyFont="1" applyFill="1" applyBorder="1" applyAlignment="1">
      <alignment horizontal="center" vertical="center" wrapText="1"/>
    </xf>
    <xf numFmtId="3" fontId="54" fillId="26" borderId="23"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0" fontId="56" fillId="0" borderId="16" xfId="79" applyFont="1" applyBorder="1" applyAlignment="1">
      <alignment horizontal="center" vertical="center"/>
    </xf>
    <xf numFmtId="0" fontId="56" fillId="0" borderId="26" xfId="79" applyFont="1" applyBorder="1" applyAlignment="1">
      <alignment horizontal="center" vertical="center"/>
    </xf>
    <xf numFmtId="4" fontId="54" fillId="25" borderId="18" xfId="73" applyNumberFormat="1" applyFont="1" applyFill="1" applyBorder="1" applyAlignment="1">
      <alignment horizontal="center" vertical="center" wrapText="1"/>
    </xf>
    <xf numFmtId="0" fontId="56" fillId="25" borderId="61" xfId="130" applyFont="1" applyFill="1" applyBorder="1" applyAlignment="1">
      <alignment horizontal="center" vertical="center" wrapText="1"/>
    </xf>
    <xf numFmtId="0" fontId="56" fillId="25" borderId="31" xfId="130" applyFont="1" applyFill="1" applyBorder="1" applyAlignment="1">
      <alignment horizontal="center" vertical="center" wrapText="1"/>
    </xf>
    <xf numFmtId="0" fontId="56" fillId="25" borderId="69" xfId="130" applyFont="1" applyFill="1" applyBorder="1" applyAlignment="1">
      <alignment horizontal="center" vertical="center" wrapText="1"/>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3" fontId="54" fillId="26" borderId="18" xfId="130" applyNumberFormat="1" applyFont="1" applyFill="1" applyBorder="1" applyAlignment="1">
      <alignment horizontal="center" vertical="center" wrapText="1"/>
    </xf>
    <xf numFmtId="2" fontId="56" fillId="25" borderId="19" xfId="0" applyNumberFormat="1" applyFont="1" applyFill="1" applyBorder="1" applyAlignment="1">
      <alignment horizontal="center" vertical="center" wrapText="1"/>
    </xf>
    <xf numFmtId="2" fontId="56" fillId="25" borderId="22" xfId="0" applyNumberFormat="1" applyFont="1" applyFill="1" applyBorder="1" applyAlignment="1">
      <alignment horizontal="center" vertical="center" wrapText="1"/>
    </xf>
    <xf numFmtId="2" fontId="56" fillId="25" borderId="23" xfId="0" applyNumberFormat="1" applyFont="1" applyFill="1" applyBorder="1" applyAlignment="1">
      <alignment horizontal="center" vertical="center" wrapText="1"/>
    </xf>
    <xf numFmtId="0" fontId="58" fillId="0" borderId="84" xfId="89" applyFont="1" applyBorder="1" applyAlignment="1">
      <alignment horizontal="center" wrapText="1"/>
    </xf>
    <xf numFmtId="0" fontId="60" fillId="0" borderId="84" xfId="89" applyFont="1" applyBorder="1" applyAlignment="1">
      <alignment horizontal="center" wrapText="1"/>
    </xf>
    <xf numFmtId="0" fontId="54" fillId="0" borderId="0" xfId="130" applyFont="1" applyAlignment="1">
      <alignment horizontal="center" vertical="center"/>
    </xf>
    <xf numFmtId="0" fontId="54" fillId="0" borderId="14" xfId="130" applyFont="1" applyBorder="1" applyAlignment="1">
      <alignment horizontal="center"/>
    </xf>
    <xf numFmtId="0" fontId="62" fillId="27" borderId="32" xfId="89" applyFont="1" applyFill="1" applyBorder="1" applyAlignment="1">
      <alignment horizontal="left" vertical="top" wrapText="1"/>
    </xf>
    <xf numFmtId="0" fontId="62" fillId="27" borderId="29" xfId="89" applyFont="1" applyFill="1" applyBorder="1" applyAlignment="1">
      <alignment horizontal="left" vertical="top" wrapText="1"/>
    </xf>
    <xf numFmtId="0" fontId="62" fillId="27" borderId="35" xfId="89" applyFont="1" applyFill="1" applyBorder="1" applyAlignment="1">
      <alignment horizontal="left" vertical="top" wrapText="1"/>
    </xf>
    <xf numFmtId="0" fontId="62" fillId="27" borderId="48" xfId="89" applyFont="1" applyFill="1" applyBorder="1" applyAlignment="1">
      <alignment horizontal="left" vertical="top" wrapText="1"/>
    </xf>
    <xf numFmtId="0" fontId="62" fillId="27" borderId="20" xfId="89" applyFont="1" applyFill="1" applyBorder="1" applyAlignment="1">
      <alignment horizontal="left" vertical="top" wrapText="1"/>
    </xf>
    <xf numFmtId="0" fontId="62" fillId="27" borderId="42" xfId="89" applyFont="1" applyFill="1" applyBorder="1" applyAlignment="1">
      <alignment horizontal="left" vertical="top" wrapText="1"/>
    </xf>
    <xf numFmtId="0" fontId="56" fillId="26" borderId="72" xfId="89" applyFont="1" applyFill="1" applyBorder="1" applyAlignment="1">
      <alignment horizontal="center" wrapText="1"/>
    </xf>
    <xf numFmtId="0" fontId="56" fillId="26" borderId="55" xfId="89" applyFont="1" applyFill="1" applyBorder="1" applyAlignment="1">
      <alignment horizontal="center" wrapText="1"/>
    </xf>
    <xf numFmtId="0" fontId="56" fillId="26" borderId="71" xfId="89" applyFont="1" applyFill="1" applyBorder="1" applyAlignment="1">
      <alignment horizontal="center" wrapText="1"/>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54" fillId="25" borderId="32" xfId="73" applyFont="1" applyFill="1" applyBorder="1" applyAlignment="1">
      <alignment horizontal="center" vertical="center" wrapText="1"/>
    </xf>
    <xf numFmtId="0" fontId="54" fillId="25" borderId="48" xfId="73" applyFont="1" applyFill="1" applyBorder="1" applyAlignment="1">
      <alignment horizontal="center" vertical="center" wrapText="1"/>
    </xf>
    <xf numFmtId="0" fontId="54" fillId="25" borderId="29"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0" fontId="54" fillId="0" borderId="29" xfId="126" applyFont="1" applyBorder="1" applyAlignment="1">
      <alignment horizontal="center" vertical="center" wrapText="1"/>
    </xf>
    <xf numFmtId="4" fontId="54" fillId="25" borderId="29" xfId="73" applyNumberFormat="1" applyFont="1" applyFill="1" applyBorder="1" applyAlignment="1">
      <alignment horizontal="center" vertical="center" wrapText="1"/>
    </xf>
    <xf numFmtId="4" fontId="54" fillId="25" borderId="20" xfId="73" applyNumberFormat="1"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4" fontId="54" fillId="25" borderId="42" xfId="73" applyNumberFormat="1" applyFont="1" applyFill="1" applyBorder="1" applyAlignment="1">
      <alignment horizontal="center" vertic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6" xfId="0" applyFont="1" applyBorder="1" applyAlignment="1">
      <alignment horizontal="center"/>
    </xf>
    <xf numFmtId="0" fontId="47" fillId="0" borderId="21" xfId="0" applyFont="1" applyBorder="1"/>
    <xf numFmtId="0" fontId="47" fillId="0" borderId="22" xfId="0" applyFont="1" applyBorder="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1" xfId="34" applyNumberFormat="1" applyFont="1" applyBorder="1" applyAlignment="1">
      <alignment horizontal="center"/>
    </xf>
    <xf numFmtId="43" fontId="47" fillId="0" borderId="28" xfId="34" applyNumberFormat="1" applyFont="1" applyBorder="1" applyAlignment="1">
      <alignment horizontal="center"/>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7" fillId="0" borderId="27" xfId="0" applyFont="1" applyBorder="1"/>
    <xf numFmtId="0" fontId="47" fillId="0" borderId="31" xfId="0" applyFont="1" applyBorder="1"/>
    <xf numFmtId="0" fontId="47" fillId="0" borderId="61" xfId="0" applyFont="1" applyBorder="1" applyAlignment="1">
      <alignment horizontal="center"/>
    </xf>
    <xf numFmtId="0" fontId="47"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6"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7" xfId="0" applyFont="1" applyFill="1" applyBorder="1" applyAlignment="1">
      <alignment horizontal="center"/>
    </xf>
    <xf numFmtId="0" fontId="49" fillId="24" borderId="66"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69" xfId="0" applyFont="1" applyFill="1" applyBorder="1" applyAlignment="1">
      <alignment horizontal="center"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8" xfId="0" applyFont="1" applyBorder="1"/>
    <xf numFmtId="0" fontId="47" fillId="0" borderId="61" xfId="0" applyFont="1" applyBorder="1"/>
    <xf numFmtId="2" fontId="47" fillId="0" borderId="61" xfId="0" applyNumberFormat="1" applyFont="1" applyBorder="1" applyAlignment="1">
      <alignment horizontal="center"/>
    </xf>
    <xf numFmtId="2" fontId="47" fillId="0" borderId="28" xfId="0" applyNumberFormat="1" applyFont="1" applyBorder="1" applyAlignment="1">
      <alignment horizontal="center"/>
    </xf>
    <xf numFmtId="0" fontId="48" fillId="0" borderId="79" xfId="254" applyFont="1" applyBorder="1" applyAlignment="1" applyProtection="1">
      <alignment horizontal="center"/>
    </xf>
    <xf numFmtId="0" fontId="48" fillId="0" borderId="51" xfId="254" applyFont="1" applyBorder="1" applyAlignment="1" applyProtection="1">
      <alignment horizontal="center"/>
    </xf>
    <xf numFmtId="0" fontId="49" fillId="0" borderId="77" xfId="0" applyFont="1" applyBorder="1" applyAlignment="1">
      <alignment horizontal="center"/>
    </xf>
    <xf numFmtId="0" fontId="49" fillId="0" borderId="58" xfId="0" applyFont="1" applyBorder="1" applyAlignment="1">
      <alignment horizontal="center"/>
    </xf>
    <xf numFmtId="0" fontId="49" fillId="0" borderId="78" xfId="0" applyFont="1" applyBorder="1" applyAlignment="1">
      <alignment horizontal="center"/>
    </xf>
    <xf numFmtId="0" fontId="49" fillId="0" borderId="74"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7" fillId="0" borderId="76" xfId="253" applyFont="1" applyBorder="1" applyAlignment="1">
      <alignment horizontal="center" vertic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5" xfId="253" applyFont="1" applyBorder="1" applyAlignment="1">
      <alignment horizontal="center" vertical="center"/>
    </xf>
    <xf numFmtId="0" fontId="47" fillId="0" borderId="50" xfId="253" applyFont="1" applyBorder="1" applyAlignment="1">
      <alignment horizontal="center" vertical="center"/>
    </xf>
    <xf numFmtId="0" fontId="47" fillId="0" borderId="77" xfId="253" applyFont="1" applyBorder="1" applyAlignment="1">
      <alignment horizontal="center" vertical="center"/>
    </xf>
    <xf numFmtId="0" fontId="47" fillId="0" borderId="58" xfId="253" applyFont="1" applyBorder="1" applyAlignment="1">
      <alignment horizontal="center" vertical="center"/>
    </xf>
    <xf numFmtId="0" fontId="47" fillId="0" borderId="57" xfId="253" applyFont="1" applyBorder="1" applyAlignment="1">
      <alignment horizontal="center" vertical="center"/>
    </xf>
    <xf numFmtId="0" fontId="47" fillId="0" borderId="67" xfId="253" applyFont="1" applyBorder="1" applyAlignment="1">
      <alignment horizontal="center" vertical="center"/>
    </xf>
    <xf numFmtId="0" fontId="47" fillId="0" borderId="55" xfId="253" applyFont="1" applyBorder="1" applyAlignment="1">
      <alignment horizontal="center" vertical="center"/>
    </xf>
    <xf numFmtId="0" fontId="47" fillId="0" borderId="71" xfId="253" applyFont="1" applyBorder="1" applyAlignment="1">
      <alignment horizontal="center" vertical="center"/>
    </xf>
    <xf numFmtId="0" fontId="47" fillId="0" borderId="65" xfId="253" applyFont="1" applyBorder="1" applyAlignment="1">
      <alignment horizontal="center" vertical="center"/>
    </xf>
    <xf numFmtId="0" fontId="47" fillId="0" borderId="54" xfId="253" applyFont="1" applyBorder="1" applyAlignment="1">
      <alignment horizontal="center" vertical="center"/>
    </xf>
    <xf numFmtId="0" fontId="47" fillId="0" borderId="73" xfId="253" applyFont="1" applyBorder="1" applyAlignment="1">
      <alignment horizontal="center" vertical="center"/>
    </xf>
    <xf numFmtId="0" fontId="47" fillId="0" borderId="67" xfId="0" applyFont="1" applyBorder="1" applyAlignment="1">
      <alignment horizontal="center" vertical="center"/>
    </xf>
    <xf numFmtId="0" fontId="47" fillId="0" borderId="55" xfId="0" applyFont="1" applyBorder="1" applyAlignment="1">
      <alignment horizontal="center" vertical="center"/>
    </xf>
    <xf numFmtId="0" fontId="47" fillId="0" borderId="71" xfId="0" applyFont="1" applyBorder="1" applyAlignment="1">
      <alignment horizontal="center" vertical="center"/>
    </xf>
    <xf numFmtId="0" fontId="47" fillId="0" borderId="49" xfId="253" applyFont="1" applyBorder="1" applyAlignment="1">
      <alignment horizontal="center" vertic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6" fillId="0" borderId="84" xfId="0" applyFont="1" applyBorder="1" applyAlignment="1">
      <alignment horizontal="center" wrapText="1"/>
    </xf>
    <xf numFmtId="0" fontId="42" fillId="0" borderId="84" xfId="0" applyFont="1" applyBorder="1" applyAlignment="1">
      <alignment horizontal="center" wrapText="1"/>
    </xf>
    <xf numFmtId="0" fontId="47" fillId="27" borderId="18" xfId="0" applyFont="1" applyFill="1" applyBorder="1" applyAlignment="1">
      <alignment horizontal="center" vertical="center" wrapText="1"/>
    </xf>
    <xf numFmtId="0" fontId="49" fillId="0" borderId="74"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176" fontId="56" fillId="0" borderId="18" xfId="62" applyNumberFormat="1" applyFont="1" applyBorder="1" applyAlignment="1">
      <alignment horizontal="right" vertical="center" wrapText="1"/>
    </xf>
    <xf numFmtId="176" fontId="54" fillId="24" borderId="18" xfId="73" applyNumberFormat="1" applyFont="1" applyFill="1" applyBorder="1" applyAlignment="1">
      <alignment vertical="center"/>
    </xf>
    <xf numFmtId="189" fontId="56" fillId="0" borderId="18" xfId="73" applyNumberFormat="1" applyFont="1" applyBorder="1" applyAlignment="1">
      <alignment horizontal="center" vertical="center"/>
    </xf>
    <xf numFmtId="0" fontId="56" fillId="0" borderId="18" xfId="0" applyFont="1" applyBorder="1" applyAlignment="1">
      <alignment horizontal="center" vertical="center" wrapText="1"/>
    </xf>
    <xf numFmtId="0" fontId="54" fillId="25" borderId="22" xfId="0" applyFont="1" applyFill="1" applyBorder="1" applyAlignment="1">
      <alignment vertical="center" wrapText="1"/>
    </xf>
    <xf numFmtId="0" fontId="56" fillId="24" borderId="22" xfId="0" applyFont="1" applyFill="1" applyBorder="1" applyAlignment="1">
      <alignment vertical="center" wrapText="1"/>
    </xf>
    <xf numFmtId="2" fontId="64" fillId="30" borderId="23" xfId="0" applyNumberFormat="1" applyFont="1" applyFill="1" applyBorder="1" applyAlignment="1">
      <alignment horizontal="center" vertical="center"/>
    </xf>
    <xf numFmtId="2" fontId="56" fillId="0" borderId="55" xfId="0" applyNumberFormat="1" applyFont="1" applyBorder="1" applyAlignment="1">
      <alignment horizontal="center" vertical="center"/>
    </xf>
    <xf numFmtId="0" fontId="56" fillId="0" borderId="55" xfId="0" applyFont="1" applyBorder="1" applyAlignment="1">
      <alignment horizontal="center" vertical="center"/>
    </xf>
    <xf numFmtId="0" fontId="64" fillId="0" borderId="88" xfId="0" applyFont="1" applyBorder="1" applyAlignment="1">
      <alignment horizontal="left" vertical="center" wrapText="1"/>
    </xf>
    <xf numFmtId="0" fontId="64" fillId="0" borderId="18" xfId="0" applyFont="1" applyBorder="1" applyAlignment="1">
      <alignment horizontal="justify" vertical="center" wrapText="1"/>
    </xf>
    <xf numFmtId="0" fontId="56" fillId="0" borderId="84" xfId="89" applyFont="1" applyBorder="1" applyAlignment="1">
      <alignment horizontal="center" wrapText="1"/>
    </xf>
    <xf numFmtId="0" fontId="54" fillId="0" borderId="85" xfId="0" applyFont="1" applyBorder="1" applyAlignment="1">
      <alignment horizontal="left" vertical="center"/>
    </xf>
    <xf numFmtId="0" fontId="56" fillId="0" borderId="85" xfId="0" applyFont="1" applyBorder="1" applyAlignment="1">
      <alignment horizontal="left" vertical="center"/>
    </xf>
    <xf numFmtId="0" fontId="56" fillId="25" borderId="87" xfId="89" applyFont="1" applyFill="1" applyBorder="1"/>
    <xf numFmtId="0" fontId="56" fillId="25" borderId="37" xfId="89" applyFont="1" applyFill="1" applyBorder="1"/>
    <xf numFmtId="0" fontId="56" fillId="0" borderId="87" xfId="89" applyFont="1" applyBorder="1"/>
    <xf numFmtId="0" fontId="56" fillId="0" borderId="0" xfId="90" applyFont="1"/>
    <xf numFmtId="0" fontId="56" fillId="0" borderId="36" xfId="90" applyFont="1" applyBorder="1"/>
    <xf numFmtId="0" fontId="56" fillId="0" borderId="37" xfId="90" applyFont="1" applyBorder="1"/>
    <xf numFmtId="182" fontId="56" fillId="0" borderId="37" xfId="90" applyNumberFormat="1" applyFont="1" applyBorder="1"/>
    <xf numFmtId="184" fontId="56" fillId="0" borderId="37" xfId="90" applyNumberFormat="1" applyFont="1" applyBorder="1"/>
    <xf numFmtId="0" fontId="56" fillId="0" borderId="81" xfId="90" applyFont="1" applyBorder="1"/>
    <xf numFmtId="0" fontId="56" fillId="0" borderId="82" xfId="89" applyFont="1" applyBorder="1"/>
    <xf numFmtId="0" fontId="56" fillId="0" borderId="82" xfId="89" applyFont="1" applyBorder="1" applyAlignment="1">
      <alignment horizontal="center"/>
    </xf>
    <xf numFmtId="185" fontId="56" fillId="0" borderId="82" xfId="34" applyNumberFormat="1" applyFont="1" applyBorder="1"/>
    <xf numFmtId="0" fontId="56" fillId="0" borderId="83" xfId="89" applyFont="1" applyBorder="1"/>
    <xf numFmtId="0" fontId="54" fillId="0" borderId="85" xfId="0" applyFont="1" applyBorder="1" applyAlignment="1">
      <alignment horizontal="center" vertical="center"/>
    </xf>
    <xf numFmtId="0" fontId="54" fillId="24" borderId="18" xfId="73" applyFont="1" applyFill="1" applyBorder="1" applyAlignment="1">
      <alignment horizontal="center" vertical="center"/>
    </xf>
    <xf numFmtId="49" fontId="54" fillId="0" borderId="0" xfId="131" applyNumberFormat="1" applyFont="1" applyAlignment="1">
      <alignment horizontal="center" vertical="center"/>
    </xf>
    <xf numFmtId="0" fontId="54" fillId="0" borderId="34" xfId="79" applyFont="1" applyBorder="1" applyAlignment="1">
      <alignment horizontal="center" vertical="center"/>
    </xf>
    <xf numFmtId="0" fontId="56" fillId="0" borderId="62" xfId="0" applyFont="1" applyBorder="1" applyAlignment="1">
      <alignment horizontal="center" vertical="center" wrapText="1"/>
    </xf>
    <xf numFmtId="0" fontId="56" fillId="0" borderId="11" xfId="0" applyFont="1" applyBorder="1" applyAlignment="1">
      <alignment horizontal="center" vertical="center" wrapText="1"/>
    </xf>
    <xf numFmtId="0" fontId="56" fillId="0" borderId="13" xfId="0" applyFont="1" applyBorder="1" applyAlignment="1">
      <alignment horizontal="center" vertical="center" wrapText="1"/>
    </xf>
    <xf numFmtId="167" fontId="56" fillId="0" borderId="0" xfId="90" applyNumberFormat="1" applyFont="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5 2" xfId="257" xr:uid="{F2E8C02B-82B6-42BB-915E-944337CF15E5}"/>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430"/>
  <sheetViews>
    <sheetView showGridLines="0" tabSelected="1" view="pageBreakPreview" topLeftCell="A349" zoomScale="80" zoomScaleNormal="100" zoomScaleSheetLayoutView="80" zoomScalePageLayoutView="60" workbookViewId="0">
      <selection activeCell="N420" sqref="N420:N423"/>
    </sheetView>
  </sheetViews>
  <sheetFormatPr baseColWidth="10" defaultColWidth="11.42578125" defaultRowHeight="14.25"/>
  <cols>
    <col min="1" max="2" width="3.42578125" style="121" customWidth="1"/>
    <col min="3" max="3" width="10.5703125" style="165" customWidth="1"/>
    <col min="4" max="4" width="22.28515625" style="121" customWidth="1"/>
    <col min="5" max="5" width="16.140625" style="165" customWidth="1"/>
    <col min="6" max="6" width="17.42578125" style="121" customWidth="1"/>
    <col min="7" max="7" width="73.42578125" style="121" customWidth="1"/>
    <col min="8" max="8" width="8.5703125" style="121" customWidth="1"/>
    <col min="9" max="9" width="18.5703125" style="121" customWidth="1"/>
    <col min="10" max="10" width="23.5703125" style="121" customWidth="1"/>
    <col min="11" max="11" width="30" style="121" customWidth="1"/>
    <col min="12" max="12" width="3.42578125" style="121" customWidth="1"/>
    <col min="13" max="13" width="2.5703125" style="121" customWidth="1"/>
    <col min="14" max="14" width="22.140625" style="121" customWidth="1"/>
    <col min="15" max="16384" width="11.42578125" style="121"/>
  </cols>
  <sheetData>
    <row r="1" spans="2:12">
      <c r="B1" s="132"/>
      <c r="C1" s="374" t="s">
        <v>0</v>
      </c>
      <c r="D1" s="374"/>
      <c r="E1" s="374"/>
      <c r="F1" s="374"/>
      <c r="G1" s="167"/>
      <c r="H1" s="167"/>
      <c r="I1" s="167"/>
      <c r="J1" s="167"/>
      <c r="K1" s="167"/>
      <c r="L1" s="133"/>
    </row>
    <row r="2" spans="2:12" ht="15.75" customHeight="1">
      <c r="B2" s="132"/>
      <c r="C2" s="390"/>
      <c r="D2" s="376" t="s">
        <v>1</v>
      </c>
      <c r="E2" s="375"/>
      <c r="F2" s="376"/>
      <c r="G2" s="166"/>
      <c r="H2" s="166"/>
      <c r="I2" s="166"/>
      <c r="J2" s="166"/>
      <c r="K2" s="166"/>
      <c r="L2" s="133"/>
    </row>
    <row r="3" spans="2:12" s="125" customFormat="1">
      <c r="B3" s="377"/>
      <c r="C3" s="205" t="s">
        <v>2</v>
      </c>
      <c r="D3" s="206"/>
      <c r="E3" s="206"/>
      <c r="F3" s="206"/>
      <c r="G3" s="206"/>
      <c r="H3" s="206"/>
      <c r="I3" s="206"/>
      <c r="J3" s="206"/>
      <c r="K3" s="207"/>
      <c r="L3" s="378"/>
    </row>
    <row r="4" spans="2:12" ht="43.5" customHeight="1">
      <c r="B4" s="379"/>
      <c r="C4" s="208"/>
      <c r="D4" s="209"/>
      <c r="E4" s="209"/>
      <c r="F4" s="209"/>
      <c r="G4" s="209"/>
      <c r="H4" s="209"/>
      <c r="I4" s="209"/>
      <c r="J4" s="209"/>
      <c r="K4" s="210"/>
      <c r="L4" s="133"/>
    </row>
    <row r="5" spans="2:12" ht="42.75" customHeight="1">
      <c r="B5" s="379"/>
      <c r="C5" s="211" t="s">
        <v>3</v>
      </c>
      <c r="D5" s="212"/>
      <c r="E5" s="212"/>
      <c r="F5" s="212"/>
      <c r="G5" s="212"/>
      <c r="H5" s="212"/>
      <c r="I5" s="212"/>
      <c r="J5" s="212"/>
      <c r="K5" s="213"/>
      <c r="L5" s="133"/>
    </row>
    <row r="6" spans="2:12" ht="30" customHeight="1">
      <c r="B6" s="132"/>
      <c r="C6" s="216"/>
      <c r="D6" s="217"/>
      <c r="E6" s="217"/>
      <c r="F6" s="217"/>
      <c r="G6" s="217"/>
      <c r="H6" s="217"/>
      <c r="I6" s="217"/>
      <c r="J6" s="217"/>
      <c r="K6" s="218"/>
      <c r="L6" s="133"/>
    </row>
    <row r="7" spans="2:12" ht="30" customHeight="1">
      <c r="B7" s="132"/>
      <c r="C7" s="203" t="s">
        <v>4</v>
      </c>
      <c r="D7" s="203" t="s">
        <v>5</v>
      </c>
      <c r="E7" s="204" t="s">
        <v>6</v>
      </c>
      <c r="F7" s="204"/>
      <c r="G7" s="203" t="s">
        <v>7</v>
      </c>
      <c r="H7" s="203" t="s">
        <v>8</v>
      </c>
      <c r="I7" s="203" t="s">
        <v>9</v>
      </c>
      <c r="J7" s="226" t="s">
        <v>10</v>
      </c>
      <c r="K7" s="226" t="s">
        <v>11</v>
      </c>
      <c r="L7" s="133"/>
    </row>
    <row r="8" spans="2:12" ht="30" customHeight="1">
      <c r="B8" s="132"/>
      <c r="C8" s="203"/>
      <c r="D8" s="203"/>
      <c r="E8" s="175" t="s">
        <v>12</v>
      </c>
      <c r="F8" s="175" t="s">
        <v>13</v>
      </c>
      <c r="G8" s="203"/>
      <c r="H8" s="203"/>
      <c r="I8" s="203"/>
      <c r="J8" s="226"/>
      <c r="K8" s="226"/>
      <c r="L8" s="133"/>
    </row>
    <row r="9" spans="2:12" ht="30" customHeight="1">
      <c r="B9" s="132"/>
      <c r="C9" s="391"/>
      <c r="D9" s="176"/>
      <c r="E9" s="176"/>
      <c r="F9" s="176"/>
      <c r="G9" s="176" t="s">
        <v>481</v>
      </c>
      <c r="H9" s="176"/>
      <c r="I9" s="176"/>
      <c r="J9" s="176"/>
      <c r="K9" s="176"/>
      <c r="L9" s="133"/>
    </row>
    <row r="10" spans="2:12">
      <c r="B10" s="132"/>
      <c r="C10" s="134">
        <v>1.1000000000000001</v>
      </c>
      <c r="D10" s="366" t="s">
        <v>770</v>
      </c>
      <c r="E10" s="128"/>
      <c r="F10" s="128"/>
      <c r="G10" s="129" t="s">
        <v>97</v>
      </c>
      <c r="H10" s="128" t="s">
        <v>102</v>
      </c>
      <c r="I10" s="130">
        <v>1</v>
      </c>
      <c r="J10" s="363">
        <v>3915033</v>
      </c>
      <c r="K10" s="131">
        <f>+I10*J10</f>
        <v>3915033</v>
      </c>
      <c r="L10" s="133"/>
    </row>
    <row r="11" spans="2:12">
      <c r="B11" s="132"/>
      <c r="C11" s="134">
        <v>1.2</v>
      </c>
      <c r="D11" s="366" t="s">
        <v>771</v>
      </c>
      <c r="E11" s="128"/>
      <c r="F11" s="128"/>
      <c r="G11" s="129" t="s">
        <v>98</v>
      </c>
      <c r="H11" s="128" t="s">
        <v>103</v>
      </c>
      <c r="I11" s="130">
        <v>44.2</v>
      </c>
      <c r="J11" s="363">
        <v>41326</v>
      </c>
      <c r="K11" s="131">
        <f t="shared" ref="K11:K14" si="0">+I11*J11</f>
        <v>1826609.2000000002</v>
      </c>
      <c r="L11" s="133"/>
    </row>
    <row r="12" spans="2:12" ht="42.75">
      <c r="B12" s="132"/>
      <c r="C12" s="134">
        <v>1.3</v>
      </c>
      <c r="D12" s="366" t="s">
        <v>772</v>
      </c>
      <c r="E12" s="128"/>
      <c r="F12" s="128"/>
      <c r="G12" s="129" t="s">
        <v>482</v>
      </c>
      <c r="H12" s="128" t="s">
        <v>104</v>
      </c>
      <c r="I12" s="130">
        <v>239.72</v>
      </c>
      <c r="J12" s="363">
        <v>18479</v>
      </c>
      <c r="K12" s="131">
        <f t="shared" si="0"/>
        <v>4429785.88</v>
      </c>
      <c r="L12" s="133"/>
    </row>
    <row r="13" spans="2:12">
      <c r="B13" s="132"/>
      <c r="C13" s="134">
        <v>1.4</v>
      </c>
      <c r="D13" s="366" t="s">
        <v>773</v>
      </c>
      <c r="E13" s="128"/>
      <c r="F13" s="128"/>
      <c r="G13" s="129" t="s">
        <v>99</v>
      </c>
      <c r="H13" s="128" t="s">
        <v>102</v>
      </c>
      <c r="I13" s="130">
        <v>1</v>
      </c>
      <c r="J13" s="363">
        <v>5087434</v>
      </c>
      <c r="K13" s="131">
        <f t="shared" si="0"/>
        <v>5087434</v>
      </c>
      <c r="L13" s="133"/>
    </row>
    <row r="14" spans="2:12">
      <c r="B14" s="132"/>
      <c r="C14" s="134">
        <v>1.5</v>
      </c>
      <c r="D14" s="366" t="s">
        <v>774</v>
      </c>
      <c r="E14" s="128"/>
      <c r="F14" s="128"/>
      <c r="G14" s="129" t="s">
        <v>100</v>
      </c>
      <c r="H14" s="128" t="s">
        <v>102</v>
      </c>
      <c r="I14" s="130">
        <v>1</v>
      </c>
      <c r="J14" s="363">
        <v>928686</v>
      </c>
      <c r="K14" s="131">
        <f t="shared" si="0"/>
        <v>928686</v>
      </c>
      <c r="L14" s="133"/>
    </row>
    <row r="15" spans="2:12">
      <c r="B15" s="132"/>
      <c r="C15" s="134" t="s">
        <v>14</v>
      </c>
      <c r="D15" s="367"/>
      <c r="E15" s="128"/>
      <c r="F15" s="128"/>
      <c r="G15" s="129"/>
      <c r="H15" s="128"/>
      <c r="I15" s="130"/>
      <c r="J15" s="363"/>
      <c r="K15" s="187">
        <f>SUM(K10:K14)</f>
        <v>16187548.08</v>
      </c>
      <c r="L15" s="133"/>
    </row>
    <row r="16" spans="2:12">
      <c r="B16" s="132"/>
      <c r="C16" s="391"/>
      <c r="D16" s="368"/>
      <c r="E16" s="176"/>
      <c r="F16" s="176"/>
      <c r="G16" s="176" t="s">
        <v>1111</v>
      </c>
      <c r="H16" s="176"/>
      <c r="I16" s="176"/>
      <c r="J16" s="364"/>
      <c r="K16" s="176"/>
      <c r="L16" s="133"/>
    </row>
    <row r="17" spans="2:12" ht="28.5">
      <c r="B17" s="132"/>
      <c r="C17" s="134">
        <v>2.1</v>
      </c>
      <c r="D17" s="366" t="s">
        <v>775</v>
      </c>
      <c r="E17" s="128"/>
      <c r="F17" s="128"/>
      <c r="G17" s="188" t="s">
        <v>483</v>
      </c>
      <c r="H17" s="128" t="s">
        <v>304</v>
      </c>
      <c r="I17" s="130">
        <v>198.02</v>
      </c>
      <c r="J17" s="363">
        <v>27348</v>
      </c>
      <c r="K17" s="131">
        <f t="shared" ref="K17:K21" si="1">+I17*J17</f>
        <v>5415450.96</v>
      </c>
      <c r="L17" s="133"/>
    </row>
    <row r="18" spans="2:12" ht="42.75">
      <c r="B18" s="132"/>
      <c r="C18" s="134">
        <v>2.2000000000000002</v>
      </c>
      <c r="D18" s="366" t="s">
        <v>776</v>
      </c>
      <c r="E18" s="128"/>
      <c r="F18" s="128"/>
      <c r="G18" s="188" t="s">
        <v>484</v>
      </c>
      <c r="H18" s="128" t="s">
        <v>304</v>
      </c>
      <c r="I18" s="130">
        <v>27.72</v>
      </c>
      <c r="J18" s="363">
        <v>95874</v>
      </c>
      <c r="K18" s="131">
        <f t="shared" si="1"/>
        <v>2657627.2799999998</v>
      </c>
      <c r="L18" s="133"/>
    </row>
    <row r="19" spans="2:12">
      <c r="B19" s="132"/>
      <c r="C19" s="134">
        <v>2.2999999999999998</v>
      </c>
      <c r="D19" s="366" t="s">
        <v>777</v>
      </c>
      <c r="E19" s="128"/>
      <c r="F19" s="128"/>
      <c r="G19" s="129" t="s">
        <v>292</v>
      </c>
      <c r="H19" s="128" t="s">
        <v>304</v>
      </c>
      <c r="I19" s="130">
        <v>138.26</v>
      </c>
      <c r="J19" s="363">
        <v>159760</v>
      </c>
      <c r="K19" s="131">
        <f t="shared" si="1"/>
        <v>22088417.599999998</v>
      </c>
      <c r="L19" s="133"/>
    </row>
    <row r="20" spans="2:12" ht="28.5">
      <c r="B20" s="132"/>
      <c r="C20" s="134">
        <v>2.4</v>
      </c>
      <c r="D20" s="366" t="s">
        <v>778</v>
      </c>
      <c r="E20" s="128"/>
      <c r="F20" s="128"/>
      <c r="G20" s="129" t="s">
        <v>293</v>
      </c>
      <c r="H20" s="128" t="s">
        <v>304</v>
      </c>
      <c r="I20" s="130">
        <v>138.26</v>
      </c>
      <c r="J20" s="363">
        <v>258408</v>
      </c>
      <c r="K20" s="131">
        <f t="shared" si="1"/>
        <v>35727490.079999998</v>
      </c>
      <c r="L20" s="133"/>
    </row>
    <row r="21" spans="2:12" ht="28.5">
      <c r="B21" s="132"/>
      <c r="C21" s="134">
        <v>2.5</v>
      </c>
      <c r="D21" s="366" t="s">
        <v>779</v>
      </c>
      <c r="E21" s="128"/>
      <c r="F21" s="128"/>
      <c r="G21" s="129" t="s">
        <v>485</v>
      </c>
      <c r="H21" s="128" t="s">
        <v>486</v>
      </c>
      <c r="I21" s="130">
        <v>4514.78</v>
      </c>
      <c r="J21" s="363">
        <v>2238</v>
      </c>
      <c r="K21" s="131">
        <f t="shared" si="1"/>
        <v>10104077.639999999</v>
      </c>
      <c r="L21" s="133"/>
    </row>
    <row r="22" spans="2:12">
      <c r="B22" s="132"/>
      <c r="C22" s="134" t="s">
        <v>14</v>
      </c>
      <c r="D22" s="367"/>
      <c r="E22" s="128"/>
      <c r="F22" s="128"/>
      <c r="G22" s="188"/>
      <c r="H22" s="128"/>
      <c r="I22" s="130"/>
      <c r="J22" s="363"/>
      <c r="K22" s="187">
        <f>SUM(K17:K21)</f>
        <v>75993063.559999987</v>
      </c>
      <c r="L22" s="133"/>
    </row>
    <row r="23" spans="2:12">
      <c r="B23" s="132"/>
      <c r="C23" s="391"/>
      <c r="D23" s="368"/>
      <c r="E23" s="176"/>
      <c r="F23" s="176"/>
      <c r="G23" s="176" t="s">
        <v>1112</v>
      </c>
      <c r="H23" s="176"/>
      <c r="I23" s="176"/>
      <c r="J23" s="364"/>
      <c r="K23" s="176"/>
      <c r="L23" s="133"/>
    </row>
    <row r="24" spans="2:12">
      <c r="B24" s="132"/>
      <c r="C24" s="134">
        <v>3.1</v>
      </c>
      <c r="D24" s="366" t="s">
        <v>780</v>
      </c>
      <c r="E24" s="128"/>
      <c r="F24" s="128"/>
      <c r="G24" s="188" t="s">
        <v>487</v>
      </c>
      <c r="H24" s="128" t="s">
        <v>304</v>
      </c>
      <c r="I24" s="190">
        <v>36.93</v>
      </c>
      <c r="J24" s="363">
        <v>182380</v>
      </c>
      <c r="K24" s="131">
        <f t="shared" ref="K24:K84" si="2">+I24*J24</f>
        <v>6735293.4000000004</v>
      </c>
      <c r="L24" s="133"/>
    </row>
    <row r="25" spans="2:12">
      <c r="B25" s="132"/>
      <c r="C25" s="134">
        <v>3.2</v>
      </c>
      <c r="D25" s="366" t="s">
        <v>781</v>
      </c>
      <c r="E25" s="128"/>
      <c r="F25" s="128"/>
      <c r="G25" s="188" t="s">
        <v>488</v>
      </c>
      <c r="H25" s="128" t="s">
        <v>304</v>
      </c>
      <c r="I25" s="190">
        <v>3.59</v>
      </c>
      <c r="J25" s="363">
        <v>438995</v>
      </c>
      <c r="K25" s="131">
        <f t="shared" si="2"/>
        <v>1575992.05</v>
      </c>
      <c r="L25" s="133"/>
    </row>
    <row r="26" spans="2:12" ht="42.75">
      <c r="B26" s="132"/>
      <c r="C26" s="134">
        <v>3.3</v>
      </c>
      <c r="D26" s="366" t="s">
        <v>782</v>
      </c>
      <c r="E26" s="128"/>
      <c r="F26" s="128"/>
      <c r="G26" s="188" t="s">
        <v>489</v>
      </c>
      <c r="H26" s="128" t="s">
        <v>104</v>
      </c>
      <c r="I26" s="190">
        <v>317.7</v>
      </c>
      <c r="J26" s="363">
        <v>13043</v>
      </c>
      <c r="K26" s="131">
        <f t="shared" si="2"/>
        <v>4143761.0999999996</v>
      </c>
      <c r="L26" s="133"/>
    </row>
    <row r="27" spans="2:12">
      <c r="B27" s="132"/>
      <c r="C27" s="134">
        <v>3.4</v>
      </c>
      <c r="D27" s="366" t="s">
        <v>783</v>
      </c>
      <c r="E27" s="128"/>
      <c r="F27" s="128"/>
      <c r="G27" s="188" t="s">
        <v>490</v>
      </c>
      <c r="H27" s="128" t="s">
        <v>304</v>
      </c>
      <c r="I27" s="190">
        <v>15.48</v>
      </c>
      <c r="J27" s="363">
        <v>1123092</v>
      </c>
      <c r="K27" s="131">
        <f t="shared" si="2"/>
        <v>17385464.16</v>
      </c>
      <c r="L27" s="133"/>
    </row>
    <row r="28" spans="2:12">
      <c r="B28" s="132"/>
      <c r="C28" s="134">
        <v>3.5</v>
      </c>
      <c r="D28" s="366" t="s">
        <v>784</v>
      </c>
      <c r="E28" s="128"/>
      <c r="F28" s="128"/>
      <c r="G28" s="188" t="s">
        <v>295</v>
      </c>
      <c r="H28" s="128" t="s">
        <v>304</v>
      </c>
      <c r="I28" s="190">
        <v>16.47</v>
      </c>
      <c r="J28" s="363">
        <v>1121503</v>
      </c>
      <c r="K28" s="131">
        <f t="shared" si="2"/>
        <v>18471154.41</v>
      </c>
      <c r="L28" s="133"/>
    </row>
    <row r="29" spans="2:12">
      <c r="B29" s="132"/>
      <c r="C29" s="134">
        <v>3.6</v>
      </c>
      <c r="D29" s="366" t="s">
        <v>785</v>
      </c>
      <c r="E29" s="128"/>
      <c r="F29" s="128"/>
      <c r="G29" s="188" t="s">
        <v>491</v>
      </c>
      <c r="H29" s="128" t="s">
        <v>304</v>
      </c>
      <c r="I29" s="190">
        <v>36.93</v>
      </c>
      <c r="J29" s="363">
        <v>1049539</v>
      </c>
      <c r="K29" s="131">
        <f t="shared" si="2"/>
        <v>38759475.270000003</v>
      </c>
      <c r="L29" s="133"/>
    </row>
    <row r="30" spans="2:12">
      <c r="B30" s="132"/>
      <c r="C30" s="134">
        <v>3.7</v>
      </c>
      <c r="D30" s="366" t="s">
        <v>786</v>
      </c>
      <c r="E30" s="128"/>
      <c r="F30" s="128"/>
      <c r="G30" s="188" t="s">
        <v>492</v>
      </c>
      <c r="H30" s="128" t="s">
        <v>104</v>
      </c>
      <c r="I30" s="190">
        <v>64.98</v>
      </c>
      <c r="J30" s="363">
        <v>70366</v>
      </c>
      <c r="K30" s="131">
        <f t="shared" si="2"/>
        <v>4572382.6800000006</v>
      </c>
      <c r="L30" s="133"/>
    </row>
    <row r="31" spans="2:12">
      <c r="B31" s="132"/>
      <c r="C31" s="134">
        <v>3.8</v>
      </c>
      <c r="D31" s="366" t="s">
        <v>787</v>
      </c>
      <c r="E31" s="128"/>
      <c r="F31" s="128"/>
      <c r="G31" s="188" t="s">
        <v>114</v>
      </c>
      <c r="H31" s="128" t="s">
        <v>305</v>
      </c>
      <c r="I31" s="190">
        <v>7117.92</v>
      </c>
      <c r="J31" s="363">
        <v>10907</v>
      </c>
      <c r="K31" s="131">
        <f t="shared" si="2"/>
        <v>77635153.439999998</v>
      </c>
      <c r="L31" s="133"/>
    </row>
    <row r="32" spans="2:12">
      <c r="B32" s="132"/>
      <c r="C32" s="134">
        <v>3.9</v>
      </c>
      <c r="D32" s="366" t="s">
        <v>788</v>
      </c>
      <c r="E32" s="128"/>
      <c r="F32" s="128"/>
      <c r="G32" s="188" t="s">
        <v>493</v>
      </c>
      <c r="H32" s="128" t="s">
        <v>304</v>
      </c>
      <c r="I32" s="190">
        <v>27.65</v>
      </c>
      <c r="J32" s="363">
        <v>392098</v>
      </c>
      <c r="K32" s="131">
        <f t="shared" si="2"/>
        <v>10841509.699999999</v>
      </c>
      <c r="L32" s="133"/>
    </row>
    <row r="33" spans="2:12">
      <c r="B33" s="132"/>
      <c r="C33" s="168">
        <v>3.1</v>
      </c>
      <c r="D33" s="366" t="s">
        <v>789</v>
      </c>
      <c r="E33" s="128"/>
      <c r="F33" s="128"/>
      <c r="G33" s="188" t="s">
        <v>494</v>
      </c>
      <c r="H33" s="128" t="s">
        <v>304</v>
      </c>
      <c r="I33" s="190">
        <v>0.8</v>
      </c>
      <c r="J33" s="363">
        <v>1016281</v>
      </c>
      <c r="K33" s="131">
        <f t="shared" si="2"/>
        <v>813024.8</v>
      </c>
      <c r="L33" s="133"/>
    </row>
    <row r="34" spans="2:12">
      <c r="B34" s="132"/>
      <c r="C34" s="168">
        <v>3.11</v>
      </c>
      <c r="D34" s="366" t="s">
        <v>790</v>
      </c>
      <c r="E34" s="128"/>
      <c r="F34" s="128"/>
      <c r="G34" s="188" t="s">
        <v>495</v>
      </c>
      <c r="H34" s="128" t="s">
        <v>304</v>
      </c>
      <c r="I34" s="190">
        <v>67.98</v>
      </c>
      <c r="J34" s="363">
        <v>1284466</v>
      </c>
      <c r="K34" s="131">
        <f t="shared" si="2"/>
        <v>87317998.680000007</v>
      </c>
      <c r="L34" s="133"/>
    </row>
    <row r="35" spans="2:12">
      <c r="B35" s="132"/>
      <c r="C35" s="134" t="s">
        <v>14</v>
      </c>
      <c r="D35" s="367"/>
      <c r="E35" s="128"/>
      <c r="F35" s="128"/>
      <c r="G35" s="188"/>
      <c r="H35" s="128"/>
      <c r="I35" s="130"/>
      <c r="J35" s="363"/>
      <c r="K35" s="187">
        <f>SUM(K24:K34)</f>
        <v>268251209.69000003</v>
      </c>
      <c r="L35" s="133"/>
    </row>
    <row r="36" spans="2:12">
      <c r="B36" s="132"/>
      <c r="C36" s="391"/>
      <c r="D36" s="368"/>
      <c r="E36" s="176"/>
      <c r="F36" s="176"/>
      <c r="G36" s="176" t="s">
        <v>1113</v>
      </c>
      <c r="H36" s="176"/>
      <c r="I36" s="176"/>
      <c r="J36" s="364"/>
      <c r="K36" s="176"/>
      <c r="L36" s="133"/>
    </row>
    <row r="37" spans="2:12">
      <c r="B37" s="132"/>
      <c r="C37" s="134">
        <v>4.0999999999999996</v>
      </c>
      <c r="D37" s="366" t="s">
        <v>791</v>
      </c>
      <c r="E37" s="128"/>
      <c r="F37" s="128"/>
      <c r="G37" s="188" t="s">
        <v>111</v>
      </c>
      <c r="H37" s="128" t="s">
        <v>304</v>
      </c>
      <c r="I37" s="130">
        <v>18</v>
      </c>
      <c r="J37" s="363">
        <v>1476066</v>
      </c>
      <c r="K37" s="131">
        <f t="shared" si="2"/>
        <v>26569188</v>
      </c>
      <c r="L37" s="133"/>
    </row>
    <row r="38" spans="2:12">
      <c r="B38" s="132"/>
      <c r="C38" s="134">
        <v>4.2</v>
      </c>
      <c r="D38" s="366" t="s">
        <v>792</v>
      </c>
      <c r="E38" s="128"/>
      <c r="F38" s="128"/>
      <c r="G38" s="188" t="s">
        <v>118</v>
      </c>
      <c r="H38" s="128" t="s">
        <v>304</v>
      </c>
      <c r="I38" s="130">
        <v>16.559999999999999</v>
      </c>
      <c r="J38" s="363">
        <v>1527962</v>
      </c>
      <c r="K38" s="131">
        <f t="shared" si="2"/>
        <v>25303050.719999999</v>
      </c>
      <c r="L38" s="133"/>
    </row>
    <row r="39" spans="2:12">
      <c r="B39" s="132"/>
      <c r="C39" s="134">
        <v>4.3</v>
      </c>
      <c r="D39" s="366" t="s">
        <v>793</v>
      </c>
      <c r="E39" s="128"/>
      <c r="F39" s="128"/>
      <c r="G39" s="188" t="s">
        <v>496</v>
      </c>
      <c r="H39" s="128" t="s">
        <v>304</v>
      </c>
      <c r="I39" s="130">
        <v>11.14</v>
      </c>
      <c r="J39" s="363">
        <v>488747</v>
      </c>
      <c r="K39" s="131">
        <f t="shared" si="2"/>
        <v>5444641.5800000001</v>
      </c>
      <c r="L39" s="133"/>
    </row>
    <row r="40" spans="2:12">
      <c r="B40" s="132"/>
      <c r="C40" s="134">
        <v>4.4000000000000004</v>
      </c>
      <c r="D40" s="366" t="s">
        <v>787</v>
      </c>
      <c r="E40" s="128"/>
      <c r="F40" s="128"/>
      <c r="G40" s="188" t="s">
        <v>114</v>
      </c>
      <c r="H40" s="128" t="s">
        <v>305</v>
      </c>
      <c r="I40" s="130">
        <v>4826.6607477476618</v>
      </c>
      <c r="J40" s="363">
        <v>10907</v>
      </c>
      <c r="K40" s="131">
        <f t="shared" si="2"/>
        <v>52644388.775683746</v>
      </c>
      <c r="L40" s="133"/>
    </row>
    <row r="41" spans="2:12">
      <c r="B41" s="132"/>
      <c r="C41" s="134">
        <v>4.5</v>
      </c>
      <c r="D41" s="366" t="s">
        <v>794</v>
      </c>
      <c r="E41" s="128"/>
      <c r="F41" s="128"/>
      <c r="G41" s="188" t="s">
        <v>115</v>
      </c>
      <c r="H41" s="128" t="s">
        <v>305</v>
      </c>
      <c r="I41" s="130">
        <v>1780.3239800810786</v>
      </c>
      <c r="J41" s="363">
        <v>14407</v>
      </c>
      <c r="K41" s="131">
        <f t="shared" si="2"/>
        <v>25649127.5810281</v>
      </c>
      <c r="L41" s="133"/>
    </row>
    <row r="42" spans="2:12">
      <c r="B42" s="132"/>
      <c r="C42" s="134">
        <v>4.5999999999999996</v>
      </c>
      <c r="D42" s="366" t="s">
        <v>795</v>
      </c>
      <c r="E42" s="128"/>
      <c r="F42" s="128"/>
      <c r="G42" s="188" t="s">
        <v>497</v>
      </c>
      <c r="H42" s="128" t="s">
        <v>304</v>
      </c>
      <c r="I42" s="130">
        <v>15.96</v>
      </c>
      <c r="J42" s="363">
        <v>1575389</v>
      </c>
      <c r="K42" s="131">
        <f t="shared" si="2"/>
        <v>25143208.440000001</v>
      </c>
      <c r="L42" s="133"/>
    </row>
    <row r="43" spans="2:12">
      <c r="B43" s="132"/>
      <c r="C43" s="134">
        <v>4.7</v>
      </c>
      <c r="D43" s="366" t="s">
        <v>796</v>
      </c>
      <c r="E43" s="128"/>
      <c r="F43" s="128"/>
      <c r="G43" s="188" t="s">
        <v>498</v>
      </c>
      <c r="H43" s="128" t="s">
        <v>304</v>
      </c>
      <c r="I43" s="130">
        <v>3.81</v>
      </c>
      <c r="J43" s="363">
        <v>2017271</v>
      </c>
      <c r="K43" s="131">
        <f t="shared" si="2"/>
        <v>7685802.5099999998</v>
      </c>
      <c r="L43" s="133"/>
    </row>
    <row r="44" spans="2:12" ht="28.5">
      <c r="B44" s="132"/>
      <c r="C44" s="134">
        <v>4.8</v>
      </c>
      <c r="D44" s="366" t="s">
        <v>797</v>
      </c>
      <c r="E44" s="128"/>
      <c r="F44" s="128"/>
      <c r="G44" s="188" t="s">
        <v>117</v>
      </c>
      <c r="H44" s="128" t="s">
        <v>104</v>
      </c>
      <c r="I44" s="130">
        <v>270.05</v>
      </c>
      <c r="J44" s="363">
        <v>134550</v>
      </c>
      <c r="K44" s="131">
        <f t="shared" si="2"/>
        <v>36335227.5</v>
      </c>
      <c r="L44" s="133"/>
    </row>
    <row r="45" spans="2:12">
      <c r="B45" s="132"/>
      <c r="C45" s="134">
        <v>4.9000000000000004</v>
      </c>
      <c r="D45" s="366" t="s">
        <v>798</v>
      </c>
      <c r="E45" s="128"/>
      <c r="F45" s="128"/>
      <c r="G45" s="188" t="s">
        <v>499</v>
      </c>
      <c r="H45" s="128" t="s">
        <v>104</v>
      </c>
      <c r="I45" s="130">
        <v>256.13</v>
      </c>
      <c r="J45" s="363">
        <v>177246</v>
      </c>
      <c r="K45" s="131">
        <f t="shared" si="2"/>
        <v>45398017.979999997</v>
      </c>
      <c r="L45" s="133"/>
    </row>
    <row r="46" spans="2:12" ht="28.5">
      <c r="B46" s="132"/>
      <c r="C46" s="168">
        <v>4.0999999999999996</v>
      </c>
      <c r="D46" s="366" t="s">
        <v>799</v>
      </c>
      <c r="E46" s="128"/>
      <c r="F46" s="128"/>
      <c r="G46" s="188" t="s">
        <v>112</v>
      </c>
      <c r="H46" s="128" t="s">
        <v>104</v>
      </c>
      <c r="I46" s="130">
        <v>49.81</v>
      </c>
      <c r="J46" s="363">
        <v>220393</v>
      </c>
      <c r="K46" s="131">
        <f t="shared" si="2"/>
        <v>10977775.33</v>
      </c>
      <c r="L46" s="133"/>
    </row>
    <row r="47" spans="2:12">
      <c r="B47" s="132"/>
      <c r="C47" s="168">
        <v>4.1100000000000003</v>
      </c>
      <c r="D47" s="366" t="s">
        <v>800</v>
      </c>
      <c r="E47" s="128"/>
      <c r="F47" s="128"/>
      <c r="G47" s="188" t="s">
        <v>113</v>
      </c>
      <c r="H47" s="128" t="s">
        <v>304</v>
      </c>
      <c r="I47" s="130">
        <v>7.9</v>
      </c>
      <c r="J47" s="363">
        <v>1773577</v>
      </c>
      <c r="K47" s="131">
        <f t="shared" si="2"/>
        <v>14011258.300000001</v>
      </c>
      <c r="L47" s="133"/>
    </row>
    <row r="48" spans="2:12">
      <c r="B48" s="132"/>
      <c r="C48" s="134" t="s">
        <v>14</v>
      </c>
      <c r="D48" s="367"/>
      <c r="E48" s="128"/>
      <c r="F48" s="128"/>
      <c r="G48" s="188"/>
      <c r="H48" s="128"/>
      <c r="I48" s="130"/>
      <c r="J48" s="363"/>
      <c r="K48" s="187">
        <f>SUM(K37:K47)</f>
        <v>275161686.71671182</v>
      </c>
      <c r="L48" s="133"/>
    </row>
    <row r="49" spans="2:12">
      <c r="B49" s="132"/>
      <c r="C49" s="391"/>
      <c r="D49" s="368"/>
      <c r="E49" s="176"/>
      <c r="F49" s="176"/>
      <c r="G49" s="176" t="s">
        <v>1114</v>
      </c>
      <c r="H49" s="176"/>
      <c r="I49" s="176"/>
      <c r="J49" s="364"/>
      <c r="K49" s="176"/>
      <c r="L49" s="133"/>
    </row>
    <row r="50" spans="2:12">
      <c r="B50" s="132"/>
      <c r="C50" s="134">
        <v>5.0999999999999996</v>
      </c>
      <c r="D50" s="366" t="s">
        <v>801</v>
      </c>
      <c r="E50" s="128"/>
      <c r="F50" s="128"/>
      <c r="G50" s="191" t="s">
        <v>500</v>
      </c>
      <c r="H50" s="128" t="s">
        <v>102</v>
      </c>
      <c r="I50" s="130">
        <v>1</v>
      </c>
      <c r="J50" s="363">
        <v>702255</v>
      </c>
      <c r="K50" s="131">
        <f t="shared" si="2"/>
        <v>702255</v>
      </c>
      <c r="L50" s="133"/>
    </row>
    <row r="51" spans="2:12">
      <c r="B51" s="132"/>
      <c r="C51" s="134">
        <v>5.2</v>
      </c>
      <c r="D51" s="366" t="s">
        <v>802</v>
      </c>
      <c r="E51" s="128"/>
      <c r="F51" s="128"/>
      <c r="G51" s="191" t="s">
        <v>501</v>
      </c>
      <c r="H51" s="128" t="s">
        <v>102</v>
      </c>
      <c r="I51" s="130">
        <v>95</v>
      </c>
      <c r="J51" s="363">
        <v>131123</v>
      </c>
      <c r="K51" s="131">
        <f t="shared" si="2"/>
        <v>12456685</v>
      </c>
      <c r="L51" s="133"/>
    </row>
    <row r="52" spans="2:12">
      <c r="B52" s="132"/>
      <c r="C52" s="134">
        <v>5.3</v>
      </c>
      <c r="D52" s="366" t="s">
        <v>803</v>
      </c>
      <c r="E52" s="128"/>
      <c r="F52" s="128"/>
      <c r="G52" s="191" t="s">
        <v>217</v>
      </c>
      <c r="H52" s="128" t="s">
        <v>102</v>
      </c>
      <c r="I52" s="130">
        <v>52</v>
      </c>
      <c r="J52" s="363">
        <v>171518</v>
      </c>
      <c r="K52" s="131">
        <f t="shared" si="2"/>
        <v>8918936</v>
      </c>
      <c r="L52" s="133"/>
    </row>
    <row r="53" spans="2:12">
      <c r="B53" s="132"/>
      <c r="C53" s="134">
        <v>5.4</v>
      </c>
      <c r="D53" s="366" t="s">
        <v>804</v>
      </c>
      <c r="E53" s="128"/>
      <c r="F53" s="128"/>
      <c r="G53" s="191" t="s">
        <v>219</v>
      </c>
      <c r="H53" s="128" t="s">
        <v>102</v>
      </c>
      <c r="I53" s="130">
        <v>78</v>
      </c>
      <c r="J53" s="363">
        <v>108019</v>
      </c>
      <c r="K53" s="131">
        <f t="shared" si="2"/>
        <v>8425482</v>
      </c>
      <c r="L53" s="133"/>
    </row>
    <row r="54" spans="2:12" ht="28.5">
      <c r="B54" s="132"/>
      <c r="C54" s="134">
        <v>5.5</v>
      </c>
      <c r="D54" s="366" t="s">
        <v>805</v>
      </c>
      <c r="E54" s="128"/>
      <c r="F54" s="128"/>
      <c r="G54" s="191" t="s">
        <v>502</v>
      </c>
      <c r="H54" s="128" t="s">
        <v>102</v>
      </c>
      <c r="I54" s="130">
        <v>5</v>
      </c>
      <c r="J54" s="363">
        <v>246426</v>
      </c>
      <c r="K54" s="131">
        <f t="shared" si="2"/>
        <v>1232130</v>
      </c>
      <c r="L54" s="133"/>
    </row>
    <row r="55" spans="2:12" ht="28.5">
      <c r="B55" s="132"/>
      <c r="C55" s="134">
        <v>5.6</v>
      </c>
      <c r="D55" s="366" t="s">
        <v>806</v>
      </c>
      <c r="E55" s="128"/>
      <c r="F55" s="128"/>
      <c r="G55" s="191" t="s">
        <v>503</v>
      </c>
      <c r="H55" s="128" t="s">
        <v>102</v>
      </c>
      <c r="I55" s="130">
        <v>16</v>
      </c>
      <c r="J55" s="363">
        <v>88095</v>
      </c>
      <c r="K55" s="131">
        <f t="shared" si="2"/>
        <v>1409520</v>
      </c>
      <c r="L55" s="133"/>
    </row>
    <row r="56" spans="2:12" ht="28.5">
      <c r="B56" s="132"/>
      <c r="C56" s="134">
        <v>5.7</v>
      </c>
      <c r="D56" s="366" t="s">
        <v>807</v>
      </c>
      <c r="E56" s="128"/>
      <c r="F56" s="128"/>
      <c r="G56" s="191" t="s">
        <v>504</v>
      </c>
      <c r="H56" s="128" t="s">
        <v>102</v>
      </c>
      <c r="I56" s="130">
        <v>3</v>
      </c>
      <c r="J56" s="363">
        <v>806576</v>
      </c>
      <c r="K56" s="131">
        <f t="shared" si="2"/>
        <v>2419728</v>
      </c>
      <c r="L56" s="133"/>
    </row>
    <row r="57" spans="2:12" ht="28.5">
      <c r="B57" s="132"/>
      <c r="C57" s="134">
        <v>5.8</v>
      </c>
      <c r="D57" s="366" t="s">
        <v>808</v>
      </c>
      <c r="E57" s="128"/>
      <c r="F57" s="128"/>
      <c r="G57" s="191" t="s">
        <v>505</v>
      </c>
      <c r="H57" s="128" t="s">
        <v>102</v>
      </c>
      <c r="I57" s="130">
        <v>2</v>
      </c>
      <c r="J57" s="363">
        <v>1067817</v>
      </c>
      <c r="K57" s="131">
        <f t="shared" si="2"/>
        <v>2135634</v>
      </c>
      <c r="L57" s="133"/>
    </row>
    <row r="58" spans="2:12" ht="28.5">
      <c r="B58" s="132"/>
      <c r="C58" s="134">
        <v>5.9</v>
      </c>
      <c r="D58" s="366" t="s">
        <v>809</v>
      </c>
      <c r="E58" s="128"/>
      <c r="F58" s="128"/>
      <c r="G58" s="191" t="s">
        <v>506</v>
      </c>
      <c r="H58" s="128" t="s">
        <v>103</v>
      </c>
      <c r="I58" s="130">
        <v>608</v>
      </c>
      <c r="J58" s="363">
        <v>6949</v>
      </c>
      <c r="K58" s="131">
        <f t="shared" si="2"/>
        <v>4224992</v>
      </c>
      <c r="L58" s="133"/>
    </row>
    <row r="59" spans="2:12" ht="28.5">
      <c r="B59" s="132"/>
      <c r="C59" s="168">
        <v>5.0999999999999996</v>
      </c>
      <c r="D59" s="366" t="s">
        <v>810</v>
      </c>
      <c r="E59" s="128"/>
      <c r="F59" s="128"/>
      <c r="G59" s="191" t="s">
        <v>507</v>
      </c>
      <c r="H59" s="128" t="s">
        <v>103</v>
      </c>
      <c r="I59" s="130">
        <v>491.55</v>
      </c>
      <c r="J59" s="363">
        <v>9193</v>
      </c>
      <c r="K59" s="131">
        <f t="shared" si="2"/>
        <v>4518819.1500000004</v>
      </c>
      <c r="L59" s="133"/>
    </row>
    <row r="60" spans="2:12" ht="28.5">
      <c r="B60" s="132"/>
      <c r="C60" s="168">
        <v>5.1100000000000003</v>
      </c>
      <c r="D60" s="366" t="s">
        <v>811</v>
      </c>
      <c r="E60" s="128"/>
      <c r="F60" s="128"/>
      <c r="G60" s="191" t="s">
        <v>508</v>
      </c>
      <c r="H60" s="128" t="s">
        <v>102</v>
      </c>
      <c r="I60" s="130">
        <v>1</v>
      </c>
      <c r="J60" s="363">
        <v>528713</v>
      </c>
      <c r="K60" s="131">
        <f t="shared" si="2"/>
        <v>528713</v>
      </c>
      <c r="L60" s="133"/>
    </row>
    <row r="61" spans="2:12">
      <c r="B61" s="132"/>
      <c r="C61" s="168">
        <v>5.12</v>
      </c>
      <c r="D61" s="366" t="s">
        <v>812</v>
      </c>
      <c r="E61" s="128"/>
      <c r="F61" s="128"/>
      <c r="G61" s="191" t="s">
        <v>509</v>
      </c>
      <c r="H61" s="128" t="s">
        <v>102</v>
      </c>
      <c r="I61" s="130">
        <v>7</v>
      </c>
      <c r="J61" s="363">
        <v>418690</v>
      </c>
      <c r="K61" s="131">
        <f t="shared" si="2"/>
        <v>2930830</v>
      </c>
      <c r="L61" s="133"/>
    </row>
    <row r="62" spans="2:12">
      <c r="B62" s="132"/>
      <c r="C62" s="168">
        <v>5.13</v>
      </c>
      <c r="D62" s="366" t="s">
        <v>813</v>
      </c>
      <c r="E62" s="128"/>
      <c r="F62" s="128"/>
      <c r="G62" s="191" t="s">
        <v>510</v>
      </c>
      <c r="H62" s="128" t="s">
        <v>103</v>
      </c>
      <c r="I62" s="130">
        <v>58.65</v>
      </c>
      <c r="J62" s="363">
        <v>62948</v>
      </c>
      <c r="K62" s="131">
        <f t="shared" si="2"/>
        <v>3691900.1999999997</v>
      </c>
      <c r="L62" s="133"/>
    </row>
    <row r="63" spans="2:12">
      <c r="B63" s="132"/>
      <c r="C63" s="168">
        <v>5.14</v>
      </c>
      <c r="D63" s="366" t="s">
        <v>814</v>
      </c>
      <c r="E63" s="128"/>
      <c r="F63" s="128"/>
      <c r="G63" s="191" t="s">
        <v>511</v>
      </c>
      <c r="H63" s="128" t="s">
        <v>103</v>
      </c>
      <c r="I63" s="130">
        <v>23.8</v>
      </c>
      <c r="J63" s="363">
        <v>103156</v>
      </c>
      <c r="K63" s="131">
        <f t="shared" si="2"/>
        <v>2455112.8000000003</v>
      </c>
      <c r="L63" s="133"/>
    </row>
    <row r="64" spans="2:12" ht="28.5">
      <c r="B64" s="132"/>
      <c r="C64" s="168">
        <v>5.15</v>
      </c>
      <c r="D64" s="366" t="s">
        <v>815</v>
      </c>
      <c r="E64" s="128"/>
      <c r="F64" s="128"/>
      <c r="G64" s="191" t="s">
        <v>512</v>
      </c>
      <c r="H64" s="128" t="s">
        <v>102</v>
      </c>
      <c r="I64" s="130">
        <v>2</v>
      </c>
      <c r="J64" s="363">
        <v>91188</v>
      </c>
      <c r="K64" s="131">
        <f t="shared" si="2"/>
        <v>182376</v>
      </c>
      <c r="L64" s="133"/>
    </row>
    <row r="65" spans="2:12" ht="28.5">
      <c r="B65" s="132"/>
      <c r="C65" s="168">
        <v>5.16</v>
      </c>
      <c r="D65" s="366" t="s">
        <v>816</v>
      </c>
      <c r="E65" s="128"/>
      <c r="F65" s="128"/>
      <c r="G65" s="191" t="s">
        <v>513</v>
      </c>
      <c r="H65" s="128" t="s">
        <v>103</v>
      </c>
      <c r="I65" s="130">
        <v>375.1</v>
      </c>
      <c r="J65" s="363">
        <v>40985</v>
      </c>
      <c r="K65" s="131">
        <f t="shared" si="2"/>
        <v>15373473.500000002</v>
      </c>
      <c r="L65" s="133"/>
    </row>
    <row r="66" spans="2:12" ht="28.5">
      <c r="B66" s="132"/>
      <c r="C66" s="168">
        <v>5.17</v>
      </c>
      <c r="D66" s="366" t="s">
        <v>817</v>
      </c>
      <c r="E66" s="128"/>
      <c r="F66" s="128"/>
      <c r="G66" s="191" t="s">
        <v>514</v>
      </c>
      <c r="H66" s="128" t="s">
        <v>103</v>
      </c>
      <c r="I66" s="130">
        <v>317.3</v>
      </c>
      <c r="J66" s="363">
        <v>52681</v>
      </c>
      <c r="K66" s="131">
        <f t="shared" si="2"/>
        <v>16715681.300000001</v>
      </c>
      <c r="L66" s="133"/>
    </row>
    <row r="67" spans="2:12" ht="28.5">
      <c r="B67" s="132"/>
      <c r="C67" s="168">
        <v>5.1800000000000104</v>
      </c>
      <c r="D67" s="366" t="s">
        <v>818</v>
      </c>
      <c r="E67" s="128"/>
      <c r="F67" s="128"/>
      <c r="G67" s="191" t="s">
        <v>515</v>
      </c>
      <c r="H67" s="128" t="s">
        <v>103</v>
      </c>
      <c r="I67" s="130">
        <v>53.8</v>
      </c>
      <c r="J67" s="363">
        <v>233860</v>
      </c>
      <c r="K67" s="131">
        <f t="shared" si="2"/>
        <v>12581668</v>
      </c>
      <c r="L67" s="133"/>
    </row>
    <row r="68" spans="2:12" ht="28.5">
      <c r="B68" s="132"/>
      <c r="C68" s="168">
        <v>5.1900000000000102</v>
      </c>
      <c r="D68" s="366" t="s">
        <v>819</v>
      </c>
      <c r="E68" s="128"/>
      <c r="F68" s="128"/>
      <c r="G68" s="191" t="s">
        <v>516</v>
      </c>
      <c r="H68" s="128" t="s">
        <v>103</v>
      </c>
      <c r="I68" s="130">
        <v>53.8</v>
      </c>
      <c r="J68" s="363">
        <v>61191</v>
      </c>
      <c r="K68" s="131">
        <f t="shared" si="2"/>
        <v>3292075.8</v>
      </c>
      <c r="L68" s="133"/>
    </row>
    <row r="69" spans="2:12" ht="28.5">
      <c r="B69" s="132"/>
      <c r="C69" s="168">
        <v>5.2000000000000099</v>
      </c>
      <c r="D69" s="366" t="s">
        <v>820</v>
      </c>
      <c r="E69" s="128"/>
      <c r="F69" s="128"/>
      <c r="G69" s="191" t="s">
        <v>517</v>
      </c>
      <c r="H69" s="128" t="s">
        <v>102</v>
      </c>
      <c r="I69" s="130">
        <v>1</v>
      </c>
      <c r="J69" s="363">
        <v>196593</v>
      </c>
      <c r="K69" s="131">
        <f t="shared" si="2"/>
        <v>196593</v>
      </c>
      <c r="L69" s="133"/>
    </row>
    <row r="70" spans="2:12" ht="28.5">
      <c r="B70" s="132"/>
      <c r="C70" s="168">
        <v>5.2100000000000097</v>
      </c>
      <c r="D70" s="366" t="s">
        <v>821</v>
      </c>
      <c r="E70" s="128"/>
      <c r="F70" s="128"/>
      <c r="G70" s="191" t="s">
        <v>518</v>
      </c>
      <c r="H70" s="128" t="s">
        <v>102</v>
      </c>
      <c r="I70" s="130">
        <v>85</v>
      </c>
      <c r="J70" s="363">
        <v>198877</v>
      </c>
      <c r="K70" s="131">
        <f t="shared" si="2"/>
        <v>16904545</v>
      </c>
      <c r="L70" s="133"/>
    </row>
    <row r="71" spans="2:12" ht="28.5">
      <c r="B71" s="132"/>
      <c r="C71" s="168">
        <v>5.2200000000000104</v>
      </c>
      <c r="D71" s="366" t="s">
        <v>822</v>
      </c>
      <c r="E71" s="128"/>
      <c r="F71" s="128"/>
      <c r="G71" s="191" t="s">
        <v>519</v>
      </c>
      <c r="H71" s="128" t="s">
        <v>103</v>
      </c>
      <c r="I71" s="130">
        <v>396.65249999999997</v>
      </c>
      <c r="J71" s="363">
        <v>10099</v>
      </c>
      <c r="K71" s="131">
        <f t="shared" si="2"/>
        <v>4005793.5974999997</v>
      </c>
      <c r="L71" s="133"/>
    </row>
    <row r="72" spans="2:12">
      <c r="B72" s="132"/>
      <c r="C72" s="168">
        <v>5.2300000000000102</v>
      </c>
      <c r="D72" s="366" t="s">
        <v>823</v>
      </c>
      <c r="E72" s="128"/>
      <c r="F72" s="128"/>
      <c r="G72" s="191" t="s">
        <v>520</v>
      </c>
      <c r="H72" s="128" t="s">
        <v>102</v>
      </c>
      <c r="I72" s="130">
        <v>16</v>
      </c>
      <c r="J72" s="363">
        <v>15480</v>
      </c>
      <c r="K72" s="131">
        <f t="shared" si="2"/>
        <v>247680</v>
      </c>
      <c r="L72" s="133"/>
    </row>
    <row r="73" spans="2:12">
      <c r="B73" s="132"/>
      <c r="C73" s="168">
        <v>5.24000000000001</v>
      </c>
      <c r="D73" s="366" t="s">
        <v>824</v>
      </c>
      <c r="E73" s="128"/>
      <c r="F73" s="128"/>
      <c r="G73" s="191" t="s">
        <v>521</v>
      </c>
      <c r="H73" s="128" t="s">
        <v>102</v>
      </c>
      <c r="I73" s="130">
        <v>9</v>
      </c>
      <c r="J73" s="363">
        <v>23220</v>
      </c>
      <c r="K73" s="131">
        <f t="shared" si="2"/>
        <v>208980</v>
      </c>
      <c r="L73" s="133"/>
    </row>
    <row r="74" spans="2:12">
      <c r="B74" s="132"/>
      <c r="C74" s="168">
        <v>5.2500000000000098</v>
      </c>
      <c r="D74" s="366" t="s">
        <v>825</v>
      </c>
      <c r="E74" s="128"/>
      <c r="F74" s="128"/>
      <c r="G74" s="191" t="s">
        <v>522</v>
      </c>
      <c r="H74" s="128" t="s">
        <v>102</v>
      </c>
      <c r="I74" s="130">
        <v>4</v>
      </c>
      <c r="J74" s="363">
        <v>32250</v>
      </c>
      <c r="K74" s="131">
        <f t="shared" si="2"/>
        <v>129000</v>
      </c>
      <c r="L74" s="133"/>
    </row>
    <row r="75" spans="2:12" ht="28.5">
      <c r="B75" s="132"/>
      <c r="C75" s="168">
        <v>5.2600000000000096</v>
      </c>
      <c r="D75" s="366" t="s">
        <v>826</v>
      </c>
      <c r="E75" s="128"/>
      <c r="F75" s="128"/>
      <c r="G75" s="191" t="s">
        <v>523</v>
      </c>
      <c r="H75" s="128" t="s">
        <v>103</v>
      </c>
      <c r="I75" s="130">
        <v>155.54999999999998</v>
      </c>
      <c r="J75" s="363">
        <v>20672</v>
      </c>
      <c r="K75" s="131">
        <f t="shared" si="2"/>
        <v>3215529.5999999996</v>
      </c>
      <c r="L75" s="133"/>
    </row>
    <row r="76" spans="2:12" ht="28.5">
      <c r="B76" s="132"/>
      <c r="C76" s="168">
        <v>5.2700000000000102</v>
      </c>
      <c r="D76" s="366" t="s">
        <v>827</v>
      </c>
      <c r="E76" s="128"/>
      <c r="F76" s="128"/>
      <c r="G76" s="191" t="s">
        <v>524</v>
      </c>
      <c r="H76" s="128" t="s">
        <v>103</v>
      </c>
      <c r="I76" s="130">
        <v>93.5</v>
      </c>
      <c r="J76" s="363">
        <v>21984</v>
      </c>
      <c r="K76" s="131">
        <f t="shared" si="2"/>
        <v>2055504</v>
      </c>
      <c r="L76" s="133"/>
    </row>
    <row r="77" spans="2:12" ht="28.5">
      <c r="B77" s="132"/>
      <c r="C77" s="168">
        <v>5.28000000000001</v>
      </c>
      <c r="D77" s="366" t="s">
        <v>828</v>
      </c>
      <c r="E77" s="128"/>
      <c r="F77" s="128"/>
      <c r="G77" s="191" t="s">
        <v>525</v>
      </c>
      <c r="H77" s="128" t="s">
        <v>103</v>
      </c>
      <c r="I77" s="130">
        <v>62.9</v>
      </c>
      <c r="J77" s="363">
        <v>28660</v>
      </c>
      <c r="K77" s="131">
        <f t="shared" si="2"/>
        <v>1802714</v>
      </c>
      <c r="L77" s="133"/>
    </row>
    <row r="78" spans="2:12" ht="28.5">
      <c r="B78" s="132"/>
      <c r="C78" s="168">
        <v>5.2900000000000098</v>
      </c>
      <c r="D78" s="366" t="s">
        <v>829</v>
      </c>
      <c r="E78" s="128"/>
      <c r="F78" s="128"/>
      <c r="G78" s="191" t="s">
        <v>526</v>
      </c>
      <c r="H78" s="128" t="s">
        <v>103</v>
      </c>
      <c r="I78" s="130">
        <v>46.75</v>
      </c>
      <c r="J78" s="363">
        <v>35582</v>
      </c>
      <c r="K78" s="131">
        <f t="shared" si="2"/>
        <v>1663458.5</v>
      </c>
      <c r="L78" s="133"/>
    </row>
    <row r="79" spans="2:12" ht="28.5">
      <c r="B79" s="132"/>
      <c r="C79" s="168">
        <v>5.3000000000000096</v>
      </c>
      <c r="D79" s="366" t="s">
        <v>830</v>
      </c>
      <c r="E79" s="128"/>
      <c r="F79" s="128"/>
      <c r="G79" s="191" t="s">
        <v>527</v>
      </c>
      <c r="H79" s="128" t="s">
        <v>103</v>
      </c>
      <c r="I79" s="130">
        <v>31.45</v>
      </c>
      <c r="J79" s="363">
        <v>84495</v>
      </c>
      <c r="K79" s="131">
        <f t="shared" si="2"/>
        <v>2657367.75</v>
      </c>
      <c r="L79" s="133"/>
    </row>
    <row r="80" spans="2:12">
      <c r="B80" s="132"/>
      <c r="C80" s="168">
        <v>5.3100000000000103</v>
      </c>
      <c r="D80" s="366" t="s">
        <v>831</v>
      </c>
      <c r="E80" s="128"/>
      <c r="F80" s="128"/>
      <c r="G80" s="191" t="s">
        <v>528</v>
      </c>
      <c r="H80" s="128" t="s">
        <v>103</v>
      </c>
      <c r="I80" s="130">
        <v>194.65</v>
      </c>
      <c r="J80" s="363">
        <v>14751</v>
      </c>
      <c r="K80" s="131">
        <f t="shared" si="2"/>
        <v>2871282.15</v>
      </c>
      <c r="L80" s="133"/>
    </row>
    <row r="81" spans="2:12">
      <c r="B81" s="132"/>
      <c r="C81" s="168">
        <v>5.3200000000000101</v>
      </c>
      <c r="D81" s="366" t="s">
        <v>832</v>
      </c>
      <c r="E81" s="128"/>
      <c r="F81" s="128"/>
      <c r="G81" s="191" t="s">
        <v>529</v>
      </c>
      <c r="H81" s="128" t="s">
        <v>103</v>
      </c>
      <c r="I81" s="130">
        <v>124.95</v>
      </c>
      <c r="J81" s="363">
        <v>16706</v>
      </c>
      <c r="K81" s="131">
        <f t="shared" si="2"/>
        <v>2087414.7</v>
      </c>
      <c r="L81" s="133"/>
    </row>
    <row r="82" spans="2:12">
      <c r="B82" s="132"/>
      <c r="C82" s="168">
        <v>5.3300000000000196</v>
      </c>
      <c r="D82" s="366" t="s">
        <v>833</v>
      </c>
      <c r="E82" s="128"/>
      <c r="F82" s="128"/>
      <c r="G82" s="191" t="s">
        <v>530</v>
      </c>
      <c r="H82" s="128" t="s">
        <v>103</v>
      </c>
      <c r="I82" s="130">
        <v>93.5</v>
      </c>
      <c r="J82" s="363">
        <v>18189</v>
      </c>
      <c r="K82" s="131">
        <f t="shared" si="2"/>
        <v>1700671.5</v>
      </c>
      <c r="L82" s="133"/>
    </row>
    <row r="83" spans="2:12">
      <c r="B83" s="132"/>
      <c r="C83" s="168">
        <v>5.3400000000000203</v>
      </c>
      <c r="D83" s="366" t="s">
        <v>834</v>
      </c>
      <c r="E83" s="128"/>
      <c r="F83" s="128"/>
      <c r="G83" s="191" t="s">
        <v>531</v>
      </c>
      <c r="H83" s="128" t="s">
        <v>103</v>
      </c>
      <c r="I83" s="130">
        <v>78.2</v>
      </c>
      <c r="J83" s="363">
        <v>20167</v>
      </c>
      <c r="K83" s="131">
        <f t="shared" si="2"/>
        <v>1577059.4000000001</v>
      </c>
      <c r="L83" s="133"/>
    </row>
    <row r="84" spans="2:12">
      <c r="B84" s="132"/>
      <c r="C84" s="168">
        <v>5.3500000000000201</v>
      </c>
      <c r="D84" s="366" t="s">
        <v>835</v>
      </c>
      <c r="E84" s="128"/>
      <c r="F84" s="128"/>
      <c r="G84" s="191" t="s">
        <v>532</v>
      </c>
      <c r="H84" s="128" t="s">
        <v>103</v>
      </c>
      <c r="I84" s="130">
        <v>62.9</v>
      </c>
      <c r="J84" s="363">
        <v>23134</v>
      </c>
      <c r="K84" s="131">
        <f t="shared" si="2"/>
        <v>1455128.5999999999</v>
      </c>
      <c r="L84" s="133"/>
    </row>
    <row r="85" spans="2:12">
      <c r="B85" s="132"/>
      <c r="C85" s="168">
        <v>5.3600000000000199</v>
      </c>
      <c r="D85" s="366" t="s">
        <v>836</v>
      </c>
      <c r="E85" s="128"/>
      <c r="F85" s="128"/>
      <c r="G85" s="191" t="s">
        <v>533</v>
      </c>
      <c r="H85" s="128" t="s">
        <v>103</v>
      </c>
      <c r="I85" s="130">
        <v>39.1</v>
      </c>
      <c r="J85" s="363">
        <v>14009</v>
      </c>
      <c r="K85" s="131">
        <f t="shared" ref="K85:K148" si="3">+I85*J85</f>
        <v>547751.9</v>
      </c>
      <c r="L85" s="133"/>
    </row>
    <row r="86" spans="2:12" ht="28.5">
      <c r="B86" s="132"/>
      <c r="C86" s="168">
        <v>5.3700000000000196</v>
      </c>
      <c r="D86" s="366" t="s">
        <v>837</v>
      </c>
      <c r="E86" s="128"/>
      <c r="F86" s="128"/>
      <c r="G86" s="191" t="s">
        <v>534</v>
      </c>
      <c r="H86" s="128" t="s">
        <v>103</v>
      </c>
      <c r="I86" s="130">
        <v>78.2</v>
      </c>
      <c r="J86" s="363">
        <v>16602</v>
      </c>
      <c r="K86" s="131">
        <f t="shared" si="3"/>
        <v>1298276.4000000001</v>
      </c>
      <c r="L86" s="133"/>
    </row>
    <row r="87" spans="2:12" ht="28.5">
      <c r="B87" s="132"/>
      <c r="C87" s="168">
        <v>5.3800000000000203</v>
      </c>
      <c r="D87" s="366" t="s">
        <v>838</v>
      </c>
      <c r="E87" s="128"/>
      <c r="F87" s="128"/>
      <c r="G87" s="191" t="s">
        <v>535</v>
      </c>
      <c r="H87" s="128" t="s">
        <v>103</v>
      </c>
      <c r="I87" s="130">
        <v>62.9</v>
      </c>
      <c r="J87" s="363">
        <v>21595</v>
      </c>
      <c r="K87" s="131">
        <f t="shared" si="3"/>
        <v>1358325.5</v>
      </c>
      <c r="L87" s="133"/>
    </row>
    <row r="88" spans="2:12" ht="28.5">
      <c r="B88" s="132"/>
      <c r="C88" s="168">
        <v>5.3900000000000201</v>
      </c>
      <c r="D88" s="366" t="s">
        <v>839</v>
      </c>
      <c r="E88" s="128"/>
      <c r="F88" s="128"/>
      <c r="G88" s="191" t="s">
        <v>536</v>
      </c>
      <c r="H88" s="128" t="s">
        <v>103</v>
      </c>
      <c r="I88" s="130">
        <v>51</v>
      </c>
      <c r="J88" s="363">
        <v>29257</v>
      </c>
      <c r="K88" s="131">
        <f t="shared" si="3"/>
        <v>1492107</v>
      </c>
      <c r="L88" s="133"/>
    </row>
    <row r="89" spans="2:12" ht="28.5">
      <c r="B89" s="132"/>
      <c r="C89" s="168">
        <v>5.4000000000000199</v>
      </c>
      <c r="D89" s="366" t="s">
        <v>840</v>
      </c>
      <c r="E89" s="128"/>
      <c r="F89" s="128"/>
      <c r="G89" s="191" t="s">
        <v>537</v>
      </c>
      <c r="H89" s="128" t="s">
        <v>103</v>
      </c>
      <c r="I89" s="130">
        <v>39.1</v>
      </c>
      <c r="J89" s="363">
        <v>40609</v>
      </c>
      <c r="K89" s="131">
        <f t="shared" si="3"/>
        <v>1587811.9000000001</v>
      </c>
      <c r="L89" s="133"/>
    </row>
    <row r="90" spans="2:12" ht="28.5">
      <c r="B90" s="132"/>
      <c r="C90" s="168">
        <v>5.4100000000000197</v>
      </c>
      <c r="D90" s="366" t="s">
        <v>841</v>
      </c>
      <c r="E90" s="128"/>
      <c r="F90" s="128"/>
      <c r="G90" s="191" t="s">
        <v>538</v>
      </c>
      <c r="H90" s="128" t="s">
        <v>103</v>
      </c>
      <c r="I90" s="130">
        <v>31.45</v>
      </c>
      <c r="J90" s="363">
        <v>60437</v>
      </c>
      <c r="K90" s="131">
        <f t="shared" si="3"/>
        <v>1900743.65</v>
      </c>
      <c r="L90" s="133"/>
    </row>
    <row r="91" spans="2:12" ht="28.5">
      <c r="B91" s="132"/>
      <c r="C91" s="168">
        <v>5.4200000000000204</v>
      </c>
      <c r="D91" s="366" t="s">
        <v>842</v>
      </c>
      <c r="E91" s="128"/>
      <c r="F91" s="128"/>
      <c r="G91" s="191" t="s">
        <v>539</v>
      </c>
      <c r="H91" s="128" t="s">
        <v>103</v>
      </c>
      <c r="I91" s="130">
        <v>23.8</v>
      </c>
      <c r="J91" s="363">
        <v>92300</v>
      </c>
      <c r="K91" s="131">
        <f t="shared" si="3"/>
        <v>2196740</v>
      </c>
      <c r="L91" s="133"/>
    </row>
    <row r="92" spans="2:12" ht="28.5">
      <c r="B92" s="132"/>
      <c r="C92" s="168">
        <v>5.4300000000000201</v>
      </c>
      <c r="D92" s="366" t="s">
        <v>843</v>
      </c>
      <c r="E92" s="128"/>
      <c r="F92" s="128"/>
      <c r="G92" s="191" t="s">
        <v>540</v>
      </c>
      <c r="H92" s="128" t="s">
        <v>103</v>
      </c>
      <c r="I92" s="130">
        <v>179.35</v>
      </c>
      <c r="J92" s="363">
        <v>20417</v>
      </c>
      <c r="K92" s="131">
        <f t="shared" si="3"/>
        <v>3661788.9499999997</v>
      </c>
      <c r="L92" s="133"/>
    </row>
    <row r="93" spans="2:12" ht="28.5">
      <c r="B93" s="132"/>
      <c r="C93" s="168">
        <v>5.4400000000000199</v>
      </c>
      <c r="D93" s="366" t="s">
        <v>844</v>
      </c>
      <c r="E93" s="128"/>
      <c r="F93" s="128"/>
      <c r="G93" s="191" t="s">
        <v>541</v>
      </c>
      <c r="H93" s="128" t="s">
        <v>103</v>
      </c>
      <c r="I93" s="130">
        <v>73.95</v>
      </c>
      <c r="J93" s="363">
        <v>26987</v>
      </c>
      <c r="K93" s="131">
        <f t="shared" si="3"/>
        <v>1995688.6500000001</v>
      </c>
      <c r="L93" s="133"/>
    </row>
    <row r="94" spans="2:12" ht="28.5">
      <c r="B94" s="132"/>
      <c r="C94" s="168">
        <v>5.4500000000000197</v>
      </c>
      <c r="D94" s="366" t="s">
        <v>845</v>
      </c>
      <c r="E94" s="128"/>
      <c r="F94" s="128"/>
      <c r="G94" s="191" t="s">
        <v>542</v>
      </c>
      <c r="H94" s="128" t="s">
        <v>103</v>
      </c>
      <c r="I94" s="130">
        <v>62.9</v>
      </c>
      <c r="J94" s="363">
        <v>38481</v>
      </c>
      <c r="K94" s="131">
        <f t="shared" si="3"/>
        <v>2420454.9</v>
      </c>
      <c r="L94" s="133"/>
    </row>
    <row r="95" spans="2:12" ht="28.5">
      <c r="B95" s="132"/>
      <c r="C95" s="168">
        <v>5.4600000000000204</v>
      </c>
      <c r="D95" s="366" t="s">
        <v>846</v>
      </c>
      <c r="E95" s="128"/>
      <c r="F95" s="128"/>
      <c r="G95" s="191" t="s">
        <v>543</v>
      </c>
      <c r="H95" s="128" t="s">
        <v>103</v>
      </c>
      <c r="I95" s="130">
        <v>51</v>
      </c>
      <c r="J95" s="363">
        <v>55509</v>
      </c>
      <c r="K95" s="131">
        <f t="shared" si="3"/>
        <v>2830959</v>
      </c>
      <c r="L95" s="133"/>
    </row>
    <row r="96" spans="2:12" ht="28.5">
      <c r="B96" s="132"/>
      <c r="C96" s="168">
        <v>5.4700000000000202</v>
      </c>
      <c r="D96" s="366" t="s">
        <v>847</v>
      </c>
      <c r="E96" s="128"/>
      <c r="F96" s="128"/>
      <c r="G96" s="191" t="s">
        <v>544</v>
      </c>
      <c r="H96" s="128" t="s">
        <v>103</v>
      </c>
      <c r="I96" s="130">
        <v>43.35</v>
      </c>
      <c r="J96" s="363">
        <v>83141</v>
      </c>
      <c r="K96" s="131">
        <f t="shared" si="3"/>
        <v>3604162.35</v>
      </c>
      <c r="L96" s="133"/>
    </row>
    <row r="97" spans="2:12" ht="28.5">
      <c r="B97" s="132"/>
      <c r="C97" s="168">
        <v>5.4800000000000297</v>
      </c>
      <c r="D97" s="366" t="s">
        <v>848</v>
      </c>
      <c r="E97" s="128"/>
      <c r="F97" s="128"/>
      <c r="G97" s="191" t="s">
        <v>545</v>
      </c>
      <c r="H97" s="128" t="s">
        <v>103</v>
      </c>
      <c r="I97" s="130">
        <v>31.45</v>
      </c>
      <c r="J97" s="363">
        <v>127775</v>
      </c>
      <c r="K97" s="131">
        <f t="shared" si="3"/>
        <v>4018523.75</v>
      </c>
      <c r="L97" s="133"/>
    </row>
    <row r="98" spans="2:12" ht="28.5">
      <c r="B98" s="132"/>
      <c r="C98" s="168">
        <v>5.4900000000000304</v>
      </c>
      <c r="D98" s="366" t="s">
        <v>849</v>
      </c>
      <c r="E98" s="128"/>
      <c r="F98" s="128"/>
      <c r="G98" s="191" t="s">
        <v>546</v>
      </c>
      <c r="H98" s="128" t="s">
        <v>103</v>
      </c>
      <c r="I98" s="130">
        <v>101.14999999999999</v>
      </c>
      <c r="J98" s="363">
        <v>24231</v>
      </c>
      <c r="K98" s="131">
        <f t="shared" si="3"/>
        <v>2450965.65</v>
      </c>
      <c r="L98" s="133"/>
    </row>
    <row r="99" spans="2:12" ht="28.5">
      <c r="B99" s="132"/>
      <c r="C99" s="168">
        <v>5.5000000000000302</v>
      </c>
      <c r="D99" s="366" t="s">
        <v>850</v>
      </c>
      <c r="E99" s="128"/>
      <c r="F99" s="128"/>
      <c r="G99" s="191" t="s">
        <v>547</v>
      </c>
      <c r="H99" s="128" t="s">
        <v>103</v>
      </c>
      <c r="I99" s="130">
        <v>85.85</v>
      </c>
      <c r="J99" s="363">
        <v>32379</v>
      </c>
      <c r="K99" s="131">
        <f t="shared" si="3"/>
        <v>2779737.15</v>
      </c>
      <c r="L99" s="133"/>
    </row>
    <row r="100" spans="2:12" ht="28.5">
      <c r="B100" s="132"/>
      <c r="C100" s="168">
        <v>5.51000000000003</v>
      </c>
      <c r="D100" s="366" t="s">
        <v>851</v>
      </c>
      <c r="E100" s="128"/>
      <c r="F100" s="128"/>
      <c r="G100" s="191" t="s">
        <v>548</v>
      </c>
      <c r="H100" s="128" t="s">
        <v>103</v>
      </c>
      <c r="I100" s="130">
        <v>73.95</v>
      </c>
      <c r="J100" s="363">
        <v>47704</v>
      </c>
      <c r="K100" s="131">
        <f t="shared" si="3"/>
        <v>3527710.8000000003</v>
      </c>
      <c r="L100" s="133"/>
    </row>
    <row r="101" spans="2:12" ht="28.5">
      <c r="B101" s="132"/>
      <c r="C101" s="168">
        <v>5.5200000000000298</v>
      </c>
      <c r="D101" s="366" t="s">
        <v>852</v>
      </c>
      <c r="E101" s="128"/>
      <c r="F101" s="128"/>
      <c r="G101" s="191" t="s">
        <v>549</v>
      </c>
      <c r="H101" s="128" t="s">
        <v>103</v>
      </c>
      <c r="I101" s="130">
        <v>62.9</v>
      </c>
      <c r="J101" s="363">
        <v>70408</v>
      </c>
      <c r="K101" s="131">
        <f t="shared" si="3"/>
        <v>4428663.2</v>
      </c>
      <c r="L101" s="133"/>
    </row>
    <row r="102" spans="2:12" ht="28.5">
      <c r="B102" s="132"/>
      <c r="C102" s="168">
        <v>5.5300000000000296</v>
      </c>
      <c r="D102" s="366" t="s">
        <v>853</v>
      </c>
      <c r="E102" s="128"/>
      <c r="F102" s="128"/>
      <c r="G102" s="191" t="s">
        <v>550</v>
      </c>
      <c r="H102" s="128" t="s">
        <v>103</v>
      </c>
      <c r="I102" s="130">
        <v>54.4</v>
      </c>
      <c r="J102" s="363">
        <v>105845</v>
      </c>
      <c r="K102" s="131">
        <f t="shared" si="3"/>
        <v>5757968</v>
      </c>
      <c r="L102" s="133"/>
    </row>
    <row r="103" spans="2:12" ht="28.5">
      <c r="B103" s="132"/>
      <c r="C103" s="168">
        <v>5.5400000000000302</v>
      </c>
      <c r="D103" s="366" t="s">
        <v>854</v>
      </c>
      <c r="E103" s="128"/>
      <c r="F103" s="128"/>
      <c r="G103" s="191" t="s">
        <v>551</v>
      </c>
      <c r="H103" s="128" t="s">
        <v>103</v>
      </c>
      <c r="I103" s="130">
        <v>43.35</v>
      </c>
      <c r="J103" s="363">
        <v>163250</v>
      </c>
      <c r="K103" s="131">
        <f t="shared" si="3"/>
        <v>7076887.5</v>
      </c>
      <c r="L103" s="133"/>
    </row>
    <row r="104" spans="2:12" ht="28.5">
      <c r="B104" s="132"/>
      <c r="C104" s="168">
        <v>5.55000000000003</v>
      </c>
      <c r="D104" s="366" t="s">
        <v>855</v>
      </c>
      <c r="E104" s="128"/>
      <c r="F104" s="128"/>
      <c r="G104" s="191" t="s">
        <v>552</v>
      </c>
      <c r="H104" s="128" t="s">
        <v>102</v>
      </c>
      <c r="I104" s="130">
        <v>1</v>
      </c>
      <c r="J104" s="363">
        <v>361200</v>
      </c>
      <c r="K104" s="131">
        <f t="shared" si="3"/>
        <v>361200</v>
      </c>
      <c r="L104" s="133"/>
    </row>
    <row r="105" spans="2:12" ht="28.5">
      <c r="B105" s="132"/>
      <c r="C105" s="168">
        <v>5.5600000000000298</v>
      </c>
      <c r="D105" s="366" t="s">
        <v>856</v>
      </c>
      <c r="E105" s="128"/>
      <c r="F105" s="128"/>
      <c r="G105" s="191" t="s">
        <v>553</v>
      </c>
      <c r="H105" s="128" t="s">
        <v>102</v>
      </c>
      <c r="I105" s="130">
        <v>1</v>
      </c>
      <c r="J105" s="363">
        <v>451500</v>
      </c>
      <c r="K105" s="131">
        <f t="shared" si="3"/>
        <v>451500</v>
      </c>
      <c r="L105" s="133"/>
    </row>
    <row r="106" spans="2:12" ht="28.5">
      <c r="B106" s="132"/>
      <c r="C106" s="168">
        <v>5.5700000000000296</v>
      </c>
      <c r="D106" s="366" t="s">
        <v>857</v>
      </c>
      <c r="E106" s="128"/>
      <c r="F106" s="128"/>
      <c r="G106" s="191" t="s">
        <v>554</v>
      </c>
      <c r="H106" s="128" t="s">
        <v>102</v>
      </c>
      <c r="I106" s="130">
        <v>1</v>
      </c>
      <c r="J106" s="363">
        <v>619200</v>
      </c>
      <c r="K106" s="131">
        <f t="shared" si="3"/>
        <v>619200</v>
      </c>
      <c r="L106" s="133"/>
    </row>
    <row r="107" spans="2:12" ht="28.5">
      <c r="B107" s="132"/>
      <c r="C107" s="168">
        <v>5.5800000000000303</v>
      </c>
      <c r="D107" s="366" t="s">
        <v>858</v>
      </c>
      <c r="E107" s="128"/>
      <c r="F107" s="128"/>
      <c r="G107" s="191" t="s">
        <v>555</v>
      </c>
      <c r="H107" s="128" t="s">
        <v>102</v>
      </c>
      <c r="I107" s="130">
        <v>1</v>
      </c>
      <c r="J107" s="363">
        <v>722400</v>
      </c>
      <c r="K107" s="131">
        <f t="shared" si="3"/>
        <v>722400</v>
      </c>
      <c r="L107" s="133"/>
    </row>
    <row r="108" spans="2:12" ht="28.5">
      <c r="B108" s="132"/>
      <c r="C108" s="168">
        <v>5.5900000000000301</v>
      </c>
      <c r="D108" s="366" t="s">
        <v>859</v>
      </c>
      <c r="E108" s="128"/>
      <c r="F108" s="128"/>
      <c r="G108" s="191" t="s">
        <v>556</v>
      </c>
      <c r="H108" s="128" t="s">
        <v>102</v>
      </c>
      <c r="I108" s="130">
        <v>1</v>
      </c>
      <c r="J108" s="363">
        <v>838500</v>
      </c>
      <c r="K108" s="131">
        <f t="shared" si="3"/>
        <v>838500</v>
      </c>
      <c r="L108" s="133"/>
    </row>
    <row r="109" spans="2:12" ht="28.5">
      <c r="B109" s="132"/>
      <c r="C109" s="168">
        <v>5.6000000000000298</v>
      </c>
      <c r="D109" s="366" t="s">
        <v>860</v>
      </c>
      <c r="E109" s="128"/>
      <c r="F109" s="128"/>
      <c r="G109" s="191" t="s">
        <v>557</v>
      </c>
      <c r="H109" s="128" t="s">
        <v>102</v>
      </c>
      <c r="I109" s="130">
        <v>1</v>
      </c>
      <c r="J109" s="363">
        <v>1006200</v>
      </c>
      <c r="K109" s="131">
        <f t="shared" si="3"/>
        <v>1006200</v>
      </c>
      <c r="L109" s="133"/>
    </row>
    <row r="110" spans="2:12" ht="28.5">
      <c r="B110" s="132"/>
      <c r="C110" s="168">
        <v>5.6100000000000296</v>
      </c>
      <c r="D110" s="366" t="s">
        <v>861</v>
      </c>
      <c r="E110" s="128"/>
      <c r="F110" s="128"/>
      <c r="G110" s="191" t="s">
        <v>558</v>
      </c>
      <c r="H110" s="128" t="s">
        <v>102</v>
      </c>
      <c r="I110" s="130">
        <v>1</v>
      </c>
      <c r="J110" s="363">
        <v>1057800</v>
      </c>
      <c r="K110" s="131">
        <f t="shared" si="3"/>
        <v>1057800</v>
      </c>
      <c r="L110" s="133"/>
    </row>
    <row r="111" spans="2:12" ht="28.5">
      <c r="B111" s="132"/>
      <c r="C111" s="168">
        <v>5.6200000000000303</v>
      </c>
      <c r="D111" s="366" t="s">
        <v>862</v>
      </c>
      <c r="E111" s="128"/>
      <c r="F111" s="128"/>
      <c r="G111" s="191" t="s">
        <v>559</v>
      </c>
      <c r="H111" s="128" t="s">
        <v>102</v>
      </c>
      <c r="I111" s="130">
        <v>1</v>
      </c>
      <c r="J111" s="363">
        <v>1199700</v>
      </c>
      <c r="K111" s="131">
        <f t="shared" si="3"/>
        <v>1199700</v>
      </c>
      <c r="L111" s="133"/>
    </row>
    <row r="112" spans="2:12" ht="28.5">
      <c r="B112" s="132"/>
      <c r="C112" s="168">
        <v>5.6300000000000399</v>
      </c>
      <c r="D112" s="366" t="s">
        <v>863</v>
      </c>
      <c r="E112" s="128"/>
      <c r="F112" s="128"/>
      <c r="G112" s="191" t="s">
        <v>560</v>
      </c>
      <c r="H112" s="128" t="s">
        <v>102</v>
      </c>
      <c r="I112" s="130">
        <v>1</v>
      </c>
      <c r="J112" s="363">
        <v>1393200</v>
      </c>
      <c r="K112" s="131">
        <f t="shared" si="3"/>
        <v>1393200</v>
      </c>
      <c r="L112" s="133"/>
    </row>
    <row r="113" spans="2:12" ht="28.5">
      <c r="B113" s="132"/>
      <c r="C113" s="168">
        <v>5.6400000000000396</v>
      </c>
      <c r="D113" s="366" t="s">
        <v>864</v>
      </c>
      <c r="E113" s="128"/>
      <c r="F113" s="128"/>
      <c r="G113" s="191" t="s">
        <v>561</v>
      </c>
      <c r="H113" s="128" t="s">
        <v>102</v>
      </c>
      <c r="I113" s="130">
        <v>1</v>
      </c>
      <c r="J113" s="363">
        <v>296700</v>
      </c>
      <c r="K113" s="131">
        <f t="shared" si="3"/>
        <v>296700</v>
      </c>
      <c r="L113" s="133"/>
    </row>
    <row r="114" spans="2:12" ht="42.75">
      <c r="B114" s="132"/>
      <c r="C114" s="168">
        <v>5.6500000000000403</v>
      </c>
      <c r="D114" s="366" t="s">
        <v>865</v>
      </c>
      <c r="E114" s="128"/>
      <c r="F114" s="128"/>
      <c r="G114" s="191" t="s">
        <v>562</v>
      </c>
      <c r="H114" s="128" t="s">
        <v>102</v>
      </c>
      <c r="I114" s="130">
        <v>12</v>
      </c>
      <c r="J114" s="363">
        <v>36120</v>
      </c>
      <c r="K114" s="131">
        <f t="shared" si="3"/>
        <v>433440</v>
      </c>
      <c r="L114" s="133"/>
    </row>
    <row r="115" spans="2:12" ht="42.75">
      <c r="B115" s="132"/>
      <c r="C115" s="168">
        <v>5.6600000000000401</v>
      </c>
      <c r="D115" s="366" t="s">
        <v>866</v>
      </c>
      <c r="E115" s="128"/>
      <c r="F115" s="128"/>
      <c r="G115" s="191" t="s">
        <v>563</v>
      </c>
      <c r="H115" s="128" t="s">
        <v>102</v>
      </c>
      <c r="I115" s="130">
        <v>4</v>
      </c>
      <c r="J115" s="363">
        <v>45150</v>
      </c>
      <c r="K115" s="131">
        <f t="shared" si="3"/>
        <v>180600</v>
      </c>
      <c r="L115" s="133"/>
    </row>
    <row r="116" spans="2:12" ht="42.75">
      <c r="B116" s="132"/>
      <c r="C116" s="168">
        <v>5.6700000000000399</v>
      </c>
      <c r="D116" s="366" t="s">
        <v>867</v>
      </c>
      <c r="E116" s="128"/>
      <c r="F116" s="128"/>
      <c r="G116" s="191" t="s">
        <v>564</v>
      </c>
      <c r="H116" s="128" t="s">
        <v>102</v>
      </c>
      <c r="I116" s="130">
        <v>6</v>
      </c>
      <c r="J116" s="363">
        <v>74820</v>
      </c>
      <c r="K116" s="131">
        <f t="shared" si="3"/>
        <v>448920</v>
      </c>
      <c r="L116" s="133"/>
    </row>
    <row r="117" spans="2:12" ht="42.75">
      <c r="B117" s="132"/>
      <c r="C117" s="168">
        <v>5.6800000000000397</v>
      </c>
      <c r="D117" s="366" t="s">
        <v>868</v>
      </c>
      <c r="E117" s="128"/>
      <c r="F117" s="128"/>
      <c r="G117" s="191" t="s">
        <v>565</v>
      </c>
      <c r="H117" s="128" t="s">
        <v>102</v>
      </c>
      <c r="I117" s="130">
        <v>4</v>
      </c>
      <c r="J117" s="363">
        <v>92880</v>
      </c>
      <c r="K117" s="131">
        <f t="shared" si="3"/>
        <v>371520</v>
      </c>
      <c r="L117" s="133"/>
    </row>
    <row r="118" spans="2:12" ht="42.75">
      <c r="B118" s="132"/>
      <c r="C118" s="168">
        <v>5.6900000000000404</v>
      </c>
      <c r="D118" s="366" t="s">
        <v>869</v>
      </c>
      <c r="E118" s="128"/>
      <c r="F118" s="128"/>
      <c r="G118" s="191" t="s">
        <v>566</v>
      </c>
      <c r="H118" s="128" t="s">
        <v>102</v>
      </c>
      <c r="I118" s="130">
        <v>3</v>
      </c>
      <c r="J118" s="363">
        <v>135450</v>
      </c>
      <c r="K118" s="131">
        <f t="shared" si="3"/>
        <v>406350</v>
      </c>
      <c r="L118" s="133"/>
    </row>
    <row r="119" spans="2:12" ht="42.75">
      <c r="B119" s="132"/>
      <c r="C119" s="168">
        <v>5.7000000000000401</v>
      </c>
      <c r="D119" s="366" t="s">
        <v>870</v>
      </c>
      <c r="E119" s="128"/>
      <c r="F119" s="128"/>
      <c r="G119" s="191" t="s">
        <v>567</v>
      </c>
      <c r="H119" s="128" t="s">
        <v>102</v>
      </c>
      <c r="I119" s="130">
        <v>3</v>
      </c>
      <c r="J119" s="363">
        <v>165120</v>
      </c>
      <c r="K119" s="131">
        <f t="shared" si="3"/>
        <v>495360</v>
      </c>
      <c r="L119" s="133"/>
    </row>
    <row r="120" spans="2:12" ht="42.75">
      <c r="B120" s="132"/>
      <c r="C120" s="168">
        <v>5.7100000000000399</v>
      </c>
      <c r="D120" s="366" t="s">
        <v>871</v>
      </c>
      <c r="E120" s="128"/>
      <c r="F120" s="128"/>
      <c r="G120" s="191" t="s">
        <v>568</v>
      </c>
      <c r="H120" s="128" t="s">
        <v>102</v>
      </c>
      <c r="I120" s="130">
        <v>3</v>
      </c>
      <c r="J120" s="363">
        <v>199950</v>
      </c>
      <c r="K120" s="131">
        <f t="shared" si="3"/>
        <v>599850</v>
      </c>
      <c r="L120" s="133"/>
    </row>
    <row r="121" spans="2:12" ht="28.5">
      <c r="B121" s="132"/>
      <c r="C121" s="168">
        <v>5.7200000000000397</v>
      </c>
      <c r="D121" s="366" t="s">
        <v>872</v>
      </c>
      <c r="E121" s="128"/>
      <c r="F121" s="128"/>
      <c r="G121" s="191" t="s">
        <v>569</v>
      </c>
      <c r="H121" s="128" t="s">
        <v>102</v>
      </c>
      <c r="I121" s="130">
        <v>2</v>
      </c>
      <c r="J121" s="363">
        <v>122550</v>
      </c>
      <c r="K121" s="131">
        <f t="shared" si="3"/>
        <v>245100</v>
      </c>
      <c r="L121" s="133"/>
    </row>
    <row r="122" spans="2:12" ht="28.5">
      <c r="B122" s="132"/>
      <c r="C122" s="168">
        <v>5.7300000000000404</v>
      </c>
      <c r="D122" s="366" t="s">
        <v>873</v>
      </c>
      <c r="E122" s="128"/>
      <c r="F122" s="128"/>
      <c r="G122" s="191" t="s">
        <v>570</v>
      </c>
      <c r="H122" s="128" t="s">
        <v>102</v>
      </c>
      <c r="I122" s="130">
        <v>2</v>
      </c>
      <c r="J122" s="363">
        <v>238650</v>
      </c>
      <c r="K122" s="131">
        <f t="shared" si="3"/>
        <v>477300</v>
      </c>
      <c r="L122" s="133"/>
    </row>
    <row r="123" spans="2:12" ht="28.5">
      <c r="B123" s="132"/>
      <c r="C123" s="168">
        <v>5.7400000000000402</v>
      </c>
      <c r="D123" s="366" t="s">
        <v>874</v>
      </c>
      <c r="E123" s="128"/>
      <c r="F123" s="128"/>
      <c r="G123" s="191" t="s">
        <v>571</v>
      </c>
      <c r="H123" s="128" t="s">
        <v>102</v>
      </c>
      <c r="I123" s="130">
        <v>1</v>
      </c>
      <c r="J123" s="363">
        <v>270900</v>
      </c>
      <c r="K123" s="131">
        <f t="shared" si="3"/>
        <v>270900</v>
      </c>
      <c r="L123" s="133"/>
    </row>
    <row r="124" spans="2:12" ht="28.5">
      <c r="B124" s="132"/>
      <c r="C124" s="168">
        <v>5.75000000000004</v>
      </c>
      <c r="D124" s="366" t="s">
        <v>875</v>
      </c>
      <c r="E124" s="128"/>
      <c r="F124" s="128"/>
      <c r="G124" s="191" t="s">
        <v>572</v>
      </c>
      <c r="H124" s="128" t="s">
        <v>102</v>
      </c>
      <c r="I124" s="130">
        <v>1</v>
      </c>
      <c r="J124" s="363">
        <v>1870500</v>
      </c>
      <c r="K124" s="131">
        <f t="shared" si="3"/>
        <v>1870500</v>
      </c>
      <c r="L124" s="133"/>
    </row>
    <row r="125" spans="2:12" ht="42.75">
      <c r="B125" s="132"/>
      <c r="C125" s="168">
        <v>5.7600000000000398</v>
      </c>
      <c r="D125" s="366" t="s">
        <v>876</v>
      </c>
      <c r="E125" s="128"/>
      <c r="F125" s="128"/>
      <c r="G125" s="191" t="s">
        <v>573</v>
      </c>
      <c r="H125" s="128" t="s">
        <v>103</v>
      </c>
      <c r="I125" s="130">
        <v>10.199999999999999</v>
      </c>
      <c r="J125" s="363">
        <v>130290</v>
      </c>
      <c r="K125" s="131">
        <f t="shared" si="3"/>
        <v>1328958</v>
      </c>
      <c r="L125" s="133"/>
    </row>
    <row r="126" spans="2:12" ht="57">
      <c r="B126" s="132"/>
      <c r="C126" s="168">
        <v>5.7700000000000404</v>
      </c>
      <c r="D126" s="366" t="s">
        <v>877</v>
      </c>
      <c r="E126" s="128"/>
      <c r="F126" s="128"/>
      <c r="G126" s="191" t="s">
        <v>574</v>
      </c>
      <c r="H126" s="128" t="s">
        <v>102</v>
      </c>
      <c r="I126" s="130">
        <v>1</v>
      </c>
      <c r="J126" s="363">
        <v>15673500</v>
      </c>
      <c r="K126" s="131">
        <f t="shared" si="3"/>
        <v>15673500</v>
      </c>
      <c r="L126" s="133"/>
    </row>
    <row r="127" spans="2:12" ht="28.5">
      <c r="B127" s="132"/>
      <c r="C127" s="168">
        <v>5.78000000000005</v>
      </c>
      <c r="D127" s="366" t="s">
        <v>878</v>
      </c>
      <c r="E127" s="128"/>
      <c r="F127" s="128"/>
      <c r="G127" s="191" t="s">
        <v>575</v>
      </c>
      <c r="H127" s="128" t="s">
        <v>102</v>
      </c>
      <c r="I127" s="130">
        <v>1</v>
      </c>
      <c r="J127" s="363">
        <v>245100</v>
      </c>
      <c r="K127" s="131">
        <f t="shared" si="3"/>
        <v>245100</v>
      </c>
      <c r="L127" s="133"/>
    </row>
    <row r="128" spans="2:12" ht="57">
      <c r="B128" s="132"/>
      <c r="C128" s="168">
        <v>5.7900000000000498</v>
      </c>
      <c r="D128" s="366" t="s">
        <v>879</v>
      </c>
      <c r="E128" s="128"/>
      <c r="F128" s="128"/>
      <c r="G128" s="191" t="s">
        <v>576</v>
      </c>
      <c r="H128" s="128" t="s">
        <v>103</v>
      </c>
      <c r="I128" s="130">
        <v>11.9</v>
      </c>
      <c r="J128" s="363">
        <v>82818</v>
      </c>
      <c r="K128" s="131">
        <f t="shared" si="3"/>
        <v>985534.20000000007</v>
      </c>
      <c r="L128" s="133"/>
    </row>
    <row r="129" spans="2:12" ht="28.5">
      <c r="B129" s="132"/>
      <c r="C129" s="168">
        <v>5.8000000000000496</v>
      </c>
      <c r="D129" s="366" t="s">
        <v>880</v>
      </c>
      <c r="E129" s="128"/>
      <c r="F129" s="128"/>
      <c r="G129" s="191" t="s">
        <v>577</v>
      </c>
      <c r="H129" s="128" t="s">
        <v>103</v>
      </c>
      <c r="I129" s="130">
        <v>8.5</v>
      </c>
      <c r="J129" s="363">
        <v>66500</v>
      </c>
      <c r="K129" s="131">
        <f t="shared" si="3"/>
        <v>565250</v>
      </c>
      <c r="L129" s="133"/>
    </row>
    <row r="130" spans="2:12" ht="28.5">
      <c r="B130" s="132"/>
      <c r="C130" s="168">
        <v>5.8100000000000502</v>
      </c>
      <c r="D130" s="366" t="s">
        <v>881</v>
      </c>
      <c r="E130" s="128"/>
      <c r="F130" s="128"/>
      <c r="G130" s="191" t="s">
        <v>578</v>
      </c>
      <c r="H130" s="128" t="s">
        <v>103</v>
      </c>
      <c r="I130" s="130">
        <v>11.9</v>
      </c>
      <c r="J130" s="363">
        <v>27735</v>
      </c>
      <c r="K130" s="131">
        <f t="shared" si="3"/>
        <v>330046.5</v>
      </c>
      <c r="L130" s="133"/>
    </row>
    <row r="131" spans="2:12" ht="28.5">
      <c r="B131" s="132"/>
      <c r="C131" s="168">
        <v>5.82000000000005</v>
      </c>
      <c r="D131" s="366" t="s">
        <v>882</v>
      </c>
      <c r="E131" s="128"/>
      <c r="F131" s="128"/>
      <c r="G131" s="191" t="s">
        <v>579</v>
      </c>
      <c r="H131" s="128" t="s">
        <v>102</v>
      </c>
      <c r="I131" s="130">
        <v>1</v>
      </c>
      <c r="J131" s="363">
        <v>154800</v>
      </c>
      <c r="K131" s="131">
        <f t="shared" si="3"/>
        <v>154800</v>
      </c>
      <c r="L131" s="133"/>
    </row>
    <row r="132" spans="2:12">
      <c r="B132" s="132"/>
      <c r="C132" s="168">
        <v>5.8300000000000498</v>
      </c>
      <c r="D132" s="366" t="s">
        <v>883</v>
      </c>
      <c r="E132" s="128"/>
      <c r="F132" s="128"/>
      <c r="G132" s="191" t="s">
        <v>580</v>
      </c>
      <c r="H132" s="128" t="s">
        <v>102</v>
      </c>
      <c r="I132" s="130">
        <v>3</v>
      </c>
      <c r="J132" s="363">
        <v>58050</v>
      </c>
      <c r="K132" s="131">
        <f t="shared" si="3"/>
        <v>174150</v>
      </c>
      <c r="L132" s="133"/>
    </row>
    <row r="133" spans="2:12" ht="28.5">
      <c r="B133" s="132"/>
      <c r="C133" s="168">
        <v>5.8400000000000496</v>
      </c>
      <c r="D133" s="366" t="s">
        <v>884</v>
      </c>
      <c r="E133" s="128"/>
      <c r="F133" s="128"/>
      <c r="G133" s="191" t="s">
        <v>581</v>
      </c>
      <c r="H133" s="128" t="s">
        <v>102</v>
      </c>
      <c r="I133" s="130">
        <v>2</v>
      </c>
      <c r="J133" s="363">
        <v>109650</v>
      </c>
      <c r="K133" s="131">
        <f t="shared" si="3"/>
        <v>219300</v>
      </c>
      <c r="L133" s="133"/>
    </row>
    <row r="134" spans="2:12">
      <c r="B134" s="132"/>
      <c r="C134" s="168">
        <v>5.8500000000000503</v>
      </c>
      <c r="D134" s="366" t="s">
        <v>885</v>
      </c>
      <c r="E134" s="128"/>
      <c r="F134" s="128"/>
      <c r="G134" s="191" t="s">
        <v>582</v>
      </c>
      <c r="H134" s="128" t="s">
        <v>103</v>
      </c>
      <c r="I134" s="130">
        <v>8.5</v>
      </c>
      <c r="J134" s="363">
        <v>69015</v>
      </c>
      <c r="K134" s="131">
        <f t="shared" si="3"/>
        <v>586627.5</v>
      </c>
      <c r="L134" s="133"/>
    </row>
    <row r="135" spans="2:12" ht="28.5">
      <c r="B135" s="132"/>
      <c r="C135" s="168">
        <v>5.8600000000000501</v>
      </c>
      <c r="D135" s="366" t="s">
        <v>886</v>
      </c>
      <c r="E135" s="128"/>
      <c r="F135" s="128"/>
      <c r="G135" s="191" t="s">
        <v>583</v>
      </c>
      <c r="H135" s="128" t="s">
        <v>102</v>
      </c>
      <c r="I135" s="130">
        <v>1</v>
      </c>
      <c r="J135" s="363">
        <v>361200</v>
      </c>
      <c r="K135" s="131">
        <f t="shared" si="3"/>
        <v>361200</v>
      </c>
      <c r="L135" s="133"/>
    </row>
    <row r="136" spans="2:12" ht="28.5">
      <c r="B136" s="132"/>
      <c r="C136" s="168">
        <v>5.8700000000000498</v>
      </c>
      <c r="D136" s="366" t="s">
        <v>887</v>
      </c>
      <c r="E136" s="128"/>
      <c r="F136" s="128"/>
      <c r="G136" s="191" t="s">
        <v>584</v>
      </c>
      <c r="H136" s="128" t="s">
        <v>103</v>
      </c>
      <c r="I136" s="130">
        <v>1.7</v>
      </c>
      <c r="J136" s="363">
        <v>32250</v>
      </c>
      <c r="K136" s="131">
        <f t="shared" si="3"/>
        <v>54825</v>
      </c>
      <c r="L136" s="133"/>
    </row>
    <row r="137" spans="2:12">
      <c r="B137" s="132"/>
      <c r="C137" s="168">
        <v>5.8800000000000496</v>
      </c>
      <c r="D137" s="366" t="s">
        <v>888</v>
      </c>
      <c r="E137" s="128"/>
      <c r="F137" s="128"/>
      <c r="G137" s="191" t="s">
        <v>585</v>
      </c>
      <c r="H137" s="128" t="s">
        <v>102</v>
      </c>
      <c r="I137" s="130">
        <v>16</v>
      </c>
      <c r="J137" s="363">
        <v>33476</v>
      </c>
      <c r="K137" s="131">
        <f t="shared" si="3"/>
        <v>535616</v>
      </c>
      <c r="L137" s="133"/>
    </row>
    <row r="138" spans="2:12">
      <c r="B138" s="132"/>
      <c r="C138" s="168">
        <v>5.8900000000000503</v>
      </c>
      <c r="D138" s="366" t="s">
        <v>889</v>
      </c>
      <c r="E138" s="128"/>
      <c r="F138" s="128"/>
      <c r="G138" s="191" t="s">
        <v>586</v>
      </c>
      <c r="H138" s="128" t="s">
        <v>102</v>
      </c>
      <c r="I138" s="130">
        <v>3</v>
      </c>
      <c r="J138" s="363">
        <v>58050</v>
      </c>
      <c r="K138" s="131">
        <f t="shared" si="3"/>
        <v>174150</v>
      </c>
      <c r="L138" s="133"/>
    </row>
    <row r="139" spans="2:12">
      <c r="B139" s="132"/>
      <c r="C139" s="168">
        <v>5.9000000000000501</v>
      </c>
      <c r="D139" s="366" t="s">
        <v>890</v>
      </c>
      <c r="E139" s="128"/>
      <c r="F139" s="128"/>
      <c r="G139" s="191" t="s">
        <v>587</v>
      </c>
      <c r="H139" s="128" t="s">
        <v>102</v>
      </c>
      <c r="I139" s="130">
        <v>1</v>
      </c>
      <c r="J139" s="363">
        <v>76110</v>
      </c>
      <c r="K139" s="131">
        <f t="shared" si="3"/>
        <v>76110</v>
      </c>
      <c r="L139" s="133"/>
    </row>
    <row r="140" spans="2:12">
      <c r="B140" s="132"/>
      <c r="C140" s="168">
        <v>5.9100000000000499</v>
      </c>
      <c r="D140" s="366" t="s">
        <v>891</v>
      </c>
      <c r="E140" s="128"/>
      <c r="F140" s="128"/>
      <c r="G140" s="191" t="s">
        <v>588</v>
      </c>
      <c r="H140" s="128" t="s">
        <v>102</v>
      </c>
      <c r="I140" s="130">
        <v>3</v>
      </c>
      <c r="J140" s="363">
        <v>109650</v>
      </c>
      <c r="K140" s="131">
        <f t="shared" si="3"/>
        <v>328950</v>
      </c>
      <c r="L140" s="133"/>
    </row>
    <row r="141" spans="2:12" ht="28.5">
      <c r="B141" s="132"/>
      <c r="C141" s="168">
        <v>5.9200000000000497</v>
      </c>
      <c r="D141" s="366" t="s">
        <v>892</v>
      </c>
      <c r="E141" s="128"/>
      <c r="F141" s="128"/>
      <c r="G141" s="191" t="s">
        <v>589</v>
      </c>
      <c r="H141" s="128" t="s">
        <v>102</v>
      </c>
      <c r="I141" s="130">
        <v>1</v>
      </c>
      <c r="J141" s="363">
        <v>232200</v>
      </c>
      <c r="K141" s="131">
        <f t="shared" si="3"/>
        <v>232200</v>
      </c>
      <c r="L141" s="133"/>
    </row>
    <row r="142" spans="2:12">
      <c r="B142" s="132"/>
      <c r="C142" s="168">
        <v>5.9300000000000601</v>
      </c>
      <c r="D142" s="366" t="s">
        <v>893</v>
      </c>
      <c r="E142" s="128"/>
      <c r="F142" s="128"/>
      <c r="G142" s="191" t="s">
        <v>590</v>
      </c>
      <c r="H142" s="128" t="s">
        <v>102</v>
      </c>
      <c r="I142" s="130">
        <v>1</v>
      </c>
      <c r="J142" s="363">
        <v>49020</v>
      </c>
      <c r="K142" s="131">
        <f t="shared" si="3"/>
        <v>49020</v>
      </c>
      <c r="L142" s="133"/>
    </row>
    <row r="143" spans="2:12">
      <c r="B143" s="132"/>
      <c r="C143" s="168">
        <v>5.9400000000000599</v>
      </c>
      <c r="D143" s="366" t="s">
        <v>894</v>
      </c>
      <c r="E143" s="128"/>
      <c r="F143" s="128"/>
      <c r="G143" s="191" t="s">
        <v>591</v>
      </c>
      <c r="H143" s="128" t="s">
        <v>102</v>
      </c>
      <c r="I143" s="130">
        <v>1</v>
      </c>
      <c r="J143" s="363">
        <v>87720</v>
      </c>
      <c r="K143" s="131">
        <f t="shared" si="3"/>
        <v>87720</v>
      </c>
      <c r="L143" s="133"/>
    </row>
    <row r="144" spans="2:12">
      <c r="B144" s="132"/>
      <c r="C144" s="168">
        <v>5.9500000000000597</v>
      </c>
      <c r="D144" s="366" t="s">
        <v>895</v>
      </c>
      <c r="E144" s="128"/>
      <c r="F144" s="128"/>
      <c r="G144" s="191" t="s">
        <v>592</v>
      </c>
      <c r="H144" s="128" t="s">
        <v>102</v>
      </c>
      <c r="I144" s="130">
        <v>1</v>
      </c>
      <c r="J144" s="363">
        <v>161250</v>
      </c>
      <c r="K144" s="131">
        <f t="shared" si="3"/>
        <v>161250</v>
      </c>
      <c r="L144" s="133"/>
    </row>
    <row r="145" spans="2:12">
      <c r="B145" s="132"/>
      <c r="C145" s="168">
        <v>5.9600000000000604</v>
      </c>
      <c r="D145" s="366" t="s">
        <v>896</v>
      </c>
      <c r="E145" s="128"/>
      <c r="F145" s="128"/>
      <c r="G145" s="191" t="s">
        <v>593</v>
      </c>
      <c r="H145" s="128" t="s">
        <v>103</v>
      </c>
      <c r="I145" s="130">
        <v>8.5</v>
      </c>
      <c r="J145" s="363">
        <v>70950</v>
      </c>
      <c r="K145" s="131">
        <f t="shared" si="3"/>
        <v>603075</v>
      </c>
      <c r="L145" s="133"/>
    </row>
    <row r="146" spans="2:12" ht="28.5">
      <c r="B146" s="132"/>
      <c r="C146" s="168">
        <v>5.9700000000000601</v>
      </c>
      <c r="D146" s="366" t="s">
        <v>897</v>
      </c>
      <c r="E146" s="128"/>
      <c r="F146" s="128"/>
      <c r="G146" s="191" t="s">
        <v>594</v>
      </c>
      <c r="H146" s="128" t="s">
        <v>103</v>
      </c>
      <c r="I146" s="130">
        <v>8.5</v>
      </c>
      <c r="J146" s="363">
        <v>77400</v>
      </c>
      <c r="K146" s="131">
        <f t="shared" si="3"/>
        <v>657900</v>
      </c>
      <c r="L146" s="133"/>
    </row>
    <row r="147" spans="2:12" ht="57">
      <c r="B147" s="132"/>
      <c r="C147" s="168">
        <v>5.9800000000000599</v>
      </c>
      <c r="D147" s="366" t="s">
        <v>898</v>
      </c>
      <c r="E147" s="128"/>
      <c r="F147" s="128"/>
      <c r="G147" s="191" t="s">
        <v>595</v>
      </c>
      <c r="H147" s="128" t="s">
        <v>103</v>
      </c>
      <c r="I147" s="130">
        <v>5.95</v>
      </c>
      <c r="J147" s="363">
        <v>29876</v>
      </c>
      <c r="K147" s="131">
        <f t="shared" si="3"/>
        <v>177762.2</v>
      </c>
      <c r="L147" s="133"/>
    </row>
    <row r="148" spans="2:12" ht="57">
      <c r="B148" s="132"/>
      <c r="C148" s="168">
        <v>5.9900000000000597</v>
      </c>
      <c r="D148" s="366" t="s">
        <v>899</v>
      </c>
      <c r="E148" s="128"/>
      <c r="F148" s="128"/>
      <c r="G148" s="191" t="s">
        <v>596</v>
      </c>
      <c r="H148" s="128" t="s">
        <v>103</v>
      </c>
      <c r="I148" s="130">
        <v>5.0999999999999996</v>
      </c>
      <c r="J148" s="363">
        <v>43499</v>
      </c>
      <c r="K148" s="131">
        <f t="shared" si="3"/>
        <v>221844.9</v>
      </c>
      <c r="L148" s="133"/>
    </row>
    <row r="149" spans="2:12" ht="57">
      <c r="B149" s="132"/>
      <c r="C149" s="365">
        <v>5.0999999999999996</v>
      </c>
      <c r="D149" s="366" t="s">
        <v>900</v>
      </c>
      <c r="E149" s="128"/>
      <c r="F149" s="128"/>
      <c r="G149" s="191" t="s">
        <v>597</v>
      </c>
      <c r="H149" s="128" t="s">
        <v>103</v>
      </c>
      <c r="I149" s="130">
        <v>4.25</v>
      </c>
      <c r="J149" s="363">
        <v>62230</v>
      </c>
      <c r="K149" s="131">
        <f t="shared" ref="K149:K201" si="4">+I149*J149</f>
        <v>264477.5</v>
      </c>
      <c r="L149" s="133"/>
    </row>
    <row r="150" spans="2:12" ht="57">
      <c r="B150" s="132"/>
      <c r="C150" s="365">
        <v>5.101</v>
      </c>
      <c r="D150" s="366" t="s">
        <v>901</v>
      </c>
      <c r="E150" s="128"/>
      <c r="F150" s="128"/>
      <c r="G150" s="191" t="s">
        <v>598</v>
      </c>
      <c r="H150" s="128" t="s">
        <v>103</v>
      </c>
      <c r="I150" s="130">
        <v>3.4</v>
      </c>
      <c r="J150" s="363">
        <v>92880</v>
      </c>
      <c r="K150" s="131">
        <f t="shared" si="4"/>
        <v>315792</v>
      </c>
      <c r="L150" s="133"/>
    </row>
    <row r="151" spans="2:12" ht="57">
      <c r="B151" s="132"/>
      <c r="C151" s="365">
        <v>5.1020000000000003</v>
      </c>
      <c r="D151" s="366" t="s">
        <v>902</v>
      </c>
      <c r="E151" s="128"/>
      <c r="F151" s="128"/>
      <c r="G151" s="191" t="s">
        <v>599</v>
      </c>
      <c r="H151" s="128" t="s">
        <v>103</v>
      </c>
      <c r="I151" s="130">
        <v>7.6499999999999995</v>
      </c>
      <c r="J151" s="363">
        <v>47415</v>
      </c>
      <c r="K151" s="131">
        <f t="shared" si="4"/>
        <v>362724.75</v>
      </c>
      <c r="L151" s="133"/>
    </row>
    <row r="152" spans="2:12" ht="57">
      <c r="B152" s="132"/>
      <c r="C152" s="365">
        <v>5.1029999999999998</v>
      </c>
      <c r="D152" s="366" t="s">
        <v>903</v>
      </c>
      <c r="E152" s="128"/>
      <c r="F152" s="128"/>
      <c r="G152" s="191" t="s">
        <v>600</v>
      </c>
      <c r="H152" s="128" t="s">
        <v>103</v>
      </c>
      <c r="I152" s="130">
        <v>5.95</v>
      </c>
      <c r="J152" s="363">
        <v>72446</v>
      </c>
      <c r="K152" s="131">
        <f t="shared" si="4"/>
        <v>431053.7</v>
      </c>
      <c r="L152" s="133"/>
    </row>
    <row r="153" spans="2:12" ht="57">
      <c r="B153" s="132"/>
      <c r="C153" s="365">
        <v>5.1040000000000001</v>
      </c>
      <c r="D153" s="366" t="s">
        <v>904</v>
      </c>
      <c r="E153" s="128"/>
      <c r="F153" s="128"/>
      <c r="G153" s="191" t="s">
        <v>601</v>
      </c>
      <c r="H153" s="128" t="s">
        <v>103</v>
      </c>
      <c r="I153" s="130">
        <v>5.0999999999999996</v>
      </c>
      <c r="J153" s="363">
        <v>107354</v>
      </c>
      <c r="K153" s="131">
        <f t="shared" si="4"/>
        <v>547505.39999999991</v>
      </c>
      <c r="L153" s="133"/>
    </row>
    <row r="154" spans="2:12" ht="57">
      <c r="B154" s="132"/>
      <c r="C154" s="365">
        <v>5.1050000000000004</v>
      </c>
      <c r="D154" s="366" t="s">
        <v>905</v>
      </c>
      <c r="E154" s="128"/>
      <c r="F154" s="128"/>
      <c r="G154" s="191" t="s">
        <v>602</v>
      </c>
      <c r="H154" s="128" t="s">
        <v>103</v>
      </c>
      <c r="I154" s="130">
        <v>4.25</v>
      </c>
      <c r="J154" s="363">
        <v>162695</v>
      </c>
      <c r="K154" s="131">
        <f t="shared" si="4"/>
        <v>691453.75</v>
      </c>
      <c r="L154" s="133"/>
    </row>
    <row r="155" spans="2:12" ht="57">
      <c r="B155" s="132"/>
      <c r="C155" s="365">
        <v>5.1059999999999999</v>
      </c>
      <c r="D155" s="366" t="s">
        <v>906</v>
      </c>
      <c r="E155" s="128"/>
      <c r="F155" s="128"/>
      <c r="G155" s="191" t="s">
        <v>603</v>
      </c>
      <c r="H155" s="128" t="s">
        <v>102</v>
      </c>
      <c r="I155" s="130">
        <v>1</v>
      </c>
      <c r="J155" s="363">
        <v>735300</v>
      </c>
      <c r="K155" s="131">
        <f t="shared" si="4"/>
        <v>735300</v>
      </c>
      <c r="L155" s="133"/>
    </row>
    <row r="156" spans="2:12" ht="85.5">
      <c r="B156" s="132"/>
      <c r="C156" s="365">
        <v>5.1070000000000002</v>
      </c>
      <c r="D156" s="366" t="s">
        <v>907</v>
      </c>
      <c r="E156" s="128"/>
      <c r="F156" s="128"/>
      <c r="G156" s="191" t="s">
        <v>604</v>
      </c>
      <c r="H156" s="128" t="s">
        <v>102</v>
      </c>
      <c r="I156" s="130">
        <v>1</v>
      </c>
      <c r="J156" s="363">
        <v>2812200</v>
      </c>
      <c r="K156" s="131">
        <f t="shared" si="4"/>
        <v>2812200</v>
      </c>
      <c r="L156" s="133"/>
    </row>
    <row r="157" spans="2:12" ht="28.5">
      <c r="B157" s="132"/>
      <c r="C157" s="365">
        <v>5.1079999999999997</v>
      </c>
      <c r="D157" s="366" t="s">
        <v>908</v>
      </c>
      <c r="E157" s="128"/>
      <c r="F157" s="128"/>
      <c r="G157" s="191" t="s">
        <v>605</v>
      </c>
      <c r="H157" s="128" t="s">
        <v>102</v>
      </c>
      <c r="I157" s="130">
        <v>5</v>
      </c>
      <c r="J157" s="363">
        <v>425700</v>
      </c>
      <c r="K157" s="131">
        <f t="shared" si="4"/>
        <v>2128500</v>
      </c>
      <c r="L157" s="133"/>
    </row>
    <row r="158" spans="2:12" ht="28.5">
      <c r="B158" s="132"/>
      <c r="C158" s="365">
        <v>5.109</v>
      </c>
      <c r="D158" s="366" t="s">
        <v>909</v>
      </c>
      <c r="E158" s="128"/>
      <c r="F158" s="128"/>
      <c r="G158" s="191" t="s">
        <v>606</v>
      </c>
      <c r="H158" s="128" t="s">
        <v>102</v>
      </c>
      <c r="I158" s="130">
        <v>5</v>
      </c>
      <c r="J158" s="363">
        <v>451500</v>
      </c>
      <c r="K158" s="131">
        <f t="shared" si="4"/>
        <v>2257500</v>
      </c>
      <c r="L158" s="133"/>
    </row>
    <row r="159" spans="2:12">
      <c r="B159" s="132"/>
      <c r="C159" s="365">
        <v>5.1100000000000003</v>
      </c>
      <c r="D159" s="366" t="s">
        <v>910</v>
      </c>
      <c r="E159" s="128"/>
      <c r="F159" s="128"/>
      <c r="G159" s="191" t="s">
        <v>607</v>
      </c>
      <c r="H159" s="128" t="s">
        <v>102</v>
      </c>
      <c r="I159" s="130">
        <v>3</v>
      </c>
      <c r="J159" s="363">
        <v>445050</v>
      </c>
      <c r="K159" s="131">
        <f t="shared" si="4"/>
        <v>1335150</v>
      </c>
      <c r="L159" s="133"/>
    </row>
    <row r="160" spans="2:12" ht="28.5">
      <c r="B160" s="132"/>
      <c r="C160" s="365">
        <v>5.1109999999999998</v>
      </c>
      <c r="D160" s="366" t="s">
        <v>911</v>
      </c>
      <c r="E160" s="128"/>
      <c r="F160" s="128"/>
      <c r="G160" s="191" t="s">
        <v>608</v>
      </c>
      <c r="H160" s="128" t="s">
        <v>102</v>
      </c>
      <c r="I160" s="130">
        <v>1</v>
      </c>
      <c r="J160" s="363">
        <v>3225000</v>
      </c>
      <c r="K160" s="131">
        <f t="shared" si="4"/>
        <v>3225000</v>
      </c>
      <c r="L160" s="133"/>
    </row>
    <row r="161" spans="2:12">
      <c r="B161" s="132"/>
      <c r="C161" s="365">
        <v>5.1120000000000001</v>
      </c>
      <c r="D161" s="366" t="s">
        <v>912</v>
      </c>
      <c r="E161" s="128"/>
      <c r="F161" s="128"/>
      <c r="G161" s="191" t="s">
        <v>609</v>
      </c>
      <c r="H161" s="128" t="s">
        <v>102</v>
      </c>
      <c r="I161" s="130">
        <v>2</v>
      </c>
      <c r="J161" s="363">
        <v>283800</v>
      </c>
      <c r="K161" s="131">
        <f t="shared" si="4"/>
        <v>567600</v>
      </c>
      <c r="L161" s="133"/>
    </row>
    <row r="162" spans="2:12" ht="28.5">
      <c r="B162" s="132"/>
      <c r="C162" s="365">
        <v>5.1130000000000004</v>
      </c>
      <c r="D162" s="366" t="s">
        <v>913</v>
      </c>
      <c r="E162" s="128"/>
      <c r="F162" s="128"/>
      <c r="G162" s="191" t="s">
        <v>610</v>
      </c>
      <c r="H162" s="128" t="s">
        <v>102</v>
      </c>
      <c r="I162" s="130">
        <v>2</v>
      </c>
      <c r="J162" s="363">
        <v>309600</v>
      </c>
      <c r="K162" s="131">
        <f t="shared" si="4"/>
        <v>619200</v>
      </c>
      <c r="L162" s="133"/>
    </row>
    <row r="163" spans="2:12" ht="28.5">
      <c r="B163" s="132"/>
      <c r="C163" s="365">
        <v>5.1139999999999999</v>
      </c>
      <c r="D163" s="366" t="s">
        <v>914</v>
      </c>
      <c r="E163" s="128"/>
      <c r="F163" s="128"/>
      <c r="G163" s="191" t="s">
        <v>611</v>
      </c>
      <c r="H163" s="128" t="s">
        <v>102</v>
      </c>
      <c r="I163" s="130">
        <v>2</v>
      </c>
      <c r="J163" s="363">
        <v>438600</v>
      </c>
      <c r="K163" s="131">
        <f t="shared" si="4"/>
        <v>877200</v>
      </c>
      <c r="L163" s="133"/>
    </row>
    <row r="164" spans="2:12" ht="42.75">
      <c r="B164" s="132"/>
      <c r="C164" s="365">
        <v>5.1150000000000002</v>
      </c>
      <c r="D164" s="366" t="s">
        <v>915</v>
      </c>
      <c r="E164" s="128"/>
      <c r="F164" s="128"/>
      <c r="G164" s="191" t="s">
        <v>612</v>
      </c>
      <c r="H164" s="128" t="s">
        <v>102</v>
      </c>
      <c r="I164" s="130">
        <v>5</v>
      </c>
      <c r="J164" s="363">
        <v>109650</v>
      </c>
      <c r="K164" s="131">
        <f t="shared" si="4"/>
        <v>548250</v>
      </c>
      <c r="L164" s="133"/>
    </row>
    <row r="165" spans="2:12" ht="42.75">
      <c r="B165" s="132"/>
      <c r="C165" s="365">
        <v>5.1159999999999997</v>
      </c>
      <c r="D165" s="366" t="s">
        <v>916</v>
      </c>
      <c r="E165" s="128"/>
      <c r="F165" s="128"/>
      <c r="G165" s="191" t="s">
        <v>613</v>
      </c>
      <c r="H165" s="128" t="s">
        <v>102</v>
      </c>
      <c r="I165" s="130">
        <v>5</v>
      </c>
      <c r="J165" s="363">
        <v>109650</v>
      </c>
      <c r="K165" s="131">
        <f t="shared" si="4"/>
        <v>548250</v>
      </c>
      <c r="L165" s="133"/>
    </row>
    <row r="166" spans="2:12" ht="42.75">
      <c r="B166" s="132"/>
      <c r="C166" s="365">
        <v>5.1170000000000098</v>
      </c>
      <c r="D166" s="366" t="s">
        <v>917</v>
      </c>
      <c r="E166" s="128"/>
      <c r="F166" s="128"/>
      <c r="G166" s="191" t="s">
        <v>614</v>
      </c>
      <c r="H166" s="128" t="s">
        <v>102</v>
      </c>
      <c r="I166" s="130">
        <v>3</v>
      </c>
      <c r="J166" s="363">
        <v>109650</v>
      </c>
      <c r="K166" s="131">
        <f t="shared" si="4"/>
        <v>328950</v>
      </c>
      <c r="L166" s="133"/>
    </row>
    <row r="167" spans="2:12" ht="42.75">
      <c r="B167" s="132"/>
      <c r="C167" s="365">
        <v>5.1180000000000101</v>
      </c>
      <c r="D167" s="366" t="s">
        <v>918</v>
      </c>
      <c r="E167" s="128"/>
      <c r="F167" s="128"/>
      <c r="G167" s="191" t="s">
        <v>615</v>
      </c>
      <c r="H167" s="128" t="s">
        <v>102</v>
      </c>
      <c r="I167" s="130">
        <v>3</v>
      </c>
      <c r="J167" s="363">
        <v>109650</v>
      </c>
      <c r="K167" s="131">
        <f t="shared" si="4"/>
        <v>328950</v>
      </c>
      <c r="L167" s="133"/>
    </row>
    <row r="168" spans="2:12" ht="42.75">
      <c r="B168" s="132"/>
      <c r="C168" s="365">
        <v>5.1190000000000104</v>
      </c>
      <c r="D168" s="366" t="s">
        <v>919</v>
      </c>
      <c r="E168" s="128"/>
      <c r="F168" s="128"/>
      <c r="G168" s="191" t="s">
        <v>616</v>
      </c>
      <c r="H168" s="128" t="s">
        <v>102</v>
      </c>
      <c r="I168" s="130">
        <v>3</v>
      </c>
      <c r="J168" s="363">
        <v>109650</v>
      </c>
      <c r="K168" s="131">
        <f t="shared" si="4"/>
        <v>328950</v>
      </c>
      <c r="L168" s="133"/>
    </row>
    <row r="169" spans="2:12" ht="42.75">
      <c r="B169" s="132"/>
      <c r="C169" s="365">
        <v>5.1200000000000099</v>
      </c>
      <c r="D169" s="366" t="s">
        <v>920</v>
      </c>
      <c r="E169" s="128"/>
      <c r="F169" s="128"/>
      <c r="G169" s="191" t="s">
        <v>617</v>
      </c>
      <c r="H169" s="128" t="s">
        <v>102</v>
      </c>
      <c r="I169" s="130">
        <v>3</v>
      </c>
      <c r="J169" s="363">
        <v>109650</v>
      </c>
      <c r="K169" s="131">
        <f t="shared" si="4"/>
        <v>328950</v>
      </c>
      <c r="L169" s="133"/>
    </row>
    <row r="170" spans="2:12" ht="42.75">
      <c r="B170" s="132"/>
      <c r="C170" s="365">
        <v>5.1210000000000102</v>
      </c>
      <c r="D170" s="366" t="s">
        <v>921</v>
      </c>
      <c r="E170" s="128"/>
      <c r="F170" s="128"/>
      <c r="G170" s="191" t="s">
        <v>618</v>
      </c>
      <c r="H170" s="128" t="s">
        <v>102</v>
      </c>
      <c r="I170" s="130">
        <v>1</v>
      </c>
      <c r="J170" s="363">
        <v>109650</v>
      </c>
      <c r="K170" s="131">
        <f t="shared" si="4"/>
        <v>109650</v>
      </c>
      <c r="L170" s="133"/>
    </row>
    <row r="171" spans="2:12" ht="28.5">
      <c r="B171" s="132"/>
      <c r="C171" s="365">
        <v>5.1220000000000097</v>
      </c>
      <c r="D171" s="366" t="s">
        <v>922</v>
      </c>
      <c r="E171" s="128"/>
      <c r="F171" s="128"/>
      <c r="G171" s="191" t="s">
        <v>619</v>
      </c>
      <c r="H171" s="128" t="s">
        <v>103</v>
      </c>
      <c r="I171" s="130">
        <v>19.55</v>
      </c>
      <c r="J171" s="363">
        <v>9675</v>
      </c>
      <c r="K171" s="131">
        <f t="shared" si="4"/>
        <v>189146.25</v>
      </c>
      <c r="L171" s="133"/>
    </row>
    <row r="172" spans="2:12" ht="42.75">
      <c r="B172" s="132"/>
      <c r="C172" s="365">
        <v>5.12300000000001</v>
      </c>
      <c r="D172" s="366" t="s">
        <v>923</v>
      </c>
      <c r="E172" s="128"/>
      <c r="F172" s="128"/>
      <c r="G172" s="191" t="s">
        <v>620</v>
      </c>
      <c r="H172" s="128" t="s">
        <v>102</v>
      </c>
      <c r="I172" s="130">
        <v>2</v>
      </c>
      <c r="J172" s="363">
        <v>116100</v>
      </c>
      <c r="K172" s="131">
        <f t="shared" si="4"/>
        <v>232200</v>
      </c>
      <c r="L172" s="133"/>
    </row>
    <row r="173" spans="2:12" ht="42.75">
      <c r="B173" s="132"/>
      <c r="C173" s="365">
        <v>5.1240000000000103</v>
      </c>
      <c r="D173" s="366" t="s">
        <v>924</v>
      </c>
      <c r="E173" s="128"/>
      <c r="F173" s="128"/>
      <c r="G173" s="191" t="s">
        <v>621</v>
      </c>
      <c r="H173" s="128" t="s">
        <v>102</v>
      </c>
      <c r="I173" s="130">
        <v>2</v>
      </c>
      <c r="J173" s="363">
        <v>129000</v>
      </c>
      <c r="K173" s="131">
        <f t="shared" si="4"/>
        <v>258000</v>
      </c>
      <c r="L173" s="133"/>
    </row>
    <row r="174" spans="2:12" ht="28.5">
      <c r="B174" s="132"/>
      <c r="C174" s="365">
        <v>5.1250000000000098</v>
      </c>
      <c r="D174" s="366" t="s">
        <v>925</v>
      </c>
      <c r="E174" s="128"/>
      <c r="F174" s="128"/>
      <c r="G174" s="191" t="s">
        <v>622</v>
      </c>
      <c r="H174" s="128" t="s">
        <v>103</v>
      </c>
      <c r="I174" s="130">
        <v>46.75</v>
      </c>
      <c r="J174" s="363">
        <v>15480</v>
      </c>
      <c r="K174" s="131">
        <f t="shared" si="4"/>
        <v>723690</v>
      </c>
      <c r="L174" s="133"/>
    </row>
    <row r="175" spans="2:12" ht="85.5">
      <c r="B175" s="132"/>
      <c r="C175" s="365">
        <v>5.1260000000000101</v>
      </c>
      <c r="D175" s="366" t="s">
        <v>926</v>
      </c>
      <c r="E175" s="128"/>
      <c r="F175" s="128"/>
      <c r="G175" s="191" t="s">
        <v>623</v>
      </c>
      <c r="H175" s="128" t="s">
        <v>103</v>
      </c>
      <c r="I175" s="130">
        <v>78.2</v>
      </c>
      <c r="J175" s="363">
        <v>11392</v>
      </c>
      <c r="K175" s="131">
        <f t="shared" si="4"/>
        <v>890854.40000000002</v>
      </c>
      <c r="L175" s="133"/>
    </row>
    <row r="176" spans="2:12" ht="85.5">
      <c r="B176" s="132"/>
      <c r="C176" s="365">
        <v>5.1270000000000104</v>
      </c>
      <c r="D176" s="366" t="s">
        <v>927</v>
      </c>
      <c r="E176" s="128"/>
      <c r="F176" s="128"/>
      <c r="G176" s="191" t="s">
        <v>624</v>
      </c>
      <c r="H176" s="128" t="s">
        <v>103</v>
      </c>
      <c r="I176" s="130">
        <v>58.65</v>
      </c>
      <c r="J176" s="363">
        <v>23220</v>
      </c>
      <c r="K176" s="131">
        <f t="shared" si="4"/>
        <v>1361853</v>
      </c>
      <c r="L176" s="133"/>
    </row>
    <row r="177" spans="2:12" ht="85.5">
      <c r="B177" s="132"/>
      <c r="C177" s="365">
        <v>5.1280000000000099</v>
      </c>
      <c r="D177" s="366" t="s">
        <v>928</v>
      </c>
      <c r="E177" s="128"/>
      <c r="F177" s="128"/>
      <c r="G177" s="191" t="s">
        <v>625</v>
      </c>
      <c r="H177" s="128" t="s">
        <v>102</v>
      </c>
      <c r="I177" s="130">
        <v>20</v>
      </c>
      <c r="J177" s="363">
        <v>4515</v>
      </c>
      <c r="K177" s="131">
        <f t="shared" si="4"/>
        <v>90300</v>
      </c>
      <c r="L177" s="133"/>
    </row>
    <row r="178" spans="2:12" ht="71.25">
      <c r="B178" s="132"/>
      <c r="C178" s="365">
        <v>5.1290000000000102</v>
      </c>
      <c r="D178" s="366" t="s">
        <v>929</v>
      </c>
      <c r="E178" s="128"/>
      <c r="F178" s="128"/>
      <c r="G178" s="191" t="s">
        <v>626</v>
      </c>
      <c r="H178" s="128" t="s">
        <v>103</v>
      </c>
      <c r="I178" s="130">
        <v>19.55</v>
      </c>
      <c r="J178" s="363">
        <v>49020</v>
      </c>
      <c r="K178" s="131">
        <f t="shared" si="4"/>
        <v>958341</v>
      </c>
      <c r="L178" s="133"/>
    </row>
    <row r="179" spans="2:12" ht="71.25">
      <c r="B179" s="132"/>
      <c r="C179" s="365">
        <v>5.1300000000000097</v>
      </c>
      <c r="D179" s="366" t="s">
        <v>930</v>
      </c>
      <c r="E179" s="128"/>
      <c r="F179" s="128"/>
      <c r="G179" s="191" t="s">
        <v>627</v>
      </c>
      <c r="H179" s="128" t="s">
        <v>103</v>
      </c>
      <c r="I179" s="130">
        <v>93.5</v>
      </c>
      <c r="J179" s="363">
        <v>28380</v>
      </c>
      <c r="K179" s="131">
        <f t="shared" si="4"/>
        <v>2653530</v>
      </c>
      <c r="L179" s="133"/>
    </row>
    <row r="180" spans="2:12" ht="85.5">
      <c r="B180" s="132"/>
      <c r="C180" s="365">
        <v>5.13100000000001</v>
      </c>
      <c r="D180" s="366" t="s">
        <v>931</v>
      </c>
      <c r="E180" s="128"/>
      <c r="F180" s="128"/>
      <c r="G180" s="191" t="s">
        <v>628</v>
      </c>
      <c r="H180" s="128" t="s">
        <v>102</v>
      </c>
      <c r="I180" s="130">
        <v>1</v>
      </c>
      <c r="J180" s="363">
        <v>1006200</v>
      </c>
      <c r="K180" s="131">
        <f t="shared" si="4"/>
        <v>1006200</v>
      </c>
      <c r="L180" s="133"/>
    </row>
    <row r="181" spans="2:12" ht="85.5">
      <c r="B181" s="132"/>
      <c r="C181" s="365">
        <v>5.1320000000000103</v>
      </c>
      <c r="D181" s="366" t="s">
        <v>932</v>
      </c>
      <c r="E181" s="128"/>
      <c r="F181" s="128"/>
      <c r="G181" s="191" t="s">
        <v>629</v>
      </c>
      <c r="H181" s="128" t="s">
        <v>102</v>
      </c>
      <c r="I181" s="130">
        <v>1</v>
      </c>
      <c r="J181" s="363">
        <v>1548000</v>
      </c>
      <c r="K181" s="131">
        <f t="shared" si="4"/>
        <v>1548000</v>
      </c>
      <c r="L181" s="133"/>
    </row>
    <row r="182" spans="2:12" ht="85.5">
      <c r="B182" s="132"/>
      <c r="C182" s="365">
        <v>5.1330000000000098</v>
      </c>
      <c r="D182" s="366" t="s">
        <v>933</v>
      </c>
      <c r="E182" s="128"/>
      <c r="F182" s="128"/>
      <c r="G182" s="191" t="s">
        <v>630</v>
      </c>
      <c r="H182" s="128" t="s">
        <v>102</v>
      </c>
      <c r="I182" s="130">
        <v>1</v>
      </c>
      <c r="J182" s="363">
        <v>1032000</v>
      </c>
      <c r="K182" s="131">
        <f t="shared" si="4"/>
        <v>1032000</v>
      </c>
      <c r="L182" s="133"/>
    </row>
    <row r="183" spans="2:12" ht="85.5">
      <c r="B183" s="132"/>
      <c r="C183" s="365">
        <v>5.1340000000000101</v>
      </c>
      <c r="D183" s="366" t="s">
        <v>934</v>
      </c>
      <c r="E183" s="128"/>
      <c r="F183" s="128"/>
      <c r="G183" s="191" t="s">
        <v>631</v>
      </c>
      <c r="H183" s="128" t="s">
        <v>102</v>
      </c>
      <c r="I183" s="130">
        <v>1</v>
      </c>
      <c r="J183" s="363">
        <v>58050</v>
      </c>
      <c r="K183" s="131">
        <f t="shared" si="4"/>
        <v>58050</v>
      </c>
      <c r="L183" s="133"/>
    </row>
    <row r="184" spans="2:12" ht="85.5">
      <c r="B184" s="132"/>
      <c r="C184" s="365">
        <v>5.1350000000000096</v>
      </c>
      <c r="D184" s="366" t="s">
        <v>935</v>
      </c>
      <c r="E184" s="128"/>
      <c r="F184" s="128"/>
      <c r="G184" s="191" t="s">
        <v>632</v>
      </c>
      <c r="H184" s="128" t="s">
        <v>102</v>
      </c>
      <c r="I184" s="130">
        <v>11</v>
      </c>
      <c r="J184" s="363">
        <v>61920</v>
      </c>
      <c r="K184" s="131">
        <f t="shared" si="4"/>
        <v>681120</v>
      </c>
      <c r="L184" s="133"/>
    </row>
    <row r="185" spans="2:12" ht="85.5">
      <c r="B185" s="132"/>
      <c r="C185" s="365">
        <v>5.1360000000000099</v>
      </c>
      <c r="D185" s="366" t="s">
        <v>936</v>
      </c>
      <c r="E185" s="128"/>
      <c r="F185" s="128"/>
      <c r="G185" s="191" t="s">
        <v>633</v>
      </c>
      <c r="H185" s="128" t="s">
        <v>102</v>
      </c>
      <c r="I185" s="130">
        <v>9</v>
      </c>
      <c r="J185" s="363">
        <v>83592</v>
      </c>
      <c r="K185" s="131">
        <f t="shared" si="4"/>
        <v>752328</v>
      </c>
      <c r="L185" s="133"/>
    </row>
    <row r="186" spans="2:12" ht="85.5">
      <c r="B186" s="132"/>
      <c r="C186" s="365">
        <v>5.1370000000000102</v>
      </c>
      <c r="D186" s="366" t="s">
        <v>937</v>
      </c>
      <c r="E186" s="128"/>
      <c r="F186" s="128"/>
      <c r="G186" s="191" t="s">
        <v>634</v>
      </c>
      <c r="H186" s="128" t="s">
        <v>102</v>
      </c>
      <c r="I186" s="130">
        <v>3</v>
      </c>
      <c r="J186" s="363">
        <v>109650</v>
      </c>
      <c r="K186" s="131">
        <f t="shared" si="4"/>
        <v>328950</v>
      </c>
      <c r="L186" s="133"/>
    </row>
    <row r="187" spans="2:12" ht="85.5">
      <c r="B187" s="132"/>
      <c r="C187" s="365">
        <v>5.1380000000000097</v>
      </c>
      <c r="D187" s="366" t="s">
        <v>938</v>
      </c>
      <c r="E187" s="128"/>
      <c r="F187" s="128"/>
      <c r="G187" s="191" t="s">
        <v>635</v>
      </c>
      <c r="H187" s="128" t="s">
        <v>103</v>
      </c>
      <c r="I187" s="130">
        <v>8.5</v>
      </c>
      <c r="J187" s="363">
        <v>38958</v>
      </c>
      <c r="K187" s="131">
        <f t="shared" si="4"/>
        <v>331143</v>
      </c>
      <c r="L187" s="133"/>
    </row>
    <row r="188" spans="2:12" ht="71.25">
      <c r="B188" s="132"/>
      <c r="C188" s="365">
        <v>5.13900000000001</v>
      </c>
      <c r="D188" s="366" t="s">
        <v>939</v>
      </c>
      <c r="E188" s="128"/>
      <c r="F188" s="128"/>
      <c r="G188" s="191" t="s">
        <v>636</v>
      </c>
      <c r="H188" s="128" t="s">
        <v>103</v>
      </c>
      <c r="I188" s="130">
        <v>46.75</v>
      </c>
      <c r="J188" s="363">
        <v>28380</v>
      </c>
      <c r="K188" s="131">
        <f t="shared" si="4"/>
        <v>1326765</v>
      </c>
      <c r="L188" s="133"/>
    </row>
    <row r="189" spans="2:12" ht="85.5">
      <c r="B189" s="132"/>
      <c r="C189" s="365">
        <v>5.1400000000000103</v>
      </c>
      <c r="D189" s="366" t="s">
        <v>940</v>
      </c>
      <c r="E189" s="128"/>
      <c r="F189" s="128"/>
      <c r="G189" s="191" t="s">
        <v>637</v>
      </c>
      <c r="H189" s="128" t="s">
        <v>103</v>
      </c>
      <c r="I189" s="130">
        <v>39.1</v>
      </c>
      <c r="J189" s="363">
        <v>20673</v>
      </c>
      <c r="K189" s="131">
        <f t="shared" si="4"/>
        <v>808314.3</v>
      </c>
      <c r="L189" s="133"/>
    </row>
    <row r="190" spans="2:12" ht="85.5">
      <c r="B190" s="132"/>
      <c r="C190" s="365">
        <v>5.1410000000000098</v>
      </c>
      <c r="D190" s="366" t="s">
        <v>941</v>
      </c>
      <c r="E190" s="128"/>
      <c r="F190" s="128"/>
      <c r="G190" s="191" t="s">
        <v>638</v>
      </c>
      <c r="H190" s="128" t="s">
        <v>102</v>
      </c>
      <c r="I190" s="130">
        <v>9</v>
      </c>
      <c r="J190" s="363">
        <v>49020</v>
      </c>
      <c r="K190" s="131">
        <f t="shared" si="4"/>
        <v>441180</v>
      </c>
      <c r="L190" s="133"/>
    </row>
    <row r="191" spans="2:12" ht="85.5">
      <c r="B191" s="132"/>
      <c r="C191" s="365">
        <v>5.1420000000000101</v>
      </c>
      <c r="D191" s="366" t="s">
        <v>942</v>
      </c>
      <c r="E191" s="128"/>
      <c r="F191" s="128"/>
      <c r="G191" s="191" t="s">
        <v>639</v>
      </c>
      <c r="H191" s="128" t="s">
        <v>102</v>
      </c>
      <c r="I191" s="130">
        <v>1</v>
      </c>
      <c r="J191" s="363">
        <v>361200</v>
      </c>
      <c r="K191" s="131">
        <f t="shared" si="4"/>
        <v>361200</v>
      </c>
      <c r="L191" s="133"/>
    </row>
    <row r="192" spans="2:12" ht="85.5">
      <c r="B192" s="132"/>
      <c r="C192" s="365">
        <v>5.1430000000000096</v>
      </c>
      <c r="D192" s="366" t="s">
        <v>943</v>
      </c>
      <c r="E192" s="128"/>
      <c r="F192" s="128"/>
      <c r="G192" s="191" t="s">
        <v>640</v>
      </c>
      <c r="H192" s="128" t="s">
        <v>102</v>
      </c>
      <c r="I192" s="130">
        <v>1</v>
      </c>
      <c r="J192" s="363">
        <v>283800</v>
      </c>
      <c r="K192" s="131">
        <f t="shared" si="4"/>
        <v>283800</v>
      </c>
      <c r="L192" s="133"/>
    </row>
    <row r="193" spans="2:12" ht="85.5">
      <c r="B193" s="132"/>
      <c r="C193" s="365">
        <v>5.1440000000000099</v>
      </c>
      <c r="D193" s="366" t="s">
        <v>944</v>
      </c>
      <c r="E193" s="128"/>
      <c r="F193" s="128"/>
      <c r="G193" s="191" t="s">
        <v>641</v>
      </c>
      <c r="H193" s="128" t="s">
        <v>102</v>
      </c>
      <c r="I193" s="130">
        <v>1</v>
      </c>
      <c r="J193" s="363">
        <v>49020</v>
      </c>
      <c r="K193" s="131">
        <f t="shared" si="4"/>
        <v>49020</v>
      </c>
      <c r="L193" s="133"/>
    </row>
    <row r="194" spans="2:12" ht="85.5">
      <c r="B194" s="132"/>
      <c r="C194" s="365">
        <v>5.1450000000000102</v>
      </c>
      <c r="D194" s="366" t="s">
        <v>945</v>
      </c>
      <c r="E194" s="128"/>
      <c r="F194" s="128"/>
      <c r="G194" s="191" t="s">
        <v>642</v>
      </c>
      <c r="H194" s="128" t="s">
        <v>102</v>
      </c>
      <c r="I194" s="130">
        <v>2</v>
      </c>
      <c r="J194" s="363">
        <v>23220</v>
      </c>
      <c r="K194" s="131">
        <f t="shared" si="4"/>
        <v>46440</v>
      </c>
      <c r="L194" s="133"/>
    </row>
    <row r="195" spans="2:12" ht="85.5">
      <c r="B195" s="132"/>
      <c r="C195" s="365">
        <v>5.1460000000000203</v>
      </c>
      <c r="D195" s="366" t="s">
        <v>946</v>
      </c>
      <c r="E195" s="128"/>
      <c r="F195" s="128"/>
      <c r="G195" s="191" t="s">
        <v>643</v>
      </c>
      <c r="H195" s="128" t="s">
        <v>102</v>
      </c>
      <c r="I195" s="130">
        <v>4</v>
      </c>
      <c r="J195" s="363">
        <v>1935</v>
      </c>
      <c r="K195" s="131">
        <f t="shared" si="4"/>
        <v>7740</v>
      </c>
      <c r="L195" s="133"/>
    </row>
    <row r="196" spans="2:12" ht="85.5">
      <c r="B196" s="132"/>
      <c r="C196" s="365">
        <v>5.1470000000000198</v>
      </c>
      <c r="D196" s="366" t="s">
        <v>947</v>
      </c>
      <c r="E196" s="128"/>
      <c r="F196" s="128"/>
      <c r="G196" s="191" t="s">
        <v>644</v>
      </c>
      <c r="H196" s="128" t="s">
        <v>102</v>
      </c>
      <c r="I196" s="130">
        <v>4</v>
      </c>
      <c r="J196" s="363">
        <v>4515</v>
      </c>
      <c r="K196" s="131">
        <f t="shared" si="4"/>
        <v>18060</v>
      </c>
      <c r="L196" s="133"/>
    </row>
    <row r="197" spans="2:12" ht="85.5">
      <c r="B197" s="132"/>
      <c r="C197" s="365">
        <v>5.1480000000000201</v>
      </c>
      <c r="D197" s="366" t="s">
        <v>948</v>
      </c>
      <c r="E197" s="128"/>
      <c r="F197" s="128"/>
      <c r="G197" s="191" t="s">
        <v>645</v>
      </c>
      <c r="H197" s="128" t="s">
        <v>103</v>
      </c>
      <c r="I197" s="130">
        <v>8.5</v>
      </c>
      <c r="J197" s="363">
        <v>19415</v>
      </c>
      <c r="K197" s="131">
        <f t="shared" si="4"/>
        <v>165027.5</v>
      </c>
      <c r="L197" s="133"/>
    </row>
    <row r="198" spans="2:12" ht="99.75">
      <c r="B198" s="132"/>
      <c r="C198" s="365">
        <v>5.1490000000000196</v>
      </c>
      <c r="D198" s="366" t="s">
        <v>949</v>
      </c>
      <c r="E198" s="128"/>
      <c r="F198" s="128"/>
      <c r="G198" s="191" t="s">
        <v>646</v>
      </c>
      <c r="H198" s="128" t="s">
        <v>102</v>
      </c>
      <c r="I198" s="130">
        <v>1</v>
      </c>
      <c r="J198" s="363">
        <v>23220</v>
      </c>
      <c r="K198" s="131">
        <f t="shared" si="4"/>
        <v>23220</v>
      </c>
      <c r="L198" s="133"/>
    </row>
    <row r="199" spans="2:12" ht="114">
      <c r="B199" s="132"/>
      <c r="C199" s="365">
        <v>5.1500000000000199</v>
      </c>
      <c r="D199" s="366" t="s">
        <v>950</v>
      </c>
      <c r="E199" s="128"/>
      <c r="F199" s="128"/>
      <c r="G199" s="191" t="s">
        <v>647</v>
      </c>
      <c r="H199" s="128" t="s">
        <v>102</v>
      </c>
      <c r="I199" s="130">
        <v>3</v>
      </c>
      <c r="J199" s="363">
        <v>19350</v>
      </c>
      <c r="K199" s="131">
        <f t="shared" si="4"/>
        <v>58050</v>
      </c>
      <c r="L199" s="133"/>
    </row>
    <row r="200" spans="2:12" ht="85.5">
      <c r="B200" s="132"/>
      <c r="C200" s="365">
        <v>5.1510000000000202</v>
      </c>
      <c r="D200" s="366" t="s">
        <v>951</v>
      </c>
      <c r="E200" s="128"/>
      <c r="F200" s="128"/>
      <c r="G200" s="191" t="s">
        <v>648</v>
      </c>
      <c r="H200" s="128" t="s">
        <v>103</v>
      </c>
      <c r="I200" s="130">
        <v>11.9</v>
      </c>
      <c r="J200" s="363">
        <v>21221</v>
      </c>
      <c r="K200" s="131">
        <f t="shared" si="4"/>
        <v>252529.9</v>
      </c>
      <c r="L200" s="133"/>
    </row>
    <row r="201" spans="2:12" ht="85.5">
      <c r="B201" s="132"/>
      <c r="C201" s="365">
        <v>5.1520000000000197</v>
      </c>
      <c r="D201" s="366" t="s">
        <v>952</v>
      </c>
      <c r="E201" s="128"/>
      <c r="F201" s="128"/>
      <c r="G201" s="191" t="s">
        <v>649</v>
      </c>
      <c r="H201" s="128" t="s">
        <v>103</v>
      </c>
      <c r="I201" s="130">
        <v>11.9</v>
      </c>
      <c r="J201" s="363">
        <v>29606</v>
      </c>
      <c r="K201" s="131">
        <f t="shared" si="4"/>
        <v>352311.4</v>
      </c>
      <c r="L201" s="133"/>
    </row>
    <row r="202" spans="2:12">
      <c r="B202" s="132"/>
      <c r="C202" s="134" t="s">
        <v>14</v>
      </c>
      <c r="D202" s="367"/>
      <c r="E202" s="128"/>
      <c r="F202" s="128"/>
      <c r="G202" s="129"/>
      <c r="H202" s="128"/>
      <c r="I202" s="130"/>
      <c r="J202" s="363"/>
      <c r="K202" s="187">
        <f>SUM(K50:K201)</f>
        <v>276623099.94749993</v>
      </c>
      <c r="L202" s="133"/>
    </row>
    <row r="203" spans="2:12">
      <c r="B203" s="132"/>
      <c r="C203" s="391"/>
      <c r="D203" s="368"/>
      <c r="E203" s="176"/>
      <c r="F203" s="176"/>
      <c r="G203" s="176" t="s">
        <v>1116</v>
      </c>
      <c r="H203" s="176"/>
      <c r="I203" s="176"/>
      <c r="J203" s="364"/>
      <c r="K203" s="176"/>
      <c r="L203" s="133"/>
    </row>
    <row r="204" spans="2:12">
      <c r="B204" s="132"/>
      <c r="C204" s="134">
        <v>6.1</v>
      </c>
      <c r="D204" s="366" t="s">
        <v>953</v>
      </c>
      <c r="E204" s="128"/>
      <c r="F204" s="128"/>
      <c r="G204" s="129" t="s">
        <v>650</v>
      </c>
      <c r="H204" s="128" t="s">
        <v>103</v>
      </c>
      <c r="I204" s="130">
        <v>205.55</v>
      </c>
      <c r="J204" s="363">
        <v>18372</v>
      </c>
      <c r="K204" s="131">
        <f t="shared" ref="K204:K246" si="5">+I204*J204</f>
        <v>3776364.6</v>
      </c>
      <c r="L204" s="133"/>
    </row>
    <row r="205" spans="2:12">
      <c r="B205" s="132"/>
      <c r="C205" s="134">
        <v>6.2</v>
      </c>
      <c r="D205" s="366" t="s">
        <v>954</v>
      </c>
      <c r="E205" s="128"/>
      <c r="F205" s="128"/>
      <c r="G205" s="129" t="s">
        <v>651</v>
      </c>
      <c r="H205" s="128" t="s">
        <v>103</v>
      </c>
      <c r="I205" s="130">
        <v>141.6</v>
      </c>
      <c r="J205" s="363">
        <v>20666</v>
      </c>
      <c r="K205" s="131">
        <f t="shared" si="5"/>
        <v>2926305.6</v>
      </c>
      <c r="L205" s="133"/>
    </row>
    <row r="206" spans="2:12">
      <c r="B206" s="132"/>
      <c r="C206" s="134">
        <v>6.3</v>
      </c>
      <c r="D206" s="366" t="s">
        <v>955</v>
      </c>
      <c r="E206" s="128"/>
      <c r="F206" s="128"/>
      <c r="G206" s="129" t="s">
        <v>652</v>
      </c>
      <c r="H206" s="128" t="s">
        <v>103</v>
      </c>
      <c r="I206" s="130">
        <v>114.2</v>
      </c>
      <c r="J206" s="363">
        <v>26249</v>
      </c>
      <c r="K206" s="131">
        <f t="shared" si="5"/>
        <v>2997635.8000000003</v>
      </c>
      <c r="L206" s="133"/>
    </row>
    <row r="207" spans="2:12">
      <c r="B207" s="132"/>
      <c r="C207" s="134">
        <v>6.4</v>
      </c>
      <c r="D207" s="366" t="s">
        <v>956</v>
      </c>
      <c r="E207" s="128"/>
      <c r="F207" s="128"/>
      <c r="G207" s="129" t="s">
        <v>653</v>
      </c>
      <c r="H207" s="128" t="s">
        <v>103</v>
      </c>
      <c r="I207" s="130">
        <v>73.09</v>
      </c>
      <c r="J207" s="363">
        <v>30154</v>
      </c>
      <c r="K207" s="131">
        <f t="shared" si="5"/>
        <v>2203955.8600000003</v>
      </c>
      <c r="L207" s="133"/>
    </row>
    <row r="208" spans="2:12">
      <c r="B208" s="132"/>
      <c r="C208" s="134">
        <v>6.5</v>
      </c>
      <c r="D208" s="366" t="s">
        <v>957</v>
      </c>
      <c r="E208" s="128"/>
      <c r="F208" s="128"/>
      <c r="G208" s="129" t="s">
        <v>654</v>
      </c>
      <c r="H208" s="128" t="s">
        <v>103</v>
      </c>
      <c r="I208" s="130">
        <v>86.79</v>
      </c>
      <c r="J208" s="363">
        <v>37398</v>
      </c>
      <c r="K208" s="131">
        <f t="shared" si="5"/>
        <v>3245772.4200000004</v>
      </c>
      <c r="L208" s="133"/>
    </row>
    <row r="209" spans="2:12">
      <c r="B209" s="132"/>
      <c r="C209" s="134">
        <v>6.6</v>
      </c>
      <c r="D209" s="366" t="s">
        <v>958</v>
      </c>
      <c r="E209" s="128"/>
      <c r="F209" s="128"/>
      <c r="G209" s="129" t="s">
        <v>655</v>
      </c>
      <c r="H209" s="128" t="s">
        <v>103</v>
      </c>
      <c r="I209" s="130">
        <v>68.52</v>
      </c>
      <c r="J209" s="363">
        <v>49855</v>
      </c>
      <c r="K209" s="131">
        <f t="shared" si="5"/>
        <v>3416064.5999999996</v>
      </c>
      <c r="L209" s="133"/>
    </row>
    <row r="210" spans="2:12">
      <c r="B210" s="132"/>
      <c r="C210" s="134">
        <v>6.7</v>
      </c>
      <c r="D210" s="366" t="s">
        <v>959</v>
      </c>
      <c r="E210" s="128"/>
      <c r="F210" s="128"/>
      <c r="G210" s="129" t="s">
        <v>656</v>
      </c>
      <c r="H210" s="128" t="s">
        <v>103</v>
      </c>
      <c r="I210" s="130">
        <v>36.54</v>
      </c>
      <c r="J210" s="363">
        <v>82052</v>
      </c>
      <c r="K210" s="131">
        <f t="shared" si="5"/>
        <v>2998180.08</v>
      </c>
      <c r="L210" s="133"/>
    </row>
    <row r="211" spans="2:12">
      <c r="B211" s="132"/>
      <c r="C211" s="134">
        <v>6.8</v>
      </c>
      <c r="D211" s="366" t="s">
        <v>960</v>
      </c>
      <c r="E211" s="128"/>
      <c r="F211" s="128"/>
      <c r="G211" s="129" t="s">
        <v>657</v>
      </c>
      <c r="H211" s="128" t="s">
        <v>103</v>
      </c>
      <c r="I211" s="130">
        <v>22.84</v>
      </c>
      <c r="J211" s="363">
        <v>96750</v>
      </c>
      <c r="K211" s="131">
        <f t="shared" si="5"/>
        <v>2209770</v>
      </c>
      <c r="L211" s="133"/>
    </row>
    <row r="212" spans="2:12">
      <c r="B212" s="132"/>
      <c r="C212" s="134">
        <v>6.9</v>
      </c>
      <c r="D212" s="366" t="s">
        <v>961</v>
      </c>
      <c r="E212" s="128"/>
      <c r="F212" s="128"/>
      <c r="G212" s="129" t="s">
        <v>658</v>
      </c>
      <c r="H212" s="128" t="s">
        <v>102</v>
      </c>
      <c r="I212" s="130">
        <v>137</v>
      </c>
      <c r="J212" s="363">
        <v>45963</v>
      </c>
      <c r="K212" s="131">
        <f t="shared" si="5"/>
        <v>6296931</v>
      </c>
      <c r="L212" s="133"/>
    </row>
    <row r="213" spans="2:12">
      <c r="B213" s="132"/>
      <c r="C213" s="168">
        <v>6.1</v>
      </c>
      <c r="D213" s="366" t="s">
        <v>962</v>
      </c>
      <c r="E213" s="128"/>
      <c r="F213" s="128"/>
      <c r="G213" s="129" t="s">
        <v>659</v>
      </c>
      <c r="H213" s="128" t="s">
        <v>102</v>
      </c>
      <c r="I213" s="130">
        <v>32</v>
      </c>
      <c r="J213" s="363">
        <v>109965</v>
      </c>
      <c r="K213" s="131">
        <f t="shared" si="5"/>
        <v>3518880</v>
      </c>
      <c r="L213" s="133"/>
    </row>
    <row r="214" spans="2:12">
      <c r="B214" s="132"/>
      <c r="C214" s="168">
        <v>6.11</v>
      </c>
      <c r="D214" s="366" t="s">
        <v>963</v>
      </c>
      <c r="E214" s="128"/>
      <c r="F214" s="128"/>
      <c r="G214" s="129" t="s">
        <v>660</v>
      </c>
      <c r="H214" s="128" t="s">
        <v>102</v>
      </c>
      <c r="I214" s="130">
        <v>1</v>
      </c>
      <c r="J214" s="363">
        <v>236848</v>
      </c>
      <c r="K214" s="131">
        <f t="shared" si="5"/>
        <v>236848</v>
      </c>
      <c r="L214" s="133"/>
    </row>
    <row r="215" spans="2:12">
      <c r="B215" s="132"/>
      <c r="C215" s="168">
        <v>6.12</v>
      </c>
      <c r="D215" s="366" t="s">
        <v>964</v>
      </c>
      <c r="E215" s="128"/>
      <c r="F215" s="128"/>
      <c r="G215" s="129" t="s">
        <v>661</v>
      </c>
      <c r="H215" s="128" t="s">
        <v>102</v>
      </c>
      <c r="I215" s="130">
        <v>11</v>
      </c>
      <c r="J215" s="363">
        <v>50096</v>
      </c>
      <c r="K215" s="131">
        <f t="shared" si="5"/>
        <v>551056</v>
      </c>
      <c r="L215" s="133"/>
    </row>
    <row r="216" spans="2:12">
      <c r="B216" s="132"/>
      <c r="C216" s="168">
        <v>6.13</v>
      </c>
      <c r="D216" s="366" t="s">
        <v>965</v>
      </c>
      <c r="E216" s="128"/>
      <c r="F216" s="128"/>
      <c r="G216" s="129" t="s">
        <v>662</v>
      </c>
      <c r="H216" s="128" t="s">
        <v>102</v>
      </c>
      <c r="I216" s="130">
        <v>9</v>
      </c>
      <c r="J216" s="363">
        <v>64441</v>
      </c>
      <c r="K216" s="131">
        <f t="shared" si="5"/>
        <v>579969</v>
      </c>
      <c r="L216" s="133"/>
    </row>
    <row r="217" spans="2:12">
      <c r="B217" s="132"/>
      <c r="C217" s="168">
        <v>6.14</v>
      </c>
      <c r="D217" s="366" t="s">
        <v>966</v>
      </c>
      <c r="E217" s="128"/>
      <c r="F217" s="128"/>
      <c r="G217" s="129" t="s">
        <v>663</v>
      </c>
      <c r="H217" s="128" t="s">
        <v>102</v>
      </c>
      <c r="I217" s="130">
        <v>8</v>
      </c>
      <c r="J217" s="363">
        <v>76046</v>
      </c>
      <c r="K217" s="131">
        <f t="shared" si="5"/>
        <v>608368</v>
      </c>
      <c r="L217" s="133"/>
    </row>
    <row r="218" spans="2:12" ht="28.5">
      <c r="B218" s="132"/>
      <c r="C218" s="168">
        <v>6.15</v>
      </c>
      <c r="D218" s="366" t="s">
        <v>967</v>
      </c>
      <c r="E218" s="128"/>
      <c r="F218" s="128"/>
      <c r="G218" s="129" t="s">
        <v>664</v>
      </c>
      <c r="H218" s="128" t="s">
        <v>102</v>
      </c>
      <c r="I218" s="130">
        <v>6</v>
      </c>
      <c r="J218" s="363">
        <v>235244</v>
      </c>
      <c r="K218" s="131">
        <f t="shared" si="5"/>
        <v>1411464</v>
      </c>
      <c r="L218" s="133"/>
    </row>
    <row r="219" spans="2:12" ht="28.5">
      <c r="B219" s="132"/>
      <c r="C219" s="168">
        <v>6.16</v>
      </c>
      <c r="D219" s="366" t="s">
        <v>968</v>
      </c>
      <c r="E219" s="128"/>
      <c r="F219" s="128"/>
      <c r="G219" s="129" t="s">
        <v>665</v>
      </c>
      <c r="H219" s="128" t="s">
        <v>102</v>
      </c>
      <c r="I219" s="130">
        <v>6</v>
      </c>
      <c r="J219" s="363">
        <v>129676</v>
      </c>
      <c r="K219" s="131">
        <f t="shared" si="5"/>
        <v>778056</v>
      </c>
      <c r="L219" s="133"/>
    </row>
    <row r="220" spans="2:12">
      <c r="B220" s="132"/>
      <c r="C220" s="168">
        <v>6.17</v>
      </c>
      <c r="D220" s="366" t="s">
        <v>969</v>
      </c>
      <c r="E220" s="128"/>
      <c r="F220" s="128"/>
      <c r="G220" s="129" t="s">
        <v>666</v>
      </c>
      <c r="H220" s="128" t="s">
        <v>102</v>
      </c>
      <c r="I220" s="130">
        <v>5</v>
      </c>
      <c r="J220" s="363">
        <v>193301</v>
      </c>
      <c r="K220" s="131">
        <f t="shared" si="5"/>
        <v>966505</v>
      </c>
      <c r="L220" s="133"/>
    </row>
    <row r="221" spans="2:12">
      <c r="B221" s="132"/>
      <c r="C221" s="168">
        <v>6.1800000000000104</v>
      </c>
      <c r="D221" s="366" t="s">
        <v>970</v>
      </c>
      <c r="E221" s="128"/>
      <c r="F221" s="128"/>
      <c r="G221" s="129" t="s">
        <v>667</v>
      </c>
      <c r="H221" s="128" t="s">
        <v>102</v>
      </c>
      <c r="I221" s="130">
        <v>1</v>
      </c>
      <c r="J221" s="363">
        <v>319843</v>
      </c>
      <c r="K221" s="131">
        <f t="shared" si="5"/>
        <v>319843</v>
      </c>
      <c r="L221" s="133"/>
    </row>
    <row r="222" spans="2:12">
      <c r="B222" s="132"/>
      <c r="C222" s="168">
        <v>6.1900000000000102</v>
      </c>
      <c r="D222" s="366" t="s">
        <v>971</v>
      </c>
      <c r="E222" s="128"/>
      <c r="F222" s="128"/>
      <c r="G222" s="129" t="s">
        <v>668</v>
      </c>
      <c r="H222" s="128" t="s">
        <v>102</v>
      </c>
      <c r="I222" s="130">
        <v>1</v>
      </c>
      <c r="J222" s="363">
        <v>358620</v>
      </c>
      <c r="K222" s="131">
        <f t="shared" si="5"/>
        <v>358620</v>
      </c>
      <c r="L222" s="133"/>
    </row>
    <row r="223" spans="2:12" ht="28.5">
      <c r="B223" s="132"/>
      <c r="C223" s="168">
        <v>6.2000000000000099</v>
      </c>
      <c r="D223" s="366" t="s">
        <v>972</v>
      </c>
      <c r="E223" s="128"/>
      <c r="F223" s="128"/>
      <c r="G223" s="129" t="s">
        <v>669</v>
      </c>
      <c r="H223" s="128" t="s">
        <v>102</v>
      </c>
      <c r="I223" s="130">
        <v>5</v>
      </c>
      <c r="J223" s="363">
        <v>155935</v>
      </c>
      <c r="K223" s="131">
        <f t="shared" si="5"/>
        <v>779675</v>
      </c>
      <c r="L223" s="133"/>
    </row>
    <row r="224" spans="2:12" ht="57">
      <c r="B224" s="132"/>
      <c r="C224" s="168">
        <v>6.2100000000000097</v>
      </c>
      <c r="D224" s="366" t="s">
        <v>973</v>
      </c>
      <c r="E224" s="128"/>
      <c r="F224" s="128"/>
      <c r="G224" s="129" t="s">
        <v>670</v>
      </c>
      <c r="H224" s="128" t="s">
        <v>102</v>
      </c>
      <c r="I224" s="130">
        <v>1</v>
      </c>
      <c r="J224" s="363">
        <v>19350000</v>
      </c>
      <c r="K224" s="131">
        <f t="shared" si="5"/>
        <v>19350000</v>
      </c>
      <c r="L224" s="133"/>
    </row>
    <row r="225" spans="2:12">
      <c r="B225" s="132"/>
      <c r="C225" s="168">
        <v>6.2200000000000104</v>
      </c>
      <c r="D225" s="366" t="s">
        <v>974</v>
      </c>
      <c r="E225" s="128"/>
      <c r="F225" s="128"/>
      <c r="G225" s="129" t="s">
        <v>671</v>
      </c>
      <c r="H225" s="128" t="s">
        <v>102</v>
      </c>
      <c r="I225" s="130">
        <v>1</v>
      </c>
      <c r="J225" s="363">
        <v>2973890</v>
      </c>
      <c r="K225" s="131">
        <f t="shared" si="5"/>
        <v>2973890</v>
      </c>
      <c r="L225" s="133"/>
    </row>
    <row r="226" spans="2:12">
      <c r="B226" s="132"/>
      <c r="C226" s="168">
        <v>6.2300000000000102</v>
      </c>
      <c r="D226" s="366" t="s">
        <v>975</v>
      </c>
      <c r="E226" s="128"/>
      <c r="F226" s="128"/>
      <c r="G226" s="129" t="s">
        <v>672</v>
      </c>
      <c r="H226" s="128" t="s">
        <v>102</v>
      </c>
      <c r="I226" s="130">
        <v>2</v>
      </c>
      <c r="J226" s="363">
        <v>256252</v>
      </c>
      <c r="K226" s="131">
        <f t="shared" si="5"/>
        <v>512504</v>
      </c>
      <c r="L226" s="133"/>
    </row>
    <row r="227" spans="2:12">
      <c r="B227" s="132"/>
      <c r="C227" s="168">
        <v>6.24000000000001</v>
      </c>
      <c r="D227" s="366" t="s">
        <v>976</v>
      </c>
      <c r="E227" s="128"/>
      <c r="F227" s="128"/>
      <c r="G227" s="129" t="s">
        <v>673</v>
      </c>
      <c r="H227" s="128" t="s">
        <v>103</v>
      </c>
      <c r="I227" s="130">
        <v>169.01</v>
      </c>
      <c r="J227" s="363">
        <v>39037</v>
      </c>
      <c r="K227" s="131">
        <f t="shared" si="5"/>
        <v>6597643.3699999992</v>
      </c>
      <c r="L227" s="133"/>
    </row>
    <row r="228" spans="2:12">
      <c r="B228" s="132"/>
      <c r="C228" s="168">
        <v>6.2500000000000098</v>
      </c>
      <c r="D228" s="366" t="s">
        <v>977</v>
      </c>
      <c r="E228" s="128"/>
      <c r="F228" s="128"/>
      <c r="G228" s="129" t="s">
        <v>674</v>
      </c>
      <c r="H228" s="128" t="s">
        <v>103</v>
      </c>
      <c r="I228" s="130">
        <v>132.47</v>
      </c>
      <c r="J228" s="363">
        <v>49083</v>
      </c>
      <c r="K228" s="131">
        <f t="shared" si="5"/>
        <v>6502025.0099999998</v>
      </c>
      <c r="L228" s="133"/>
    </row>
    <row r="229" spans="2:12">
      <c r="B229" s="132"/>
      <c r="C229" s="168">
        <v>6.2600000000000096</v>
      </c>
      <c r="D229" s="366" t="s">
        <v>978</v>
      </c>
      <c r="E229" s="128"/>
      <c r="F229" s="128"/>
      <c r="G229" s="129" t="s">
        <v>675</v>
      </c>
      <c r="H229" s="128" t="s">
        <v>103</v>
      </c>
      <c r="I229" s="130">
        <v>114.2</v>
      </c>
      <c r="J229" s="363">
        <v>66168</v>
      </c>
      <c r="K229" s="131">
        <f t="shared" si="5"/>
        <v>7556385.6000000006</v>
      </c>
      <c r="L229" s="133"/>
    </row>
    <row r="230" spans="2:12">
      <c r="B230" s="132"/>
      <c r="C230" s="168">
        <v>6.2700000000000102</v>
      </c>
      <c r="D230" s="366" t="s">
        <v>979</v>
      </c>
      <c r="E230" s="128"/>
      <c r="F230" s="128"/>
      <c r="G230" s="129" t="s">
        <v>676</v>
      </c>
      <c r="H230" s="128" t="s">
        <v>103</v>
      </c>
      <c r="I230" s="130">
        <v>114.2</v>
      </c>
      <c r="J230" s="363">
        <v>32637</v>
      </c>
      <c r="K230" s="131">
        <f t="shared" si="5"/>
        <v>3727145.4</v>
      </c>
      <c r="L230" s="133"/>
    </row>
    <row r="231" spans="2:12">
      <c r="B231" s="132"/>
      <c r="C231" s="168">
        <v>6.28000000000001</v>
      </c>
      <c r="D231" s="366" t="s">
        <v>980</v>
      </c>
      <c r="E231" s="128"/>
      <c r="F231" s="128"/>
      <c r="G231" s="129" t="s">
        <v>677</v>
      </c>
      <c r="H231" s="128" t="s">
        <v>103</v>
      </c>
      <c r="I231" s="130">
        <v>36.54</v>
      </c>
      <c r="J231" s="363">
        <v>45150</v>
      </c>
      <c r="K231" s="131">
        <f t="shared" si="5"/>
        <v>1649781</v>
      </c>
      <c r="L231" s="133"/>
    </row>
    <row r="232" spans="2:12">
      <c r="B232" s="132"/>
      <c r="C232" s="168">
        <v>6.2900000000000098</v>
      </c>
      <c r="D232" s="366" t="s">
        <v>981</v>
      </c>
      <c r="E232" s="128"/>
      <c r="F232" s="128"/>
      <c r="G232" s="129" t="s">
        <v>678</v>
      </c>
      <c r="H232" s="128" t="s">
        <v>102</v>
      </c>
      <c r="I232" s="130">
        <v>183</v>
      </c>
      <c r="J232" s="363">
        <v>45963</v>
      </c>
      <c r="K232" s="131">
        <f t="shared" si="5"/>
        <v>8411229</v>
      </c>
      <c r="L232" s="133"/>
    </row>
    <row r="233" spans="2:12" ht="28.5">
      <c r="B233" s="132"/>
      <c r="C233" s="168">
        <v>6.3000000000000096</v>
      </c>
      <c r="D233" s="366" t="s">
        <v>982</v>
      </c>
      <c r="E233" s="128"/>
      <c r="F233" s="128"/>
      <c r="G233" s="129" t="s">
        <v>679</v>
      </c>
      <c r="H233" s="128" t="s">
        <v>102</v>
      </c>
      <c r="I233" s="130">
        <v>8</v>
      </c>
      <c r="J233" s="363">
        <v>440845</v>
      </c>
      <c r="K233" s="131">
        <f t="shared" si="5"/>
        <v>3526760</v>
      </c>
      <c r="L233" s="133"/>
    </row>
    <row r="234" spans="2:12">
      <c r="B234" s="132"/>
      <c r="C234" s="168">
        <v>6.3100000000000103</v>
      </c>
      <c r="D234" s="366" t="s">
        <v>983</v>
      </c>
      <c r="E234" s="128"/>
      <c r="F234" s="128"/>
      <c r="G234" s="129" t="s">
        <v>680</v>
      </c>
      <c r="H234" s="128" t="s">
        <v>102</v>
      </c>
      <c r="I234" s="130">
        <v>8</v>
      </c>
      <c r="J234" s="363">
        <v>753577</v>
      </c>
      <c r="K234" s="131">
        <f t="shared" si="5"/>
        <v>6028616</v>
      </c>
      <c r="L234" s="133"/>
    </row>
    <row r="235" spans="2:12">
      <c r="B235" s="132"/>
      <c r="C235" s="168">
        <v>6.3200000000000101</v>
      </c>
      <c r="D235" s="366" t="s">
        <v>984</v>
      </c>
      <c r="E235" s="128"/>
      <c r="F235" s="128"/>
      <c r="G235" s="129" t="s">
        <v>681</v>
      </c>
      <c r="H235" s="128" t="s">
        <v>102</v>
      </c>
      <c r="I235" s="130">
        <v>4</v>
      </c>
      <c r="J235" s="363">
        <v>2161103</v>
      </c>
      <c r="K235" s="131">
        <f t="shared" si="5"/>
        <v>8644412</v>
      </c>
      <c r="L235" s="133"/>
    </row>
    <row r="236" spans="2:12">
      <c r="B236" s="132"/>
      <c r="C236" s="168">
        <v>6.3300000000000196</v>
      </c>
      <c r="D236" s="366" t="s">
        <v>985</v>
      </c>
      <c r="E236" s="128"/>
      <c r="F236" s="128"/>
      <c r="G236" s="129" t="s">
        <v>682</v>
      </c>
      <c r="H236" s="128" t="s">
        <v>102</v>
      </c>
      <c r="I236" s="130">
        <v>32</v>
      </c>
      <c r="J236" s="363">
        <v>124611</v>
      </c>
      <c r="K236" s="131">
        <f t="shared" si="5"/>
        <v>3987552</v>
      </c>
      <c r="L236" s="133"/>
    </row>
    <row r="237" spans="2:12">
      <c r="B237" s="132"/>
      <c r="C237" s="168">
        <v>6.3400000000000203</v>
      </c>
      <c r="D237" s="366" t="s">
        <v>986</v>
      </c>
      <c r="E237" s="128"/>
      <c r="F237" s="128"/>
      <c r="G237" s="129" t="s">
        <v>683</v>
      </c>
      <c r="H237" s="128" t="s">
        <v>102</v>
      </c>
      <c r="I237" s="130">
        <v>17</v>
      </c>
      <c r="J237" s="363">
        <v>143087</v>
      </c>
      <c r="K237" s="131">
        <f t="shared" si="5"/>
        <v>2432479</v>
      </c>
      <c r="L237" s="133"/>
    </row>
    <row r="238" spans="2:12">
      <c r="B238" s="132"/>
      <c r="C238" s="168">
        <v>6.3500000000000201</v>
      </c>
      <c r="D238" s="366" t="s">
        <v>987</v>
      </c>
      <c r="E238" s="128"/>
      <c r="F238" s="128"/>
      <c r="G238" s="129" t="s">
        <v>684</v>
      </c>
      <c r="H238" s="128" t="s">
        <v>102</v>
      </c>
      <c r="I238" s="130">
        <v>8</v>
      </c>
      <c r="J238" s="363">
        <v>196170</v>
      </c>
      <c r="K238" s="131">
        <f t="shared" si="5"/>
        <v>1569360</v>
      </c>
      <c r="L238" s="133"/>
    </row>
    <row r="239" spans="2:12">
      <c r="B239" s="132"/>
      <c r="C239" s="168">
        <v>6.3600000000000199</v>
      </c>
      <c r="D239" s="366" t="s">
        <v>988</v>
      </c>
      <c r="E239" s="128"/>
      <c r="F239" s="128"/>
      <c r="G239" s="129" t="s">
        <v>685</v>
      </c>
      <c r="H239" s="128" t="s">
        <v>103</v>
      </c>
      <c r="I239" s="130">
        <v>73.09</v>
      </c>
      <c r="J239" s="363">
        <v>49083</v>
      </c>
      <c r="K239" s="131">
        <f t="shared" si="5"/>
        <v>3587476.47</v>
      </c>
      <c r="L239" s="133"/>
    </row>
    <row r="240" spans="2:12">
      <c r="B240" s="132"/>
      <c r="C240" s="168">
        <v>6.3700000000000196</v>
      </c>
      <c r="D240" s="366" t="s">
        <v>989</v>
      </c>
      <c r="E240" s="128"/>
      <c r="F240" s="128"/>
      <c r="G240" s="129" t="s">
        <v>686</v>
      </c>
      <c r="H240" s="128" t="s">
        <v>103</v>
      </c>
      <c r="I240" s="130">
        <v>86.79</v>
      </c>
      <c r="J240" s="363">
        <v>66168</v>
      </c>
      <c r="K240" s="131">
        <f t="shared" si="5"/>
        <v>5742720.7200000007</v>
      </c>
      <c r="L240" s="133"/>
    </row>
    <row r="241" spans="2:12">
      <c r="B241" s="132"/>
      <c r="C241" s="168">
        <v>6.3800000000000203</v>
      </c>
      <c r="D241" s="366" t="s">
        <v>990</v>
      </c>
      <c r="E241" s="128"/>
      <c r="F241" s="128"/>
      <c r="G241" s="129" t="s">
        <v>687</v>
      </c>
      <c r="H241" s="128" t="s">
        <v>103</v>
      </c>
      <c r="I241" s="130">
        <v>95.93</v>
      </c>
      <c r="J241" s="363">
        <v>82430</v>
      </c>
      <c r="K241" s="131">
        <f t="shared" si="5"/>
        <v>7907509.9000000004</v>
      </c>
      <c r="L241" s="133"/>
    </row>
    <row r="242" spans="2:12">
      <c r="B242" s="132"/>
      <c r="C242" s="168">
        <v>6.3900000000000201</v>
      </c>
      <c r="D242" s="366" t="s">
        <v>991</v>
      </c>
      <c r="E242" s="128"/>
      <c r="F242" s="128"/>
      <c r="G242" s="129" t="s">
        <v>688</v>
      </c>
      <c r="H242" s="128" t="s">
        <v>103</v>
      </c>
      <c r="I242" s="130">
        <v>54.81</v>
      </c>
      <c r="J242" s="363">
        <v>94601</v>
      </c>
      <c r="K242" s="131">
        <f t="shared" si="5"/>
        <v>5185080.8100000005</v>
      </c>
      <c r="L242" s="133"/>
    </row>
    <row r="243" spans="2:12">
      <c r="B243" s="132"/>
      <c r="C243" s="168">
        <v>6.4000000000000199</v>
      </c>
      <c r="D243" s="366" t="s">
        <v>992</v>
      </c>
      <c r="E243" s="128"/>
      <c r="F243" s="128"/>
      <c r="G243" s="129" t="s">
        <v>689</v>
      </c>
      <c r="H243" s="128" t="s">
        <v>103</v>
      </c>
      <c r="I243" s="130">
        <v>2.74</v>
      </c>
      <c r="J243" s="363">
        <v>122460</v>
      </c>
      <c r="K243" s="131">
        <f t="shared" si="5"/>
        <v>335540.40000000002</v>
      </c>
      <c r="L243" s="133"/>
    </row>
    <row r="244" spans="2:12">
      <c r="B244" s="132"/>
      <c r="C244" s="168">
        <v>6.4100000000000197</v>
      </c>
      <c r="D244" s="366" t="s">
        <v>993</v>
      </c>
      <c r="E244" s="128"/>
      <c r="F244" s="128"/>
      <c r="G244" s="129" t="s">
        <v>690</v>
      </c>
      <c r="H244" s="128" t="s">
        <v>103</v>
      </c>
      <c r="I244" s="130">
        <v>1.83</v>
      </c>
      <c r="J244" s="363">
        <v>265590</v>
      </c>
      <c r="K244" s="131">
        <f t="shared" si="5"/>
        <v>486029.7</v>
      </c>
      <c r="L244" s="133"/>
    </row>
    <row r="245" spans="2:12">
      <c r="B245" s="132"/>
      <c r="C245" s="168">
        <v>6.4200000000000204</v>
      </c>
      <c r="D245" s="366" t="s">
        <v>994</v>
      </c>
      <c r="E245" s="128"/>
      <c r="F245" s="128"/>
      <c r="G245" s="129" t="s">
        <v>691</v>
      </c>
      <c r="H245" s="128" t="s">
        <v>103</v>
      </c>
      <c r="I245" s="130">
        <v>9.14</v>
      </c>
      <c r="J245" s="363">
        <v>344430</v>
      </c>
      <c r="K245" s="131">
        <f t="shared" si="5"/>
        <v>3148090.2</v>
      </c>
      <c r="L245" s="133"/>
    </row>
    <row r="246" spans="2:12" ht="28.5">
      <c r="B246" s="132"/>
      <c r="C246" s="168">
        <v>6.4300000000000201</v>
      </c>
      <c r="D246" s="369" t="s">
        <v>995</v>
      </c>
      <c r="E246" s="128"/>
      <c r="F246" s="128"/>
      <c r="G246" s="129" t="s">
        <v>692</v>
      </c>
      <c r="H246" s="128" t="s">
        <v>102</v>
      </c>
      <c r="I246" s="130">
        <v>1</v>
      </c>
      <c r="J246" s="363">
        <v>1210176</v>
      </c>
      <c r="K246" s="131">
        <f t="shared" si="5"/>
        <v>1210176</v>
      </c>
      <c r="L246" s="133"/>
    </row>
    <row r="247" spans="2:12">
      <c r="B247" s="132"/>
      <c r="C247" s="134" t="s">
        <v>14</v>
      </c>
      <c r="D247" s="367"/>
      <c r="E247" s="128"/>
      <c r="F247" s="128"/>
      <c r="G247" s="129"/>
      <c r="H247" s="128"/>
      <c r="I247" s="130"/>
      <c r="J247" s="363"/>
      <c r="K247" s="187">
        <f>SUM(K204:K246)</f>
        <v>151252670.53999999</v>
      </c>
      <c r="L247" s="133"/>
    </row>
    <row r="248" spans="2:12">
      <c r="B248" s="132"/>
      <c r="C248" s="391"/>
      <c r="D248" s="368"/>
      <c r="E248" s="176"/>
      <c r="F248" s="176"/>
      <c r="G248" s="176" t="s">
        <v>1115</v>
      </c>
      <c r="H248" s="176"/>
      <c r="I248" s="176"/>
      <c r="J248" s="364"/>
      <c r="K248" s="176"/>
      <c r="L248" s="133"/>
    </row>
    <row r="249" spans="2:12" ht="28.5">
      <c r="B249" s="132"/>
      <c r="C249" s="134">
        <v>7.1</v>
      </c>
      <c r="D249" s="366" t="s">
        <v>996</v>
      </c>
      <c r="E249" s="128"/>
      <c r="F249" s="128"/>
      <c r="G249" s="129" t="s">
        <v>693</v>
      </c>
      <c r="H249" s="128" t="s">
        <v>102</v>
      </c>
      <c r="I249" s="130">
        <v>14</v>
      </c>
      <c r="J249" s="363">
        <v>1007806</v>
      </c>
      <c r="K249" s="131">
        <f t="shared" ref="K249:K251" si="6">+I249*J249</f>
        <v>14109284</v>
      </c>
      <c r="L249" s="133"/>
    </row>
    <row r="250" spans="2:12" ht="28.5">
      <c r="B250" s="132"/>
      <c r="C250" s="134">
        <v>7.2</v>
      </c>
      <c r="D250" s="366" t="s">
        <v>997</v>
      </c>
      <c r="E250" s="128"/>
      <c r="F250" s="128"/>
      <c r="G250" s="129" t="s">
        <v>694</v>
      </c>
      <c r="H250" s="128" t="s">
        <v>103</v>
      </c>
      <c r="I250" s="130">
        <v>95.48</v>
      </c>
      <c r="J250" s="363">
        <v>85879</v>
      </c>
      <c r="K250" s="131">
        <f t="shared" si="6"/>
        <v>8199726.9199999999</v>
      </c>
      <c r="L250" s="133"/>
    </row>
    <row r="251" spans="2:12" ht="42.75">
      <c r="B251" s="132"/>
      <c r="C251" s="134">
        <v>7.3</v>
      </c>
      <c r="D251" s="366" t="s">
        <v>998</v>
      </c>
      <c r="E251" s="128"/>
      <c r="F251" s="128"/>
      <c r="G251" s="129" t="s">
        <v>695</v>
      </c>
      <c r="H251" s="128" t="s">
        <v>102</v>
      </c>
      <c r="I251" s="130">
        <v>14</v>
      </c>
      <c r="J251" s="363">
        <v>327326</v>
      </c>
      <c r="K251" s="131">
        <f t="shared" si="6"/>
        <v>4582564</v>
      </c>
      <c r="L251" s="133"/>
    </row>
    <row r="252" spans="2:12">
      <c r="B252" s="132"/>
      <c r="C252" s="134" t="s">
        <v>14</v>
      </c>
      <c r="D252" s="367"/>
      <c r="E252" s="128"/>
      <c r="F252" s="128"/>
      <c r="G252" s="129"/>
      <c r="H252" s="128"/>
      <c r="I252" s="130"/>
      <c r="J252" s="363"/>
      <c r="K252" s="187">
        <f>SUM(K249:K251)</f>
        <v>26891574.920000002</v>
      </c>
      <c r="L252" s="133"/>
    </row>
    <row r="253" spans="2:12">
      <c r="B253" s="132"/>
      <c r="C253" s="391"/>
      <c r="D253" s="368"/>
      <c r="E253" s="176"/>
      <c r="F253" s="176"/>
      <c r="G253" s="176" t="s">
        <v>1117</v>
      </c>
      <c r="H253" s="176"/>
      <c r="I253" s="176"/>
      <c r="J253" s="364"/>
      <c r="K253" s="176"/>
      <c r="L253" s="133"/>
    </row>
    <row r="254" spans="2:12" ht="71.25">
      <c r="B254" s="132"/>
      <c r="C254" s="134">
        <v>8.1</v>
      </c>
      <c r="D254" s="366" t="s">
        <v>999</v>
      </c>
      <c r="E254" s="128"/>
      <c r="F254" s="128"/>
      <c r="G254" s="129" t="s">
        <v>696</v>
      </c>
      <c r="H254" s="128" t="s">
        <v>697</v>
      </c>
      <c r="I254" s="130">
        <v>1</v>
      </c>
      <c r="J254" s="363">
        <v>15480000</v>
      </c>
      <c r="K254" s="131">
        <f t="shared" ref="K254" si="7">+I254*J254</f>
        <v>15480000</v>
      </c>
      <c r="L254" s="133"/>
    </row>
    <row r="255" spans="2:12">
      <c r="B255" s="132"/>
      <c r="C255" s="134" t="s">
        <v>14</v>
      </c>
      <c r="D255" s="367"/>
      <c r="E255" s="128"/>
      <c r="F255" s="128"/>
      <c r="G255" s="129"/>
      <c r="H255" s="128"/>
      <c r="I255" s="130"/>
      <c r="J255" s="363"/>
      <c r="K255" s="187">
        <f>SUM(K254)</f>
        <v>15480000</v>
      </c>
      <c r="L255" s="133"/>
    </row>
    <row r="256" spans="2:12">
      <c r="B256" s="132"/>
      <c r="C256" s="391"/>
      <c r="D256" s="368"/>
      <c r="E256" s="176"/>
      <c r="F256" s="176"/>
      <c r="G256" s="176" t="s">
        <v>1118</v>
      </c>
      <c r="H256" s="176"/>
      <c r="I256" s="176"/>
      <c r="J256" s="364"/>
      <c r="K256" s="176"/>
      <c r="L256" s="133"/>
    </row>
    <row r="257" spans="2:12" ht="57">
      <c r="B257" s="132"/>
      <c r="C257" s="134">
        <v>9.1</v>
      </c>
      <c r="D257" s="366" t="s">
        <v>1000</v>
      </c>
      <c r="E257" s="128"/>
      <c r="F257" s="128"/>
      <c r="G257" s="129" t="s">
        <v>698</v>
      </c>
      <c r="H257" s="128" t="s">
        <v>305</v>
      </c>
      <c r="I257" s="130">
        <v>4394.96</v>
      </c>
      <c r="J257" s="363">
        <v>26129</v>
      </c>
      <c r="K257" s="131">
        <f t="shared" ref="K257:K261" si="8">+I257*J257</f>
        <v>114835909.84</v>
      </c>
      <c r="L257" s="133"/>
    </row>
    <row r="258" spans="2:12" ht="28.5">
      <c r="B258" s="132"/>
      <c r="C258" s="134">
        <v>9.1999999999999993</v>
      </c>
      <c r="D258" s="366" t="s">
        <v>1001</v>
      </c>
      <c r="E258" s="128"/>
      <c r="F258" s="128"/>
      <c r="G258" s="129" t="s">
        <v>699</v>
      </c>
      <c r="H258" s="128" t="s">
        <v>104</v>
      </c>
      <c r="I258" s="130">
        <v>503.41</v>
      </c>
      <c r="J258" s="363">
        <v>283004</v>
      </c>
      <c r="K258" s="131">
        <f t="shared" si="8"/>
        <v>142467043.64000002</v>
      </c>
      <c r="L258" s="133"/>
    </row>
    <row r="259" spans="2:12">
      <c r="B259" s="132"/>
      <c r="C259" s="134">
        <v>9.3000000000000007</v>
      </c>
      <c r="D259" s="366" t="s">
        <v>1002</v>
      </c>
      <c r="E259" s="128"/>
      <c r="F259" s="128"/>
      <c r="G259" s="129" t="s">
        <v>700</v>
      </c>
      <c r="H259" s="128" t="s">
        <v>103</v>
      </c>
      <c r="I259" s="130">
        <v>83.9</v>
      </c>
      <c r="J259" s="363">
        <v>67161</v>
      </c>
      <c r="K259" s="131">
        <f t="shared" si="8"/>
        <v>5634807.9000000004</v>
      </c>
      <c r="L259" s="133"/>
    </row>
    <row r="260" spans="2:12">
      <c r="B260" s="132"/>
      <c r="C260" s="134">
        <v>9.4</v>
      </c>
      <c r="D260" s="366" t="s">
        <v>1003</v>
      </c>
      <c r="E260" s="128"/>
      <c r="F260" s="128"/>
      <c r="G260" s="129" t="s">
        <v>701</v>
      </c>
      <c r="H260" s="128" t="s">
        <v>104</v>
      </c>
      <c r="I260" s="130">
        <v>5.12</v>
      </c>
      <c r="J260" s="363">
        <v>86710</v>
      </c>
      <c r="K260" s="131">
        <f t="shared" si="8"/>
        <v>443955.20000000001</v>
      </c>
      <c r="L260" s="133"/>
    </row>
    <row r="261" spans="2:12">
      <c r="B261" s="132"/>
      <c r="C261" s="134">
        <v>9.5</v>
      </c>
      <c r="D261" s="366" t="s">
        <v>1004</v>
      </c>
      <c r="E261" s="128"/>
      <c r="F261" s="128"/>
      <c r="G261" s="129" t="s">
        <v>140</v>
      </c>
      <c r="H261" s="128" t="s">
        <v>103</v>
      </c>
      <c r="I261" s="130">
        <v>59.93</v>
      </c>
      <c r="J261" s="363">
        <v>50363</v>
      </c>
      <c r="K261" s="131">
        <f t="shared" si="8"/>
        <v>3018254.59</v>
      </c>
      <c r="L261" s="133"/>
    </row>
    <row r="262" spans="2:12">
      <c r="B262" s="132"/>
      <c r="C262" s="134" t="s">
        <v>14</v>
      </c>
      <c r="D262" s="367"/>
      <c r="E262" s="128"/>
      <c r="F262" s="128"/>
      <c r="G262" s="129"/>
      <c r="H262" s="128"/>
      <c r="I262" s="130"/>
      <c r="J262" s="363"/>
      <c r="K262" s="187">
        <f>SUM(K257:K261)</f>
        <v>266399971.17000002</v>
      </c>
      <c r="L262" s="133"/>
    </row>
    <row r="263" spans="2:12">
      <c r="B263" s="132"/>
      <c r="C263" s="391"/>
      <c r="D263" s="368"/>
      <c r="E263" s="176"/>
      <c r="F263" s="176"/>
      <c r="G263" s="176" t="s">
        <v>1119</v>
      </c>
      <c r="H263" s="176"/>
      <c r="I263" s="176"/>
      <c r="J263" s="364"/>
      <c r="K263" s="176"/>
      <c r="L263" s="133"/>
    </row>
    <row r="264" spans="2:12">
      <c r="B264" s="132"/>
      <c r="C264" s="134">
        <v>10.1</v>
      </c>
      <c r="D264" s="366" t="s">
        <v>1005</v>
      </c>
      <c r="E264" s="128"/>
      <c r="F264" s="128"/>
      <c r="G264" s="129" t="s">
        <v>702</v>
      </c>
      <c r="H264" s="128" t="s">
        <v>104</v>
      </c>
      <c r="I264" s="130">
        <v>565.42999999999995</v>
      </c>
      <c r="J264" s="363">
        <v>48989</v>
      </c>
      <c r="K264" s="131">
        <f t="shared" ref="K264:K266" si="9">+I264*J264</f>
        <v>27699850.269999996</v>
      </c>
      <c r="L264" s="133"/>
    </row>
    <row r="265" spans="2:12">
      <c r="B265" s="132"/>
      <c r="C265" s="134">
        <v>10.199999999999999</v>
      </c>
      <c r="D265" s="366" t="s">
        <v>1006</v>
      </c>
      <c r="E265" s="128"/>
      <c r="F265" s="128"/>
      <c r="G265" s="129" t="s">
        <v>703</v>
      </c>
      <c r="H265" s="128" t="s">
        <v>104</v>
      </c>
      <c r="I265" s="130">
        <v>191.36</v>
      </c>
      <c r="J265" s="363">
        <v>72341</v>
      </c>
      <c r="K265" s="131">
        <f t="shared" si="9"/>
        <v>13843173.760000002</v>
      </c>
      <c r="L265" s="133"/>
    </row>
    <row r="266" spans="2:12" ht="28.5">
      <c r="B266" s="132"/>
      <c r="C266" s="134">
        <v>10.3</v>
      </c>
      <c r="D266" s="366" t="s">
        <v>1007</v>
      </c>
      <c r="E266" s="128"/>
      <c r="F266" s="128"/>
      <c r="G266" s="129" t="s">
        <v>704</v>
      </c>
      <c r="H266" s="128" t="s">
        <v>104</v>
      </c>
      <c r="I266" s="130">
        <v>656.79</v>
      </c>
      <c r="J266" s="363">
        <v>48286</v>
      </c>
      <c r="K266" s="131">
        <f t="shared" si="9"/>
        <v>31713761.939999998</v>
      </c>
      <c r="L266" s="133"/>
    </row>
    <row r="267" spans="2:12">
      <c r="B267" s="132"/>
      <c r="C267" s="134" t="s">
        <v>14</v>
      </c>
      <c r="D267" s="367"/>
      <c r="E267" s="128"/>
      <c r="F267" s="128"/>
      <c r="G267" s="129"/>
      <c r="H267" s="128"/>
      <c r="I267" s="130"/>
      <c r="J267" s="363"/>
      <c r="K267" s="187">
        <f>SUM(K264:K266)</f>
        <v>73256785.969999999</v>
      </c>
      <c r="L267" s="133"/>
    </row>
    <row r="268" spans="2:12">
      <c r="B268" s="132"/>
      <c r="C268" s="391"/>
      <c r="D268" s="368"/>
      <c r="E268" s="176"/>
      <c r="F268" s="176"/>
      <c r="G268" s="176" t="s">
        <v>1120</v>
      </c>
      <c r="H268" s="176"/>
      <c r="I268" s="176"/>
      <c r="J268" s="364"/>
      <c r="K268" s="176"/>
      <c r="L268" s="133"/>
    </row>
    <row r="269" spans="2:12">
      <c r="B269" s="132"/>
      <c r="C269" s="134">
        <v>11.1</v>
      </c>
      <c r="D269" s="366" t="s">
        <v>1008</v>
      </c>
      <c r="E269" s="128"/>
      <c r="F269" s="128"/>
      <c r="G269" s="129" t="s">
        <v>124</v>
      </c>
      <c r="H269" s="128" t="s">
        <v>104</v>
      </c>
      <c r="I269" s="130">
        <v>271.33</v>
      </c>
      <c r="J269" s="363">
        <v>80888</v>
      </c>
      <c r="K269" s="131">
        <f t="shared" ref="K269:K283" si="10">+I269*J269</f>
        <v>21947341.039999999</v>
      </c>
      <c r="L269" s="133"/>
    </row>
    <row r="270" spans="2:12">
      <c r="B270" s="132"/>
      <c r="C270" s="134">
        <v>11.2</v>
      </c>
      <c r="D270" s="366" t="s">
        <v>1009</v>
      </c>
      <c r="E270" s="128"/>
      <c r="F270" s="128"/>
      <c r="G270" s="129" t="s">
        <v>125</v>
      </c>
      <c r="H270" s="128" t="s">
        <v>103</v>
      </c>
      <c r="I270" s="130">
        <v>100.49</v>
      </c>
      <c r="J270" s="363">
        <v>50583</v>
      </c>
      <c r="K270" s="131">
        <f t="shared" si="10"/>
        <v>5083085.67</v>
      </c>
      <c r="L270" s="133"/>
    </row>
    <row r="271" spans="2:12">
      <c r="B271" s="132"/>
      <c r="C271" s="134">
        <v>11.3</v>
      </c>
      <c r="D271" s="366" t="s">
        <v>1010</v>
      </c>
      <c r="E271" s="128"/>
      <c r="F271" s="128"/>
      <c r="G271" s="129" t="s">
        <v>705</v>
      </c>
      <c r="H271" s="128" t="s">
        <v>103</v>
      </c>
      <c r="I271" s="130">
        <v>51.62</v>
      </c>
      <c r="J271" s="363">
        <v>96688</v>
      </c>
      <c r="K271" s="131">
        <f t="shared" si="10"/>
        <v>4991034.5599999996</v>
      </c>
      <c r="L271" s="133"/>
    </row>
    <row r="272" spans="2:12">
      <c r="B272" s="132"/>
      <c r="C272" s="134">
        <v>11.4</v>
      </c>
      <c r="D272" s="366" t="s">
        <v>1011</v>
      </c>
      <c r="E272" s="128"/>
      <c r="F272" s="128"/>
      <c r="G272" s="129" t="s">
        <v>706</v>
      </c>
      <c r="H272" s="128" t="s">
        <v>103</v>
      </c>
      <c r="I272" s="130">
        <v>34.72</v>
      </c>
      <c r="J272" s="363">
        <v>62614</v>
      </c>
      <c r="K272" s="131">
        <f t="shared" si="10"/>
        <v>2173958.08</v>
      </c>
      <c r="L272" s="133"/>
    </row>
    <row r="273" spans="2:12">
      <c r="B273" s="132"/>
      <c r="C273" s="134">
        <v>11.5</v>
      </c>
      <c r="D273" s="366" t="s">
        <v>1012</v>
      </c>
      <c r="E273" s="128"/>
      <c r="F273" s="128"/>
      <c r="G273" s="129" t="s">
        <v>707</v>
      </c>
      <c r="H273" s="128" t="s">
        <v>103</v>
      </c>
      <c r="I273" s="130">
        <v>341.68</v>
      </c>
      <c r="J273" s="363">
        <v>9093</v>
      </c>
      <c r="K273" s="131">
        <f t="shared" si="10"/>
        <v>3106896.24</v>
      </c>
      <c r="L273" s="133"/>
    </row>
    <row r="274" spans="2:12">
      <c r="B274" s="132"/>
      <c r="C274" s="134">
        <v>11.6</v>
      </c>
      <c r="D274" s="366" t="s">
        <v>1013</v>
      </c>
      <c r="E274" s="128"/>
      <c r="F274" s="128"/>
      <c r="G274" s="129" t="s">
        <v>708</v>
      </c>
      <c r="H274" s="128" t="s">
        <v>102</v>
      </c>
      <c r="I274" s="130">
        <v>225</v>
      </c>
      <c r="J274" s="363">
        <v>31292</v>
      </c>
      <c r="K274" s="131">
        <f t="shared" si="10"/>
        <v>7040700</v>
      </c>
      <c r="L274" s="133"/>
    </row>
    <row r="275" spans="2:12">
      <c r="B275" s="132"/>
      <c r="C275" s="134">
        <v>11.7</v>
      </c>
      <c r="D275" s="366" t="s">
        <v>1014</v>
      </c>
      <c r="E275" s="128"/>
      <c r="F275" s="128"/>
      <c r="G275" s="129" t="s">
        <v>709</v>
      </c>
      <c r="H275" s="128" t="s">
        <v>104</v>
      </c>
      <c r="I275" s="130">
        <v>954.19</v>
      </c>
      <c r="J275" s="363">
        <v>172670</v>
      </c>
      <c r="K275" s="131">
        <f t="shared" si="10"/>
        <v>164759987.30000001</v>
      </c>
      <c r="L275" s="133"/>
    </row>
    <row r="276" spans="2:12">
      <c r="B276" s="132"/>
      <c r="C276" s="134">
        <v>11.8</v>
      </c>
      <c r="D276" s="366" t="s">
        <v>1015</v>
      </c>
      <c r="E276" s="128"/>
      <c r="F276" s="128"/>
      <c r="G276" s="129" t="s">
        <v>710</v>
      </c>
      <c r="H276" s="128" t="s">
        <v>103</v>
      </c>
      <c r="I276" s="130">
        <v>574.07000000000005</v>
      </c>
      <c r="J276" s="363">
        <v>108285</v>
      </c>
      <c r="K276" s="131">
        <f t="shared" si="10"/>
        <v>62163169.950000003</v>
      </c>
      <c r="L276" s="133"/>
    </row>
    <row r="277" spans="2:12">
      <c r="B277" s="132"/>
      <c r="C277" s="134">
        <v>11.9</v>
      </c>
      <c r="D277" s="366" t="s">
        <v>1016</v>
      </c>
      <c r="E277" s="128"/>
      <c r="F277" s="128"/>
      <c r="G277" s="129" t="s">
        <v>711</v>
      </c>
      <c r="H277" s="128" t="s">
        <v>104</v>
      </c>
      <c r="I277" s="130">
        <v>1845.42</v>
      </c>
      <c r="J277" s="363">
        <v>12503</v>
      </c>
      <c r="K277" s="131">
        <f t="shared" si="10"/>
        <v>23073286.260000002</v>
      </c>
      <c r="L277" s="133"/>
    </row>
    <row r="278" spans="2:12" ht="28.5">
      <c r="B278" s="132"/>
      <c r="C278" s="168">
        <v>11.1</v>
      </c>
      <c r="D278" s="366" t="s">
        <v>1017</v>
      </c>
      <c r="E278" s="128"/>
      <c r="F278" s="128"/>
      <c r="G278" s="129" t="s">
        <v>712</v>
      </c>
      <c r="H278" s="128" t="s">
        <v>104</v>
      </c>
      <c r="I278" s="130">
        <v>1845.42</v>
      </c>
      <c r="J278" s="363">
        <v>17824</v>
      </c>
      <c r="K278" s="131">
        <f t="shared" si="10"/>
        <v>32892766.080000002</v>
      </c>
      <c r="L278" s="133"/>
    </row>
    <row r="279" spans="2:12" ht="71.25">
      <c r="B279" s="132"/>
      <c r="C279" s="168">
        <v>11.11</v>
      </c>
      <c r="D279" s="366" t="s">
        <v>1018</v>
      </c>
      <c r="E279" s="128"/>
      <c r="F279" s="128"/>
      <c r="G279" s="129" t="s">
        <v>713</v>
      </c>
      <c r="H279" s="128" t="s">
        <v>103</v>
      </c>
      <c r="I279" s="130">
        <v>80.7</v>
      </c>
      <c r="J279" s="363">
        <v>109294</v>
      </c>
      <c r="K279" s="131">
        <f t="shared" si="10"/>
        <v>8820025.8000000007</v>
      </c>
      <c r="L279" s="133"/>
    </row>
    <row r="280" spans="2:12">
      <c r="B280" s="132"/>
      <c r="C280" s="168">
        <v>11.12</v>
      </c>
      <c r="D280" s="366" t="s">
        <v>1019</v>
      </c>
      <c r="E280" s="128"/>
      <c r="F280" s="128"/>
      <c r="G280" s="129" t="s">
        <v>714</v>
      </c>
      <c r="H280" s="128" t="s">
        <v>104</v>
      </c>
      <c r="I280" s="130">
        <v>91.95</v>
      </c>
      <c r="J280" s="363">
        <v>43552</v>
      </c>
      <c r="K280" s="131">
        <f t="shared" si="10"/>
        <v>4004606.4</v>
      </c>
      <c r="L280" s="133"/>
    </row>
    <row r="281" spans="2:12">
      <c r="B281" s="132"/>
      <c r="C281" s="168">
        <v>11.13</v>
      </c>
      <c r="D281" s="366" t="s">
        <v>1020</v>
      </c>
      <c r="E281" s="128"/>
      <c r="F281" s="128"/>
      <c r="G281" s="129" t="s">
        <v>715</v>
      </c>
      <c r="H281" s="128" t="s">
        <v>103</v>
      </c>
      <c r="I281" s="130">
        <v>27.59</v>
      </c>
      <c r="J281" s="363">
        <v>27142</v>
      </c>
      <c r="K281" s="131">
        <f t="shared" si="10"/>
        <v>748847.78</v>
      </c>
      <c r="L281" s="133"/>
    </row>
    <row r="282" spans="2:12">
      <c r="B282" s="132"/>
      <c r="C282" s="168">
        <v>11.14</v>
      </c>
      <c r="D282" s="366" t="s">
        <v>1021</v>
      </c>
      <c r="E282" s="128"/>
      <c r="F282" s="128"/>
      <c r="G282" s="129" t="s">
        <v>133</v>
      </c>
      <c r="H282" s="128" t="s">
        <v>104</v>
      </c>
      <c r="I282" s="130">
        <v>429.1</v>
      </c>
      <c r="J282" s="363">
        <v>36308</v>
      </c>
      <c r="K282" s="131">
        <f t="shared" si="10"/>
        <v>15579762.800000001</v>
      </c>
      <c r="L282" s="133"/>
    </row>
    <row r="283" spans="2:12">
      <c r="B283" s="132"/>
      <c r="C283" s="168">
        <v>11.15</v>
      </c>
      <c r="D283" s="366" t="s">
        <v>1022</v>
      </c>
      <c r="E283" s="128"/>
      <c r="F283" s="128"/>
      <c r="G283" s="129" t="s">
        <v>134</v>
      </c>
      <c r="H283" s="128" t="s">
        <v>103</v>
      </c>
      <c r="I283" s="130">
        <v>128.72999999999999</v>
      </c>
      <c r="J283" s="363">
        <v>22845</v>
      </c>
      <c r="K283" s="131">
        <f t="shared" si="10"/>
        <v>2940836.8499999996</v>
      </c>
      <c r="L283" s="133"/>
    </row>
    <row r="284" spans="2:12">
      <c r="B284" s="132"/>
      <c r="C284" s="134" t="s">
        <v>14</v>
      </c>
      <c r="D284" s="367"/>
      <c r="E284" s="128"/>
      <c r="F284" s="128"/>
      <c r="G284" s="129"/>
      <c r="H284" s="128"/>
      <c r="I284" s="130"/>
      <c r="J284" s="363"/>
      <c r="K284" s="187">
        <f>SUM(K269:K283)</f>
        <v>359326304.81</v>
      </c>
      <c r="L284" s="133"/>
    </row>
    <row r="285" spans="2:12">
      <c r="B285" s="132"/>
      <c r="C285" s="391"/>
      <c r="D285" s="368"/>
      <c r="E285" s="176"/>
      <c r="F285" s="176"/>
      <c r="G285" s="176" t="s">
        <v>1121</v>
      </c>
      <c r="H285" s="176"/>
      <c r="I285" s="176"/>
      <c r="J285" s="364"/>
      <c r="K285" s="176"/>
      <c r="L285" s="133"/>
    </row>
    <row r="286" spans="2:12" ht="28.5">
      <c r="B286" s="132"/>
      <c r="C286" s="134">
        <v>12.1</v>
      </c>
      <c r="D286" s="366" t="s">
        <v>1023</v>
      </c>
      <c r="E286" s="128"/>
      <c r="F286" s="128"/>
      <c r="G286" s="129" t="s">
        <v>716</v>
      </c>
      <c r="H286" s="128" t="s">
        <v>104</v>
      </c>
      <c r="I286" s="130">
        <v>606.54</v>
      </c>
      <c r="J286" s="363">
        <v>146774</v>
      </c>
      <c r="K286" s="131">
        <f t="shared" ref="K286:K293" si="11">+I286*J286</f>
        <v>89024301.959999993</v>
      </c>
      <c r="L286" s="133"/>
    </row>
    <row r="287" spans="2:12">
      <c r="B287" s="132"/>
      <c r="C287" s="134">
        <v>12.2</v>
      </c>
      <c r="D287" s="366" t="s">
        <v>1024</v>
      </c>
      <c r="E287" s="128"/>
      <c r="F287" s="128"/>
      <c r="G287" s="129" t="s">
        <v>234</v>
      </c>
      <c r="H287" s="128" t="s">
        <v>103</v>
      </c>
      <c r="I287" s="130">
        <v>159.88</v>
      </c>
      <c r="J287" s="363">
        <v>95736</v>
      </c>
      <c r="K287" s="131">
        <f t="shared" si="11"/>
        <v>15306271.68</v>
      </c>
      <c r="L287" s="133"/>
    </row>
    <row r="288" spans="2:12">
      <c r="B288" s="132"/>
      <c r="C288" s="134">
        <v>12.3</v>
      </c>
      <c r="D288" s="366" t="s">
        <v>1025</v>
      </c>
      <c r="E288" s="128"/>
      <c r="F288" s="128"/>
      <c r="G288" s="129" t="s">
        <v>235</v>
      </c>
      <c r="H288" s="128" t="s">
        <v>103</v>
      </c>
      <c r="I288" s="130">
        <v>114.2</v>
      </c>
      <c r="J288" s="363">
        <v>146674</v>
      </c>
      <c r="K288" s="131">
        <f t="shared" si="11"/>
        <v>16750170.800000001</v>
      </c>
      <c r="L288" s="133"/>
    </row>
    <row r="289" spans="2:12" ht="28.5">
      <c r="B289" s="132"/>
      <c r="C289" s="134">
        <v>12.4</v>
      </c>
      <c r="D289" s="366" t="s">
        <v>1026</v>
      </c>
      <c r="E289" s="128"/>
      <c r="F289" s="128"/>
      <c r="G289" s="129" t="s">
        <v>236</v>
      </c>
      <c r="H289" s="128" t="s">
        <v>104</v>
      </c>
      <c r="I289" s="130">
        <v>647.65</v>
      </c>
      <c r="J289" s="363">
        <v>34430</v>
      </c>
      <c r="K289" s="131">
        <f t="shared" si="11"/>
        <v>22298589.5</v>
      </c>
      <c r="L289" s="133"/>
    </row>
    <row r="290" spans="2:12" ht="28.5">
      <c r="B290" s="132"/>
      <c r="C290" s="134">
        <v>12.5</v>
      </c>
      <c r="D290" s="366" t="s">
        <v>386</v>
      </c>
      <c r="E290" s="128"/>
      <c r="F290" s="128"/>
      <c r="G290" s="129" t="s">
        <v>717</v>
      </c>
      <c r="H290" s="128" t="s">
        <v>104</v>
      </c>
      <c r="I290" s="130">
        <v>358.58</v>
      </c>
      <c r="J290" s="363">
        <v>102062</v>
      </c>
      <c r="K290" s="131">
        <f t="shared" si="11"/>
        <v>36597391.960000001</v>
      </c>
      <c r="L290" s="133"/>
    </row>
    <row r="291" spans="2:12" ht="28.5">
      <c r="B291" s="132"/>
      <c r="C291" s="134">
        <v>12.6</v>
      </c>
      <c r="D291" s="366" t="s">
        <v>1027</v>
      </c>
      <c r="E291" s="128"/>
      <c r="F291" s="128"/>
      <c r="G291" s="129" t="s">
        <v>717</v>
      </c>
      <c r="H291" s="128" t="s">
        <v>103</v>
      </c>
      <c r="I291" s="130">
        <v>89.64</v>
      </c>
      <c r="J291" s="363">
        <v>84567</v>
      </c>
      <c r="K291" s="131">
        <f t="shared" si="11"/>
        <v>7580585.8799999999</v>
      </c>
      <c r="L291" s="133"/>
    </row>
    <row r="292" spans="2:12" ht="42.75">
      <c r="B292" s="132"/>
      <c r="C292" s="134">
        <v>12.7</v>
      </c>
      <c r="D292" s="366" t="s">
        <v>1028</v>
      </c>
      <c r="E292" s="128"/>
      <c r="F292" s="128"/>
      <c r="G292" s="129" t="s">
        <v>718</v>
      </c>
      <c r="H292" s="128" t="s">
        <v>104</v>
      </c>
      <c r="I292" s="130">
        <v>226.11</v>
      </c>
      <c r="J292" s="363">
        <v>85521</v>
      </c>
      <c r="K292" s="131">
        <f t="shared" si="11"/>
        <v>19337153.310000002</v>
      </c>
      <c r="L292" s="133"/>
    </row>
    <row r="293" spans="2:12" ht="42.75">
      <c r="B293" s="132"/>
      <c r="C293" s="134">
        <v>12.8</v>
      </c>
      <c r="D293" s="366" t="s">
        <v>1029</v>
      </c>
      <c r="E293" s="128"/>
      <c r="F293" s="128"/>
      <c r="G293" s="129" t="s">
        <v>718</v>
      </c>
      <c r="H293" s="128" t="s">
        <v>103</v>
      </c>
      <c r="I293" s="130">
        <v>56.53</v>
      </c>
      <c r="J293" s="363">
        <v>68116</v>
      </c>
      <c r="K293" s="131">
        <f t="shared" si="11"/>
        <v>3850597.48</v>
      </c>
      <c r="L293" s="133"/>
    </row>
    <row r="294" spans="2:12">
      <c r="B294" s="132"/>
      <c r="C294" s="134" t="s">
        <v>14</v>
      </c>
      <c r="D294" s="367"/>
      <c r="E294" s="128"/>
      <c r="F294" s="128"/>
      <c r="G294" s="129"/>
      <c r="H294" s="128"/>
      <c r="I294" s="130"/>
      <c r="J294" s="363"/>
      <c r="K294" s="187">
        <f>SUM(K286:K293)</f>
        <v>210745062.56999999</v>
      </c>
      <c r="L294" s="133"/>
    </row>
    <row r="295" spans="2:12">
      <c r="B295" s="132"/>
      <c r="C295" s="391"/>
      <c r="D295" s="368"/>
      <c r="E295" s="176"/>
      <c r="F295" s="176"/>
      <c r="G295" s="176" t="s">
        <v>1122</v>
      </c>
      <c r="H295" s="176"/>
      <c r="I295" s="176"/>
      <c r="J295" s="364"/>
      <c r="K295" s="176"/>
      <c r="L295" s="133"/>
    </row>
    <row r="296" spans="2:12" ht="28.5">
      <c r="B296" s="132"/>
      <c r="C296" s="134">
        <v>13.1</v>
      </c>
      <c r="D296" s="366" t="s">
        <v>387</v>
      </c>
      <c r="E296" s="128"/>
      <c r="F296" s="128"/>
      <c r="G296" s="129" t="s">
        <v>719</v>
      </c>
      <c r="H296" s="128" t="s">
        <v>104</v>
      </c>
      <c r="I296" s="130">
        <v>770</v>
      </c>
      <c r="J296" s="363">
        <v>105943</v>
      </c>
      <c r="K296" s="131">
        <f t="shared" ref="K296:K301" si="12">+I296*J296</f>
        <v>81576110</v>
      </c>
      <c r="L296" s="133"/>
    </row>
    <row r="297" spans="2:12" ht="28.5">
      <c r="B297" s="132"/>
      <c r="C297" s="134">
        <v>13.2</v>
      </c>
      <c r="D297" s="366" t="s">
        <v>388</v>
      </c>
      <c r="E297" s="128"/>
      <c r="F297" s="128"/>
      <c r="G297" s="129" t="s">
        <v>720</v>
      </c>
      <c r="H297" s="128" t="s">
        <v>721</v>
      </c>
      <c r="I297" s="130">
        <v>92.5</v>
      </c>
      <c r="J297" s="363">
        <v>64541</v>
      </c>
      <c r="K297" s="131">
        <f t="shared" si="12"/>
        <v>5970042.5</v>
      </c>
      <c r="L297" s="133"/>
    </row>
    <row r="298" spans="2:12" ht="28.5">
      <c r="B298" s="132"/>
      <c r="C298" s="134">
        <v>13.3</v>
      </c>
      <c r="D298" s="366" t="s">
        <v>389</v>
      </c>
      <c r="E298" s="128"/>
      <c r="F298" s="128"/>
      <c r="G298" s="129" t="s">
        <v>722</v>
      </c>
      <c r="H298" s="128" t="s">
        <v>104</v>
      </c>
      <c r="I298" s="130">
        <v>95.93</v>
      </c>
      <c r="J298" s="363">
        <v>123294</v>
      </c>
      <c r="K298" s="131">
        <f t="shared" si="12"/>
        <v>11827593.42</v>
      </c>
      <c r="L298" s="133"/>
    </row>
    <row r="299" spans="2:12" ht="28.5">
      <c r="B299" s="132"/>
      <c r="C299" s="134">
        <v>13.4</v>
      </c>
      <c r="D299" s="366" t="s">
        <v>390</v>
      </c>
      <c r="E299" s="128"/>
      <c r="F299" s="128"/>
      <c r="G299" s="129" t="s">
        <v>723</v>
      </c>
      <c r="H299" s="128" t="s">
        <v>721</v>
      </c>
      <c r="I299" s="130">
        <v>23.98</v>
      </c>
      <c r="J299" s="363">
        <v>74953</v>
      </c>
      <c r="K299" s="131">
        <f t="shared" si="12"/>
        <v>1797372.94</v>
      </c>
      <c r="L299" s="133"/>
    </row>
    <row r="300" spans="2:12" ht="42.75">
      <c r="B300" s="132"/>
      <c r="C300" s="134">
        <v>13.5</v>
      </c>
      <c r="D300" s="366" t="s">
        <v>391</v>
      </c>
      <c r="E300" s="128"/>
      <c r="F300" s="128"/>
      <c r="G300" s="129" t="s">
        <v>724</v>
      </c>
      <c r="H300" s="128" t="s">
        <v>307</v>
      </c>
      <c r="I300" s="130">
        <v>73</v>
      </c>
      <c r="J300" s="363">
        <v>275754</v>
      </c>
      <c r="K300" s="131">
        <f t="shared" si="12"/>
        <v>20130042</v>
      </c>
      <c r="L300" s="133"/>
    </row>
    <row r="301" spans="2:12">
      <c r="B301" s="132"/>
      <c r="C301" s="134">
        <v>13.6</v>
      </c>
      <c r="D301" s="366" t="s">
        <v>392</v>
      </c>
      <c r="E301" s="128"/>
      <c r="F301" s="128"/>
      <c r="G301" s="129" t="s">
        <v>725</v>
      </c>
      <c r="H301" s="128" t="s">
        <v>721</v>
      </c>
      <c r="I301" s="130">
        <v>274.07</v>
      </c>
      <c r="J301" s="363">
        <v>19386</v>
      </c>
      <c r="K301" s="131">
        <f t="shared" si="12"/>
        <v>5313121.0199999996</v>
      </c>
      <c r="L301" s="133"/>
    </row>
    <row r="302" spans="2:12">
      <c r="B302" s="132"/>
      <c r="C302" s="134" t="s">
        <v>14</v>
      </c>
      <c r="D302" s="367"/>
      <c r="E302" s="128"/>
      <c r="F302" s="128"/>
      <c r="G302" s="129"/>
      <c r="H302" s="128"/>
      <c r="I302" s="130"/>
      <c r="J302" s="363"/>
      <c r="K302" s="187">
        <f>SUM(K296:K301)</f>
        <v>126614281.88</v>
      </c>
      <c r="L302" s="133"/>
    </row>
    <row r="303" spans="2:12">
      <c r="B303" s="132"/>
      <c r="C303" s="391"/>
      <c r="D303" s="368"/>
      <c r="E303" s="176"/>
      <c r="F303" s="176"/>
      <c r="G303" s="176" t="s">
        <v>1123</v>
      </c>
      <c r="H303" s="176"/>
      <c r="I303" s="176"/>
      <c r="J303" s="364"/>
      <c r="K303" s="176"/>
      <c r="L303" s="133"/>
    </row>
    <row r="304" spans="2:12" ht="42.75">
      <c r="B304" s="132"/>
      <c r="C304" s="134">
        <v>14.1</v>
      </c>
      <c r="D304" s="366" t="s">
        <v>394</v>
      </c>
      <c r="E304" s="128"/>
      <c r="F304" s="128"/>
      <c r="G304" s="129" t="s">
        <v>726</v>
      </c>
      <c r="H304" s="128" t="s">
        <v>104</v>
      </c>
      <c r="I304" s="130">
        <v>721.06</v>
      </c>
      <c r="J304" s="363">
        <v>33241</v>
      </c>
      <c r="K304" s="131">
        <f t="shared" ref="K304:K306" si="13">+I304*J304</f>
        <v>23968755.459999997</v>
      </c>
      <c r="L304" s="133"/>
    </row>
    <row r="305" spans="2:12" ht="42.75">
      <c r="B305" s="132"/>
      <c r="C305" s="134">
        <v>14.2</v>
      </c>
      <c r="D305" s="366" t="s">
        <v>395</v>
      </c>
      <c r="E305" s="128"/>
      <c r="F305" s="128"/>
      <c r="G305" s="129" t="s">
        <v>726</v>
      </c>
      <c r="H305" s="128" t="s">
        <v>103</v>
      </c>
      <c r="I305" s="130">
        <v>256.32</v>
      </c>
      <c r="J305" s="363">
        <v>21101</v>
      </c>
      <c r="K305" s="131">
        <f t="shared" si="13"/>
        <v>5408608.3200000003</v>
      </c>
      <c r="L305" s="133"/>
    </row>
    <row r="306" spans="2:12" ht="42.75">
      <c r="B306" s="132"/>
      <c r="C306" s="134">
        <v>14.3</v>
      </c>
      <c r="D306" s="366" t="s">
        <v>396</v>
      </c>
      <c r="E306" s="128"/>
      <c r="F306" s="128"/>
      <c r="G306" s="129" t="s">
        <v>727</v>
      </c>
      <c r="H306" s="128" t="s">
        <v>104</v>
      </c>
      <c r="I306" s="130">
        <v>735.81</v>
      </c>
      <c r="J306" s="363">
        <v>18521</v>
      </c>
      <c r="K306" s="131">
        <f t="shared" si="13"/>
        <v>13627937.01</v>
      </c>
      <c r="L306" s="133"/>
    </row>
    <row r="307" spans="2:12">
      <c r="B307" s="132"/>
      <c r="C307" s="134" t="s">
        <v>14</v>
      </c>
      <c r="D307" s="367"/>
      <c r="E307" s="128"/>
      <c r="F307" s="128"/>
      <c r="G307" s="129"/>
      <c r="H307" s="128"/>
      <c r="I307" s="130"/>
      <c r="J307" s="363"/>
      <c r="K307" s="187">
        <f>SUM(K304:K306)</f>
        <v>43005300.789999999</v>
      </c>
      <c r="L307" s="133"/>
    </row>
    <row r="308" spans="2:12">
      <c r="B308" s="132"/>
      <c r="C308" s="391"/>
      <c r="D308" s="368"/>
      <c r="E308" s="176"/>
      <c r="F308" s="176"/>
      <c r="G308" s="176" t="s">
        <v>1124</v>
      </c>
      <c r="H308" s="176"/>
      <c r="I308" s="176"/>
      <c r="J308" s="364"/>
      <c r="K308" s="176"/>
      <c r="L308" s="133"/>
    </row>
    <row r="309" spans="2:12" ht="28.5">
      <c r="B309" s="132"/>
      <c r="C309" s="134">
        <v>15.1</v>
      </c>
      <c r="D309" s="366" t="s">
        <v>1030</v>
      </c>
      <c r="E309" s="128"/>
      <c r="F309" s="128"/>
      <c r="G309" s="129" t="s">
        <v>728</v>
      </c>
      <c r="H309" s="128" t="s">
        <v>102</v>
      </c>
      <c r="I309" s="130">
        <v>9</v>
      </c>
      <c r="J309" s="363">
        <v>579656</v>
      </c>
      <c r="K309" s="131">
        <f t="shared" ref="K309:K327" si="14">+I309*J309</f>
        <v>5216904</v>
      </c>
      <c r="L309" s="133"/>
    </row>
    <row r="310" spans="2:12" ht="42.75">
      <c r="B310" s="132"/>
      <c r="C310" s="134">
        <v>15.2</v>
      </c>
      <c r="D310" s="366" t="s">
        <v>403</v>
      </c>
      <c r="E310" s="128"/>
      <c r="F310" s="128"/>
      <c r="G310" s="129" t="s">
        <v>729</v>
      </c>
      <c r="H310" s="128" t="s">
        <v>102</v>
      </c>
      <c r="I310" s="130">
        <v>9</v>
      </c>
      <c r="J310" s="363">
        <v>740220</v>
      </c>
      <c r="K310" s="131">
        <f t="shared" si="14"/>
        <v>6661980</v>
      </c>
      <c r="L310" s="133"/>
    </row>
    <row r="311" spans="2:12" ht="42.75">
      <c r="B311" s="132"/>
      <c r="C311" s="134">
        <v>15.3</v>
      </c>
      <c r="D311" s="366" t="s">
        <v>404</v>
      </c>
      <c r="E311" s="128"/>
      <c r="F311" s="128"/>
      <c r="G311" s="129" t="s">
        <v>730</v>
      </c>
      <c r="H311" s="128" t="s">
        <v>102</v>
      </c>
      <c r="I311" s="130">
        <v>3</v>
      </c>
      <c r="J311" s="363">
        <v>759980</v>
      </c>
      <c r="K311" s="131">
        <f t="shared" si="14"/>
        <v>2279940</v>
      </c>
      <c r="L311" s="133"/>
    </row>
    <row r="312" spans="2:12" ht="42.75">
      <c r="B312" s="132"/>
      <c r="C312" s="134">
        <v>15.4</v>
      </c>
      <c r="D312" s="366" t="s">
        <v>405</v>
      </c>
      <c r="E312" s="128"/>
      <c r="F312" s="128"/>
      <c r="G312" s="129" t="s">
        <v>731</v>
      </c>
      <c r="H312" s="128" t="s">
        <v>102</v>
      </c>
      <c r="I312" s="130">
        <v>9</v>
      </c>
      <c r="J312" s="363">
        <v>492558</v>
      </c>
      <c r="K312" s="131">
        <f t="shared" si="14"/>
        <v>4433022</v>
      </c>
      <c r="L312" s="133"/>
    </row>
    <row r="313" spans="2:12" ht="28.5">
      <c r="B313" s="132"/>
      <c r="C313" s="134">
        <v>15.5</v>
      </c>
      <c r="D313" s="366" t="s">
        <v>1031</v>
      </c>
      <c r="E313" s="128"/>
      <c r="F313" s="128"/>
      <c r="G313" s="129" t="s">
        <v>732</v>
      </c>
      <c r="H313" s="128" t="s">
        <v>102</v>
      </c>
      <c r="I313" s="130">
        <v>1</v>
      </c>
      <c r="J313" s="363">
        <v>1911654</v>
      </c>
      <c r="K313" s="131">
        <f t="shared" si="14"/>
        <v>1911654</v>
      </c>
      <c r="L313" s="133"/>
    </row>
    <row r="314" spans="2:12" ht="28.5">
      <c r="B314" s="132"/>
      <c r="C314" s="134">
        <v>15.6</v>
      </c>
      <c r="D314" s="366" t="s">
        <v>1032</v>
      </c>
      <c r="E314" s="128"/>
      <c r="F314" s="128"/>
      <c r="G314" s="129" t="s">
        <v>733</v>
      </c>
      <c r="H314" s="128" t="s">
        <v>102</v>
      </c>
      <c r="I314" s="130">
        <v>1</v>
      </c>
      <c r="J314" s="363">
        <v>405450</v>
      </c>
      <c r="K314" s="131">
        <f t="shared" si="14"/>
        <v>405450</v>
      </c>
      <c r="L314" s="133"/>
    </row>
    <row r="315" spans="2:12" ht="42.75">
      <c r="B315" s="132"/>
      <c r="C315" s="134">
        <v>15.7</v>
      </c>
      <c r="D315" s="366" t="s">
        <v>1033</v>
      </c>
      <c r="E315" s="128"/>
      <c r="F315" s="128"/>
      <c r="G315" s="129" t="s">
        <v>734</v>
      </c>
      <c r="H315" s="128" t="s">
        <v>103</v>
      </c>
      <c r="I315" s="130">
        <v>5.48</v>
      </c>
      <c r="J315" s="363">
        <v>2141924</v>
      </c>
      <c r="K315" s="131">
        <f t="shared" si="14"/>
        <v>11737743.520000001</v>
      </c>
      <c r="L315" s="133"/>
    </row>
    <row r="316" spans="2:12" ht="42.75">
      <c r="B316" s="132"/>
      <c r="C316" s="134">
        <v>15.8</v>
      </c>
      <c r="D316" s="366" t="s">
        <v>1034</v>
      </c>
      <c r="E316" s="128"/>
      <c r="F316" s="128"/>
      <c r="G316" s="129" t="s">
        <v>735</v>
      </c>
      <c r="H316" s="128" t="s">
        <v>307</v>
      </c>
      <c r="I316" s="130">
        <v>9</v>
      </c>
      <c r="J316" s="363">
        <v>512874</v>
      </c>
      <c r="K316" s="131">
        <f t="shared" si="14"/>
        <v>4615866</v>
      </c>
      <c r="L316" s="133"/>
    </row>
    <row r="317" spans="2:12" ht="28.5">
      <c r="B317" s="132"/>
      <c r="C317" s="134">
        <v>15.9</v>
      </c>
      <c r="D317" s="366" t="s">
        <v>1035</v>
      </c>
      <c r="E317" s="128"/>
      <c r="F317" s="128"/>
      <c r="G317" s="129" t="s">
        <v>736</v>
      </c>
      <c r="H317" s="128" t="s">
        <v>307</v>
      </c>
      <c r="I317" s="130">
        <v>9</v>
      </c>
      <c r="J317" s="363">
        <v>707761</v>
      </c>
      <c r="K317" s="131">
        <f t="shared" si="14"/>
        <v>6369849</v>
      </c>
      <c r="L317" s="133"/>
    </row>
    <row r="318" spans="2:12" ht="42.75">
      <c r="B318" s="132"/>
      <c r="C318" s="134">
        <v>15.1</v>
      </c>
      <c r="D318" s="366" t="s">
        <v>1036</v>
      </c>
      <c r="E318" s="128"/>
      <c r="F318" s="128"/>
      <c r="G318" s="129" t="s">
        <v>737</v>
      </c>
      <c r="H318" s="128" t="s">
        <v>307</v>
      </c>
      <c r="I318" s="130">
        <v>12</v>
      </c>
      <c r="J318" s="363">
        <v>555670</v>
      </c>
      <c r="K318" s="131">
        <f t="shared" si="14"/>
        <v>6668040</v>
      </c>
      <c r="L318" s="133"/>
    </row>
    <row r="319" spans="2:12" ht="42.75">
      <c r="B319" s="132"/>
      <c r="C319" s="134">
        <v>15.11</v>
      </c>
      <c r="D319" s="366" t="s">
        <v>1037</v>
      </c>
      <c r="E319" s="128"/>
      <c r="F319" s="128"/>
      <c r="G319" s="129" t="s">
        <v>738</v>
      </c>
      <c r="H319" s="128" t="s">
        <v>307</v>
      </c>
      <c r="I319" s="130">
        <v>9</v>
      </c>
      <c r="J319" s="363">
        <v>1031129</v>
      </c>
      <c r="K319" s="131">
        <f t="shared" si="14"/>
        <v>9280161</v>
      </c>
      <c r="L319" s="133"/>
    </row>
    <row r="320" spans="2:12" ht="42.75">
      <c r="B320" s="132"/>
      <c r="C320" s="134">
        <v>15.12</v>
      </c>
      <c r="D320" s="366" t="s">
        <v>1038</v>
      </c>
      <c r="E320" s="128"/>
      <c r="F320" s="128"/>
      <c r="G320" s="129" t="s">
        <v>739</v>
      </c>
      <c r="H320" s="128" t="s">
        <v>307</v>
      </c>
      <c r="I320" s="130">
        <v>9</v>
      </c>
      <c r="J320" s="363">
        <v>771435</v>
      </c>
      <c r="K320" s="131">
        <f t="shared" si="14"/>
        <v>6942915</v>
      </c>
      <c r="L320" s="133"/>
    </row>
    <row r="321" spans="2:12" ht="42.75">
      <c r="B321" s="132"/>
      <c r="C321" s="134">
        <v>15.13</v>
      </c>
      <c r="D321" s="366" t="s">
        <v>1039</v>
      </c>
      <c r="E321" s="128"/>
      <c r="F321" s="128"/>
      <c r="G321" s="129" t="s">
        <v>740</v>
      </c>
      <c r="H321" s="128" t="s">
        <v>307</v>
      </c>
      <c r="I321" s="130">
        <v>16</v>
      </c>
      <c r="J321" s="363">
        <v>110970</v>
      </c>
      <c r="K321" s="131">
        <f t="shared" si="14"/>
        <v>1775520</v>
      </c>
      <c r="L321" s="133"/>
    </row>
    <row r="322" spans="2:12" ht="42.75">
      <c r="B322" s="132"/>
      <c r="C322" s="134">
        <v>15.14</v>
      </c>
      <c r="D322" s="366" t="s">
        <v>1040</v>
      </c>
      <c r="E322" s="128"/>
      <c r="F322" s="128"/>
      <c r="G322" s="129" t="s">
        <v>741</v>
      </c>
      <c r="H322" s="128" t="s">
        <v>104</v>
      </c>
      <c r="I322" s="130">
        <v>7.2</v>
      </c>
      <c r="J322" s="363">
        <v>619132</v>
      </c>
      <c r="K322" s="131">
        <f t="shared" si="14"/>
        <v>4457750.4000000004</v>
      </c>
      <c r="L322" s="133"/>
    </row>
    <row r="323" spans="2:12" ht="42.75">
      <c r="B323" s="132"/>
      <c r="C323" s="134">
        <v>15.15</v>
      </c>
      <c r="D323" s="366" t="s">
        <v>1041</v>
      </c>
      <c r="E323" s="128"/>
      <c r="F323" s="128"/>
      <c r="G323" s="129" t="s">
        <v>742</v>
      </c>
      <c r="H323" s="128" t="s">
        <v>104</v>
      </c>
      <c r="I323" s="130">
        <v>2.4</v>
      </c>
      <c r="J323" s="363">
        <v>445022</v>
      </c>
      <c r="K323" s="131">
        <f t="shared" si="14"/>
        <v>1068052.8</v>
      </c>
      <c r="L323" s="133"/>
    </row>
    <row r="324" spans="2:12" ht="28.5">
      <c r="B324" s="132"/>
      <c r="C324" s="134">
        <v>15.16</v>
      </c>
      <c r="D324" s="366" t="s">
        <v>1042</v>
      </c>
      <c r="E324" s="128"/>
      <c r="F324" s="128"/>
      <c r="G324" s="129" t="s">
        <v>743</v>
      </c>
      <c r="H324" s="128" t="s">
        <v>307</v>
      </c>
      <c r="I324" s="130">
        <v>12</v>
      </c>
      <c r="J324" s="363">
        <v>679284</v>
      </c>
      <c r="K324" s="131">
        <f t="shared" si="14"/>
        <v>8151408</v>
      </c>
      <c r="L324" s="133"/>
    </row>
    <row r="325" spans="2:12" ht="42.75">
      <c r="B325" s="132"/>
      <c r="C325" s="134">
        <v>15.17</v>
      </c>
      <c r="D325" s="366" t="s">
        <v>1043</v>
      </c>
      <c r="E325" s="128"/>
      <c r="F325" s="128"/>
      <c r="G325" s="129" t="s">
        <v>744</v>
      </c>
      <c r="H325" s="128" t="s">
        <v>307</v>
      </c>
      <c r="I325" s="130">
        <v>12</v>
      </c>
      <c r="J325" s="363">
        <v>74113</v>
      </c>
      <c r="K325" s="131">
        <f t="shared" si="14"/>
        <v>889356</v>
      </c>
      <c r="L325" s="133"/>
    </row>
    <row r="326" spans="2:12" ht="28.5">
      <c r="B326" s="132"/>
      <c r="C326" s="134">
        <v>15.18</v>
      </c>
      <c r="D326" s="366" t="s">
        <v>1044</v>
      </c>
      <c r="E326" s="128"/>
      <c r="F326" s="128"/>
      <c r="G326" s="129" t="s">
        <v>745</v>
      </c>
      <c r="H326" s="128" t="s">
        <v>307</v>
      </c>
      <c r="I326" s="130">
        <v>17</v>
      </c>
      <c r="J326" s="363">
        <v>48906</v>
      </c>
      <c r="K326" s="131">
        <f t="shared" si="14"/>
        <v>831402</v>
      </c>
      <c r="L326" s="133"/>
    </row>
    <row r="327" spans="2:12" ht="57">
      <c r="B327" s="132"/>
      <c r="C327" s="134">
        <v>15.19</v>
      </c>
      <c r="D327" s="366" t="s">
        <v>1045</v>
      </c>
      <c r="E327" s="128"/>
      <c r="F327" s="128"/>
      <c r="G327" s="129" t="s">
        <v>746</v>
      </c>
      <c r="H327" s="128" t="s">
        <v>307</v>
      </c>
      <c r="I327" s="130">
        <v>8</v>
      </c>
      <c r="J327" s="363">
        <v>70225</v>
      </c>
      <c r="K327" s="131">
        <f t="shared" si="14"/>
        <v>561800</v>
      </c>
      <c r="L327" s="133"/>
    </row>
    <row r="328" spans="2:12">
      <c r="B328" s="132"/>
      <c r="C328" s="134" t="s">
        <v>14</v>
      </c>
      <c r="D328" s="367"/>
      <c r="E328" s="128"/>
      <c r="F328" s="128"/>
      <c r="G328" s="129"/>
      <c r="H328" s="128"/>
      <c r="I328" s="130"/>
      <c r="J328" s="363"/>
      <c r="K328" s="187">
        <f>SUM(K309:K327)</f>
        <v>84258813.720000014</v>
      </c>
      <c r="L328" s="133"/>
    </row>
    <row r="329" spans="2:12">
      <c r="B329" s="132"/>
      <c r="C329" s="391"/>
      <c r="D329" s="368"/>
      <c r="E329" s="176"/>
      <c r="F329" s="176"/>
      <c r="G329" s="176" t="s">
        <v>1125</v>
      </c>
      <c r="H329" s="176"/>
      <c r="I329" s="176"/>
      <c r="J329" s="364"/>
      <c r="K329" s="176"/>
      <c r="L329" s="133"/>
    </row>
    <row r="330" spans="2:12" ht="85.5">
      <c r="B330" s="132"/>
      <c r="C330" s="134">
        <v>16.100000000000001</v>
      </c>
      <c r="D330" s="366" t="s">
        <v>410</v>
      </c>
      <c r="E330" s="128"/>
      <c r="F330" s="128"/>
      <c r="G330" s="188" t="s">
        <v>264</v>
      </c>
      <c r="H330" s="128" t="s">
        <v>104</v>
      </c>
      <c r="I330" s="130">
        <v>36.85</v>
      </c>
      <c r="J330" s="363">
        <v>1336864</v>
      </c>
      <c r="K330" s="131">
        <f t="shared" ref="K330:K335" si="15">+I330*J330</f>
        <v>49263438.399999999</v>
      </c>
      <c r="L330" s="133"/>
    </row>
    <row r="331" spans="2:12" ht="99.75">
      <c r="B331" s="132"/>
      <c r="C331" s="134">
        <v>16.2</v>
      </c>
      <c r="D331" s="370" t="s">
        <v>411</v>
      </c>
      <c r="E331" s="128"/>
      <c r="F331" s="128"/>
      <c r="G331" s="188" t="s">
        <v>265</v>
      </c>
      <c r="H331" s="128" t="s">
        <v>104</v>
      </c>
      <c r="I331" s="130">
        <v>109.43</v>
      </c>
      <c r="J331" s="363">
        <v>1547769</v>
      </c>
      <c r="K331" s="131">
        <f t="shared" si="15"/>
        <v>169372361.67000002</v>
      </c>
      <c r="L331" s="133"/>
    </row>
    <row r="332" spans="2:12" ht="114">
      <c r="B332" s="132"/>
      <c r="C332" s="134">
        <v>16.3</v>
      </c>
      <c r="D332" s="370" t="s">
        <v>412</v>
      </c>
      <c r="E332" s="128"/>
      <c r="F332" s="128"/>
      <c r="G332" s="188" t="s">
        <v>266</v>
      </c>
      <c r="H332" s="128" t="s">
        <v>104</v>
      </c>
      <c r="I332" s="130">
        <v>29.14</v>
      </c>
      <c r="J332" s="363">
        <v>2201128</v>
      </c>
      <c r="K332" s="131">
        <f t="shared" si="15"/>
        <v>64140869.920000002</v>
      </c>
      <c r="L332" s="133"/>
    </row>
    <row r="333" spans="2:12" ht="85.5">
      <c r="B333" s="132"/>
      <c r="C333" s="134">
        <v>16.399999999999999</v>
      </c>
      <c r="D333" s="370" t="s">
        <v>1046</v>
      </c>
      <c r="E333" s="128"/>
      <c r="F333" s="128"/>
      <c r="G333" s="129" t="s">
        <v>267</v>
      </c>
      <c r="H333" s="128" t="s">
        <v>104</v>
      </c>
      <c r="I333" s="130">
        <v>71.569999999999993</v>
      </c>
      <c r="J333" s="363">
        <v>912834</v>
      </c>
      <c r="K333" s="131">
        <f t="shared" si="15"/>
        <v>65331529.379999995</v>
      </c>
      <c r="L333" s="133"/>
    </row>
    <row r="334" spans="2:12" ht="71.25">
      <c r="B334" s="132"/>
      <c r="C334" s="134">
        <v>16.5</v>
      </c>
      <c r="D334" s="370" t="s">
        <v>1047</v>
      </c>
      <c r="E334" s="128"/>
      <c r="F334" s="128"/>
      <c r="G334" s="129" t="s">
        <v>268</v>
      </c>
      <c r="H334" s="128" t="s">
        <v>103</v>
      </c>
      <c r="I334" s="130">
        <v>30.96</v>
      </c>
      <c r="J334" s="363">
        <v>865683</v>
      </c>
      <c r="K334" s="131">
        <f t="shared" si="15"/>
        <v>26801545.68</v>
      </c>
      <c r="L334" s="133"/>
    </row>
    <row r="335" spans="2:12" ht="57">
      <c r="B335" s="132"/>
      <c r="C335" s="134">
        <v>16.600000000000001</v>
      </c>
      <c r="D335" s="371" t="s">
        <v>1048</v>
      </c>
      <c r="E335" s="128"/>
      <c r="F335" s="128"/>
      <c r="G335" s="188" t="s">
        <v>269</v>
      </c>
      <c r="H335" s="128" t="s">
        <v>103</v>
      </c>
      <c r="I335" s="130">
        <v>54.1</v>
      </c>
      <c r="J335" s="363">
        <v>185523</v>
      </c>
      <c r="K335" s="131">
        <f t="shared" si="15"/>
        <v>10036794.300000001</v>
      </c>
      <c r="L335" s="133"/>
    </row>
    <row r="336" spans="2:12">
      <c r="B336" s="132"/>
      <c r="C336" s="134" t="s">
        <v>14</v>
      </c>
      <c r="D336" s="367"/>
      <c r="E336" s="128"/>
      <c r="F336" s="128"/>
      <c r="G336" s="129"/>
      <c r="H336" s="128"/>
      <c r="I336" s="130"/>
      <c r="J336" s="363"/>
      <c r="K336" s="187">
        <f>SUM(K330:K335)</f>
        <v>384946539.35000002</v>
      </c>
      <c r="L336" s="133"/>
    </row>
    <row r="337" spans="2:12">
      <c r="B337" s="132"/>
      <c r="C337" s="391"/>
      <c r="D337" s="368"/>
      <c r="E337" s="176"/>
      <c r="F337" s="176"/>
      <c r="G337" s="176" t="s">
        <v>1126</v>
      </c>
      <c r="H337" s="176"/>
      <c r="I337" s="176"/>
      <c r="J337" s="364"/>
      <c r="K337" s="176"/>
      <c r="L337" s="133"/>
    </row>
    <row r="338" spans="2:12" ht="28.5">
      <c r="B338" s="132"/>
      <c r="C338" s="134">
        <v>17.100000000000001</v>
      </c>
      <c r="D338" s="366" t="s">
        <v>1049</v>
      </c>
      <c r="E338" s="128"/>
      <c r="F338" s="128"/>
      <c r="G338" s="188" t="s">
        <v>270</v>
      </c>
      <c r="H338" s="128" t="s">
        <v>104</v>
      </c>
      <c r="I338" s="130">
        <v>95.13</v>
      </c>
      <c r="J338" s="363">
        <v>1682494</v>
      </c>
      <c r="K338" s="131">
        <f t="shared" ref="K338:K371" si="16">+I338*J338</f>
        <v>160055654.22</v>
      </c>
      <c r="L338" s="133"/>
    </row>
    <row r="339" spans="2:12" ht="128.25">
      <c r="B339" s="132"/>
      <c r="C339" s="134">
        <v>17.2</v>
      </c>
      <c r="D339" s="366" t="s">
        <v>1050</v>
      </c>
      <c r="E339" s="128"/>
      <c r="F339" s="128"/>
      <c r="G339" s="188" t="s">
        <v>747</v>
      </c>
      <c r="H339" s="128" t="s">
        <v>103</v>
      </c>
      <c r="I339" s="130">
        <v>15.48</v>
      </c>
      <c r="J339" s="363">
        <v>9141206</v>
      </c>
      <c r="K339" s="131">
        <f t="shared" si="16"/>
        <v>141505868.88</v>
      </c>
      <c r="L339" s="133"/>
    </row>
    <row r="340" spans="2:12" ht="57">
      <c r="B340" s="132"/>
      <c r="C340" s="134">
        <v>17.3</v>
      </c>
      <c r="D340" s="371" t="s">
        <v>1051</v>
      </c>
      <c r="E340" s="128"/>
      <c r="F340" s="128"/>
      <c r="G340" s="188" t="s">
        <v>748</v>
      </c>
      <c r="H340" s="128" t="s">
        <v>103</v>
      </c>
      <c r="I340" s="130">
        <v>42.84</v>
      </c>
      <c r="J340" s="363">
        <v>481378</v>
      </c>
      <c r="K340" s="131">
        <f t="shared" si="16"/>
        <v>20622233.520000003</v>
      </c>
      <c r="L340" s="133"/>
    </row>
    <row r="341" spans="2:12">
      <c r="B341" s="132"/>
      <c r="C341" s="134" t="s">
        <v>14</v>
      </c>
      <c r="D341" s="367"/>
      <c r="E341" s="128"/>
      <c r="F341" s="128"/>
      <c r="G341" s="129"/>
      <c r="H341" s="128"/>
      <c r="I341" s="130"/>
      <c r="J341" s="363"/>
      <c r="K341" s="187">
        <f>SUM(K338:K340)</f>
        <v>322183756.62</v>
      </c>
      <c r="L341" s="133"/>
    </row>
    <row r="342" spans="2:12">
      <c r="B342" s="132"/>
      <c r="C342" s="391"/>
      <c r="D342" s="368"/>
      <c r="E342" s="176"/>
      <c r="F342" s="176"/>
      <c r="G342" s="176" t="s">
        <v>1127</v>
      </c>
      <c r="H342" s="176"/>
      <c r="I342" s="176"/>
      <c r="J342" s="364"/>
      <c r="K342" s="176"/>
      <c r="L342" s="133"/>
    </row>
    <row r="343" spans="2:12" ht="28.5">
      <c r="B343" s="132"/>
      <c r="C343" s="134">
        <v>18.100000000000001</v>
      </c>
      <c r="D343" s="199" t="s">
        <v>1052</v>
      </c>
      <c r="E343" s="128"/>
      <c r="F343" s="128"/>
      <c r="G343" s="191" t="s">
        <v>749</v>
      </c>
      <c r="H343" s="128" t="s">
        <v>304</v>
      </c>
      <c r="I343" s="130">
        <v>10.64</v>
      </c>
      <c r="J343" s="363">
        <v>1179868</v>
      </c>
      <c r="K343" s="131">
        <f t="shared" si="16"/>
        <v>12553795.520000001</v>
      </c>
      <c r="L343" s="133"/>
    </row>
    <row r="344" spans="2:12" ht="28.5">
      <c r="B344" s="132"/>
      <c r="C344" s="134">
        <v>18.2</v>
      </c>
      <c r="D344" s="199" t="s">
        <v>414</v>
      </c>
      <c r="E344" s="128"/>
      <c r="F344" s="128"/>
      <c r="G344" s="191" t="s">
        <v>750</v>
      </c>
      <c r="H344" s="128" t="s">
        <v>104</v>
      </c>
      <c r="I344" s="130">
        <v>45.67</v>
      </c>
      <c r="J344" s="363">
        <v>148752</v>
      </c>
      <c r="K344" s="131">
        <f t="shared" si="16"/>
        <v>6793503.8399999999</v>
      </c>
      <c r="L344" s="133"/>
    </row>
    <row r="345" spans="2:12">
      <c r="B345" s="132"/>
      <c r="C345" s="134">
        <v>18.3</v>
      </c>
      <c r="D345" s="199" t="s">
        <v>1053</v>
      </c>
      <c r="E345" s="128"/>
      <c r="F345" s="128"/>
      <c r="G345" s="191" t="s">
        <v>751</v>
      </c>
      <c r="H345" s="128" t="s">
        <v>104</v>
      </c>
      <c r="I345" s="130">
        <v>45.67</v>
      </c>
      <c r="J345" s="363">
        <v>95345</v>
      </c>
      <c r="K345" s="131">
        <f t="shared" si="16"/>
        <v>4354406.1500000004</v>
      </c>
      <c r="L345" s="133"/>
    </row>
    <row r="346" spans="2:12">
      <c r="B346" s="132"/>
      <c r="C346" s="134">
        <v>18.399999999999999</v>
      </c>
      <c r="D346" s="199" t="s">
        <v>1054</v>
      </c>
      <c r="E346" s="128"/>
      <c r="F346" s="128"/>
      <c r="G346" s="191" t="s">
        <v>752</v>
      </c>
      <c r="H346" s="128" t="s">
        <v>103</v>
      </c>
      <c r="I346" s="130">
        <v>3.78</v>
      </c>
      <c r="J346" s="363">
        <v>161420</v>
      </c>
      <c r="K346" s="131">
        <f t="shared" si="16"/>
        <v>610167.6</v>
      </c>
      <c r="L346" s="133"/>
    </row>
    <row r="347" spans="2:12" ht="28.5">
      <c r="B347" s="132"/>
      <c r="C347" s="134">
        <v>18.5</v>
      </c>
      <c r="D347" s="199" t="s">
        <v>1055</v>
      </c>
      <c r="E347" s="128"/>
      <c r="F347" s="128"/>
      <c r="G347" s="191" t="s">
        <v>753</v>
      </c>
      <c r="H347" s="128" t="s">
        <v>103</v>
      </c>
      <c r="I347" s="130">
        <v>4.26</v>
      </c>
      <c r="J347" s="363">
        <v>95463</v>
      </c>
      <c r="K347" s="131">
        <f t="shared" si="16"/>
        <v>406672.38</v>
      </c>
      <c r="L347" s="133"/>
    </row>
    <row r="348" spans="2:12">
      <c r="B348" s="132"/>
      <c r="C348" s="134">
        <v>18.600000000000001</v>
      </c>
      <c r="D348" s="199" t="s">
        <v>1056</v>
      </c>
      <c r="E348" s="128"/>
      <c r="F348" s="128"/>
      <c r="G348" s="191" t="s">
        <v>301</v>
      </c>
      <c r="H348" s="128" t="s">
        <v>103</v>
      </c>
      <c r="I348" s="130">
        <v>8.0399999999999991</v>
      </c>
      <c r="J348" s="363">
        <v>184287</v>
      </c>
      <c r="K348" s="131">
        <f t="shared" si="16"/>
        <v>1481667.4799999997</v>
      </c>
      <c r="L348" s="133"/>
    </row>
    <row r="349" spans="2:12">
      <c r="B349" s="132"/>
      <c r="C349" s="134">
        <v>18.7</v>
      </c>
      <c r="D349" s="199" t="s">
        <v>1057</v>
      </c>
      <c r="E349" s="128"/>
      <c r="F349" s="128"/>
      <c r="G349" s="191" t="s">
        <v>754</v>
      </c>
      <c r="H349" s="128" t="s">
        <v>102</v>
      </c>
      <c r="I349" s="130">
        <v>2</v>
      </c>
      <c r="J349" s="363">
        <v>1531020</v>
      </c>
      <c r="K349" s="131">
        <f t="shared" si="16"/>
        <v>3062040</v>
      </c>
      <c r="L349" s="133"/>
    </row>
    <row r="350" spans="2:12">
      <c r="B350" s="132"/>
      <c r="C350" s="134">
        <v>18.8</v>
      </c>
      <c r="D350" s="199" t="s">
        <v>1058</v>
      </c>
      <c r="E350" s="128"/>
      <c r="F350" s="128"/>
      <c r="G350" s="191" t="s">
        <v>755</v>
      </c>
      <c r="H350" s="128" t="s">
        <v>304</v>
      </c>
      <c r="I350" s="130">
        <v>18.63</v>
      </c>
      <c r="J350" s="363">
        <v>258408</v>
      </c>
      <c r="K350" s="131">
        <f t="shared" si="16"/>
        <v>4814141.04</v>
      </c>
      <c r="L350" s="133"/>
    </row>
    <row r="351" spans="2:12">
      <c r="B351" s="132"/>
      <c r="C351" s="134">
        <v>18.899999999999999</v>
      </c>
      <c r="D351" s="199" t="s">
        <v>1059</v>
      </c>
      <c r="E351" s="128"/>
      <c r="F351" s="128"/>
      <c r="G351" s="191" t="s">
        <v>756</v>
      </c>
      <c r="H351" s="128" t="s">
        <v>304</v>
      </c>
      <c r="I351" s="130">
        <v>12.89</v>
      </c>
      <c r="J351" s="363">
        <v>288720</v>
      </c>
      <c r="K351" s="131">
        <f t="shared" si="16"/>
        <v>3721600.8000000003</v>
      </c>
      <c r="L351" s="133"/>
    </row>
    <row r="352" spans="2:12" ht="28.5">
      <c r="B352" s="132"/>
      <c r="C352" s="168">
        <v>18.100000000000001</v>
      </c>
      <c r="D352" s="199" t="s">
        <v>1060</v>
      </c>
      <c r="E352" s="128"/>
      <c r="F352" s="128"/>
      <c r="G352" s="191" t="s">
        <v>757</v>
      </c>
      <c r="H352" s="128" t="s">
        <v>104</v>
      </c>
      <c r="I352" s="130">
        <v>47.31</v>
      </c>
      <c r="J352" s="363">
        <v>17674</v>
      </c>
      <c r="K352" s="131">
        <f t="shared" si="16"/>
        <v>836156.94000000006</v>
      </c>
      <c r="L352" s="133"/>
    </row>
    <row r="353" spans="2:12">
      <c r="B353" s="132"/>
      <c r="C353" s="134" t="s">
        <v>14</v>
      </c>
      <c r="D353" s="367"/>
      <c r="E353" s="128"/>
      <c r="F353" s="128"/>
      <c r="G353" s="129"/>
      <c r="H353" s="128"/>
      <c r="I353" s="130"/>
      <c r="J353" s="363"/>
      <c r="K353" s="187">
        <f>SUM(K343:K352)</f>
        <v>38634151.749999993</v>
      </c>
      <c r="L353" s="133"/>
    </row>
    <row r="354" spans="2:12">
      <c r="B354" s="132"/>
      <c r="C354" s="391"/>
      <c r="D354" s="368"/>
      <c r="E354" s="176"/>
      <c r="F354" s="176"/>
      <c r="G354" s="176" t="s">
        <v>1128</v>
      </c>
      <c r="H354" s="176"/>
      <c r="I354" s="176"/>
      <c r="J354" s="364"/>
      <c r="K354" s="176"/>
      <c r="L354" s="133"/>
    </row>
    <row r="355" spans="2:12" ht="71.25">
      <c r="B355" s="132"/>
      <c r="C355" s="134">
        <v>19.100000000000001</v>
      </c>
      <c r="D355" s="366" t="s">
        <v>1061</v>
      </c>
      <c r="E355" s="128"/>
      <c r="F355" s="128"/>
      <c r="G355" s="129" t="s">
        <v>758</v>
      </c>
      <c r="H355" s="128" t="s">
        <v>305</v>
      </c>
      <c r="I355" s="130">
        <v>33379.456692653643</v>
      </c>
      <c r="J355" s="363">
        <v>29220</v>
      </c>
      <c r="K355" s="131">
        <f>+I355*J355</f>
        <v>975347724.5593394</v>
      </c>
      <c r="L355" s="133"/>
    </row>
    <row r="356" spans="2:12">
      <c r="B356" s="132"/>
      <c r="C356" s="134" t="s">
        <v>14</v>
      </c>
      <c r="D356" s="367"/>
      <c r="E356" s="128"/>
      <c r="F356" s="128"/>
      <c r="G356" s="129"/>
      <c r="H356" s="128"/>
      <c r="I356" s="130"/>
      <c r="J356" s="363"/>
      <c r="K356" s="187">
        <f>SUM(K355)</f>
        <v>975347724.5593394</v>
      </c>
      <c r="L356" s="133"/>
    </row>
    <row r="357" spans="2:12">
      <c r="B357" s="132"/>
      <c r="C357" s="391"/>
      <c r="D357" s="368"/>
      <c r="E357" s="176"/>
      <c r="F357" s="176"/>
      <c r="G357" s="176" t="s">
        <v>1129</v>
      </c>
      <c r="H357" s="176"/>
      <c r="I357" s="176"/>
      <c r="J357" s="364"/>
      <c r="K357" s="176"/>
      <c r="L357" s="133"/>
    </row>
    <row r="358" spans="2:12" ht="57">
      <c r="B358" s="132"/>
      <c r="C358" s="134">
        <v>20.100000000000001</v>
      </c>
      <c r="D358" s="366" t="s">
        <v>1000</v>
      </c>
      <c r="E358" s="128"/>
      <c r="F358" s="128"/>
      <c r="G358" s="188" t="s">
        <v>698</v>
      </c>
      <c r="H358" s="128" t="s">
        <v>305</v>
      </c>
      <c r="I358" s="130">
        <v>777.09637860039243</v>
      </c>
      <c r="J358" s="363">
        <v>26129</v>
      </c>
      <c r="K358" s="131">
        <f t="shared" si="16"/>
        <v>20304751.276449654</v>
      </c>
      <c r="L358" s="133"/>
    </row>
    <row r="359" spans="2:12" ht="42.75">
      <c r="B359" s="132"/>
      <c r="C359" s="134">
        <v>20.2</v>
      </c>
      <c r="D359" s="366" t="s">
        <v>1062</v>
      </c>
      <c r="E359" s="128"/>
      <c r="F359" s="128"/>
      <c r="G359" s="188" t="s">
        <v>759</v>
      </c>
      <c r="H359" s="128" t="s">
        <v>104</v>
      </c>
      <c r="I359" s="130">
        <v>61.52</v>
      </c>
      <c r="J359" s="363">
        <v>630579</v>
      </c>
      <c r="K359" s="131">
        <f t="shared" si="16"/>
        <v>38793220.080000006</v>
      </c>
      <c r="L359" s="133"/>
    </row>
    <row r="360" spans="2:12" ht="99.75">
      <c r="B360" s="132"/>
      <c r="C360" s="134">
        <v>20.3</v>
      </c>
      <c r="D360" s="366" t="s">
        <v>1063</v>
      </c>
      <c r="E360" s="128"/>
      <c r="F360" s="128"/>
      <c r="G360" s="188" t="s">
        <v>760</v>
      </c>
      <c r="H360" s="128" t="s">
        <v>307</v>
      </c>
      <c r="I360" s="130">
        <v>1</v>
      </c>
      <c r="J360" s="363">
        <v>15480000</v>
      </c>
      <c r="K360" s="131">
        <f t="shared" si="16"/>
        <v>15480000</v>
      </c>
      <c r="L360" s="133"/>
    </row>
    <row r="361" spans="2:12">
      <c r="B361" s="132"/>
      <c r="C361" s="134" t="s">
        <v>14</v>
      </c>
      <c r="D361" s="367"/>
      <c r="E361" s="128"/>
      <c r="F361" s="128"/>
      <c r="G361" s="129"/>
      <c r="H361" s="128"/>
      <c r="I361" s="130"/>
      <c r="J361" s="363"/>
      <c r="K361" s="187">
        <f>SUM(K358:K360)</f>
        <v>74577971.356449664</v>
      </c>
      <c r="L361" s="133"/>
    </row>
    <row r="362" spans="2:12">
      <c r="B362" s="132"/>
      <c r="C362" s="391"/>
      <c r="D362" s="368"/>
      <c r="E362" s="176"/>
      <c r="F362" s="176"/>
      <c r="G362" s="176" t="s">
        <v>1130</v>
      </c>
      <c r="H362" s="176"/>
      <c r="I362" s="176"/>
      <c r="J362" s="364"/>
      <c r="K362" s="176"/>
      <c r="L362" s="133"/>
    </row>
    <row r="363" spans="2:12" ht="57">
      <c r="B363" s="132"/>
      <c r="C363" s="134">
        <v>21.1</v>
      </c>
      <c r="D363" s="366" t="s">
        <v>1064</v>
      </c>
      <c r="E363" s="128"/>
      <c r="F363" s="128"/>
      <c r="G363" s="191" t="s">
        <v>761</v>
      </c>
      <c r="H363" s="128" t="s">
        <v>307</v>
      </c>
      <c r="I363" s="130">
        <v>18</v>
      </c>
      <c r="J363" s="363">
        <v>85542</v>
      </c>
      <c r="K363" s="131">
        <f t="shared" si="16"/>
        <v>1539756</v>
      </c>
      <c r="L363" s="133"/>
    </row>
    <row r="364" spans="2:12" ht="71.25">
      <c r="B364" s="132"/>
      <c r="C364" s="134">
        <v>21.2</v>
      </c>
      <c r="D364" s="366" t="s">
        <v>1065</v>
      </c>
      <c r="E364" s="128"/>
      <c r="F364" s="128"/>
      <c r="G364" s="191" t="s">
        <v>762</v>
      </c>
      <c r="H364" s="128" t="s">
        <v>307</v>
      </c>
      <c r="I364" s="130">
        <v>1</v>
      </c>
      <c r="J364" s="363">
        <v>543054</v>
      </c>
      <c r="K364" s="131">
        <f t="shared" si="16"/>
        <v>543054</v>
      </c>
      <c r="L364" s="133"/>
    </row>
    <row r="365" spans="2:12" ht="85.5">
      <c r="B365" s="132"/>
      <c r="C365" s="134">
        <v>21.3</v>
      </c>
      <c r="D365" s="366" t="s">
        <v>1066</v>
      </c>
      <c r="E365" s="128"/>
      <c r="F365" s="128"/>
      <c r="G365" s="191" t="s">
        <v>763</v>
      </c>
      <c r="H365" s="128" t="s">
        <v>307</v>
      </c>
      <c r="I365" s="130">
        <v>1</v>
      </c>
      <c r="J365" s="363">
        <v>567831</v>
      </c>
      <c r="K365" s="131">
        <f t="shared" si="16"/>
        <v>567831</v>
      </c>
      <c r="L365" s="133"/>
    </row>
    <row r="366" spans="2:12" ht="71.25">
      <c r="B366" s="132"/>
      <c r="C366" s="134">
        <v>21.4</v>
      </c>
      <c r="D366" s="366" t="s">
        <v>1067</v>
      </c>
      <c r="E366" s="128"/>
      <c r="F366" s="128"/>
      <c r="G366" s="191" t="s">
        <v>764</v>
      </c>
      <c r="H366" s="128" t="s">
        <v>307</v>
      </c>
      <c r="I366" s="130">
        <v>1</v>
      </c>
      <c r="J366" s="363">
        <v>1445823</v>
      </c>
      <c r="K366" s="131">
        <f t="shared" si="16"/>
        <v>1445823</v>
      </c>
      <c r="L366" s="133"/>
    </row>
    <row r="367" spans="2:12" ht="28.5">
      <c r="B367" s="132"/>
      <c r="C367" s="134">
        <v>21.5</v>
      </c>
      <c r="D367" s="366" t="s">
        <v>1068</v>
      </c>
      <c r="E367" s="128"/>
      <c r="F367" s="128"/>
      <c r="G367" s="191" t="s">
        <v>765</v>
      </c>
      <c r="H367" s="128" t="s">
        <v>307</v>
      </c>
      <c r="I367" s="130">
        <v>114</v>
      </c>
      <c r="J367" s="363">
        <v>41017</v>
      </c>
      <c r="K367" s="131">
        <f t="shared" si="16"/>
        <v>4675938</v>
      </c>
      <c r="L367" s="133"/>
    </row>
    <row r="368" spans="2:12" ht="42.75">
      <c r="B368" s="132"/>
      <c r="C368" s="134">
        <v>21.6</v>
      </c>
      <c r="D368" s="366" t="s">
        <v>1069</v>
      </c>
      <c r="E368" s="128"/>
      <c r="F368" s="128"/>
      <c r="G368" s="191" t="s">
        <v>766</v>
      </c>
      <c r="H368" s="128" t="s">
        <v>103</v>
      </c>
      <c r="I368" s="130">
        <v>1</v>
      </c>
      <c r="J368" s="363">
        <v>32802</v>
      </c>
      <c r="K368" s="131">
        <f t="shared" si="16"/>
        <v>32802</v>
      </c>
      <c r="L368" s="133"/>
    </row>
    <row r="369" spans="2:12" ht="42.75">
      <c r="B369" s="132"/>
      <c r="C369" s="134">
        <v>21.7</v>
      </c>
      <c r="D369" s="366" t="s">
        <v>1070</v>
      </c>
      <c r="E369" s="128"/>
      <c r="F369" s="128"/>
      <c r="G369" s="191" t="s">
        <v>767</v>
      </c>
      <c r="H369" s="128" t="s">
        <v>103</v>
      </c>
      <c r="I369" s="130">
        <v>6</v>
      </c>
      <c r="J369" s="363">
        <v>30345</v>
      </c>
      <c r="K369" s="131">
        <f t="shared" si="16"/>
        <v>182070</v>
      </c>
      <c r="L369" s="133"/>
    </row>
    <row r="370" spans="2:12" ht="28.5">
      <c r="B370" s="132"/>
      <c r="C370" s="134">
        <v>21.8</v>
      </c>
      <c r="D370" s="366" t="s">
        <v>1071</v>
      </c>
      <c r="E370" s="128"/>
      <c r="F370" s="128"/>
      <c r="G370" s="191" t="s">
        <v>768</v>
      </c>
      <c r="H370" s="128" t="s">
        <v>102</v>
      </c>
      <c r="I370" s="130">
        <v>6</v>
      </c>
      <c r="J370" s="363">
        <v>75331</v>
      </c>
      <c r="K370" s="131">
        <f t="shared" si="16"/>
        <v>451986</v>
      </c>
      <c r="L370" s="133"/>
    </row>
    <row r="371" spans="2:12" ht="28.5">
      <c r="B371" s="132"/>
      <c r="C371" s="134">
        <v>21.9</v>
      </c>
      <c r="D371" s="366" t="s">
        <v>1072</v>
      </c>
      <c r="E371" s="128"/>
      <c r="F371" s="128"/>
      <c r="G371" s="191" t="s">
        <v>769</v>
      </c>
      <c r="H371" s="128" t="s">
        <v>102</v>
      </c>
      <c r="I371" s="130">
        <v>3</v>
      </c>
      <c r="J371" s="363">
        <v>210030</v>
      </c>
      <c r="K371" s="131">
        <f t="shared" si="16"/>
        <v>630090</v>
      </c>
      <c r="L371" s="133"/>
    </row>
    <row r="372" spans="2:12">
      <c r="B372" s="132"/>
      <c r="C372" s="134" t="s">
        <v>14</v>
      </c>
      <c r="D372" s="128"/>
      <c r="E372" s="128"/>
      <c r="F372" s="128"/>
      <c r="G372" s="129"/>
      <c r="H372" s="128"/>
      <c r="I372" s="130"/>
      <c r="J372" s="131"/>
      <c r="K372" s="187">
        <f>SUM(K363:K371)</f>
        <v>10069350</v>
      </c>
      <c r="L372" s="133"/>
    </row>
    <row r="373" spans="2:12" s="380" customFormat="1" ht="30" customHeight="1">
      <c r="B373" s="381"/>
      <c r="C373" s="219" t="s">
        <v>15</v>
      </c>
      <c r="D373" s="219"/>
      <c r="E373" s="219"/>
      <c r="F373" s="219"/>
      <c r="G373" s="219"/>
      <c r="H373" s="219"/>
      <c r="I373" s="219"/>
      <c r="J373" s="219"/>
      <c r="K373" s="174">
        <f>+K372+K361+K356+K353+K341+K336+K328+K307+K302+K294+K284+K267+K262+K255+K252+K247+K202+K48+K35+K22+K15</f>
        <v>4075206868.0000005</v>
      </c>
      <c r="L373" s="382"/>
    </row>
    <row r="374" spans="2:12" s="380" customFormat="1">
      <c r="B374" s="381"/>
      <c r="C374" s="392"/>
      <c r="D374" s="139"/>
      <c r="E374" s="139"/>
      <c r="F374" s="139"/>
      <c r="G374" s="139"/>
      <c r="H374" s="139"/>
      <c r="I374" s="139"/>
      <c r="J374" s="139"/>
      <c r="K374" s="140"/>
      <c r="L374" s="382"/>
    </row>
    <row r="375" spans="2:12" s="380" customFormat="1">
      <c r="B375" s="381"/>
      <c r="C375" s="142"/>
      <c r="D375" s="142"/>
      <c r="E375" s="141"/>
      <c r="F375" s="141"/>
      <c r="G375" s="233" t="s">
        <v>461</v>
      </c>
      <c r="H375" s="234"/>
      <c r="I375" s="234"/>
      <c r="J375" s="235"/>
      <c r="K375" s="169"/>
      <c r="L375" s="382"/>
    </row>
    <row r="376" spans="2:12" s="380" customFormat="1">
      <c r="B376" s="381"/>
      <c r="C376" s="142"/>
      <c r="D376" s="142"/>
      <c r="E376" s="141"/>
      <c r="F376" s="141"/>
      <c r="G376" s="233" t="s">
        <v>458</v>
      </c>
      <c r="H376" s="234"/>
      <c r="I376" s="234"/>
      <c r="J376" s="235"/>
      <c r="K376" s="178">
        <v>15000000</v>
      </c>
      <c r="L376" s="382"/>
    </row>
    <row r="377" spans="2:12" s="380" customFormat="1">
      <c r="B377" s="381"/>
      <c r="C377" s="142"/>
      <c r="D377" s="142"/>
      <c r="E377" s="141"/>
      <c r="F377" s="141"/>
      <c r="G377" s="233" t="s">
        <v>459</v>
      </c>
      <c r="H377" s="234" t="s">
        <v>459</v>
      </c>
      <c r="I377" s="234" t="s">
        <v>459</v>
      </c>
      <c r="J377" s="235" t="s">
        <v>459</v>
      </c>
      <c r="K377" s="178">
        <v>5400000</v>
      </c>
      <c r="L377" s="382"/>
    </row>
    <row r="378" spans="2:12" s="380" customFormat="1">
      <c r="B378" s="381"/>
      <c r="C378" s="142"/>
      <c r="D378" s="143"/>
      <c r="E378" s="143"/>
      <c r="F378" s="143"/>
      <c r="G378" s="194" t="s">
        <v>1073</v>
      </c>
      <c r="H378" s="194" t="s">
        <v>102</v>
      </c>
      <c r="I378" s="194">
        <v>19</v>
      </c>
      <c r="J378" s="195">
        <v>38000</v>
      </c>
      <c r="K378" s="178">
        <f>+I378*J378</f>
        <v>722000</v>
      </c>
      <c r="L378" s="382"/>
    </row>
    <row r="379" spans="2:12" s="380" customFormat="1">
      <c r="B379" s="381"/>
      <c r="C379" s="142"/>
      <c r="D379" s="142"/>
      <c r="E379" s="141"/>
      <c r="F379" s="141"/>
      <c r="G379" s="194" t="s">
        <v>1074</v>
      </c>
      <c r="H379" s="194" t="s">
        <v>102</v>
      </c>
      <c r="I379" s="194">
        <v>15</v>
      </c>
      <c r="J379" s="195">
        <v>38000</v>
      </c>
      <c r="K379" s="178">
        <f>+I379*J379</f>
        <v>570000</v>
      </c>
      <c r="L379" s="382"/>
    </row>
    <row r="380" spans="2:12" s="380" customFormat="1">
      <c r="B380" s="381"/>
      <c r="C380" s="142"/>
      <c r="D380" s="142"/>
      <c r="E380" s="141"/>
      <c r="F380" s="141"/>
      <c r="G380" s="233" t="s">
        <v>460</v>
      </c>
      <c r="H380" s="234" t="s">
        <v>460</v>
      </c>
      <c r="I380" s="234" t="s">
        <v>460</v>
      </c>
      <c r="J380" s="235" t="s">
        <v>460</v>
      </c>
      <c r="K380" s="178">
        <v>600000</v>
      </c>
      <c r="L380" s="382"/>
    </row>
    <row r="381" spans="2:12" s="380" customFormat="1" ht="30" customHeight="1">
      <c r="B381" s="381"/>
      <c r="C381" s="142"/>
      <c r="D381" s="143"/>
      <c r="E381" s="143"/>
      <c r="F381" s="143"/>
      <c r="G381" s="170" t="s">
        <v>16</v>
      </c>
      <c r="H381" s="171"/>
      <c r="I381" s="169"/>
      <c r="J381" s="172"/>
      <c r="K381" s="173">
        <f>+K373+K376+K377+K378+K379+K380</f>
        <v>4097498868.0000005</v>
      </c>
      <c r="L381" s="382"/>
    </row>
    <row r="382" spans="2:12" s="380" customFormat="1">
      <c r="B382" s="381"/>
      <c r="C382" s="142"/>
      <c r="D382" s="143"/>
      <c r="E382" s="143"/>
      <c r="F382" s="143"/>
      <c r="G382" s="372" t="s">
        <v>1075</v>
      </c>
      <c r="H382" s="197" t="s">
        <v>102</v>
      </c>
      <c r="I382" s="198">
        <v>1</v>
      </c>
      <c r="J382" s="179">
        <v>650000</v>
      </c>
      <c r="K382" s="178">
        <f>+I382*J382</f>
        <v>650000</v>
      </c>
      <c r="L382" s="382"/>
    </row>
    <row r="383" spans="2:12" s="380" customFormat="1">
      <c r="B383" s="381"/>
      <c r="C383" s="142"/>
      <c r="D383" s="143"/>
      <c r="E383" s="143"/>
      <c r="F383" s="143"/>
      <c r="G383" s="372" t="s">
        <v>1076</v>
      </c>
      <c r="H383" s="197" t="s">
        <v>102</v>
      </c>
      <c r="I383" s="198">
        <v>10</v>
      </c>
      <c r="J383" s="179">
        <v>40000</v>
      </c>
      <c r="K383" s="178">
        <f t="shared" ref="K383:K418" si="17">+I383*J383</f>
        <v>400000</v>
      </c>
      <c r="L383" s="382"/>
    </row>
    <row r="384" spans="2:12" s="380" customFormat="1">
      <c r="B384" s="381"/>
      <c r="C384" s="142"/>
      <c r="D384" s="143"/>
      <c r="E384" s="143"/>
      <c r="F384" s="143"/>
      <c r="G384" s="372" t="s">
        <v>1077</v>
      </c>
      <c r="H384" s="197" t="s">
        <v>102</v>
      </c>
      <c r="I384" s="198">
        <v>10</v>
      </c>
      <c r="J384" s="179">
        <v>45000</v>
      </c>
      <c r="K384" s="178">
        <f t="shared" si="17"/>
        <v>450000</v>
      </c>
      <c r="L384" s="382"/>
    </row>
    <row r="385" spans="2:12" s="380" customFormat="1">
      <c r="B385" s="381"/>
      <c r="C385" s="142"/>
      <c r="D385" s="143"/>
      <c r="E385" s="143"/>
      <c r="F385" s="143"/>
      <c r="G385" s="372" t="s">
        <v>1078</v>
      </c>
      <c r="H385" s="197" t="s">
        <v>102</v>
      </c>
      <c r="I385" s="198">
        <v>2</v>
      </c>
      <c r="J385" s="179">
        <v>5500000</v>
      </c>
      <c r="K385" s="178">
        <f t="shared" si="17"/>
        <v>11000000</v>
      </c>
      <c r="L385" s="382"/>
    </row>
    <row r="386" spans="2:12" s="380" customFormat="1">
      <c r="B386" s="381"/>
      <c r="C386" s="142"/>
      <c r="D386" s="143"/>
      <c r="E386" s="143"/>
      <c r="F386" s="143"/>
      <c r="G386" s="372" t="s">
        <v>1079</v>
      </c>
      <c r="H386" s="197" t="s">
        <v>103</v>
      </c>
      <c r="I386" s="198">
        <v>1</v>
      </c>
      <c r="J386" s="179">
        <v>280000</v>
      </c>
      <c r="K386" s="178">
        <f t="shared" si="17"/>
        <v>280000</v>
      </c>
      <c r="L386" s="382"/>
    </row>
    <row r="387" spans="2:12" s="380" customFormat="1">
      <c r="B387" s="381"/>
      <c r="C387" s="142"/>
      <c r="D387" s="143"/>
      <c r="E387" s="143"/>
      <c r="F387" s="143"/>
      <c r="G387" s="372" t="s">
        <v>1080</v>
      </c>
      <c r="H387" s="197" t="s">
        <v>102</v>
      </c>
      <c r="I387" s="198">
        <v>1</v>
      </c>
      <c r="J387" s="179">
        <v>320000</v>
      </c>
      <c r="K387" s="178">
        <f t="shared" si="17"/>
        <v>320000</v>
      </c>
      <c r="L387" s="382"/>
    </row>
    <row r="388" spans="2:12" s="380" customFormat="1">
      <c r="B388" s="381"/>
      <c r="C388" s="142"/>
      <c r="D388" s="143"/>
      <c r="E388" s="143"/>
      <c r="F388" s="143"/>
      <c r="G388" s="373" t="s">
        <v>1081</v>
      </c>
      <c r="H388" s="199" t="s">
        <v>102</v>
      </c>
      <c r="I388" s="200">
        <v>1</v>
      </c>
      <c r="J388" s="179">
        <v>11396000</v>
      </c>
      <c r="K388" s="178">
        <f t="shared" si="17"/>
        <v>11396000</v>
      </c>
      <c r="L388" s="382"/>
    </row>
    <row r="389" spans="2:12" s="380" customFormat="1">
      <c r="B389" s="381"/>
      <c r="C389" s="142"/>
      <c r="D389" s="143"/>
      <c r="E389" s="143"/>
      <c r="F389" s="143"/>
      <c r="G389" s="373" t="s">
        <v>1082</v>
      </c>
      <c r="H389" s="199" t="s">
        <v>102</v>
      </c>
      <c r="I389" s="200">
        <v>1</v>
      </c>
      <c r="J389" s="179">
        <v>850000</v>
      </c>
      <c r="K389" s="178">
        <f t="shared" si="17"/>
        <v>850000</v>
      </c>
      <c r="L389" s="382"/>
    </row>
    <row r="390" spans="2:12" s="380" customFormat="1">
      <c r="B390" s="381"/>
      <c r="C390" s="142"/>
      <c r="D390" s="143"/>
      <c r="E390" s="143"/>
      <c r="F390" s="143"/>
      <c r="G390" s="372" t="s">
        <v>474</v>
      </c>
      <c r="H390" s="197" t="s">
        <v>102</v>
      </c>
      <c r="I390" s="198">
        <v>6</v>
      </c>
      <c r="J390" s="179">
        <v>160062</v>
      </c>
      <c r="K390" s="178">
        <f t="shared" si="17"/>
        <v>960372</v>
      </c>
      <c r="L390" s="382"/>
    </row>
    <row r="391" spans="2:12" s="380" customFormat="1">
      <c r="B391" s="381"/>
      <c r="C391" s="142"/>
      <c r="D391" s="143"/>
      <c r="E391" s="143"/>
      <c r="F391" s="143"/>
      <c r="G391" s="372" t="s">
        <v>1083</v>
      </c>
      <c r="H391" s="197" t="s">
        <v>102</v>
      </c>
      <c r="I391" s="198">
        <v>10</v>
      </c>
      <c r="J391" s="179">
        <v>426958</v>
      </c>
      <c r="K391" s="178">
        <f t="shared" si="17"/>
        <v>4269580</v>
      </c>
      <c r="L391" s="382"/>
    </row>
    <row r="392" spans="2:12" s="380" customFormat="1">
      <c r="B392" s="381"/>
      <c r="C392" s="142"/>
      <c r="D392" s="143"/>
      <c r="E392" s="143"/>
      <c r="F392" s="143"/>
      <c r="G392" s="372" t="s">
        <v>1084</v>
      </c>
      <c r="H392" s="197" t="s">
        <v>102</v>
      </c>
      <c r="I392" s="198">
        <v>8</v>
      </c>
      <c r="J392" s="179">
        <v>83349</v>
      </c>
      <c r="K392" s="178">
        <f t="shared" si="17"/>
        <v>666792</v>
      </c>
      <c r="L392" s="382"/>
    </row>
    <row r="393" spans="2:12" s="380" customFormat="1">
      <c r="B393" s="381"/>
      <c r="C393" s="142"/>
      <c r="D393" s="143"/>
      <c r="E393" s="143"/>
      <c r="F393" s="143"/>
      <c r="G393" s="372" t="s">
        <v>1085</v>
      </c>
      <c r="H393" s="197" t="s">
        <v>102</v>
      </c>
      <c r="I393" s="198">
        <v>5</v>
      </c>
      <c r="J393" s="179">
        <v>883229</v>
      </c>
      <c r="K393" s="178">
        <f t="shared" si="17"/>
        <v>4416145</v>
      </c>
      <c r="L393" s="382"/>
    </row>
    <row r="394" spans="2:12" s="380" customFormat="1">
      <c r="B394" s="381"/>
      <c r="C394" s="142"/>
      <c r="D394" s="143"/>
      <c r="E394" s="143"/>
      <c r="F394" s="143"/>
      <c r="G394" s="372" t="s">
        <v>1086</v>
      </c>
      <c r="H394" s="197" t="s">
        <v>102</v>
      </c>
      <c r="I394" s="198">
        <v>3</v>
      </c>
      <c r="J394" s="179">
        <v>334698</v>
      </c>
      <c r="K394" s="178">
        <f t="shared" si="17"/>
        <v>1004094</v>
      </c>
      <c r="L394" s="382"/>
    </row>
    <row r="395" spans="2:12" s="380" customFormat="1">
      <c r="B395" s="381"/>
      <c r="C395" s="142"/>
      <c r="D395" s="143"/>
      <c r="E395" s="143"/>
      <c r="F395" s="143"/>
      <c r="G395" s="372" t="s">
        <v>1087</v>
      </c>
      <c r="H395" s="197" t="s">
        <v>102</v>
      </c>
      <c r="I395" s="198">
        <v>2</v>
      </c>
      <c r="J395" s="179">
        <v>578172</v>
      </c>
      <c r="K395" s="178">
        <f t="shared" si="17"/>
        <v>1156344</v>
      </c>
      <c r="L395" s="382"/>
    </row>
    <row r="396" spans="2:12" s="380" customFormat="1">
      <c r="B396" s="381"/>
      <c r="C396" s="142"/>
      <c r="D396" s="143"/>
      <c r="E396" s="143"/>
      <c r="F396" s="143"/>
      <c r="G396" s="372" t="s">
        <v>1088</v>
      </c>
      <c r="H396" s="197" t="s">
        <v>102</v>
      </c>
      <c r="I396" s="198">
        <v>3</v>
      </c>
      <c r="J396" s="179">
        <v>562494</v>
      </c>
      <c r="K396" s="178">
        <f t="shared" si="17"/>
        <v>1687482</v>
      </c>
      <c r="L396" s="382"/>
    </row>
    <row r="397" spans="2:12" s="380" customFormat="1" ht="28.5">
      <c r="B397" s="381"/>
      <c r="C397" s="142"/>
      <c r="D397" s="143"/>
      <c r="E397" s="143"/>
      <c r="F397" s="143"/>
      <c r="G397" s="372" t="s">
        <v>1089</v>
      </c>
      <c r="H397" s="197" t="s">
        <v>102</v>
      </c>
      <c r="I397" s="198">
        <v>4</v>
      </c>
      <c r="J397" s="179">
        <v>45000</v>
      </c>
      <c r="K397" s="178">
        <f t="shared" si="17"/>
        <v>180000</v>
      </c>
      <c r="L397" s="382"/>
    </row>
    <row r="398" spans="2:12" s="380" customFormat="1">
      <c r="B398" s="381"/>
      <c r="C398" s="142"/>
      <c r="D398" s="143"/>
      <c r="E398" s="143"/>
      <c r="F398" s="143"/>
      <c r="G398" s="372" t="s">
        <v>1090</v>
      </c>
      <c r="H398" s="197" t="s">
        <v>102</v>
      </c>
      <c r="I398" s="198">
        <v>1</v>
      </c>
      <c r="J398" s="179">
        <v>180000</v>
      </c>
      <c r="K398" s="178">
        <f t="shared" si="17"/>
        <v>180000</v>
      </c>
      <c r="L398" s="382"/>
    </row>
    <row r="399" spans="2:12" s="380" customFormat="1">
      <c r="B399" s="381"/>
      <c r="C399" s="142"/>
      <c r="D399" s="143"/>
      <c r="E399" s="143"/>
      <c r="F399" s="143"/>
      <c r="G399" s="372" t="s">
        <v>1091</v>
      </c>
      <c r="H399" s="197" t="s">
        <v>102</v>
      </c>
      <c r="I399" s="198">
        <v>1</v>
      </c>
      <c r="J399" s="179">
        <v>2800000</v>
      </c>
      <c r="K399" s="178">
        <f t="shared" si="17"/>
        <v>2800000</v>
      </c>
      <c r="L399" s="382"/>
    </row>
    <row r="400" spans="2:12" s="380" customFormat="1">
      <c r="B400" s="381"/>
      <c r="C400" s="142"/>
      <c r="D400" s="143"/>
      <c r="E400" s="143"/>
      <c r="F400" s="143"/>
      <c r="G400" s="372" t="s">
        <v>1092</v>
      </c>
      <c r="H400" s="197" t="s">
        <v>102</v>
      </c>
      <c r="I400" s="198">
        <v>1</v>
      </c>
      <c r="J400" s="179">
        <v>520000</v>
      </c>
      <c r="K400" s="178">
        <f t="shared" si="17"/>
        <v>520000</v>
      </c>
      <c r="L400" s="382"/>
    </row>
    <row r="401" spans="2:12" s="380" customFormat="1">
      <c r="B401" s="381"/>
      <c r="C401" s="142"/>
      <c r="D401" s="143"/>
      <c r="E401" s="143"/>
      <c r="F401" s="143"/>
      <c r="G401" s="372" t="s">
        <v>1093</v>
      </c>
      <c r="H401" s="197" t="s">
        <v>102</v>
      </c>
      <c r="I401" s="198">
        <v>4</v>
      </c>
      <c r="J401" s="179">
        <v>90000</v>
      </c>
      <c r="K401" s="178">
        <f t="shared" si="17"/>
        <v>360000</v>
      </c>
      <c r="L401" s="382"/>
    </row>
    <row r="402" spans="2:12" s="380" customFormat="1">
      <c r="B402" s="381"/>
      <c r="C402" s="142"/>
      <c r="D402" s="143"/>
      <c r="E402" s="143"/>
      <c r="F402" s="143"/>
      <c r="G402" s="372" t="s">
        <v>1094</v>
      </c>
      <c r="H402" s="197" t="s">
        <v>102</v>
      </c>
      <c r="I402" s="198">
        <v>1</v>
      </c>
      <c r="J402" s="179">
        <v>520000</v>
      </c>
      <c r="K402" s="178">
        <f t="shared" si="17"/>
        <v>520000</v>
      </c>
      <c r="L402" s="382"/>
    </row>
    <row r="403" spans="2:12" s="380" customFormat="1">
      <c r="B403" s="381"/>
      <c r="C403" s="142"/>
      <c r="D403" s="143"/>
      <c r="E403" s="143"/>
      <c r="F403" s="143"/>
      <c r="G403" s="372" t="s">
        <v>1095</v>
      </c>
      <c r="H403" s="197" t="s">
        <v>102</v>
      </c>
      <c r="I403" s="198">
        <v>1</v>
      </c>
      <c r="J403" s="179">
        <v>85000</v>
      </c>
      <c r="K403" s="178">
        <f t="shared" si="17"/>
        <v>85000</v>
      </c>
      <c r="L403" s="382"/>
    </row>
    <row r="404" spans="2:12" s="380" customFormat="1">
      <c r="B404" s="381"/>
      <c r="C404" s="142"/>
      <c r="D404" s="143"/>
      <c r="E404" s="143"/>
      <c r="F404" s="143"/>
      <c r="G404" s="372" t="s">
        <v>1096</v>
      </c>
      <c r="H404" s="197" t="s">
        <v>102</v>
      </c>
      <c r="I404" s="198">
        <v>1</v>
      </c>
      <c r="J404" s="179">
        <v>65000</v>
      </c>
      <c r="K404" s="178">
        <f t="shared" si="17"/>
        <v>65000</v>
      </c>
      <c r="L404" s="382"/>
    </row>
    <row r="405" spans="2:12" s="380" customFormat="1">
      <c r="B405" s="381"/>
      <c r="C405" s="142"/>
      <c r="D405" s="143"/>
      <c r="E405" s="143"/>
      <c r="F405" s="143"/>
      <c r="G405" s="372" t="s">
        <v>1097</v>
      </c>
      <c r="H405" s="197" t="s">
        <v>102</v>
      </c>
      <c r="I405" s="198">
        <v>5</v>
      </c>
      <c r="J405" s="179">
        <v>90000</v>
      </c>
      <c r="K405" s="178">
        <f t="shared" si="17"/>
        <v>450000</v>
      </c>
      <c r="L405" s="382"/>
    </row>
    <row r="406" spans="2:12" s="380" customFormat="1">
      <c r="B406" s="381"/>
      <c r="C406" s="142"/>
      <c r="D406" s="143"/>
      <c r="E406" s="143"/>
      <c r="F406" s="143"/>
      <c r="G406" s="372" t="s">
        <v>1098</v>
      </c>
      <c r="H406" s="197" t="s">
        <v>102</v>
      </c>
      <c r="I406" s="198">
        <v>1</v>
      </c>
      <c r="J406" s="179">
        <v>420000</v>
      </c>
      <c r="K406" s="178">
        <f t="shared" si="17"/>
        <v>420000</v>
      </c>
      <c r="L406" s="382"/>
    </row>
    <row r="407" spans="2:12" s="380" customFormat="1">
      <c r="B407" s="381"/>
      <c r="C407" s="142"/>
      <c r="D407" s="143"/>
      <c r="E407" s="143"/>
      <c r="F407" s="143"/>
      <c r="G407" s="372" t="s">
        <v>1099</v>
      </c>
      <c r="H407" s="197" t="s">
        <v>102</v>
      </c>
      <c r="I407" s="198">
        <v>20</v>
      </c>
      <c r="J407" s="179">
        <v>12000</v>
      </c>
      <c r="K407" s="178">
        <f t="shared" si="17"/>
        <v>240000</v>
      </c>
      <c r="L407" s="382"/>
    </row>
    <row r="408" spans="2:12" s="380" customFormat="1" ht="28.5">
      <c r="B408" s="381"/>
      <c r="C408" s="142"/>
      <c r="D408" s="143"/>
      <c r="E408" s="143"/>
      <c r="F408" s="143"/>
      <c r="G408" s="372" t="s">
        <v>1100</v>
      </c>
      <c r="H408" s="197" t="s">
        <v>102</v>
      </c>
      <c r="I408" s="198">
        <v>3</v>
      </c>
      <c r="J408" s="179">
        <v>220000</v>
      </c>
      <c r="K408" s="178">
        <f t="shared" si="17"/>
        <v>660000</v>
      </c>
      <c r="L408" s="382"/>
    </row>
    <row r="409" spans="2:12" s="380" customFormat="1">
      <c r="B409" s="381"/>
      <c r="C409" s="142"/>
      <c r="D409" s="143"/>
      <c r="E409" s="143"/>
      <c r="F409" s="143"/>
      <c r="G409" s="372" t="s">
        <v>1101</v>
      </c>
      <c r="H409" s="197" t="s">
        <v>102</v>
      </c>
      <c r="I409" s="198">
        <v>2</v>
      </c>
      <c r="J409" s="179">
        <v>260000</v>
      </c>
      <c r="K409" s="178">
        <f t="shared" si="17"/>
        <v>520000</v>
      </c>
      <c r="L409" s="382"/>
    </row>
    <row r="410" spans="2:12" s="380" customFormat="1">
      <c r="B410" s="381"/>
      <c r="C410" s="142"/>
      <c r="D410" s="143"/>
      <c r="E410" s="143"/>
      <c r="F410" s="143"/>
      <c r="G410" s="372" t="s">
        <v>1102</v>
      </c>
      <c r="H410" s="197" t="s">
        <v>102</v>
      </c>
      <c r="I410" s="198">
        <v>1</v>
      </c>
      <c r="J410" s="179">
        <v>650000</v>
      </c>
      <c r="K410" s="178">
        <f t="shared" si="17"/>
        <v>650000</v>
      </c>
      <c r="L410" s="382"/>
    </row>
    <row r="411" spans="2:12" s="380" customFormat="1">
      <c r="B411" s="381"/>
      <c r="C411" s="142"/>
      <c r="D411" s="143"/>
      <c r="E411" s="143"/>
      <c r="F411" s="143"/>
      <c r="G411" s="372" t="s">
        <v>1103</v>
      </c>
      <c r="H411" s="197" t="s">
        <v>102</v>
      </c>
      <c r="I411" s="198">
        <v>5</v>
      </c>
      <c r="J411" s="179">
        <v>68000</v>
      </c>
      <c r="K411" s="178">
        <f t="shared" si="17"/>
        <v>340000</v>
      </c>
      <c r="L411" s="382"/>
    </row>
    <row r="412" spans="2:12" s="380" customFormat="1">
      <c r="B412" s="381"/>
      <c r="C412" s="142"/>
      <c r="D412" s="143"/>
      <c r="E412" s="143"/>
      <c r="F412" s="143"/>
      <c r="G412" s="372" t="s">
        <v>1104</v>
      </c>
      <c r="H412" s="197" t="s">
        <v>102</v>
      </c>
      <c r="I412" s="198">
        <v>5</v>
      </c>
      <c r="J412" s="179">
        <v>390000</v>
      </c>
      <c r="K412" s="178">
        <f t="shared" si="17"/>
        <v>1950000</v>
      </c>
      <c r="L412" s="382"/>
    </row>
    <row r="413" spans="2:12" s="380" customFormat="1">
      <c r="B413" s="381"/>
      <c r="C413" s="142"/>
      <c r="D413" s="143"/>
      <c r="E413" s="143"/>
      <c r="F413" s="143"/>
      <c r="G413" s="372" t="s">
        <v>1105</v>
      </c>
      <c r="H413" s="197" t="s">
        <v>102</v>
      </c>
      <c r="I413" s="198">
        <v>4</v>
      </c>
      <c r="J413" s="179">
        <v>280000</v>
      </c>
      <c r="K413" s="178">
        <f t="shared" si="17"/>
        <v>1120000</v>
      </c>
      <c r="L413" s="382"/>
    </row>
    <row r="414" spans="2:12" s="380" customFormat="1">
      <c r="B414" s="381"/>
      <c r="C414" s="142"/>
      <c r="D414" s="143"/>
      <c r="E414" s="143"/>
      <c r="F414" s="143"/>
      <c r="G414" s="372" t="s">
        <v>1106</v>
      </c>
      <c r="H414" s="197" t="s">
        <v>102</v>
      </c>
      <c r="I414" s="198">
        <v>1</v>
      </c>
      <c r="J414" s="179">
        <v>950000</v>
      </c>
      <c r="K414" s="178">
        <f t="shared" si="17"/>
        <v>950000</v>
      </c>
      <c r="L414" s="382"/>
    </row>
    <row r="415" spans="2:12" s="380" customFormat="1">
      <c r="B415" s="381"/>
      <c r="C415" s="142"/>
      <c r="D415" s="143"/>
      <c r="E415" s="143"/>
      <c r="F415" s="143"/>
      <c r="G415" s="372" t="s">
        <v>1107</v>
      </c>
      <c r="H415" s="197" t="s">
        <v>102</v>
      </c>
      <c r="I415" s="198">
        <v>1</v>
      </c>
      <c r="J415" s="179">
        <v>800000</v>
      </c>
      <c r="K415" s="178">
        <f t="shared" si="17"/>
        <v>800000</v>
      </c>
      <c r="L415" s="382"/>
    </row>
    <row r="416" spans="2:12" s="380" customFormat="1">
      <c r="B416" s="381"/>
      <c r="C416" s="142"/>
      <c r="D416" s="143"/>
      <c r="E416" s="143"/>
      <c r="F416" s="143"/>
      <c r="G416" s="372" t="s">
        <v>1108</v>
      </c>
      <c r="H416" s="197" t="s">
        <v>102</v>
      </c>
      <c r="I416" s="198">
        <v>1</v>
      </c>
      <c r="J416" s="179">
        <v>850000</v>
      </c>
      <c r="K416" s="178">
        <f t="shared" si="17"/>
        <v>850000</v>
      </c>
      <c r="L416" s="382"/>
    </row>
    <row r="417" spans="2:14" s="380" customFormat="1">
      <c r="B417" s="381"/>
      <c r="C417" s="142"/>
      <c r="D417" s="143"/>
      <c r="E417" s="143"/>
      <c r="F417" s="143"/>
      <c r="G417" s="372" t="s">
        <v>1109</v>
      </c>
      <c r="H417" s="197" t="s">
        <v>102</v>
      </c>
      <c r="I417" s="198">
        <v>1</v>
      </c>
      <c r="J417" s="179">
        <v>1200000</v>
      </c>
      <c r="K417" s="178">
        <f t="shared" si="17"/>
        <v>1200000</v>
      </c>
      <c r="L417" s="382"/>
    </row>
    <row r="418" spans="2:14" s="380" customFormat="1">
      <c r="B418" s="381"/>
      <c r="C418" s="142"/>
      <c r="D418" s="143"/>
      <c r="E418" s="143"/>
      <c r="F418" s="143"/>
      <c r="G418" s="373" t="s">
        <v>1110</v>
      </c>
      <c r="H418" s="199" t="s">
        <v>102</v>
      </c>
      <c r="I418" s="200">
        <v>1</v>
      </c>
      <c r="J418" s="179">
        <v>13000000</v>
      </c>
      <c r="K418" s="178">
        <f t="shared" si="17"/>
        <v>13000000</v>
      </c>
      <c r="L418" s="382"/>
    </row>
    <row r="419" spans="2:14" s="380" customFormat="1">
      <c r="B419" s="381"/>
      <c r="C419" s="142"/>
      <c r="D419" s="143"/>
      <c r="E419" s="143"/>
      <c r="F419" s="143"/>
      <c r="G419" s="373" t="s">
        <v>1131</v>
      </c>
      <c r="H419" s="199"/>
      <c r="I419" s="200"/>
      <c r="J419" s="179"/>
      <c r="K419" s="187">
        <f>SUM(K382:K418)</f>
        <v>67366809</v>
      </c>
      <c r="L419" s="382"/>
    </row>
    <row r="420" spans="2:14" s="380" customFormat="1" ht="30" customHeight="1">
      <c r="B420" s="381"/>
      <c r="C420" s="142"/>
      <c r="D420" s="142"/>
      <c r="E420" s="141"/>
      <c r="F420" s="141"/>
      <c r="G420" s="170" t="s">
        <v>17</v>
      </c>
      <c r="H420" s="171"/>
      <c r="I420" s="173"/>
      <c r="J420" s="172"/>
      <c r="K420" s="187">
        <f>+K419+K381</f>
        <v>4164865677.0000005</v>
      </c>
      <c r="L420" s="382"/>
    </row>
    <row r="421" spans="2:14" s="380" customFormat="1" ht="15" thickBot="1">
      <c r="B421" s="381"/>
      <c r="C421" s="142"/>
      <c r="D421" s="142"/>
      <c r="E421" s="142"/>
      <c r="F421" s="142"/>
      <c r="G421" s="141"/>
      <c r="H421" s="141"/>
      <c r="I421" s="144"/>
      <c r="J421" s="145"/>
      <c r="K421" s="146"/>
      <c r="L421" s="382"/>
      <c r="N421" s="397"/>
    </row>
    <row r="422" spans="2:14" s="380" customFormat="1">
      <c r="B422" s="381"/>
      <c r="C422" s="393"/>
      <c r="D422" s="224"/>
      <c r="E422" s="224"/>
      <c r="F422" s="224"/>
      <c r="G422" s="224"/>
      <c r="H422" s="224"/>
      <c r="I422" s="224"/>
      <c r="J422" s="224"/>
      <c r="K422" s="225"/>
      <c r="L422" s="383"/>
    </row>
    <row r="423" spans="2:14" s="380" customFormat="1" ht="46.5" customHeight="1">
      <c r="B423" s="381"/>
      <c r="C423" s="214" t="s">
        <v>18</v>
      </c>
      <c r="D423" s="215"/>
      <c r="E423" s="215"/>
      <c r="F423" s="215"/>
      <c r="G423" s="215"/>
      <c r="H423" s="220" t="s">
        <v>19</v>
      </c>
      <c r="I423" s="221"/>
      <c r="J423" s="222"/>
      <c r="K423" s="149" t="s">
        <v>20</v>
      </c>
      <c r="L423" s="384"/>
    </row>
    <row r="424" spans="2:14" s="380" customFormat="1" ht="56.25" customHeight="1">
      <c r="B424" s="381"/>
      <c r="C424" s="214" t="s">
        <v>21</v>
      </c>
      <c r="D424" s="215"/>
      <c r="E424" s="215"/>
      <c r="F424" s="215"/>
      <c r="G424" s="215"/>
      <c r="H424" s="223" t="s">
        <v>22</v>
      </c>
      <c r="I424" s="223"/>
      <c r="J424" s="151" t="s">
        <v>23</v>
      </c>
      <c r="K424" s="180">
        <v>0.255</v>
      </c>
      <c r="L424" s="384"/>
    </row>
    <row r="425" spans="2:14" s="380" customFormat="1" ht="30" customHeight="1">
      <c r="B425" s="381"/>
      <c r="C425" s="214" t="s">
        <v>24</v>
      </c>
      <c r="D425" s="215"/>
      <c r="E425" s="215"/>
      <c r="F425" s="215"/>
      <c r="G425" s="215"/>
      <c r="H425" s="230" t="s">
        <v>25</v>
      </c>
      <c r="I425" s="231"/>
      <c r="J425" s="151" t="s">
        <v>26</v>
      </c>
      <c r="K425" s="180">
        <v>0.01</v>
      </c>
      <c r="L425" s="384"/>
    </row>
    <row r="426" spans="2:14" s="380" customFormat="1" ht="58.5" customHeight="1">
      <c r="B426" s="381"/>
      <c r="C426" s="394"/>
      <c r="E426" s="155"/>
      <c r="F426" s="155"/>
      <c r="G426" s="156"/>
      <c r="H426" s="232" t="s">
        <v>27</v>
      </c>
      <c r="I426" s="223"/>
      <c r="J426" s="151" t="s">
        <v>28</v>
      </c>
      <c r="K426" s="180">
        <v>2.5000000000000001E-2</v>
      </c>
      <c r="L426" s="382"/>
    </row>
    <row r="427" spans="2:14" ht="57" customHeight="1">
      <c r="B427" s="132"/>
      <c r="C427" s="395"/>
      <c r="D427" s="158"/>
      <c r="E427" s="158"/>
      <c r="F427" s="158"/>
      <c r="G427" s="159"/>
      <c r="H427" s="223" t="s">
        <v>29</v>
      </c>
      <c r="I427" s="223"/>
      <c r="J427" s="151" t="s">
        <v>30</v>
      </c>
      <c r="K427" s="152">
        <f>+K424+K425+K426</f>
        <v>0.29000000000000004</v>
      </c>
      <c r="L427" s="133"/>
    </row>
    <row r="428" spans="2:14" ht="15" thickBot="1">
      <c r="B428" s="132"/>
      <c r="C428" s="396"/>
      <c r="D428" s="160"/>
      <c r="E428" s="160"/>
      <c r="F428" s="160"/>
      <c r="G428" s="161"/>
      <c r="H428" s="227"/>
      <c r="I428" s="228"/>
      <c r="J428" s="228"/>
      <c r="K428" s="229"/>
      <c r="L428" s="133"/>
    </row>
    <row r="429" spans="2:14" ht="15" thickBot="1">
      <c r="B429" s="385"/>
      <c r="C429" s="387"/>
      <c r="D429" s="386"/>
      <c r="E429" s="387"/>
      <c r="F429" s="386"/>
      <c r="G429" s="388"/>
      <c r="H429" s="386"/>
      <c r="I429" s="386"/>
      <c r="J429" s="386"/>
      <c r="K429" s="386"/>
      <c r="L429" s="389"/>
    </row>
    <row r="430" spans="2:14" ht="15" thickTop="1"/>
  </sheetData>
  <mergeCells count="27">
    <mergeCell ref="H428:K428"/>
    <mergeCell ref="C425:G425"/>
    <mergeCell ref="H425:I425"/>
    <mergeCell ref="H426:I426"/>
    <mergeCell ref="H427:I427"/>
    <mergeCell ref="C3:K4"/>
    <mergeCell ref="C5:K5"/>
    <mergeCell ref="C1:F1"/>
    <mergeCell ref="C424:G424"/>
    <mergeCell ref="C6:K6"/>
    <mergeCell ref="C373:J373"/>
    <mergeCell ref="C423:G423"/>
    <mergeCell ref="H423:J423"/>
    <mergeCell ref="H424:I424"/>
    <mergeCell ref="D422:K422"/>
    <mergeCell ref="I7:I8"/>
    <mergeCell ref="J7:J8"/>
    <mergeCell ref="K7:K8"/>
    <mergeCell ref="C7:C8"/>
    <mergeCell ref="D7:D8"/>
    <mergeCell ref="G377:J377"/>
    <mergeCell ref="G380:J380"/>
    <mergeCell ref="G7:G8"/>
    <mergeCell ref="H7:H8"/>
    <mergeCell ref="E7:F7"/>
    <mergeCell ref="G376:J376"/>
    <mergeCell ref="G375:J375"/>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97"/>
  <sheetViews>
    <sheetView showGridLines="0" view="pageBreakPreview" topLeftCell="A280" zoomScale="60" zoomScaleNormal="100" zoomScalePageLayoutView="91" workbookViewId="0">
      <selection activeCell="K294" sqref="K294:K296"/>
    </sheetView>
  </sheetViews>
  <sheetFormatPr baseColWidth="10" defaultColWidth="11.42578125" defaultRowHeight="14.25"/>
  <cols>
    <col min="1" max="2" width="3.42578125" style="121" customWidth="1"/>
    <col min="3" max="3" width="7.5703125" style="121" customWidth="1"/>
    <col min="4" max="4" width="25.42578125" style="121" customWidth="1"/>
    <col min="5" max="5" width="16.140625" style="165" customWidth="1"/>
    <col min="6" max="6" width="17.42578125" style="121" customWidth="1"/>
    <col min="7" max="7" width="73.42578125" style="121" customWidth="1"/>
    <col min="8" max="8" width="8.5703125" style="121" customWidth="1"/>
    <col min="9" max="9" width="18.5703125" style="121" customWidth="1"/>
    <col min="10" max="10" width="23.5703125" style="121" customWidth="1"/>
    <col min="11" max="11" width="30" style="121" customWidth="1"/>
    <col min="12" max="12" width="3.42578125" style="121" customWidth="1"/>
    <col min="13" max="13" width="2.5703125" style="121" customWidth="1"/>
    <col min="14" max="16384" width="11.42578125" style="121"/>
  </cols>
  <sheetData>
    <row r="1" spans="1:13" ht="15.75" thickBot="1">
      <c r="A1" s="118"/>
      <c r="B1" s="118"/>
      <c r="C1" s="118"/>
      <c r="D1" s="118"/>
      <c r="E1" s="164"/>
      <c r="F1" s="118"/>
      <c r="G1" s="118"/>
      <c r="H1" s="118"/>
      <c r="I1" s="118"/>
      <c r="J1" s="118"/>
      <c r="K1" s="118"/>
      <c r="L1" s="118"/>
      <c r="M1" s="118"/>
    </row>
    <row r="2" spans="1:13" ht="15.75" thickTop="1">
      <c r="A2" s="118"/>
      <c r="B2" s="181"/>
      <c r="C2" s="182"/>
      <c r="D2" s="182"/>
      <c r="E2" s="183"/>
      <c r="F2" s="182"/>
      <c r="G2" s="182"/>
      <c r="H2" s="182"/>
      <c r="I2" s="182"/>
      <c r="J2" s="182"/>
      <c r="K2" s="182"/>
      <c r="L2" s="184"/>
      <c r="M2" s="118"/>
    </row>
    <row r="3" spans="1:13" ht="26.25" customHeight="1">
      <c r="A3" s="118"/>
      <c r="B3" s="119"/>
      <c r="C3" s="236" t="s">
        <v>0</v>
      </c>
      <c r="D3" s="237"/>
      <c r="E3" s="237"/>
      <c r="F3" s="237"/>
      <c r="G3" s="118"/>
      <c r="H3" s="118"/>
      <c r="I3" s="118"/>
      <c r="J3" s="118"/>
      <c r="K3" s="118"/>
      <c r="L3" s="120"/>
      <c r="M3" s="118"/>
    </row>
    <row r="4" spans="1:13" ht="15">
      <c r="A4" s="118"/>
      <c r="B4" s="119"/>
      <c r="C4" s="185"/>
      <c r="D4" s="186" t="s">
        <v>1</v>
      </c>
      <c r="E4" s="185"/>
      <c r="F4" s="186"/>
      <c r="G4" s="118"/>
      <c r="H4" s="118"/>
      <c r="I4" s="118"/>
      <c r="J4" s="118"/>
      <c r="K4" s="118"/>
      <c r="L4" s="120"/>
      <c r="M4" s="118"/>
    </row>
    <row r="5" spans="1:13" ht="15">
      <c r="A5" s="118"/>
      <c r="B5" s="119"/>
      <c r="C5" s="238" t="s">
        <v>31</v>
      </c>
      <c r="D5" s="238"/>
      <c r="E5" s="238"/>
      <c r="F5" s="238"/>
      <c r="G5" s="238"/>
      <c r="H5" s="238"/>
      <c r="I5" s="238"/>
      <c r="J5" s="238"/>
      <c r="K5" s="238"/>
      <c r="L5" s="120"/>
      <c r="M5" s="118"/>
    </row>
    <row r="6" spans="1:13" ht="15.75" thickBot="1">
      <c r="A6" s="118"/>
      <c r="B6" s="119"/>
      <c r="C6" s="239" t="s">
        <v>32</v>
      </c>
      <c r="D6" s="239"/>
      <c r="E6" s="239"/>
      <c r="F6" s="239"/>
      <c r="G6" s="239"/>
      <c r="H6" s="239"/>
      <c r="I6" s="239"/>
      <c r="J6" s="239"/>
      <c r="K6" s="239"/>
      <c r="L6" s="120"/>
      <c r="M6" s="118"/>
    </row>
    <row r="7" spans="1:13" s="125" customFormat="1" ht="16.5" customHeight="1">
      <c r="A7" s="122"/>
      <c r="B7" s="123"/>
      <c r="C7" s="240" t="s">
        <v>480</v>
      </c>
      <c r="D7" s="241"/>
      <c r="E7" s="241"/>
      <c r="F7" s="241"/>
      <c r="G7" s="241"/>
      <c r="H7" s="241"/>
      <c r="I7" s="241"/>
      <c r="J7" s="241"/>
      <c r="K7" s="242"/>
      <c r="L7" s="124"/>
      <c r="M7" s="122"/>
    </row>
    <row r="8" spans="1:13" ht="74.25" customHeight="1">
      <c r="A8" s="118"/>
      <c r="B8" s="126"/>
      <c r="C8" s="243"/>
      <c r="D8" s="244"/>
      <c r="E8" s="244"/>
      <c r="F8" s="244"/>
      <c r="G8" s="244"/>
      <c r="H8" s="244"/>
      <c r="I8" s="244"/>
      <c r="J8" s="244"/>
      <c r="K8" s="245"/>
      <c r="L8" s="120"/>
      <c r="M8" s="118"/>
    </row>
    <row r="9" spans="1:13" ht="34.5" customHeight="1">
      <c r="A9" s="118"/>
      <c r="B9" s="126"/>
      <c r="C9" s="246" t="s">
        <v>33</v>
      </c>
      <c r="D9" s="247"/>
      <c r="E9" s="247"/>
      <c r="F9" s="247"/>
      <c r="G9" s="247"/>
      <c r="H9" s="247"/>
      <c r="I9" s="247"/>
      <c r="J9" s="247"/>
      <c r="K9" s="248"/>
      <c r="L9" s="120"/>
      <c r="M9" s="118"/>
    </row>
    <row r="10" spans="1:13" ht="30" customHeight="1" thickBot="1">
      <c r="A10" s="118"/>
      <c r="B10" s="126"/>
      <c r="C10" s="249"/>
      <c r="D10" s="249"/>
      <c r="E10" s="249"/>
      <c r="F10" s="249"/>
      <c r="G10" s="249"/>
      <c r="H10" s="249"/>
      <c r="I10" s="249"/>
      <c r="J10" s="249"/>
      <c r="K10" s="250"/>
      <c r="L10" s="120"/>
      <c r="M10" s="118"/>
    </row>
    <row r="11" spans="1:13" ht="30" customHeight="1">
      <c r="A11" s="118"/>
      <c r="B11" s="119"/>
      <c r="C11" s="251" t="s">
        <v>4</v>
      </c>
      <c r="D11" s="253" t="s">
        <v>5</v>
      </c>
      <c r="E11" s="255" t="s">
        <v>6</v>
      </c>
      <c r="F11" s="255"/>
      <c r="G11" s="251" t="s">
        <v>7</v>
      </c>
      <c r="H11" s="253" t="s">
        <v>8</v>
      </c>
      <c r="I11" s="253" t="s">
        <v>9</v>
      </c>
      <c r="J11" s="256" t="s">
        <v>10</v>
      </c>
      <c r="K11" s="258" t="s">
        <v>11</v>
      </c>
      <c r="L11" s="120"/>
      <c r="M11" s="118"/>
    </row>
    <row r="12" spans="1:13" ht="30" customHeight="1" thickBot="1">
      <c r="A12" s="118"/>
      <c r="B12" s="119"/>
      <c r="C12" s="252"/>
      <c r="D12" s="254"/>
      <c r="E12" s="127" t="s">
        <v>12</v>
      </c>
      <c r="F12" s="127" t="s">
        <v>13</v>
      </c>
      <c r="G12" s="252"/>
      <c r="H12" s="254"/>
      <c r="I12" s="254"/>
      <c r="J12" s="257"/>
      <c r="K12" s="259"/>
      <c r="L12" s="120"/>
      <c r="M12" s="118"/>
    </row>
    <row r="13" spans="1:13" ht="30" customHeight="1">
      <c r="A13" s="118"/>
      <c r="B13" s="119"/>
      <c r="C13" s="176"/>
      <c r="D13" s="176" t="s">
        <v>105</v>
      </c>
      <c r="E13" s="176"/>
      <c r="F13" s="176"/>
      <c r="G13" s="176" t="s">
        <v>105</v>
      </c>
      <c r="H13" s="176"/>
      <c r="I13" s="176"/>
      <c r="J13" s="176"/>
      <c r="K13" s="176"/>
      <c r="L13" s="120"/>
      <c r="M13" s="118"/>
    </row>
    <row r="14" spans="1:13" ht="30" customHeight="1">
      <c r="A14" s="118"/>
      <c r="B14" s="119"/>
      <c r="C14" s="134">
        <v>1.1000000000000001</v>
      </c>
      <c r="D14" s="128" t="s">
        <v>92</v>
      </c>
      <c r="E14" s="128"/>
      <c r="F14" s="128"/>
      <c r="G14" s="129" t="s">
        <v>97</v>
      </c>
      <c r="H14" s="128" t="s">
        <v>102</v>
      </c>
      <c r="I14" s="130">
        <v>1</v>
      </c>
      <c r="J14" s="131"/>
      <c r="K14" s="131">
        <f>+I14*J14</f>
        <v>0</v>
      </c>
      <c r="L14" s="120"/>
      <c r="M14" s="118"/>
    </row>
    <row r="15" spans="1:13" ht="30" customHeight="1">
      <c r="A15" s="118"/>
      <c r="B15" s="119"/>
      <c r="C15" s="134">
        <v>1.2</v>
      </c>
      <c r="D15" s="128" t="s">
        <v>93</v>
      </c>
      <c r="E15" s="128"/>
      <c r="F15" s="128"/>
      <c r="G15" s="129" t="s">
        <v>98</v>
      </c>
      <c r="H15" s="128" t="s">
        <v>103</v>
      </c>
      <c r="I15" s="130">
        <v>44.2</v>
      </c>
      <c r="J15" s="131"/>
      <c r="K15" s="131">
        <f t="shared" ref="K15:K18" si="0">+I15*J15</f>
        <v>0</v>
      </c>
      <c r="L15" s="120"/>
      <c r="M15" s="118"/>
    </row>
    <row r="16" spans="1:13" ht="30" customHeight="1">
      <c r="A16" s="118"/>
      <c r="B16" s="119"/>
      <c r="C16" s="134">
        <v>1.3</v>
      </c>
      <c r="D16" s="128" t="s">
        <v>94</v>
      </c>
      <c r="E16" s="128"/>
      <c r="F16" s="128"/>
      <c r="G16" s="129" t="s">
        <v>101</v>
      </c>
      <c r="H16" s="128" t="s">
        <v>104</v>
      </c>
      <c r="I16" s="130">
        <v>1238.8599999999999</v>
      </c>
      <c r="J16" s="131"/>
      <c r="K16" s="131">
        <f t="shared" si="0"/>
        <v>0</v>
      </c>
      <c r="L16" s="120"/>
      <c r="M16" s="118"/>
    </row>
    <row r="17" spans="1:13" ht="30" customHeight="1">
      <c r="A17" s="118"/>
      <c r="B17" s="119"/>
      <c r="C17" s="134">
        <v>1.4</v>
      </c>
      <c r="D17" s="128" t="s">
        <v>95</v>
      </c>
      <c r="E17" s="128"/>
      <c r="F17" s="128"/>
      <c r="G17" s="129" t="s">
        <v>99</v>
      </c>
      <c r="H17" s="128" t="s">
        <v>102</v>
      </c>
      <c r="I17" s="130">
        <v>1</v>
      </c>
      <c r="J17" s="131"/>
      <c r="K17" s="131">
        <f t="shared" si="0"/>
        <v>0</v>
      </c>
      <c r="L17" s="120"/>
      <c r="M17" s="118"/>
    </row>
    <row r="18" spans="1:13" ht="30" customHeight="1">
      <c r="A18" s="118"/>
      <c r="B18" s="119"/>
      <c r="C18" s="134">
        <v>1.5</v>
      </c>
      <c r="D18" s="128" t="s">
        <v>96</v>
      </c>
      <c r="E18" s="128"/>
      <c r="F18" s="128"/>
      <c r="G18" s="129" t="s">
        <v>100</v>
      </c>
      <c r="H18" s="128" t="s">
        <v>102</v>
      </c>
      <c r="I18" s="130">
        <v>1</v>
      </c>
      <c r="J18" s="131"/>
      <c r="K18" s="131">
        <f t="shared" si="0"/>
        <v>0</v>
      </c>
      <c r="L18" s="120"/>
      <c r="M18" s="118"/>
    </row>
    <row r="19" spans="1:13" s="118" customFormat="1" ht="30" customHeight="1">
      <c r="B19" s="119"/>
      <c r="C19" s="177" t="s">
        <v>14</v>
      </c>
      <c r="D19" s="128"/>
      <c r="E19" s="128"/>
      <c r="F19" s="128"/>
      <c r="G19" s="129"/>
      <c r="H19" s="128"/>
      <c r="I19" s="130"/>
      <c r="J19" s="131"/>
      <c r="K19" s="187">
        <f>SUM(K14:K18)</f>
        <v>0</v>
      </c>
      <c r="L19" s="120"/>
    </row>
    <row r="20" spans="1:13" ht="30" customHeight="1">
      <c r="B20" s="132"/>
      <c r="C20" s="176"/>
      <c r="D20" s="176"/>
      <c r="E20" s="176"/>
      <c r="F20" s="176"/>
      <c r="G20" s="176" t="s">
        <v>106</v>
      </c>
      <c r="H20" s="176"/>
      <c r="I20" s="176"/>
      <c r="J20" s="176"/>
      <c r="K20" s="176"/>
      <c r="L20" s="133"/>
    </row>
    <row r="21" spans="1:13" ht="30" customHeight="1">
      <c r="A21" s="118"/>
      <c r="B21" s="119"/>
      <c r="C21" s="134">
        <v>2.1</v>
      </c>
      <c r="D21" s="128" t="s">
        <v>109</v>
      </c>
      <c r="E21" s="128"/>
      <c r="F21" s="128"/>
      <c r="G21" s="188" t="s">
        <v>107</v>
      </c>
      <c r="H21" s="128" t="s">
        <v>102</v>
      </c>
      <c r="I21" s="130">
        <v>26</v>
      </c>
      <c r="J21" s="131"/>
      <c r="K21" s="131">
        <f t="shared" ref="K21:K22" si="1">+I21*J21</f>
        <v>0</v>
      </c>
      <c r="L21" s="120"/>
      <c r="M21" s="118"/>
    </row>
    <row r="22" spans="1:13" ht="30" customHeight="1">
      <c r="A22" s="118"/>
      <c r="B22" s="119"/>
      <c r="C22" s="134">
        <v>2.2000000000000002</v>
      </c>
      <c r="D22" s="128" t="s">
        <v>110</v>
      </c>
      <c r="E22" s="128"/>
      <c r="F22" s="128"/>
      <c r="G22" s="188" t="s">
        <v>108</v>
      </c>
      <c r="H22" s="128" t="s">
        <v>102</v>
      </c>
      <c r="I22" s="130">
        <v>3</v>
      </c>
      <c r="J22" s="131"/>
      <c r="K22" s="131">
        <f t="shared" si="1"/>
        <v>0</v>
      </c>
      <c r="L22" s="120"/>
      <c r="M22" s="118"/>
    </row>
    <row r="23" spans="1:13" ht="30" customHeight="1">
      <c r="A23" s="118"/>
      <c r="B23" s="119"/>
      <c r="C23" s="177" t="s">
        <v>14</v>
      </c>
      <c r="D23" s="128"/>
      <c r="E23" s="128"/>
      <c r="F23" s="128"/>
      <c r="G23" s="129"/>
      <c r="H23" s="128"/>
      <c r="I23" s="130"/>
      <c r="J23" s="131"/>
      <c r="K23" s="187">
        <f>SUM(K21:K22)</f>
        <v>0</v>
      </c>
      <c r="L23" s="120"/>
      <c r="M23" s="118"/>
    </row>
    <row r="24" spans="1:13" ht="30" customHeight="1">
      <c r="A24" s="118"/>
      <c r="B24" s="119"/>
      <c r="C24" s="176"/>
      <c r="D24" s="176"/>
      <c r="E24" s="176"/>
      <c r="F24" s="176"/>
      <c r="G24" s="189" t="s">
        <v>303</v>
      </c>
      <c r="H24" s="176"/>
      <c r="I24" s="176"/>
      <c r="J24" s="176"/>
      <c r="K24" s="176"/>
      <c r="L24" s="120"/>
      <c r="M24" s="118"/>
    </row>
    <row r="25" spans="1:13" ht="30" customHeight="1">
      <c r="A25" s="118"/>
      <c r="B25" s="119"/>
      <c r="C25" s="134">
        <v>3.1</v>
      </c>
      <c r="D25" s="128" t="s">
        <v>308</v>
      </c>
      <c r="E25" s="128"/>
      <c r="F25" s="128"/>
      <c r="G25" s="188" t="s">
        <v>111</v>
      </c>
      <c r="H25" s="128" t="s">
        <v>304</v>
      </c>
      <c r="I25" s="130">
        <v>7.99</v>
      </c>
      <c r="J25" s="131"/>
      <c r="K25" s="131">
        <f t="shared" ref="K25:K88" si="2">+I25*J25</f>
        <v>0</v>
      </c>
      <c r="L25" s="120"/>
      <c r="M25" s="118"/>
    </row>
    <row r="26" spans="1:13" s="118" customFormat="1" ht="30" customHeight="1">
      <c r="B26" s="119"/>
      <c r="C26" s="134">
        <v>3.2</v>
      </c>
      <c r="D26" s="128" t="s">
        <v>309</v>
      </c>
      <c r="E26" s="128"/>
      <c r="F26" s="128"/>
      <c r="G26" s="188" t="s">
        <v>112</v>
      </c>
      <c r="H26" s="128" t="s">
        <v>104</v>
      </c>
      <c r="I26" s="130">
        <v>165.8</v>
      </c>
      <c r="J26" s="131"/>
      <c r="K26" s="131">
        <f t="shared" si="2"/>
        <v>0</v>
      </c>
      <c r="L26" s="120"/>
    </row>
    <row r="27" spans="1:13" ht="30" customHeight="1">
      <c r="A27" s="118"/>
      <c r="B27" s="119"/>
      <c r="C27" s="134">
        <v>3.3</v>
      </c>
      <c r="D27" s="128" t="s">
        <v>310</v>
      </c>
      <c r="E27" s="128"/>
      <c r="F27" s="128"/>
      <c r="G27" s="188" t="s">
        <v>113</v>
      </c>
      <c r="H27" s="128" t="s">
        <v>304</v>
      </c>
      <c r="I27" s="130">
        <v>1.1499999999999999</v>
      </c>
      <c r="J27" s="131"/>
      <c r="K27" s="131">
        <f t="shared" si="2"/>
        <v>0</v>
      </c>
      <c r="L27" s="120"/>
      <c r="M27" s="118"/>
    </row>
    <row r="28" spans="1:13" s="118" customFormat="1" ht="30" customHeight="1">
      <c r="B28" s="119"/>
      <c r="C28" s="134">
        <v>3.4</v>
      </c>
      <c r="D28" s="128" t="s">
        <v>311</v>
      </c>
      <c r="E28" s="128"/>
      <c r="F28" s="128"/>
      <c r="G28" s="188" t="s">
        <v>114</v>
      </c>
      <c r="H28" s="128" t="s">
        <v>305</v>
      </c>
      <c r="I28" s="190">
        <v>24296.077485309401</v>
      </c>
      <c r="J28" s="131"/>
      <c r="K28" s="131">
        <f t="shared" si="2"/>
        <v>0</v>
      </c>
      <c r="L28" s="120"/>
    </row>
    <row r="29" spans="1:13" ht="30" customHeight="1">
      <c r="A29" s="118"/>
      <c r="B29" s="119"/>
      <c r="C29" s="134">
        <v>3.5</v>
      </c>
      <c r="D29" s="128" t="s">
        <v>312</v>
      </c>
      <c r="E29" s="128"/>
      <c r="F29" s="128"/>
      <c r="G29" s="188" t="s">
        <v>115</v>
      </c>
      <c r="H29" s="128" t="s">
        <v>305</v>
      </c>
      <c r="I29" s="130">
        <v>343.28</v>
      </c>
      <c r="J29" s="131"/>
      <c r="K29" s="131">
        <f t="shared" si="2"/>
        <v>0</v>
      </c>
      <c r="L29" s="120"/>
      <c r="M29" s="118"/>
    </row>
    <row r="30" spans="1:13" ht="30" customHeight="1">
      <c r="A30" s="118"/>
      <c r="B30" s="119"/>
      <c r="C30" s="134">
        <v>3.6</v>
      </c>
      <c r="D30" s="128" t="s">
        <v>313</v>
      </c>
      <c r="E30" s="128"/>
      <c r="F30" s="128"/>
      <c r="G30" s="188" t="s">
        <v>116</v>
      </c>
      <c r="H30" s="128" t="s">
        <v>304</v>
      </c>
      <c r="I30" s="130">
        <v>10.58</v>
      </c>
      <c r="J30" s="131"/>
      <c r="K30" s="131">
        <f t="shared" si="2"/>
        <v>0</v>
      </c>
      <c r="L30" s="120"/>
      <c r="M30" s="118"/>
    </row>
    <row r="31" spans="1:13" ht="30" customHeight="1">
      <c r="A31" s="118"/>
      <c r="B31" s="119"/>
      <c r="C31" s="134">
        <v>3.7</v>
      </c>
      <c r="D31" s="128" t="s">
        <v>314</v>
      </c>
      <c r="E31" s="128"/>
      <c r="F31" s="128"/>
      <c r="G31" s="188" t="s">
        <v>117</v>
      </c>
      <c r="H31" s="128" t="s">
        <v>104</v>
      </c>
      <c r="I31" s="130">
        <v>324.95999999999998</v>
      </c>
      <c r="J31" s="131"/>
      <c r="K31" s="131">
        <f t="shared" si="2"/>
        <v>0</v>
      </c>
      <c r="L31" s="120"/>
      <c r="M31" s="118"/>
    </row>
    <row r="32" spans="1:13" ht="30" customHeight="1">
      <c r="A32" s="118"/>
      <c r="B32" s="119"/>
      <c r="C32" s="134">
        <v>3.8</v>
      </c>
      <c r="D32" s="128" t="s">
        <v>315</v>
      </c>
      <c r="E32" s="128"/>
      <c r="F32" s="128"/>
      <c r="G32" s="188" t="s">
        <v>118</v>
      </c>
      <c r="H32" s="128" t="s">
        <v>304</v>
      </c>
      <c r="I32" s="130">
        <v>7.32</v>
      </c>
      <c r="J32" s="131"/>
      <c r="K32" s="131">
        <f t="shared" si="2"/>
        <v>0</v>
      </c>
      <c r="L32" s="120"/>
      <c r="M32" s="118"/>
    </row>
    <row r="33" spans="1:13" ht="30" customHeight="1">
      <c r="A33" s="118"/>
      <c r="B33" s="119"/>
      <c r="C33" s="134">
        <v>3.9</v>
      </c>
      <c r="D33" s="128" t="s">
        <v>316</v>
      </c>
      <c r="E33" s="128"/>
      <c r="F33" s="128"/>
      <c r="G33" s="188" t="s">
        <v>119</v>
      </c>
      <c r="H33" s="128" t="s">
        <v>104</v>
      </c>
      <c r="I33" s="130">
        <v>60.94</v>
      </c>
      <c r="J33" s="131"/>
      <c r="K33" s="131">
        <f t="shared" si="2"/>
        <v>0</v>
      </c>
      <c r="L33" s="120"/>
      <c r="M33" s="118"/>
    </row>
    <row r="34" spans="1:13" ht="30" customHeight="1">
      <c r="A34" s="118"/>
      <c r="B34" s="119"/>
      <c r="C34" s="168">
        <v>3.1</v>
      </c>
      <c r="D34" s="128" t="s">
        <v>317</v>
      </c>
      <c r="E34" s="128"/>
      <c r="F34" s="128"/>
      <c r="G34" s="188" t="s">
        <v>120</v>
      </c>
      <c r="H34" s="128" t="s">
        <v>304</v>
      </c>
      <c r="I34" s="130">
        <v>10.86</v>
      </c>
      <c r="J34" s="131"/>
      <c r="K34" s="131">
        <f t="shared" si="2"/>
        <v>0</v>
      </c>
      <c r="L34" s="120"/>
      <c r="M34" s="118"/>
    </row>
    <row r="35" spans="1:13" ht="30" customHeight="1">
      <c r="A35" s="118"/>
      <c r="B35" s="119"/>
      <c r="C35" s="177" t="s">
        <v>14</v>
      </c>
      <c r="D35" s="128"/>
      <c r="E35" s="128"/>
      <c r="F35" s="128"/>
      <c r="G35" s="129"/>
      <c r="H35" s="128"/>
      <c r="I35" s="130"/>
      <c r="J35" s="131"/>
      <c r="K35" s="187">
        <f>SUM(K25:K34)</f>
        <v>0</v>
      </c>
      <c r="L35" s="120"/>
      <c r="M35" s="118"/>
    </row>
    <row r="36" spans="1:13" ht="30" customHeight="1">
      <c r="A36" s="118"/>
      <c r="B36" s="119"/>
      <c r="C36" s="176"/>
      <c r="D36" s="176"/>
      <c r="E36" s="176"/>
      <c r="F36" s="176"/>
      <c r="G36" s="189" t="s">
        <v>435</v>
      </c>
      <c r="H36" s="176"/>
      <c r="I36" s="176"/>
      <c r="J36" s="176"/>
      <c r="K36" s="176"/>
      <c r="L36" s="120"/>
      <c r="M36" s="118"/>
    </row>
    <row r="37" spans="1:13" ht="30" customHeight="1">
      <c r="A37" s="118"/>
      <c r="B37" s="119"/>
      <c r="C37" s="134">
        <v>4.0999999999999996</v>
      </c>
      <c r="D37" s="128" t="s">
        <v>318</v>
      </c>
      <c r="E37" s="128"/>
      <c r="F37" s="128"/>
      <c r="G37" s="188" t="s">
        <v>121</v>
      </c>
      <c r="H37" s="128" t="s">
        <v>103</v>
      </c>
      <c r="I37" s="130">
        <v>261.31</v>
      </c>
      <c r="J37" s="131"/>
      <c r="K37" s="131">
        <f t="shared" si="2"/>
        <v>0</v>
      </c>
      <c r="L37" s="120"/>
      <c r="M37" s="118"/>
    </row>
    <row r="38" spans="1:13" ht="30" customHeight="1">
      <c r="A38" s="118"/>
      <c r="B38" s="119"/>
      <c r="C38" s="134">
        <v>4.2</v>
      </c>
      <c r="D38" s="128" t="s">
        <v>319</v>
      </c>
      <c r="E38" s="128"/>
      <c r="F38" s="128"/>
      <c r="G38" s="188" t="s">
        <v>122</v>
      </c>
      <c r="H38" s="128" t="s">
        <v>103</v>
      </c>
      <c r="I38" s="130">
        <v>323.61</v>
      </c>
      <c r="J38" s="131"/>
      <c r="K38" s="131">
        <f t="shared" si="2"/>
        <v>0</v>
      </c>
      <c r="L38" s="120"/>
      <c r="M38" s="118"/>
    </row>
    <row r="39" spans="1:13" ht="30" customHeight="1">
      <c r="A39" s="118"/>
      <c r="B39" s="119"/>
      <c r="C39" s="134">
        <v>4.3</v>
      </c>
      <c r="D39" s="128" t="s">
        <v>320</v>
      </c>
      <c r="E39" s="128"/>
      <c r="F39" s="128"/>
      <c r="G39" s="188" t="s">
        <v>123</v>
      </c>
      <c r="H39" s="128" t="s">
        <v>104</v>
      </c>
      <c r="I39" s="130">
        <v>42.25</v>
      </c>
      <c r="J39" s="131"/>
      <c r="K39" s="131">
        <f t="shared" si="2"/>
        <v>0</v>
      </c>
      <c r="L39" s="120"/>
      <c r="M39" s="118"/>
    </row>
    <row r="40" spans="1:13" s="138" customFormat="1" ht="30" customHeight="1">
      <c r="A40" s="135"/>
      <c r="B40" s="136"/>
      <c r="C40" s="134">
        <v>4.4000000000000004</v>
      </c>
      <c r="D40" s="128" t="s">
        <v>321</v>
      </c>
      <c r="E40" s="128"/>
      <c r="F40" s="128"/>
      <c r="G40" s="188" t="s">
        <v>124</v>
      </c>
      <c r="H40" s="128" t="s">
        <v>104</v>
      </c>
      <c r="I40" s="130">
        <v>672.57</v>
      </c>
      <c r="J40" s="131"/>
      <c r="K40" s="131">
        <f t="shared" si="2"/>
        <v>0</v>
      </c>
      <c r="L40" s="137"/>
      <c r="M40" s="135"/>
    </row>
    <row r="41" spans="1:13" s="138" customFormat="1" ht="15">
      <c r="A41" s="135"/>
      <c r="B41" s="136"/>
      <c r="C41" s="134">
        <v>4.5</v>
      </c>
      <c r="D41" s="128" t="s">
        <v>322</v>
      </c>
      <c r="E41" s="128"/>
      <c r="F41" s="128"/>
      <c r="G41" s="188" t="s">
        <v>125</v>
      </c>
      <c r="H41" s="128" t="s">
        <v>103</v>
      </c>
      <c r="I41" s="130">
        <v>230.29</v>
      </c>
      <c r="J41" s="131"/>
      <c r="K41" s="131">
        <f t="shared" si="2"/>
        <v>0</v>
      </c>
      <c r="L41" s="137"/>
      <c r="M41" s="135"/>
    </row>
    <row r="42" spans="1:13" s="138" customFormat="1" ht="30" customHeight="1">
      <c r="A42" s="135"/>
      <c r="B42" s="136"/>
      <c r="C42" s="134">
        <v>4.5999999999999996</v>
      </c>
      <c r="D42" s="128" t="s">
        <v>323</v>
      </c>
      <c r="E42" s="128"/>
      <c r="F42" s="128"/>
      <c r="G42" s="188" t="s">
        <v>126</v>
      </c>
      <c r="H42" s="128" t="s">
        <v>104</v>
      </c>
      <c r="I42" s="130">
        <v>952.44</v>
      </c>
      <c r="J42" s="131"/>
      <c r="K42" s="131">
        <f t="shared" si="2"/>
        <v>0</v>
      </c>
      <c r="L42" s="137"/>
      <c r="M42" s="135"/>
    </row>
    <row r="43" spans="1:13" s="138" customFormat="1" ht="30" customHeight="1">
      <c r="A43" s="135"/>
      <c r="B43" s="136"/>
      <c r="C43" s="134">
        <v>4.7</v>
      </c>
      <c r="D43" s="128" t="s">
        <v>324</v>
      </c>
      <c r="E43" s="128"/>
      <c r="F43" s="128"/>
      <c r="G43" s="188" t="s">
        <v>127</v>
      </c>
      <c r="H43" s="128" t="s">
        <v>104</v>
      </c>
      <c r="I43" s="130">
        <v>430.75</v>
      </c>
      <c r="J43" s="131"/>
      <c r="K43" s="131">
        <f t="shared" si="2"/>
        <v>0</v>
      </c>
      <c r="L43" s="137"/>
      <c r="M43" s="135"/>
    </row>
    <row r="44" spans="1:13" s="138" customFormat="1" ht="30" customHeight="1">
      <c r="A44" s="135"/>
      <c r="B44" s="136"/>
      <c r="C44" s="134">
        <v>4.8</v>
      </c>
      <c r="D44" s="128" t="s">
        <v>325</v>
      </c>
      <c r="E44" s="128"/>
      <c r="F44" s="128"/>
      <c r="G44" s="188" t="s">
        <v>128</v>
      </c>
      <c r="H44" s="128" t="s">
        <v>104</v>
      </c>
      <c r="I44" s="130">
        <v>587.6</v>
      </c>
      <c r="J44" s="131"/>
      <c r="K44" s="131">
        <f t="shared" si="2"/>
        <v>0</v>
      </c>
      <c r="L44" s="137"/>
      <c r="M44" s="135"/>
    </row>
    <row r="45" spans="1:13" s="138" customFormat="1" ht="30" customHeight="1">
      <c r="A45" s="135"/>
      <c r="B45" s="136"/>
      <c r="C45" s="134">
        <v>4.9000000000000004</v>
      </c>
      <c r="D45" s="128" t="s">
        <v>326</v>
      </c>
      <c r="E45" s="128"/>
      <c r="F45" s="128"/>
      <c r="G45" s="188" t="s">
        <v>129</v>
      </c>
      <c r="H45" s="128" t="s">
        <v>104</v>
      </c>
      <c r="I45" s="130">
        <v>75</v>
      </c>
      <c r="J45" s="131"/>
      <c r="K45" s="131">
        <f t="shared" si="2"/>
        <v>0</v>
      </c>
      <c r="L45" s="137"/>
      <c r="M45" s="135"/>
    </row>
    <row r="46" spans="1:13" s="138" customFormat="1" ht="30" customHeight="1">
      <c r="A46" s="135"/>
      <c r="B46" s="136"/>
      <c r="C46" s="168">
        <v>4.0999999999999996</v>
      </c>
      <c r="D46" s="128" t="s">
        <v>325</v>
      </c>
      <c r="E46" s="128"/>
      <c r="F46" s="128"/>
      <c r="G46" s="188" t="s">
        <v>130</v>
      </c>
      <c r="H46" s="128" t="s">
        <v>104</v>
      </c>
      <c r="I46" s="130">
        <v>52.25</v>
      </c>
      <c r="J46" s="131"/>
      <c r="K46" s="131">
        <f t="shared" si="2"/>
        <v>0</v>
      </c>
      <c r="L46" s="137"/>
      <c r="M46" s="135"/>
    </row>
    <row r="47" spans="1:13" s="138" customFormat="1" ht="30" customHeight="1">
      <c r="A47" s="135"/>
      <c r="B47" s="136"/>
      <c r="C47" s="168">
        <v>4.1100000000000003</v>
      </c>
      <c r="D47" s="128" t="s">
        <v>325</v>
      </c>
      <c r="E47" s="128"/>
      <c r="F47" s="128"/>
      <c r="G47" s="188" t="s">
        <v>131</v>
      </c>
      <c r="H47" s="128" t="s">
        <v>103</v>
      </c>
      <c r="I47" s="130">
        <v>944.5689543206372</v>
      </c>
      <c r="J47" s="131"/>
      <c r="K47" s="131">
        <f t="shared" si="2"/>
        <v>0</v>
      </c>
      <c r="L47" s="137"/>
      <c r="M47" s="135"/>
    </row>
    <row r="48" spans="1:13" s="138" customFormat="1" ht="30" customHeight="1">
      <c r="A48" s="135"/>
      <c r="B48" s="136"/>
      <c r="C48" s="177" t="s">
        <v>14</v>
      </c>
      <c r="D48" s="128"/>
      <c r="E48" s="128"/>
      <c r="F48" s="128"/>
      <c r="G48" s="129"/>
      <c r="H48" s="128"/>
      <c r="I48" s="130"/>
      <c r="J48" s="131"/>
      <c r="K48" s="187">
        <f>SUM(K37:K47)</f>
        <v>0</v>
      </c>
      <c r="L48" s="137"/>
      <c r="M48" s="135"/>
    </row>
    <row r="49" spans="1:13" s="138" customFormat="1" ht="30" customHeight="1">
      <c r="A49" s="135"/>
      <c r="B49" s="136"/>
      <c r="C49" s="176"/>
      <c r="D49" s="176"/>
      <c r="E49" s="176"/>
      <c r="F49" s="176"/>
      <c r="G49" s="189" t="s">
        <v>436</v>
      </c>
      <c r="H49" s="176"/>
      <c r="I49" s="176"/>
      <c r="J49" s="176"/>
      <c r="K49" s="176"/>
      <c r="L49" s="137"/>
      <c r="M49" s="135"/>
    </row>
    <row r="50" spans="1:13" s="138" customFormat="1" ht="15">
      <c r="A50" s="135"/>
      <c r="B50" s="136"/>
      <c r="C50" s="134">
        <v>5.0999999999999996</v>
      </c>
      <c r="D50" s="128" t="s">
        <v>327</v>
      </c>
      <c r="E50" s="128"/>
      <c r="F50" s="128"/>
      <c r="G50" s="191" t="s">
        <v>132</v>
      </c>
      <c r="H50" s="128" t="s">
        <v>103</v>
      </c>
      <c r="I50" s="130">
        <v>2925.8</v>
      </c>
      <c r="J50" s="131"/>
      <c r="K50" s="131">
        <f t="shared" si="2"/>
        <v>0</v>
      </c>
      <c r="L50" s="137"/>
      <c r="M50" s="135"/>
    </row>
    <row r="51" spans="1:13" s="138" customFormat="1" ht="15">
      <c r="A51" s="135"/>
      <c r="B51" s="136"/>
      <c r="C51" s="134">
        <v>5.2</v>
      </c>
      <c r="D51" s="128" t="s">
        <v>328</v>
      </c>
      <c r="E51" s="128"/>
      <c r="F51" s="128"/>
      <c r="G51" s="191" t="s">
        <v>133</v>
      </c>
      <c r="H51" s="128" t="s">
        <v>104</v>
      </c>
      <c r="I51" s="130">
        <v>5290.6</v>
      </c>
      <c r="J51" s="131"/>
      <c r="K51" s="131">
        <f t="shared" si="2"/>
        <v>0</v>
      </c>
      <c r="L51" s="148"/>
      <c r="M51" s="135"/>
    </row>
    <row r="52" spans="1:13" s="138" customFormat="1" ht="46.5" customHeight="1">
      <c r="A52" s="135"/>
      <c r="B52" s="136"/>
      <c r="C52" s="134">
        <v>5.3</v>
      </c>
      <c r="D52" s="128" t="s">
        <v>329</v>
      </c>
      <c r="E52" s="128"/>
      <c r="F52" s="128"/>
      <c r="G52" s="191" t="s">
        <v>134</v>
      </c>
      <c r="H52" s="128" t="s">
        <v>103</v>
      </c>
      <c r="I52" s="130">
        <v>1875</v>
      </c>
      <c r="J52" s="131"/>
      <c r="K52" s="131">
        <f t="shared" si="2"/>
        <v>0</v>
      </c>
      <c r="L52" s="150"/>
      <c r="M52" s="135"/>
    </row>
    <row r="53" spans="1:13" s="138" customFormat="1" ht="32.25" customHeight="1">
      <c r="A53" s="135"/>
      <c r="B53" s="136"/>
      <c r="C53" s="134">
        <v>5.4</v>
      </c>
      <c r="D53" s="128" t="s">
        <v>330</v>
      </c>
      <c r="E53" s="128"/>
      <c r="F53" s="128"/>
      <c r="G53" s="191" t="s">
        <v>135</v>
      </c>
      <c r="H53" s="128" t="s">
        <v>104</v>
      </c>
      <c r="I53" s="130">
        <v>4.07</v>
      </c>
      <c r="J53" s="131"/>
      <c r="K53" s="131">
        <f t="shared" si="2"/>
        <v>0</v>
      </c>
      <c r="L53" s="192"/>
      <c r="M53" s="135"/>
    </row>
    <row r="54" spans="1:13" s="138" customFormat="1" ht="30" customHeight="1">
      <c r="A54" s="135"/>
      <c r="B54" s="136"/>
      <c r="C54" s="134">
        <v>5.5</v>
      </c>
      <c r="D54" s="128" t="s">
        <v>331</v>
      </c>
      <c r="E54" s="128"/>
      <c r="F54" s="128"/>
      <c r="G54" s="191" t="s">
        <v>136</v>
      </c>
      <c r="H54" s="128" t="s">
        <v>103</v>
      </c>
      <c r="I54" s="130">
        <v>7.7</v>
      </c>
      <c r="J54" s="131"/>
      <c r="K54" s="131">
        <f t="shared" si="2"/>
        <v>0</v>
      </c>
      <c r="L54" s="150"/>
      <c r="M54" s="135"/>
    </row>
    <row r="55" spans="1:13" s="154" customFormat="1" ht="58.5" customHeight="1">
      <c r="A55" s="135"/>
      <c r="B55" s="136"/>
      <c r="C55" s="177" t="s">
        <v>14</v>
      </c>
      <c r="D55" s="128"/>
      <c r="E55" s="128"/>
      <c r="F55" s="128"/>
      <c r="G55" s="129"/>
      <c r="H55" s="128"/>
      <c r="I55" s="130"/>
      <c r="J55" s="131"/>
      <c r="K55" s="187">
        <f>SUM(K50:K54)</f>
        <v>0</v>
      </c>
      <c r="L55" s="137"/>
      <c r="M55" s="135"/>
    </row>
    <row r="56" spans="1:13" ht="57.75" customHeight="1">
      <c r="A56" s="118"/>
      <c r="B56" s="119"/>
      <c r="C56" s="176"/>
      <c r="D56" s="176"/>
      <c r="E56" s="176"/>
      <c r="F56" s="176"/>
      <c r="G56" s="189" t="s">
        <v>437</v>
      </c>
      <c r="H56" s="176"/>
      <c r="I56" s="176"/>
      <c r="J56" s="176"/>
      <c r="K56" s="176"/>
      <c r="L56" s="120"/>
      <c r="M56" s="118"/>
    </row>
    <row r="57" spans="1:13" ht="15">
      <c r="A57" s="118"/>
      <c r="B57" s="119"/>
      <c r="C57" s="134">
        <v>6.1</v>
      </c>
      <c r="D57" s="128" t="s">
        <v>332</v>
      </c>
      <c r="E57" s="128"/>
      <c r="F57" s="128"/>
      <c r="G57" s="193" t="s">
        <v>137</v>
      </c>
      <c r="H57" s="128" t="s">
        <v>104</v>
      </c>
      <c r="I57" s="130">
        <v>4.07</v>
      </c>
      <c r="J57" s="131"/>
      <c r="K57" s="131">
        <f t="shared" si="2"/>
        <v>0</v>
      </c>
      <c r="L57" s="120"/>
      <c r="M57" s="118"/>
    </row>
    <row r="58" spans="1:13" ht="47.25" customHeight="1">
      <c r="A58" s="118"/>
      <c r="B58" s="119"/>
      <c r="C58" s="134">
        <v>6.2</v>
      </c>
      <c r="D58" s="128" t="s">
        <v>333</v>
      </c>
      <c r="E58" s="128"/>
      <c r="F58" s="128"/>
      <c r="G58" s="193" t="s">
        <v>138</v>
      </c>
      <c r="H58" s="128" t="s">
        <v>103</v>
      </c>
      <c r="I58" s="130">
        <v>43.88</v>
      </c>
      <c r="J58" s="131"/>
      <c r="K58" s="131">
        <f t="shared" si="2"/>
        <v>0</v>
      </c>
      <c r="L58" s="120"/>
      <c r="M58" s="118"/>
    </row>
    <row r="59" spans="1:13" ht="47.25" customHeight="1">
      <c r="A59" s="118"/>
      <c r="B59" s="119"/>
      <c r="C59" s="134">
        <v>6.3</v>
      </c>
      <c r="D59" s="128" t="s">
        <v>334</v>
      </c>
      <c r="E59" s="128"/>
      <c r="F59" s="128"/>
      <c r="G59" s="193" t="s">
        <v>139</v>
      </c>
      <c r="H59" s="128" t="s">
        <v>104</v>
      </c>
      <c r="I59" s="130">
        <v>962.51</v>
      </c>
      <c r="J59" s="131"/>
      <c r="K59" s="131">
        <f t="shared" si="2"/>
        <v>0</v>
      </c>
      <c r="L59" s="120"/>
      <c r="M59" s="118"/>
    </row>
    <row r="60" spans="1:13" ht="15.75" thickBot="1">
      <c r="A60" s="118"/>
      <c r="B60" s="162"/>
      <c r="C60" s="134">
        <v>6.4</v>
      </c>
      <c r="D60" s="128" t="s">
        <v>335</v>
      </c>
      <c r="E60" s="128"/>
      <c r="F60" s="128"/>
      <c r="G60" s="193" t="s">
        <v>140</v>
      </c>
      <c r="H60" s="128" t="s">
        <v>103</v>
      </c>
      <c r="I60" s="130">
        <v>119.53</v>
      </c>
      <c r="J60" s="131"/>
      <c r="K60" s="131">
        <f t="shared" si="2"/>
        <v>0</v>
      </c>
      <c r="L60" s="163"/>
      <c r="M60" s="118"/>
    </row>
    <row r="61" spans="1:13" ht="15.75" thickTop="1">
      <c r="A61" s="118"/>
      <c r="B61" s="118"/>
      <c r="C61" s="134">
        <v>6.5</v>
      </c>
      <c r="D61" s="128" t="s">
        <v>336</v>
      </c>
      <c r="E61" s="128"/>
      <c r="F61" s="128"/>
      <c r="G61" s="193" t="s">
        <v>141</v>
      </c>
      <c r="H61" s="128" t="s">
        <v>104</v>
      </c>
      <c r="I61" s="130">
        <v>4.07</v>
      </c>
      <c r="J61" s="131"/>
      <c r="K61" s="131">
        <f t="shared" si="2"/>
        <v>0</v>
      </c>
      <c r="L61" s="118"/>
      <c r="M61" s="118"/>
    </row>
    <row r="62" spans="1:13">
      <c r="C62" s="177" t="s">
        <v>14</v>
      </c>
      <c r="D62" s="128"/>
      <c r="E62" s="128"/>
      <c r="F62" s="128"/>
      <c r="G62" s="129"/>
      <c r="H62" s="128"/>
      <c r="I62" s="130"/>
      <c r="J62" s="131"/>
      <c r="K62" s="187">
        <f>SUM(K57:K61)</f>
        <v>0</v>
      </c>
    </row>
    <row r="63" spans="1:13" ht="28.5">
      <c r="C63" s="176"/>
      <c r="D63" s="176"/>
      <c r="E63" s="176"/>
      <c r="F63" s="176"/>
      <c r="G63" s="189" t="s">
        <v>438</v>
      </c>
      <c r="H63" s="176"/>
      <c r="I63" s="176"/>
      <c r="J63" s="176"/>
      <c r="K63" s="176"/>
    </row>
    <row r="64" spans="1:13">
      <c r="C64" s="134">
        <v>7.1</v>
      </c>
      <c r="D64" s="128" t="s">
        <v>337</v>
      </c>
      <c r="E64" s="128"/>
      <c r="F64" s="128"/>
      <c r="G64" s="193" t="s">
        <v>142</v>
      </c>
      <c r="H64" s="128" t="s">
        <v>103</v>
      </c>
      <c r="I64" s="130">
        <v>34.58</v>
      </c>
      <c r="J64" s="131"/>
      <c r="K64" s="131">
        <f t="shared" si="2"/>
        <v>0</v>
      </c>
    </row>
    <row r="65" spans="3:11">
      <c r="C65" s="134">
        <v>7.2</v>
      </c>
      <c r="D65" s="128" t="s">
        <v>338</v>
      </c>
      <c r="E65" s="128"/>
      <c r="F65" s="128"/>
      <c r="G65" s="193" t="s">
        <v>143</v>
      </c>
      <c r="H65" s="128" t="s">
        <v>102</v>
      </c>
      <c r="I65" s="130">
        <v>10</v>
      </c>
      <c r="J65" s="131"/>
      <c r="K65" s="131">
        <f t="shared" si="2"/>
        <v>0</v>
      </c>
    </row>
    <row r="66" spans="3:11">
      <c r="C66" s="134">
        <v>7.3</v>
      </c>
      <c r="D66" s="128" t="s">
        <v>339</v>
      </c>
      <c r="E66" s="128"/>
      <c r="F66" s="128"/>
      <c r="G66" s="193" t="s">
        <v>144</v>
      </c>
      <c r="H66" s="128" t="s">
        <v>102</v>
      </c>
      <c r="I66" s="130">
        <v>17</v>
      </c>
      <c r="J66" s="131"/>
      <c r="K66" s="131">
        <f t="shared" si="2"/>
        <v>0</v>
      </c>
    </row>
    <row r="67" spans="3:11">
      <c r="C67" s="134">
        <v>7.4</v>
      </c>
      <c r="D67" s="128" t="s">
        <v>325</v>
      </c>
      <c r="E67" s="128"/>
      <c r="F67" s="128"/>
      <c r="G67" s="193" t="s">
        <v>145</v>
      </c>
      <c r="H67" s="128" t="s">
        <v>102</v>
      </c>
      <c r="I67" s="130">
        <v>205</v>
      </c>
      <c r="J67" s="131"/>
      <c r="K67" s="131">
        <f t="shared" si="2"/>
        <v>0</v>
      </c>
    </row>
    <row r="68" spans="3:11">
      <c r="C68" s="134">
        <v>7.5</v>
      </c>
      <c r="D68" s="128" t="s">
        <v>325</v>
      </c>
      <c r="E68" s="128"/>
      <c r="F68" s="128"/>
      <c r="G68" s="193" t="s">
        <v>146</v>
      </c>
      <c r="H68" s="128" t="s">
        <v>102</v>
      </c>
      <c r="I68" s="130">
        <v>64</v>
      </c>
      <c r="J68" s="131"/>
      <c r="K68" s="131">
        <f t="shared" si="2"/>
        <v>0</v>
      </c>
    </row>
    <row r="69" spans="3:11">
      <c r="C69" s="134">
        <v>7.6</v>
      </c>
      <c r="D69" s="128" t="s">
        <v>340</v>
      </c>
      <c r="E69" s="128"/>
      <c r="F69" s="128"/>
      <c r="G69" s="193" t="s">
        <v>147</v>
      </c>
      <c r="H69" s="128" t="s">
        <v>103</v>
      </c>
      <c r="I69" s="130">
        <v>37.96</v>
      </c>
      <c r="J69" s="131"/>
      <c r="K69" s="131">
        <f t="shared" si="2"/>
        <v>0</v>
      </c>
    </row>
    <row r="70" spans="3:11">
      <c r="C70" s="134">
        <v>7.7</v>
      </c>
      <c r="D70" s="128" t="s">
        <v>341</v>
      </c>
      <c r="E70" s="128"/>
      <c r="F70" s="128"/>
      <c r="G70" s="193" t="s">
        <v>148</v>
      </c>
      <c r="H70" s="128" t="s">
        <v>103</v>
      </c>
      <c r="I70" s="130">
        <v>12.63</v>
      </c>
      <c r="J70" s="131"/>
      <c r="K70" s="131">
        <f t="shared" si="2"/>
        <v>0</v>
      </c>
    </row>
    <row r="71" spans="3:11">
      <c r="C71" s="134">
        <v>7.8</v>
      </c>
      <c r="D71" s="128" t="s">
        <v>342</v>
      </c>
      <c r="E71" s="128"/>
      <c r="F71" s="128"/>
      <c r="G71" s="193" t="s">
        <v>149</v>
      </c>
      <c r="H71" s="128" t="s">
        <v>103</v>
      </c>
      <c r="I71" s="130">
        <v>320.68</v>
      </c>
      <c r="J71" s="131"/>
      <c r="K71" s="131">
        <f t="shared" si="2"/>
        <v>0</v>
      </c>
    </row>
    <row r="72" spans="3:11">
      <c r="C72" s="134">
        <v>7.9</v>
      </c>
      <c r="D72" s="128" t="s">
        <v>343</v>
      </c>
      <c r="E72" s="128"/>
      <c r="F72" s="128"/>
      <c r="G72" s="193" t="s">
        <v>150</v>
      </c>
      <c r="H72" s="128" t="s">
        <v>103</v>
      </c>
      <c r="I72" s="130">
        <v>179.4</v>
      </c>
      <c r="J72" s="131"/>
      <c r="K72" s="131">
        <f t="shared" si="2"/>
        <v>0</v>
      </c>
    </row>
    <row r="73" spans="3:11">
      <c r="C73" s="168">
        <v>7.1</v>
      </c>
      <c r="D73" s="128" t="s">
        <v>344</v>
      </c>
      <c r="E73" s="128"/>
      <c r="F73" s="128"/>
      <c r="G73" s="193" t="s">
        <v>151</v>
      </c>
      <c r="H73" s="128" t="s">
        <v>102</v>
      </c>
      <c r="I73" s="130">
        <v>3</v>
      </c>
      <c r="J73" s="131"/>
      <c r="K73" s="131">
        <f t="shared" si="2"/>
        <v>0</v>
      </c>
    </row>
    <row r="74" spans="3:11">
      <c r="C74" s="168">
        <v>7.11</v>
      </c>
      <c r="D74" s="128" t="s">
        <v>345</v>
      </c>
      <c r="E74" s="128"/>
      <c r="F74" s="128"/>
      <c r="G74" s="193" t="s">
        <v>152</v>
      </c>
      <c r="H74" s="128" t="s">
        <v>103</v>
      </c>
      <c r="I74" s="130">
        <v>42.46</v>
      </c>
      <c r="J74" s="131"/>
      <c r="K74" s="131">
        <f t="shared" si="2"/>
        <v>0</v>
      </c>
    </row>
    <row r="75" spans="3:11" ht="28.5">
      <c r="C75" s="168">
        <v>7.12</v>
      </c>
      <c r="D75" s="128" t="s">
        <v>346</v>
      </c>
      <c r="E75" s="128"/>
      <c r="F75" s="128"/>
      <c r="G75" s="193" t="s">
        <v>153</v>
      </c>
      <c r="H75" s="128" t="s">
        <v>103</v>
      </c>
      <c r="I75" s="130">
        <v>198.86</v>
      </c>
      <c r="J75" s="131"/>
      <c r="K75" s="131">
        <f t="shared" si="2"/>
        <v>0</v>
      </c>
    </row>
    <row r="76" spans="3:11">
      <c r="C76" s="168">
        <v>7.13</v>
      </c>
      <c r="D76" s="128" t="s">
        <v>347</v>
      </c>
      <c r="E76" s="128"/>
      <c r="F76" s="128"/>
      <c r="G76" s="193" t="s">
        <v>154</v>
      </c>
      <c r="H76" s="128" t="s">
        <v>102</v>
      </c>
      <c r="I76" s="130">
        <v>1</v>
      </c>
      <c r="J76" s="131"/>
      <c r="K76" s="131">
        <f t="shared" si="2"/>
        <v>0</v>
      </c>
    </row>
    <row r="77" spans="3:11">
      <c r="C77" s="168">
        <v>7.14</v>
      </c>
      <c r="D77" s="128" t="s">
        <v>348</v>
      </c>
      <c r="E77" s="128"/>
      <c r="F77" s="128"/>
      <c r="G77" s="193" t="s">
        <v>155</v>
      </c>
      <c r="H77" s="128" t="s">
        <v>102</v>
      </c>
      <c r="I77" s="130">
        <v>2</v>
      </c>
      <c r="J77" s="131"/>
      <c r="K77" s="131">
        <f t="shared" si="2"/>
        <v>0</v>
      </c>
    </row>
    <row r="78" spans="3:11">
      <c r="C78" s="168">
        <v>7.15</v>
      </c>
      <c r="D78" s="128" t="s">
        <v>349</v>
      </c>
      <c r="E78" s="128"/>
      <c r="F78" s="128"/>
      <c r="G78" s="193" t="s">
        <v>156</v>
      </c>
      <c r="H78" s="128" t="s">
        <v>102</v>
      </c>
      <c r="I78" s="130">
        <v>1</v>
      </c>
      <c r="J78" s="131"/>
      <c r="K78" s="131">
        <f t="shared" si="2"/>
        <v>0</v>
      </c>
    </row>
    <row r="79" spans="3:11">
      <c r="C79" s="168">
        <v>7.16</v>
      </c>
      <c r="D79" s="128" t="s">
        <v>325</v>
      </c>
      <c r="E79" s="128"/>
      <c r="F79" s="128"/>
      <c r="G79" s="193" t="s">
        <v>157</v>
      </c>
      <c r="H79" s="128" t="s">
        <v>103</v>
      </c>
      <c r="I79" s="130">
        <v>60.35</v>
      </c>
      <c r="J79" s="131"/>
      <c r="K79" s="131">
        <f t="shared" si="2"/>
        <v>0</v>
      </c>
    </row>
    <row r="80" spans="3:11">
      <c r="C80" s="168">
        <v>7.17</v>
      </c>
      <c r="D80" s="128" t="s">
        <v>325</v>
      </c>
      <c r="E80" s="128"/>
      <c r="F80" s="128"/>
      <c r="G80" s="193" t="s">
        <v>158</v>
      </c>
      <c r="H80" s="128" t="s">
        <v>102</v>
      </c>
      <c r="I80" s="130">
        <v>1</v>
      </c>
      <c r="J80" s="131"/>
      <c r="K80" s="131">
        <f t="shared" si="2"/>
        <v>0</v>
      </c>
    </row>
    <row r="81" spans="3:11">
      <c r="C81" s="168">
        <v>7.1800000000000104</v>
      </c>
      <c r="D81" s="128" t="s">
        <v>350</v>
      </c>
      <c r="E81" s="128"/>
      <c r="F81" s="128"/>
      <c r="G81" s="193" t="s">
        <v>159</v>
      </c>
      <c r="H81" s="128" t="s">
        <v>103</v>
      </c>
      <c r="I81" s="130">
        <v>86.62</v>
      </c>
      <c r="J81" s="131"/>
      <c r="K81" s="131">
        <f t="shared" si="2"/>
        <v>0</v>
      </c>
    </row>
    <row r="82" spans="3:11">
      <c r="C82" s="168">
        <v>7.1900000000000102</v>
      </c>
      <c r="D82" s="128" t="s">
        <v>325</v>
      </c>
      <c r="E82" s="128"/>
      <c r="F82" s="128"/>
      <c r="G82" s="193" t="s">
        <v>160</v>
      </c>
      <c r="H82" s="128" t="s">
        <v>103</v>
      </c>
      <c r="I82" s="130">
        <v>58.62</v>
      </c>
      <c r="J82" s="131"/>
      <c r="K82" s="131">
        <f t="shared" si="2"/>
        <v>0</v>
      </c>
    </row>
    <row r="83" spans="3:11">
      <c r="C83" s="168">
        <v>7.2000000000000099</v>
      </c>
      <c r="D83" s="128" t="s">
        <v>351</v>
      </c>
      <c r="E83" s="128"/>
      <c r="F83" s="128"/>
      <c r="G83" s="193" t="s">
        <v>161</v>
      </c>
      <c r="H83" s="128" t="s">
        <v>103</v>
      </c>
      <c r="I83" s="130">
        <v>114.35</v>
      </c>
      <c r="J83" s="131"/>
      <c r="K83" s="131">
        <f t="shared" si="2"/>
        <v>0</v>
      </c>
    </row>
    <row r="84" spans="3:11">
      <c r="C84" s="168">
        <v>7.2100000000000097</v>
      </c>
      <c r="D84" s="128" t="s">
        <v>352</v>
      </c>
      <c r="E84" s="128"/>
      <c r="F84" s="128"/>
      <c r="G84" s="193" t="s">
        <v>162</v>
      </c>
      <c r="H84" s="128" t="s">
        <v>103</v>
      </c>
      <c r="I84" s="130">
        <v>78.94</v>
      </c>
      <c r="J84" s="131"/>
      <c r="K84" s="131">
        <f t="shared" si="2"/>
        <v>0</v>
      </c>
    </row>
    <row r="85" spans="3:11">
      <c r="C85" s="168">
        <v>7.2200000000000104</v>
      </c>
      <c r="D85" s="128" t="s">
        <v>325</v>
      </c>
      <c r="E85" s="128"/>
      <c r="F85" s="128"/>
      <c r="G85" s="193" t="s">
        <v>163</v>
      </c>
      <c r="H85" s="128" t="s">
        <v>306</v>
      </c>
      <c r="I85" s="130">
        <v>21.04</v>
      </c>
      <c r="J85" s="131"/>
      <c r="K85" s="131">
        <f t="shared" si="2"/>
        <v>0</v>
      </c>
    </row>
    <row r="86" spans="3:11">
      <c r="C86" s="168">
        <v>7.2300000000000102</v>
      </c>
      <c r="D86" s="128" t="s">
        <v>353</v>
      </c>
      <c r="E86" s="128"/>
      <c r="F86" s="128"/>
      <c r="G86" s="193" t="s">
        <v>164</v>
      </c>
      <c r="H86" s="128" t="s">
        <v>103</v>
      </c>
      <c r="I86" s="130">
        <v>5.16</v>
      </c>
      <c r="J86" s="131"/>
      <c r="K86" s="131">
        <f t="shared" si="2"/>
        <v>0</v>
      </c>
    </row>
    <row r="87" spans="3:11">
      <c r="C87" s="168">
        <v>7.24000000000001</v>
      </c>
      <c r="D87" s="128" t="s">
        <v>354</v>
      </c>
      <c r="E87" s="128"/>
      <c r="F87" s="128"/>
      <c r="G87" s="193" t="s">
        <v>165</v>
      </c>
      <c r="H87" s="128" t="s">
        <v>102</v>
      </c>
      <c r="I87" s="130">
        <v>18</v>
      </c>
      <c r="J87" s="131"/>
      <c r="K87" s="131">
        <f t="shared" si="2"/>
        <v>0</v>
      </c>
    </row>
    <row r="88" spans="3:11">
      <c r="C88" s="168">
        <v>7.2500000000000098</v>
      </c>
      <c r="D88" s="128" t="s">
        <v>355</v>
      </c>
      <c r="E88" s="128"/>
      <c r="F88" s="128"/>
      <c r="G88" s="193" t="s">
        <v>166</v>
      </c>
      <c r="H88" s="128" t="s">
        <v>102</v>
      </c>
      <c r="I88" s="130">
        <v>11</v>
      </c>
      <c r="J88" s="131"/>
      <c r="K88" s="131">
        <f t="shared" si="2"/>
        <v>0</v>
      </c>
    </row>
    <row r="89" spans="3:11">
      <c r="C89" s="168">
        <v>7.2600000000000096</v>
      </c>
      <c r="D89" s="128" t="s">
        <v>325</v>
      </c>
      <c r="E89" s="128"/>
      <c r="F89" s="128"/>
      <c r="G89" s="193" t="s">
        <v>167</v>
      </c>
      <c r="H89" s="128" t="s">
        <v>102</v>
      </c>
      <c r="I89" s="130">
        <v>11</v>
      </c>
      <c r="J89" s="131"/>
      <c r="K89" s="131">
        <f t="shared" ref="K89:K152" si="3">+I89*J89</f>
        <v>0</v>
      </c>
    </row>
    <row r="90" spans="3:11">
      <c r="C90" s="168">
        <v>7.2700000000000102</v>
      </c>
      <c r="D90" s="128" t="s">
        <v>325</v>
      </c>
      <c r="E90" s="128"/>
      <c r="F90" s="128"/>
      <c r="G90" s="193" t="s">
        <v>168</v>
      </c>
      <c r="H90" s="128" t="s">
        <v>102</v>
      </c>
      <c r="I90" s="130">
        <v>66</v>
      </c>
      <c r="J90" s="131"/>
      <c r="K90" s="131">
        <f t="shared" si="3"/>
        <v>0</v>
      </c>
    </row>
    <row r="91" spans="3:11">
      <c r="C91" s="168">
        <v>7.28000000000001</v>
      </c>
      <c r="D91" s="128" t="s">
        <v>325</v>
      </c>
      <c r="E91" s="128"/>
      <c r="F91" s="128"/>
      <c r="G91" s="193" t="s">
        <v>169</v>
      </c>
      <c r="H91" s="128" t="s">
        <v>102</v>
      </c>
      <c r="I91" s="130">
        <v>31</v>
      </c>
      <c r="J91" s="131"/>
      <c r="K91" s="131">
        <f t="shared" si="3"/>
        <v>0</v>
      </c>
    </row>
    <row r="92" spans="3:11">
      <c r="C92" s="168">
        <v>7.2900000000000098</v>
      </c>
      <c r="D92" s="128" t="s">
        <v>325</v>
      </c>
      <c r="E92" s="128"/>
      <c r="F92" s="128"/>
      <c r="G92" s="193" t="s">
        <v>170</v>
      </c>
      <c r="H92" s="128" t="s">
        <v>102</v>
      </c>
      <c r="I92" s="130">
        <v>15</v>
      </c>
      <c r="J92" s="131"/>
      <c r="K92" s="131">
        <f t="shared" si="3"/>
        <v>0</v>
      </c>
    </row>
    <row r="93" spans="3:11">
      <c r="C93" s="168">
        <v>7.3000000000000096</v>
      </c>
      <c r="D93" s="128" t="s">
        <v>356</v>
      </c>
      <c r="E93" s="128"/>
      <c r="F93" s="128"/>
      <c r="G93" s="193" t="s">
        <v>171</v>
      </c>
      <c r="H93" s="128" t="s">
        <v>103</v>
      </c>
      <c r="I93" s="130">
        <v>32.65</v>
      </c>
      <c r="J93" s="131"/>
      <c r="K93" s="131">
        <f t="shared" si="3"/>
        <v>0</v>
      </c>
    </row>
    <row r="94" spans="3:11">
      <c r="C94" s="168">
        <v>7.3100000000000103</v>
      </c>
      <c r="D94" s="128" t="s">
        <v>341</v>
      </c>
      <c r="E94" s="128"/>
      <c r="F94" s="128"/>
      <c r="G94" s="193" t="s">
        <v>148</v>
      </c>
      <c r="H94" s="128" t="s">
        <v>103</v>
      </c>
      <c r="I94" s="130">
        <v>3.39</v>
      </c>
      <c r="J94" s="131"/>
      <c r="K94" s="131">
        <f t="shared" si="3"/>
        <v>0</v>
      </c>
    </row>
    <row r="95" spans="3:11">
      <c r="C95" s="168">
        <v>7.3200000000000101</v>
      </c>
      <c r="D95" s="128" t="s">
        <v>325</v>
      </c>
      <c r="E95" s="128"/>
      <c r="F95" s="128"/>
      <c r="G95" s="193" t="s">
        <v>172</v>
      </c>
      <c r="H95" s="128" t="s">
        <v>103</v>
      </c>
      <c r="I95" s="130">
        <v>62.76</v>
      </c>
      <c r="J95" s="131"/>
      <c r="K95" s="131">
        <f t="shared" si="3"/>
        <v>0</v>
      </c>
    </row>
    <row r="96" spans="3:11">
      <c r="C96" s="168">
        <v>7.3300000000000196</v>
      </c>
      <c r="D96" s="128" t="s">
        <v>325</v>
      </c>
      <c r="E96" s="128"/>
      <c r="F96" s="128"/>
      <c r="G96" s="193" t="s">
        <v>173</v>
      </c>
      <c r="H96" s="128" t="s">
        <v>103</v>
      </c>
      <c r="I96" s="130">
        <v>52.31</v>
      </c>
      <c r="J96" s="131"/>
      <c r="K96" s="131">
        <f t="shared" si="3"/>
        <v>0</v>
      </c>
    </row>
    <row r="97" spans="3:11">
      <c r="C97" s="168">
        <v>7.3400000000000203</v>
      </c>
      <c r="D97" s="128" t="s">
        <v>325</v>
      </c>
      <c r="E97" s="128"/>
      <c r="F97" s="128"/>
      <c r="G97" s="193" t="s">
        <v>174</v>
      </c>
      <c r="H97" s="128" t="s">
        <v>103</v>
      </c>
      <c r="I97" s="130">
        <v>19.39</v>
      </c>
      <c r="J97" s="131"/>
      <c r="K97" s="131">
        <f t="shared" si="3"/>
        <v>0</v>
      </c>
    </row>
    <row r="98" spans="3:11">
      <c r="C98" s="168">
        <v>7.3500000000000201</v>
      </c>
      <c r="D98" s="128" t="s">
        <v>325</v>
      </c>
      <c r="E98" s="128"/>
      <c r="F98" s="128"/>
      <c r="G98" s="193" t="s">
        <v>175</v>
      </c>
      <c r="H98" s="128" t="s">
        <v>103</v>
      </c>
      <c r="I98" s="130">
        <v>21.41</v>
      </c>
      <c r="J98" s="131"/>
      <c r="K98" s="131">
        <f t="shared" si="3"/>
        <v>0</v>
      </c>
    </row>
    <row r="99" spans="3:11">
      <c r="C99" s="168">
        <v>7.3600000000000199</v>
      </c>
      <c r="D99" s="128" t="s">
        <v>354</v>
      </c>
      <c r="E99" s="128"/>
      <c r="F99" s="128"/>
      <c r="G99" s="193" t="s">
        <v>165</v>
      </c>
      <c r="H99" s="128" t="s">
        <v>102</v>
      </c>
      <c r="I99" s="130">
        <v>1</v>
      </c>
      <c r="J99" s="131"/>
      <c r="K99" s="131">
        <f t="shared" si="3"/>
        <v>0</v>
      </c>
    </row>
    <row r="100" spans="3:11">
      <c r="C100" s="168">
        <v>7.3700000000000196</v>
      </c>
      <c r="D100" s="128" t="s">
        <v>344</v>
      </c>
      <c r="E100" s="128"/>
      <c r="F100" s="128"/>
      <c r="G100" s="193" t="s">
        <v>151</v>
      </c>
      <c r="H100" s="128" t="s">
        <v>102</v>
      </c>
      <c r="I100" s="130">
        <v>1</v>
      </c>
      <c r="J100" s="131"/>
      <c r="K100" s="131">
        <f t="shared" si="3"/>
        <v>0</v>
      </c>
    </row>
    <row r="101" spans="3:11">
      <c r="C101" s="168">
        <v>7.3800000000000203</v>
      </c>
      <c r="D101" s="128" t="s">
        <v>355</v>
      </c>
      <c r="E101" s="128"/>
      <c r="F101" s="128"/>
      <c r="G101" s="193" t="s">
        <v>166</v>
      </c>
      <c r="H101" s="128" t="s">
        <v>102</v>
      </c>
      <c r="I101" s="130">
        <v>8</v>
      </c>
      <c r="J101" s="131"/>
      <c r="K101" s="131">
        <f t="shared" si="3"/>
        <v>0</v>
      </c>
    </row>
    <row r="102" spans="3:11">
      <c r="C102" s="168">
        <v>7.3900000000000201</v>
      </c>
      <c r="D102" s="128" t="s">
        <v>325</v>
      </c>
      <c r="E102" s="128"/>
      <c r="F102" s="128"/>
      <c r="G102" s="193" t="s">
        <v>176</v>
      </c>
      <c r="H102" s="128" t="s">
        <v>102</v>
      </c>
      <c r="I102" s="130">
        <v>20</v>
      </c>
      <c r="J102" s="131"/>
      <c r="K102" s="131">
        <f t="shared" si="3"/>
        <v>0</v>
      </c>
    </row>
    <row r="103" spans="3:11">
      <c r="C103" s="168">
        <v>7.4000000000000199</v>
      </c>
      <c r="D103" s="128" t="s">
        <v>325</v>
      </c>
      <c r="E103" s="128"/>
      <c r="F103" s="128"/>
      <c r="G103" s="193" t="s">
        <v>177</v>
      </c>
      <c r="H103" s="128" t="s">
        <v>102</v>
      </c>
      <c r="I103" s="130">
        <v>2</v>
      </c>
      <c r="J103" s="131"/>
      <c r="K103" s="131">
        <f t="shared" si="3"/>
        <v>0</v>
      </c>
    </row>
    <row r="104" spans="3:11">
      <c r="C104" s="168">
        <v>7.4100000000000197</v>
      </c>
      <c r="D104" s="128" t="s">
        <v>357</v>
      </c>
      <c r="E104" s="128"/>
      <c r="F104" s="128"/>
      <c r="G104" s="193" t="s">
        <v>178</v>
      </c>
      <c r="H104" s="128" t="s">
        <v>103</v>
      </c>
      <c r="I104" s="130">
        <v>198.85</v>
      </c>
      <c r="J104" s="131"/>
      <c r="K104" s="131">
        <f t="shared" si="3"/>
        <v>0</v>
      </c>
    </row>
    <row r="105" spans="3:11">
      <c r="C105" s="168">
        <v>7.4200000000000204</v>
      </c>
      <c r="D105" s="128" t="s">
        <v>325</v>
      </c>
      <c r="E105" s="128"/>
      <c r="F105" s="128"/>
      <c r="G105" s="193" t="s">
        <v>179</v>
      </c>
      <c r="H105" s="128" t="s">
        <v>103</v>
      </c>
      <c r="I105" s="130">
        <v>156.52000000000001</v>
      </c>
      <c r="J105" s="131"/>
      <c r="K105" s="131">
        <f t="shared" si="3"/>
        <v>0</v>
      </c>
    </row>
    <row r="106" spans="3:11">
      <c r="C106" s="168">
        <v>7.4300000000000201</v>
      </c>
      <c r="D106" s="128" t="s">
        <v>325</v>
      </c>
      <c r="E106" s="128"/>
      <c r="F106" s="128"/>
      <c r="G106" s="193" t="s">
        <v>180</v>
      </c>
      <c r="H106" s="128" t="s">
        <v>103</v>
      </c>
      <c r="I106" s="130">
        <v>113.76</v>
      </c>
      <c r="J106" s="131"/>
      <c r="K106" s="131">
        <f t="shared" si="3"/>
        <v>0</v>
      </c>
    </row>
    <row r="107" spans="3:11">
      <c r="C107" s="168">
        <v>7.4400000000000199</v>
      </c>
      <c r="D107" s="128" t="s">
        <v>325</v>
      </c>
      <c r="E107" s="128"/>
      <c r="F107" s="128"/>
      <c r="G107" s="193" t="s">
        <v>181</v>
      </c>
      <c r="H107" s="128" t="s">
        <v>102</v>
      </c>
      <c r="I107" s="130">
        <v>27</v>
      </c>
      <c r="J107" s="131"/>
      <c r="K107" s="131">
        <f t="shared" si="3"/>
        <v>0</v>
      </c>
    </row>
    <row r="108" spans="3:11">
      <c r="C108" s="168">
        <v>7.4500000000000197</v>
      </c>
      <c r="D108" s="128" t="s">
        <v>342</v>
      </c>
      <c r="E108" s="128"/>
      <c r="F108" s="128"/>
      <c r="G108" s="193" t="s">
        <v>149</v>
      </c>
      <c r="H108" s="128" t="s">
        <v>103</v>
      </c>
      <c r="I108" s="130">
        <v>83.26</v>
      </c>
      <c r="J108" s="131"/>
      <c r="K108" s="131">
        <f t="shared" si="3"/>
        <v>0</v>
      </c>
    </row>
    <row r="109" spans="3:11">
      <c r="C109" s="168">
        <v>7.4600000000000204</v>
      </c>
      <c r="D109" s="128" t="s">
        <v>325</v>
      </c>
      <c r="E109" s="128"/>
      <c r="F109" s="128"/>
      <c r="G109" s="193" t="s">
        <v>182</v>
      </c>
      <c r="H109" s="128" t="s">
        <v>103</v>
      </c>
      <c r="I109" s="130">
        <v>58</v>
      </c>
      <c r="J109" s="131"/>
      <c r="K109" s="131">
        <f t="shared" si="3"/>
        <v>0</v>
      </c>
    </row>
    <row r="110" spans="3:11" ht="57">
      <c r="C110" s="168">
        <v>7.4700000000000202</v>
      </c>
      <c r="D110" s="128" t="s">
        <v>325</v>
      </c>
      <c r="E110" s="128"/>
      <c r="F110" s="128"/>
      <c r="G110" s="193" t="s">
        <v>183</v>
      </c>
      <c r="H110" s="128" t="s">
        <v>102</v>
      </c>
      <c r="I110" s="130">
        <v>1</v>
      </c>
      <c r="J110" s="131"/>
      <c r="K110" s="131">
        <f t="shared" si="3"/>
        <v>0</v>
      </c>
    </row>
    <row r="111" spans="3:11">
      <c r="C111" s="168">
        <v>7.4800000000000297</v>
      </c>
      <c r="D111" s="128" t="s">
        <v>358</v>
      </c>
      <c r="E111" s="128"/>
      <c r="F111" s="128"/>
      <c r="G111" s="193" t="s">
        <v>184</v>
      </c>
      <c r="H111" s="128" t="s">
        <v>103</v>
      </c>
      <c r="I111" s="130">
        <v>114.64</v>
      </c>
      <c r="J111" s="131"/>
      <c r="K111" s="131">
        <f t="shared" si="3"/>
        <v>0</v>
      </c>
    </row>
    <row r="112" spans="3:11">
      <c r="C112" s="168">
        <v>7.4900000000000304</v>
      </c>
      <c r="D112" s="128" t="s">
        <v>325</v>
      </c>
      <c r="E112" s="128"/>
      <c r="F112" s="128"/>
      <c r="G112" s="193" t="s">
        <v>185</v>
      </c>
      <c r="H112" s="128" t="s">
        <v>103</v>
      </c>
      <c r="I112" s="130">
        <v>32.909999999999997</v>
      </c>
      <c r="J112" s="131"/>
      <c r="K112" s="131">
        <f t="shared" si="3"/>
        <v>0</v>
      </c>
    </row>
    <row r="113" spans="3:11" ht="28.5">
      <c r="C113" s="168">
        <v>7.5000000000000302</v>
      </c>
      <c r="D113" s="128" t="s">
        <v>325</v>
      </c>
      <c r="E113" s="128"/>
      <c r="F113" s="128"/>
      <c r="G113" s="193" t="s">
        <v>186</v>
      </c>
      <c r="H113" s="128" t="s">
        <v>103</v>
      </c>
      <c r="I113" s="130">
        <v>32.909999999999997</v>
      </c>
      <c r="J113" s="131"/>
      <c r="K113" s="131">
        <f t="shared" si="3"/>
        <v>0</v>
      </c>
    </row>
    <row r="114" spans="3:11" ht="28.5">
      <c r="C114" s="168">
        <v>7.51000000000003</v>
      </c>
      <c r="D114" s="128" t="s">
        <v>325</v>
      </c>
      <c r="E114" s="128"/>
      <c r="F114" s="128"/>
      <c r="G114" s="193" t="s">
        <v>187</v>
      </c>
      <c r="H114" s="128" t="s">
        <v>103</v>
      </c>
      <c r="I114" s="130">
        <v>74.45</v>
      </c>
      <c r="J114" s="131"/>
      <c r="K114" s="131">
        <f t="shared" si="3"/>
        <v>0</v>
      </c>
    </row>
    <row r="115" spans="3:11">
      <c r="C115" s="168">
        <v>7.5200000000000298</v>
      </c>
      <c r="D115" s="128" t="s">
        <v>325</v>
      </c>
      <c r="E115" s="128"/>
      <c r="F115" s="128"/>
      <c r="G115" s="193" t="s">
        <v>188</v>
      </c>
      <c r="H115" s="128" t="s">
        <v>103</v>
      </c>
      <c r="I115" s="130">
        <v>10.96</v>
      </c>
      <c r="J115" s="131"/>
      <c r="K115" s="131">
        <f t="shared" si="3"/>
        <v>0</v>
      </c>
    </row>
    <row r="116" spans="3:11">
      <c r="C116" s="168">
        <v>7.5300000000000296</v>
      </c>
      <c r="D116" s="128" t="s">
        <v>359</v>
      </c>
      <c r="E116" s="128"/>
      <c r="F116" s="128"/>
      <c r="G116" s="193" t="s">
        <v>189</v>
      </c>
      <c r="H116" s="128" t="s">
        <v>103</v>
      </c>
      <c r="I116" s="130">
        <v>34.97</v>
      </c>
      <c r="J116" s="131"/>
      <c r="K116" s="131">
        <f t="shared" si="3"/>
        <v>0</v>
      </c>
    </row>
    <row r="117" spans="3:11">
      <c r="C117" s="168">
        <v>7.5400000000000302</v>
      </c>
      <c r="D117" s="128" t="s">
        <v>360</v>
      </c>
      <c r="E117" s="128"/>
      <c r="F117" s="128"/>
      <c r="G117" s="193" t="s">
        <v>190</v>
      </c>
      <c r="H117" s="128" t="s">
        <v>103</v>
      </c>
      <c r="I117" s="130">
        <v>37.229999999999997</v>
      </c>
      <c r="J117" s="131"/>
      <c r="K117" s="131">
        <f t="shared" si="3"/>
        <v>0</v>
      </c>
    </row>
    <row r="118" spans="3:11">
      <c r="C118" s="168">
        <v>7.55000000000003</v>
      </c>
      <c r="D118" s="128" t="s">
        <v>325</v>
      </c>
      <c r="E118" s="128"/>
      <c r="F118" s="128"/>
      <c r="G118" s="193" t="s">
        <v>191</v>
      </c>
      <c r="H118" s="128" t="s">
        <v>103</v>
      </c>
      <c r="I118" s="130">
        <v>58.2</v>
      </c>
      <c r="J118" s="131"/>
      <c r="K118" s="131">
        <f t="shared" si="3"/>
        <v>0</v>
      </c>
    </row>
    <row r="119" spans="3:11" ht="28.5">
      <c r="C119" s="168">
        <v>7.5600000000000298</v>
      </c>
      <c r="D119" s="128" t="s">
        <v>325</v>
      </c>
      <c r="E119" s="128"/>
      <c r="F119" s="128"/>
      <c r="G119" s="193" t="s">
        <v>192</v>
      </c>
      <c r="H119" s="128" t="s">
        <v>103</v>
      </c>
      <c r="I119" s="130">
        <v>148.77000000000001</v>
      </c>
      <c r="J119" s="131"/>
      <c r="K119" s="131">
        <f t="shared" si="3"/>
        <v>0</v>
      </c>
    </row>
    <row r="120" spans="3:11" ht="28.5">
      <c r="C120" s="168">
        <v>7.5700000000000296</v>
      </c>
      <c r="D120" s="128" t="s">
        <v>325</v>
      </c>
      <c r="E120" s="128"/>
      <c r="F120" s="128"/>
      <c r="G120" s="193" t="s">
        <v>193</v>
      </c>
      <c r="H120" s="128" t="s">
        <v>103</v>
      </c>
      <c r="I120" s="130">
        <v>14.49</v>
      </c>
      <c r="J120" s="131"/>
      <c r="K120" s="131">
        <f t="shared" si="3"/>
        <v>0</v>
      </c>
    </row>
    <row r="121" spans="3:11" ht="28.5">
      <c r="C121" s="168">
        <v>7.5800000000000303</v>
      </c>
      <c r="D121" s="128" t="s">
        <v>325</v>
      </c>
      <c r="E121" s="128"/>
      <c r="F121" s="128"/>
      <c r="G121" s="193" t="s">
        <v>194</v>
      </c>
      <c r="H121" s="128" t="s">
        <v>103</v>
      </c>
      <c r="I121" s="130">
        <v>27.69</v>
      </c>
      <c r="J121" s="131"/>
      <c r="K121" s="131">
        <f t="shared" si="3"/>
        <v>0</v>
      </c>
    </row>
    <row r="122" spans="3:11" ht="28.5">
      <c r="C122" s="168">
        <v>7.5900000000000301</v>
      </c>
      <c r="D122" s="128" t="s">
        <v>325</v>
      </c>
      <c r="E122" s="128"/>
      <c r="F122" s="128"/>
      <c r="G122" s="193" t="s">
        <v>195</v>
      </c>
      <c r="H122" s="128" t="s">
        <v>103</v>
      </c>
      <c r="I122" s="130">
        <v>7.91</v>
      </c>
      <c r="J122" s="131"/>
      <c r="K122" s="131">
        <f t="shared" si="3"/>
        <v>0</v>
      </c>
    </row>
    <row r="123" spans="3:11" ht="28.5">
      <c r="C123" s="168">
        <v>7.6000000000000298</v>
      </c>
      <c r="D123" s="128" t="s">
        <v>325</v>
      </c>
      <c r="E123" s="128"/>
      <c r="F123" s="128"/>
      <c r="G123" s="193" t="s">
        <v>196</v>
      </c>
      <c r="H123" s="128" t="s">
        <v>103</v>
      </c>
      <c r="I123" s="130">
        <v>8.27</v>
      </c>
      <c r="J123" s="131"/>
      <c r="K123" s="131">
        <f t="shared" si="3"/>
        <v>0</v>
      </c>
    </row>
    <row r="124" spans="3:11" ht="28.5">
      <c r="C124" s="168">
        <v>7.6100000000000296</v>
      </c>
      <c r="D124" s="128" t="s">
        <v>325</v>
      </c>
      <c r="E124" s="128"/>
      <c r="F124" s="128"/>
      <c r="G124" s="193" t="s">
        <v>197</v>
      </c>
      <c r="H124" s="128" t="s">
        <v>103</v>
      </c>
      <c r="I124" s="130">
        <v>76.930000000000007</v>
      </c>
      <c r="J124" s="131"/>
      <c r="K124" s="131">
        <f t="shared" si="3"/>
        <v>0</v>
      </c>
    </row>
    <row r="125" spans="3:11" ht="28.5">
      <c r="C125" s="168">
        <v>7.6200000000000303</v>
      </c>
      <c r="D125" s="128" t="s">
        <v>325</v>
      </c>
      <c r="E125" s="128"/>
      <c r="F125" s="128"/>
      <c r="G125" s="193" t="s">
        <v>198</v>
      </c>
      <c r="H125" s="128" t="s">
        <v>103</v>
      </c>
      <c r="I125" s="130">
        <v>69.72</v>
      </c>
      <c r="J125" s="131"/>
      <c r="K125" s="131">
        <f t="shared" si="3"/>
        <v>0</v>
      </c>
    </row>
    <row r="126" spans="3:11">
      <c r="C126" s="168">
        <v>7.6300000000000399</v>
      </c>
      <c r="D126" s="128" t="s">
        <v>361</v>
      </c>
      <c r="E126" s="128"/>
      <c r="F126" s="128"/>
      <c r="G126" s="193" t="s">
        <v>199</v>
      </c>
      <c r="H126" s="128" t="s">
        <v>102</v>
      </c>
      <c r="I126" s="130">
        <v>72</v>
      </c>
      <c r="J126" s="131"/>
      <c r="K126" s="131">
        <f t="shared" si="3"/>
        <v>0</v>
      </c>
    </row>
    <row r="127" spans="3:11">
      <c r="C127" s="168">
        <v>7.6400000000000396</v>
      </c>
      <c r="D127" s="128" t="s">
        <v>362</v>
      </c>
      <c r="E127" s="128"/>
      <c r="F127" s="128"/>
      <c r="G127" s="193" t="s">
        <v>200</v>
      </c>
      <c r="H127" s="128" t="s">
        <v>102</v>
      </c>
      <c r="I127" s="130">
        <v>72</v>
      </c>
      <c r="J127" s="131"/>
      <c r="K127" s="131">
        <f t="shared" si="3"/>
        <v>0</v>
      </c>
    </row>
    <row r="128" spans="3:11">
      <c r="C128" s="168">
        <v>7.6500000000000403</v>
      </c>
      <c r="D128" s="128" t="s">
        <v>325</v>
      </c>
      <c r="E128" s="128"/>
      <c r="F128" s="128"/>
      <c r="G128" s="193" t="s">
        <v>201</v>
      </c>
      <c r="H128" s="128" t="s">
        <v>102</v>
      </c>
      <c r="I128" s="130">
        <v>1</v>
      </c>
      <c r="J128" s="131"/>
      <c r="K128" s="131">
        <f t="shared" si="3"/>
        <v>0</v>
      </c>
    </row>
    <row r="129" spans="3:11" ht="28.5">
      <c r="C129" s="168">
        <v>7.6600000000000401</v>
      </c>
      <c r="D129" s="128" t="s">
        <v>363</v>
      </c>
      <c r="E129" s="128"/>
      <c r="F129" s="128"/>
      <c r="G129" s="193" t="s">
        <v>202</v>
      </c>
      <c r="H129" s="128" t="s">
        <v>103</v>
      </c>
      <c r="I129" s="130">
        <v>154.91999999999999</v>
      </c>
      <c r="J129" s="131"/>
      <c r="K129" s="131">
        <f t="shared" si="3"/>
        <v>0</v>
      </c>
    </row>
    <row r="130" spans="3:11">
      <c r="C130" s="168">
        <v>7.6700000000000399</v>
      </c>
      <c r="D130" s="128" t="s">
        <v>325</v>
      </c>
      <c r="E130" s="128"/>
      <c r="F130" s="128"/>
      <c r="G130" s="193" t="s">
        <v>203</v>
      </c>
      <c r="H130" s="128" t="s">
        <v>102</v>
      </c>
      <c r="I130" s="130">
        <v>2</v>
      </c>
      <c r="J130" s="131"/>
      <c r="K130" s="131">
        <f t="shared" si="3"/>
        <v>0</v>
      </c>
    </row>
    <row r="131" spans="3:11">
      <c r="C131" s="168">
        <v>7.6800000000000397</v>
      </c>
      <c r="D131" s="128" t="s">
        <v>325</v>
      </c>
      <c r="E131" s="128"/>
      <c r="F131" s="128"/>
      <c r="G131" s="193" t="s">
        <v>204</v>
      </c>
      <c r="H131" s="128" t="s">
        <v>102</v>
      </c>
      <c r="I131" s="130">
        <v>1</v>
      </c>
      <c r="J131" s="131"/>
      <c r="K131" s="131">
        <f t="shared" si="3"/>
        <v>0</v>
      </c>
    </row>
    <row r="132" spans="3:11">
      <c r="C132" s="168">
        <v>7.6900000000000404</v>
      </c>
      <c r="D132" s="128" t="s">
        <v>325</v>
      </c>
      <c r="E132" s="128"/>
      <c r="F132" s="128"/>
      <c r="G132" s="193" t="s">
        <v>205</v>
      </c>
      <c r="H132" s="128" t="s">
        <v>102</v>
      </c>
      <c r="I132" s="130">
        <v>5</v>
      </c>
      <c r="J132" s="131"/>
      <c r="K132" s="131">
        <f t="shared" si="3"/>
        <v>0</v>
      </c>
    </row>
    <row r="133" spans="3:11">
      <c r="C133" s="168">
        <v>7.7000000000000401</v>
      </c>
      <c r="D133" s="128" t="s">
        <v>364</v>
      </c>
      <c r="E133" s="128"/>
      <c r="F133" s="128"/>
      <c r="G133" s="193" t="s">
        <v>206</v>
      </c>
      <c r="H133" s="128" t="s">
        <v>102</v>
      </c>
      <c r="I133" s="130">
        <v>2</v>
      </c>
      <c r="J133" s="131"/>
      <c r="K133" s="131">
        <f t="shared" si="3"/>
        <v>0</v>
      </c>
    </row>
    <row r="134" spans="3:11">
      <c r="C134" s="168">
        <v>7.7100000000000399</v>
      </c>
      <c r="D134" s="128" t="s">
        <v>365</v>
      </c>
      <c r="E134" s="128"/>
      <c r="F134" s="128"/>
      <c r="G134" s="193" t="s">
        <v>207</v>
      </c>
      <c r="H134" s="128" t="s">
        <v>102</v>
      </c>
      <c r="I134" s="130">
        <v>5</v>
      </c>
      <c r="J134" s="131"/>
      <c r="K134" s="131">
        <f t="shared" si="3"/>
        <v>0</v>
      </c>
    </row>
    <row r="135" spans="3:11">
      <c r="C135" s="168">
        <v>7.7200000000000397</v>
      </c>
      <c r="D135" s="128" t="s">
        <v>366</v>
      </c>
      <c r="E135" s="128"/>
      <c r="F135" s="128"/>
      <c r="G135" s="193" t="s">
        <v>208</v>
      </c>
      <c r="H135" s="128" t="s">
        <v>102</v>
      </c>
      <c r="I135" s="130">
        <v>2</v>
      </c>
      <c r="J135" s="131"/>
      <c r="K135" s="131">
        <f t="shared" si="3"/>
        <v>0</v>
      </c>
    </row>
    <row r="136" spans="3:11">
      <c r="C136" s="168">
        <v>7.7300000000000404</v>
      </c>
      <c r="D136" s="128" t="s">
        <v>367</v>
      </c>
      <c r="E136" s="128"/>
      <c r="F136" s="128"/>
      <c r="G136" s="193" t="s">
        <v>209</v>
      </c>
      <c r="H136" s="128" t="s">
        <v>102</v>
      </c>
      <c r="I136" s="130">
        <v>1</v>
      </c>
      <c r="J136" s="131"/>
      <c r="K136" s="131">
        <f t="shared" si="3"/>
        <v>0</v>
      </c>
    </row>
    <row r="137" spans="3:11" ht="28.5">
      <c r="C137" s="168">
        <v>7.7400000000000402</v>
      </c>
      <c r="D137" s="128" t="s">
        <v>368</v>
      </c>
      <c r="E137" s="128"/>
      <c r="F137" s="128"/>
      <c r="G137" s="193" t="s">
        <v>210</v>
      </c>
      <c r="H137" s="128" t="s">
        <v>103</v>
      </c>
      <c r="I137" s="130">
        <v>15.17</v>
      </c>
      <c r="J137" s="131"/>
      <c r="K137" s="131">
        <f t="shared" si="3"/>
        <v>0</v>
      </c>
    </row>
    <row r="138" spans="3:11" ht="85.5">
      <c r="C138" s="168">
        <v>7.75000000000004</v>
      </c>
      <c r="D138" s="128" t="s">
        <v>325</v>
      </c>
      <c r="E138" s="128"/>
      <c r="F138" s="128"/>
      <c r="G138" s="193" t="s">
        <v>211</v>
      </c>
      <c r="H138" s="128" t="s">
        <v>102</v>
      </c>
      <c r="I138" s="130">
        <v>1</v>
      </c>
      <c r="J138" s="131"/>
      <c r="K138" s="131">
        <f t="shared" si="3"/>
        <v>0</v>
      </c>
    </row>
    <row r="139" spans="3:11">
      <c r="C139" s="177" t="s">
        <v>14</v>
      </c>
      <c r="D139" s="128"/>
      <c r="E139" s="128"/>
      <c r="F139" s="128"/>
      <c r="G139" s="129"/>
      <c r="H139" s="128"/>
      <c r="I139" s="130"/>
      <c r="J139" s="131"/>
      <c r="K139" s="187">
        <f>SUM(K64:K138)</f>
        <v>0</v>
      </c>
    </row>
    <row r="140" spans="3:11">
      <c r="C140" s="176"/>
      <c r="D140" s="176"/>
      <c r="E140" s="176"/>
      <c r="F140" s="176"/>
      <c r="G140" s="189" t="s">
        <v>439</v>
      </c>
      <c r="H140" s="176"/>
      <c r="I140" s="176"/>
      <c r="J140" s="176"/>
      <c r="K140" s="176"/>
    </row>
    <row r="141" spans="3:11" ht="57">
      <c r="C141" s="134">
        <v>8.1</v>
      </c>
      <c r="D141" s="128" t="s">
        <v>325</v>
      </c>
      <c r="E141" s="128"/>
      <c r="F141" s="128"/>
      <c r="G141" s="193" t="s">
        <v>212</v>
      </c>
      <c r="H141" s="128" t="s">
        <v>102</v>
      </c>
      <c r="I141" s="130">
        <v>10</v>
      </c>
      <c r="J141" s="131"/>
      <c r="K141" s="131">
        <f t="shared" si="3"/>
        <v>0</v>
      </c>
    </row>
    <row r="142" spans="3:11">
      <c r="C142" s="134">
        <v>8.1999999999999993</v>
      </c>
      <c r="D142" s="128" t="s">
        <v>325</v>
      </c>
      <c r="E142" s="128"/>
      <c r="F142" s="128"/>
      <c r="G142" s="193" t="s">
        <v>213</v>
      </c>
      <c r="H142" s="128" t="s">
        <v>102</v>
      </c>
      <c r="I142" s="130">
        <v>1</v>
      </c>
      <c r="J142" s="131"/>
      <c r="K142" s="131">
        <f t="shared" si="3"/>
        <v>0</v>
      </c>
    </row>
    <row r="143" spans="3:11" ht="42.75">
      <c r="C143" s="134">
        <v>8.3000000000000007</v>
      </c>
      <c r="D143" s="128" t="s">
        <v>325</v>
      </c>
      <c r="E143" s="128"/>
      <c r="F143" s="128"/>
      <c r="G143" s="193" t="s">
        <v>214</v>
      </c>
      <c r="H143" s="128" t="s">
        <v>102</v>
      </c>
      <c r="I143" s="130">
        <v>3</v>
      </c>
      <c r="J143" s="131"/>
      <c r="K143" s="131">
        <f t="shared" si="3"/>
        <v>0</v>
      </c>
    </row>
    <row r="144" spans="3:11" ht="28.5">
      <c r="C144" s="134">
        <v>8.4</v>
      </c>
      <c r="D144" s="128" t="s">
        <v>325</v>
      </c>
      <c r="E144" s="128"/>
      <c r="F144" s="128"/>
      <c r="G144" s="193" t="s">
        <v>215</v>
      </c>
      <c r="H144" s="128" t="s">
        <v>102</v>
      </c>
      <c r="I144" s="130">
        <v>2</v>
      </c>
      <c r="J144" s="131"/>
      <c r="K144" s="131">
        <f t="shared" si="3"/>
        <v>0</v>
      </c>
    </row>
    <row r="145" spans="3:11">
      <c r="C145" s="134">
        <v>8.5</v>
      </c>
      <c r="D145" s="128" t="s">
        <v>369</v>
      </c>
      <c r="E145" s="128"/>
      <c r="F145" s="128"/>
      <c r="G145" s="193" t="s">
        <v>216</v>
      </c>
      <c r="H145" s="128" t="s">
        <v>102</v>
      </c>
      <c r="I145" s="130">
        <v>450</v>
      </c>
      <c r="J145" s="131"/>
      <c r="K145" s="131">
        <f t="shared" si="3"/>
        <v>0</v>
      </c>
    </row>
    <row r="146" spans="3:11">
      <c r="C146" s="134">
        <v>8.6</v>
      </c>
      <c r="D146" s="128" t="s">
        <v>370</v>
      </c>
      <c r="E146" s="128"/>
      <c r="F146" s="128"/>
      <c r="G146" s="193" t="s">
        <v>217</v>
      </c>
      <c r="H146" s="128" t="s">
        <v>102</v>
      </c>
      <c r="I146" s="130">
        <v>15</v>
      </c>
      <c r="J146" s="131"/>
      <c r="K146" s="131">
        <f t="shared" si="3"/>
        <v>0</v>
      </c>
    </row>
    <row r="147" spans="3:11">
      <c r="C147" s="134">
        <v>8.6999999999999993</v>
      </c>
      <c r="D147" s="128" t="s">
        <v>371</v>
      </c>
      <c r="E147" s="128"/>
      <c r="F147" s="128"/>
      <c r="G147" s="193" t="s">
        <v>218</v>
      </c>
      <c r="H147" s="128" t="s">
        <v>102</v>
      </c>
      <c r="I147" s="130">
        <v>2</v>
      </c>
      <c r="J147" s="131"/>
      <c r="K147" s="131">
        <f t="shared" si="3"/>
        <v>0</v>
      </c>
    </row>
    <row r="148" spans="3:11">
      <c r="C148" s="134">
        <v>8.8000000000000007</v>
      </c>
      <c r="D148" s="128" t="s">
        <v>372</v>
      </c>
      <c r="E148" s="128"/>
      <c r="F148" s="128"/>
      <c r="G148" s="193" t="s">
        <v>219</v>
      </c>
      <c r="H148" s="128" t="s">
        <v>102</v>
      </c>
      <c r="I148" s="130">
        <v>153</v>
      </c>
      <c r="J148" s="131"/>
      <c r="K148" s="131">
        <f t="shared" si="3"/>
        <v>0</v>
      </c>
    </row>
    <row r="149" spans="3:11" ht="57">
      <c r="C149" s="134">
        <v>8.9</v>
      </c>
      <c r="D149" s="128" t="s">
        <v>325</v>
      </c>
      <c r="E149" s="128"/>
      <c r="F149" s="128"/>
      <c r="G149" s="193" t="s">
        <v>220</v>
      </c>
      <c r="H149" s="128" t="s">
        <v>102</v>
      </c>
      <c r="I149" s="130">
        <v>66</v>
      </c>
      <c r="J149" s="131"/>
      <c r="K149" s="131">
        <f t="shared" si="3"/>
        <v>0</v>
      </c>
    </row>
    <row r="150" spans="3:11">
      <c r="C150" s="168">
        <v>8.1</v>
      </c>
      <c r="D150" s="128" t="s">
        <v>325</v>
      </c>
      <c r="E150" s="128"/>
      <c r="F150" s="128"/>
      <c r="G150" s="193" t="s">
        <v>221</v>
      </c>
      <c r="H150" s="128" t="s">
        <v>102</v>
      </c>
      <c r="I150" s="130">
        <v>0</v>
      </c>
      <c r="J150" s="131"/>
      <c r="K150" s="131">
        <f t="shared" si="3"/>
        <v>0</v>
      </c>
    </row>
    <row r="151" spans="3:11">
      <c r="C151" s="168">
        <v>8.11</v>
      </c>
      <c r="D151" s="128" t="s">
        <v>325</v>
      </c>
      <c r="E151" s="128"/>
      <c r="F151" s="128"/>
      <c r="G151" s="193" t="s">
        <v>222</v>
      </c>
      <c r="H151" s="128" t="s">
        <v>102</v>
      </c>
      <c r="I151" s="130">
        <v>317</v>
      </c>
      <c r="J151" s="131"/>
      <c r="K151" s="131">
        <f t="shared" si="3"/>
        <v>0</v>
      </c>
    </row>
    <row r="152" spans="3:11">
      <c r="C152" s="168">
        <v>8.1199999999999992</v>
      </c>
      <c r="D152" s="128" t="s">
        <v>325</v>
      </c>
      <c r="E152" s="128"/>
      <c r="F152" s="128"/>
      <c r="G152" s="193" t="s">
        <v>223</v>
      </c>
      <c r="H152" s="128" t="s">
        <v>102</v>
      </c>
      <c r="I152" s="130">
        <v>17</v>
      </c>
      <c r="J152" s="131"/>
      <c r="K152" s="131">
        <f t="shared" si="3"/>
        <v>0</v>
      </c>
    </row>
    <row r="153" spans="3:11" ht="42.75">
      <c r="C153" s="168">
        <v>8.1300000000000008</v>
      </c>
      <c r="D153" s="128" t="s">
        <v>325</v>
      </c>
      <c r="E153" s="128"/>
      <c r="F153" s="128"/>
      <c r="G153" s="193" t="s">
        <v>224</v>
      </c>
      <c r="H153" s="128" t="s">
        <v>102</v>
      </c>
      <c r="I153" s="130">
        <v>1</v>
      </c>
      <c r="J153" s="131"/>
      <c r="K153" s="131">
        <f t="shared" ref="K153:K215" si="4">+I153*J153</f>
        <v>0</v>
      </c>
    </row>
    <row r="154" spans="3:11" ht="28.5">
      <c r="C154" s="168">
        <v>8.14</v>
      </c>
      <c r="D154" s="128" t="s">
        <v>325</v>
      </c>
      <c r="E154" s="128"/>
      <c r="F154" s="128"/>
      <c r="G154" s="193" t="s">
        <v>225</v>
      </c>
      <c r="H154" s="128" t="s">
        <v>102</v>
      </c>
      <c r="I154" s="130">
        <v>1</v>
      </c>
      <c r="J154" s="131"/>
      <c r="K154" s="131">
        <f t="shared" si="4"/>
        <v>0</v>
      </c>
    </row>
    <row r="155" spans="3:11" ht="28.5">
      <c r="C155" s="168">
        <v>8.15</v>
      </c>
      <c r="D155" s="128" t="s">
        <v>325</v>
      </c>
      <c r="E155" s="128"/>
      <c r="F155" s="128"/>
      <c r="G155" s="193" t="s">
        <v>226</v>
      </c>
      <c r="H155" s="128" t="s">
        <v>103</v>
      </c>
      <c r="I155" s="130">
        <v>132</v>
      </c>
      <c r="J155" s="131"/>
      <c r="K155" s="131">
        <f t="shared" si="4"/>
        <v>0</v>
      </c>
    </row>
    <row r="156" spans="3:11" ht="57">
      <c r="C156" s="168">
        <v>8.16</v>
      </c>
      <c r="D156" s="128" t="s">
        <v>325</v>
      </c>
      <c r="E156" s="128"/>
      <c r="F156" s="128"/>
      <c r="G156" s="193" t="s">
        <v>227</v>
      </c>
      <c r="H156" s="128" t="s">
        <v>103</v>
      </c>
      <c r="I156" s="130">
        <v>10</v>
      </c>
      <c r="J156" s="131"/>
      <c r="K156" s="131">
        <f t="shared" si="4"/>
        <v>0</v>
      </c>
    </row>
    <row r="157" spans="3:11" ht="28.5">
      <c r="C157" s="168">
        <v>8.17</v>
      </c>
      <c r="D157" s="128" t="s">
        <v>325</v>
      </c>
      <c r="E157" s="128"/>
      <c r="F157" s="128"/>
      <c r="G157" s="193" t="s">
        <v>228</v>
      </c>
      <c r="H157" s="128" t="s">
        <v>102</v>
      </c>
      <c r="I157" s="130">
        <v>40</v>
      </c>
      <c r="J157" s="131"/>
      <c r="K157" s="131">
        <f t="shared" si="4"/>
        <v>0</v>
      </c>
    </row>
    <row r="158" spans="3:11">
      <c r="C158" s="168">
        <v>8.18</v>
      </c>
      <c r="D158" s="128" t="s">
        <v>325</v>
      </c>
      <c r="E158" s="128"/>
      <c r="F158" s="128"/>
      <c r="G158" s="193" t="s">
        <v>229</v>
      </c>
      <c r="H158" s="128" t="s">
        <v>103</v>
      </c>
      <c r="I158" s="130">
        <v>90</v>
      </c>
      <c r="J158" s="131"/>
      <c r="K158" s="131">
        <f t="shared" si="4"/>
        <v>0</v>
      </c>
    </row>
    <row r="159" spans="3:11">
      <c r="C159" s="168">
        <v>8.19</v>
      </c>
      <c r="D159" s="128" t="s">
        <v>325</v>
      </c>
      <c r="E159" s="128"/>
      <c r="F159" s="128"/>
      <c r="G159" s="193" t="s">
        <v>230</v>
      </c>
      <c r="H159" s="128" t="s">
        <v>102</v>
      </c>
      <c r="I159" s="130">
        <v>4</v>
      </c>
      <c r="J159" s="131"/>
      <c r="K159" s="131">
        <f t="shared" si="4"/>
        <v>0</v>
      </c>
    </row>
    <row r="160" spans="3:11">
      <c r="C160" s="177" t="s">
        <v>14</v>
      </c>
      <c r="D160" s="128"/>
      <c r="E160" s="128"/>
      <c r="F160" s="128"/>
      <c r="G160" s="129"/>
      <c r="H160" s="128"/>
      <c r="I160" s="130"/>
      <c r="J160" s="131"/>
      <c r="K160" s="187">
        <f>SUM(K141:K159)</f>
        <v>0</v>
      </c>
    </row>
    <row r="161" spans="3:11">
      <c r="C161" s="176"/>
      <c r="D161" s="176"/>
      <c r="E161" s="176"/>
      <c r="F161" s="176"/>
      <c r="G161" s="189" t="s">
        <v>440</v>
      </c>
      <c r="H161" s="176"/>
      <c r="I161" s="176"/>
      <c r="J161" s="176"/>
      <c r="K161" s="176"/>
    </row>
    <row r="162" spans="3:11">
      <c r="C162" s="134"/>
      <c r="D162" s="128" t="s">
        <v>373</v>
      </c>
      <c r="E162" s="128"/>
      <c r="F162" s="128"/>
      <c r="G162" s="193" t="s">
        <v>231</v>
      </c>
      <c r="H162" s="128" t="s">
        <v>104</v>
      </c>
      <c r="I162" s="130">
        <v>1384.22</v>
      </c>
      <c r="J162" s="131"/>
      <c r="K162" s="131">
        <f t="shared" si="4"/>
        <v>0</v>
      </c>
    </row>
    <row r="163" spans="3:11">
      <c r="C163" s="177" t="s">
        <v>14</v>
      </c>
      <c r="D163" s="128"/>
      <c r="E163" s="128"/>
      <c r="F163" s="128"/>
      <c r="G163" s="129"/>
      <c r="H163" s="128"/>
      <c r="I163" s="130"/>
      <c r="J163" s="131"/>
      <c r="K163" s="187">
        <f>SUM(K162)</f>
        <v>0</v>
      </c>
    </row>
    <row r="164" spans="3:11">
      <c r="C164" s="176"/>
      <c r="D164" s="176"/>
      <c r="E164" s="176"/>
      <c r="F164" s="176"/>
      <c r="G164" s="189" t="s">
        <v>441</v>
      </c>
      <c r="H164" s="176"/>
      <c r="I164" s="176"/>
      <c r="J164" s="176"/>
      <c r="K164" s="176"/>
    </row>
    <row r="165" spans="3:11">
      <c r="C165" s="134">
        <v>10.1</v>
      </c>
      <c r="D165" s="128" t="s">
        <v>374</v>
      </c>
      <c r="E165" s="128"/>
      <c r="F165" s="128"/>
      <c r="G165" s="193" t="s">
        <v>232</v>
      </c>
      <c r="H165" s="128" t="s">
        <v>104</v>
      </c>
      <c r="I165" s="130">
        <v>167.18</v>
      </c>
      <c r="J165" s="131"/>
      <c r="K165" s="131">
        <f t="shared" si="4"/>
        <v>0</v>
      </c>
    </row>
    <row r="166" spans="3:11" ht="42.75">
      <c r="C166" s="134">
        <v>10.199999999999999</v>
      </c>
      <c r="D166" s="128" t="s">
        <v>375</v>
      </c>
      <c r="E166" s="128"/>
      <c r="F166" s="128"/>
      <c r="G166" s="193" t="s">
        <v>233</v>
      </c>
      <c r="H166" s="128" t="s">
        <v>104</v>
      </c>
      <c r="I166" s="130">
        <v>1384.22</v>
      </c>
      <c r="J166" s="131"/>
      <c r="K166" s="131">
        <f t="shared" si="4"/>
        <v>0</v>
      </c>
    </row>
    <row r="167" spans="3:11">
      <c r="C167" s="134">
        <v>10.3</v>
      </c>
      <c r="D167" s="128" t="s">
        <v>376</v>
      </c>
      <c r="E167" s="128"/>
      <c r="F167" s="128"/>
      <c r="G167" s="193" t="s">
        <v>234</v>
      </c>
      <c r="H167" s="128" t="s">
        <v>103</v>
      </c>
      <c r="I167" s="130">
        <v>564.16999999999996</v>
      </c>
      <c r="J167" s="131"/>
      <c r="K167" s="131">
        <f t="shared" si="4"/>
        <v>0</v>
      </c>
    </row>
    <row r="168" spans="3:11">
      <c r="C168" s="134">
        <v>10.4</v>
      </c>
      <c r="D168" s="128" t="s">
        <v>377</v>
      </c>
      <c r="E168" s="128"/>
      <c r="F168" s="128"/>
      <c r="G168" s="193" t="s">
        <v>235</v>
      </c>
      <c r="H168" s="128" t="s">
        <v>103</v>
      </c>
      <c r="I168" s="130">
        <v>900.5</v>
      </c>
      <c r="J168" s="131"/>
      <c r="K168" s="131">
        <f t="shared" si="4"/>
        <v>0</v>
      </c>
    </row>
    <row r="169" spans="3:11" ht="28.5">
      <c r="C169" s="134">
        <v>10.5</v>
      </c>
      <c r="D169" s="128" t="s">
        <v>378</v>
      </c>
      <c r="E169" s="128"/>
      <c r="F169" s="128"/>
      <c r="G169" s="193" t="s">
        <v>236</v>
      </c>
      <c r="H169" s="128" t="s">
        <v>104</v>
      </c>
      <c r="I169" s="130">
        <v>1384.22</v>
      </c>
      <c r="J169" s="131"/>
      <c r="K169" s="131">
        <f t="shared" si="4"/>
        <v>0</v>
      </c>
    </row>
    <row r="170" spans="3:11">
      <c r="C170" s="134">
        <v>10.6</v>
      </c>
      <c r="D170" s="128" t="s">
        <v>325</v>
      </c>
      <c r="E170" s="128"/>
      <c r="F170" s="128"/>
      <c r="G170" s="193" t="s">
        <v>237</v>
      </c>
      <c r="H170" s="128" t="s">
        <v>103</v>
      </c>
      <c r="I170" s="130">
        <v>900.5</v>
      </c>
      <c r="J170" s="131"/>
      <c r="K170" s="131">
        <f t="shared" si="4"/>
        <v>0</v>
      </c>
    </row>
    <row r="171" spans="3:11" ht="28.5">
      <c r="C171" s="134">
        <v>10.7</v>
      </c>
      <c r="D171" s="128" t="s">
        <v>325</v>
      </c>
      <c r="E171" s="128"/>
      <c r="F171" s="128"/>
      <c r="G171" s="193" t="s">
        <v>238</v>
      </c>
      <c r="H171" s="128" t="s">
        <v>103</v>
      </c>
      <c r="I171" s="130">
        <v>33.25</v>
      </c>
      <c r="J171" s="131"/>
      <c r="K171" s="131">
        <f t="shared" si="4"/>
        <v>0</v>
      </c>
    </row>
    <row r="172" spans="3:11">
      <c r="C172" s="134">
        <v>10.8</v>
      </c>
      <c r="D172" s="128" t="s">
        <v>325</v>
      </c>
      <c r="E172" s="128"/>
      <c r="F172" s="128"/>
      <c r="G172" s="193" t="s">
        <v>239</v>
      </c>
      <c r="H172" s="128" t="s">
        <v>103</v>
      </c>
      <c r="I172" s="130">
        <v>35.15</v>
      </c>
      <c r="J172" s="131"/>
      <c r="K172" s="131">
        <f t="shared" si="4"/>
        <v>0</v>
      </c>
    </row>
    <row r="173" spans="3:11">
      <c r="C173" s="134">
        <v>10.9</v>
      </c>
      <c r="D173" s="128" t="s">
        <v>379</v>
      </c>
      <c r="E173" s="128"/>
      <c r="F173" s="128"/>
      <c r="G173" s="193" t="s">
        <v>240</v>
      </c>
      <c r="H173" s="128" t="s">
        <v>104</v>
      </c>
      <c r="I173" s="130">
        <v>38.74</v>
      </c>
      <c r="J173" s="131"/>
      <c r="K173" s="131">
        <f t="shared" si="4"/>
        <v>0</v>
      </c>
    </row>
    <row r="174" spans="3:11">
      <c r="C174" s="168">
        <v>10.1</v>
      </c>
      <c r="D174" s="128" t="s">
        <v>325</v>
      </c>
      <c r="E174" s="128"/>
      <c r="F174" s="128"/>
      <c r="G174" s="193" t="s">
        <v>241</v>
      </c>
      <c r="H174" s="128" t="s">
        <v>103</v>
      </c>
      <c r="I174" s="130">
        <v>83.63</v>
      </c>
      <c r="J174" s="131"/>
      <c r="K174" s="131">
        <f t="shared" si="4"/>
        <v>0</v>
      </c>
    </row>
    <row r="175" spans="3:11" ht="42.75">
      <c r="C175" s="168">
        <v>10.11</v>
      </c>
      <c r="D175" s="128" t="s">
        <v>325</v>
      </c>
      <c r="E175" s="128"/>
      <c r="F175" s="128"/>
      <c r="G175" s="193" t="s">
        <v>242</v>
      </c>
      <c r="H175" s="128" t="s">
        <v>103</v>
      </c>
      <c r="I175" s="130">
        <v>55.2</v>
      </c>
      <c r="J175" s="131"/>
      <c r="K175" s="131">
        <f t="shared" si="4"/>
        <v>0</v>
      </c>
    </row>
    <row r="176" spans="3:11">
      <c r="C176" s="177" t="s">
        <v>14</v>
      </c>
      <c r="D176" s="128"/>
      <c r="E176" s="128"/>
      <c r="F176" s="128"/>
      <c r="G176" s="129"/>
      <c r="H176" s="128"/>
      <c r="I176" s="130"/>
      <c r="J176" s="131"/>
      <c r="K176" s="187">
        <f>SUM(K165:K175)</f>
        <v>0</v>
      </c>
    </row>
    <row r="177" spans="3:11">
      <c r="C177" s="176"/>
      <c r="D177" s="176"/>
      <c r="E177" s="176"/>
      <c r="F177" s="176"/>
      <c r="G177" s="189" t="s">
        <v>442</v>
      </c>
      <c r="H177" s="176"/>
      <c r="I177" s="176"/>
      <c r="J177" s="176"/>
      <c r="K177" s="176"/>
    </row>
    <row r="178" spans="3:11">
      <c r="C178" s="134">
        <v>11.1</v>
      </c>
      <c r="D178" s="128" t="s">
        <v>380</v>
      </c>
      <c r="E178" s="128"/>
      <c r="F178" s="128"/>
      <c r="G178" s="193" t="s">
        <v>243</v>
      </c>
      <c r="H178" s="128" t="s">
        <v>104</v>
      </c>
      <c r="I178" s="130">
        <v>1348.49</v>
      </c>
      <c r="J178" s="131"/>
      <c r="K178" s="131">
        <f t="shared" si="4"/>
        <v>0</v>
      </c>
    </row>
    <row r="179" spans="3:11">
      <c r="C179" s="134">
        <v>11.2</v>
      </c>
      <c r="D179" s="128" t="s">
        <v>381</v>
      </c>
      <c r="E179" s="128"/>
      <c r="F179" s="128"/>
      <c r="G179" s="193" t="s">
        <v>244</v>
      </c>
      <c r="H179" s="128" t="s">
        <v>104</v>
      </c>
      <c r="I179" s="130">
        <v>43</v>
      </c>
      <c r="J179" s="131"/>
      <c r="K179" s="131">
        <f t="shared" si="4"/>
        <v>0</v>
      </c>
    </row>
    <row r="180" spans="3:11">
      <c r="C180" s="177" t="s">
        <v>14</v>
      </c>
      <c r="D180" s="128"/>
      <c r="E180" s="128"/>
      <c r="F180" s="128"/>
      <c r="G180" s="129"/>
      <c r="H180" s="128"/>
      <c r="I180" s="130"/>
      <c r="J180" s="131"/>
      <c r="K180" s="187">
        <f>SUM(K178:K179)</f>
        <v>0</v>
      </c>
    </row>
    <row r="181" spans="3:11">
      <c r="C181" s="176"/>
      <c r="D181" s="176"/>
      <c r="E181" s="176"/>
      <c r="F181" s="176"/>
      <c r="G181" s="189" t="s">
        <v>443</v>
      </c>
      <c r="H181" s="176"/>
      <c r="I181" s="176"/>
      <c r="J181" s="176"/>
      <c r="K181" s="176"/>
    </row>
    <row r="182" spans="3:11" ht="28.5">
      <c r="C182" s="134">
        <v>12.1</v>
      </c>
      <c r="D182" s="128" t="s">
        <v>382</v>
      </c>
      <c r="E182" s="128"/>
      <c r="F182" s="128"/>
      <c r="G182" s="188" t="s">
        <v>245</v>
      </c>
      <c r="H182" s="128" t="s">
        <v>307</v>
      </c>
      <c r="I182" s="130">
        <v>15</v>
      </c>
      <c r="J182" s="131"/>
      <c r="K182" s="131">
        <f t="shared" si="4"/>
        <v>0</v>
      </c>
    </row>
    <row r="183" spans="3:11" ht="28.5">
      <c r="C183" s="134">
        <v>12.2</v>
      </c>
      <c r="D183" s="128" t="s">
        <v>383</v>
      </c>
      <c r="E183" s="128"/>
      <c r="F183" s="128"/>
      <c r="G183" s="188" t="s">
        <v>246</v>
      </c>
      <c r="H183" s="128" t="s">
        <v>307</v>
      </c>
      <c r="I183" s="130">
        <v>57</v>
      </c>
      <c r="J183" s="131"/>
      <c r="K183" s="131">
        <f t="shared" si="4"/>
        <v>0</v>
      </c>
    </row>
    <row r="184" spans="3:11" ht="28.5">
      <c r="C184" s="134">
        <v>12.3</v>
      </c>
      <c r="D184" s="128" t="s">
        <v>384</v>
      </c>
      <c r="E184" s="128"/>
      <c r="F184" s="128"/>
      <c r="G184" s="188" t="s">
        <v>247</v>
      </c>
      <c r="H184" s="128" t="s">
        <v>307</v>
      </c>
      <c r="I184" s="130">
        <v>15</v>
      </c>
      <c r="J184" s="131"/>
      <c r="K184" s="131">
        <f t="shared" si="4"/>
        <v>0</v>
      </c>
    </row>
    <row r="185" spans="3:11">
      <c r="C185" s="134">
        <v>12.4</v>
      </c>
      <c r="D185" s="128" t="s">
        <v>385</v>
      </c>
      <c r="E185" s="128"/>
      <c r="F185" s="128"/>
      <c r="G185" s="188" t="s">
        <v>248</v>
      </c>
      <c r="H185" s="128" t="s">
        <v>307</v>
      </c>
      <c r="I185" s="130">
        <v>1</v>
      </c>
      <c r="J185" s="131"/>
      <c r="K185" s="131">
        <f t="shared" si="4"/>
        <v>0</v>
      </c>
    </row>
    <row r="186" spans="3:11" ht="42.75">
      <c r="C186" s="134">
        <v>12.5</v>
      </c>
      <c r="D186" s="128" t="s">
        <v>386</v>
      </c>
      <c r="E186" s="128"/>
      <c r="F186" s="128"/>
      <c r="G186" s="188" t="s">
        <v>249</v>
      </c>
      <c r="H186" s="128" t="s">
        <v>307</v>
      </c>
      <c r="I186" s="130">
        <v>3</v>
      </c>
      <c r="J186" s="131"/>
      <c r="K186" s="131">
        <f t="shared" si="4"/>
        <v>0</v>
      </c>
    </row>
    <row r="187" spans="3:11">
      <c r="C187" s="177" t="s">
        <v>14</v>
      </c>
      <c r="D187" s="128"/>
      <c r="E187" s="128"/>
      <c r="F187" s="128"/>
      <c r="G187" s="129"/>
      <c r="H187" s="128"/>
      <c r="I187" s="130"/>
      <c r="J187" s="131"/>
      <c r="K187" s="187">
        <f>SUM(K182:K186)</f>
        <v>0</v>
      </c>
    </row>
    <row r="188" spans="3:11">
      <c r="C188" s="176"/>
      <c r="D188" s="176"/>
      <c r="E188" s="176"/>
      <c r="F188" s="176"/>
      <c r="G188" s="189" t="s">
        <v>444</v>
      </c>
      <c r="H188" s="176"/>
      <c r="I188" s="176"/>
      <c r="J188" s="176"/>
      <c r="K188" s="176"/>
    </row>
    <row r="189" spans="3:11">
      <c r="C189" s="134">
        <v>13.1</v>
      </c>
      <c r="D189" s="128" t="s">
        <v>387</v>
      </c>
      <c r="E189" s="128"/>
      <c r="F189" s="128"/>
      <c r="G189" s="188" t="s">
        <v>250</v>
      </c>
      <c r="H189" s="128" t="s">
        <v>104</v>
      </c>
      <c r="I189" s="130">
        <v>145</v>
      </c>
      <c r="J189" s="131"/>
      <c r="K189" s="131">
        <f t="shared" si="4"/>
        <v>0</v>
      </c>
    </row>
    <row r="190" spans="3:11">
      <c r="C190" s="134">
        <v>13.2</v>
      </c>
      <c r="D190" s="128" t="s">
        <v>388</v>
      </c>
      <c r="E190" s="128"/>
      <c r="F190" s="128"/>
      <c r="G190" s="188" t="s">
        <v>251</v>
      </c>
      <c r="H190" s="128" t="s">
        <v>104</v>
      </c>
      <c r="I190" s="130">
        <v>108.44</v>
      </c>
      <c r="J190" s="131"/>
      <c r="K190" s="131">
        <f t="shared" si="4"/>
        <v>0</v>
      </c>
    </row>
    <row r="191" spans="3:11">
      <c r="C191" s="134">
        <v>13.3</v>
      </c>
      <c r="D191" s="128" t="s">
        <v>389</v>
      </c>
      <c r="E191" s="128"/>
      <c r="F191" s="128"/>
      <c r="G191" s="188" t="s">
        <v>252</v>
      </c>
      <c r="H191" s="128" t="s">
        <v>104</v>
      </c>
      <c r="I191" s="130">
        <v>5290.6</v>
      </c>
      <c r="J191" s="131"/>
      <c r="K191" s="131">
        <f t="shared" si="4"/>
        <v>0</v>
      </c>
    </row>
    <row r="192" spans="3:11">
      <c r="C192" s="134">
        <v>13.4</v>
      </c>
      <c r="D192" s="128" t="s">
        <v>390</v>
      </c>
      <c r="E192" s="128"/>
      <c r="F192" s="128"/>
      <c r="G192" s="188" t="s">
        <v>253</v>
      </c>
      <c r="H192" s="128" t="s">
        <v>103</v>
      </c>
      <c r="I192" s="130">
        <v>1875</v>
      </c>
      <c r="J192" s="131"/>
      <c r="K192" s="131">
        <f t="shared" si="4"/>
        <v>0</v>
      </c>
    </row>
    <row r="193" spans="3:11">
      <c r="C193" s="134">
        <v>13.5</v>
      </c>
      <c r="D193" s="128" t="s">
        <v>391</v>
      </c>
      <c r="E193" s="128"/>
      <c r="F193" s="128"/>
      <c r="G193" s="188" t="s">
        <v>254</v>
      </c>
      <c r="H193" s="128" t="s">
        <v>104</v>
      </c>
      <c r="I193" s="130">
        <v>2262.7600000000002</v>
      </c>
      <c r="J193" s="131"/>
      <c r="K193" s="131">
        <f t="shared" si="4"/>
        <v>0</v>
      </c>
    </row>
    <row r="194" spans="3:11">
      <c r="C194" s="134">
        <v>13.6</v>
      </c>
      <c r="D194" s="128" t="s">
        <v>392</v>
      </c>
      <c r="E194" s="128"/>
      <c r="F194" s="128"/>
      <c r="G194" s="188" t="s">
        <v>255</v>
      </c>
      <c r="H194" s="128" t="s">
        <v>103</v>
      </c>
      <c r="I194" s="130">
        <v>250</v>
      </c>
      <c r="J194" s="131"/>
      <c r="K194" s="131">
        <f t="shared" si="4"/>
        <v>0</v>
      </c>
    </row>
    <row r="195" spans="3:11">
      <c r="C195" s="134">
        <v>13.7</v>
      </c>
      <c r="D195" s="128" t="s">
        <v>393</v>
      </c>
      <c r="E195" s="128"/>
      <c r="F195" s="128"/>
      <c r="G195" s="188" t="s">
        <v>256</v>
      </c>
      <c r="H195" s="128" t="s">
        <v>104</v>
      </c>
      <c r="I195" s="130">
        <v>262.76</v>
      </c>
      <c r="J195" s="131"/>
      <c r="K195" s="131">
        <f t="shared" si="4"/>
        <v>0</v>
      </c>
    </row>
    <row r="196" spans="3:11">
      <c r="C196" s="177" t="s">
        <v>14</v>
      </c>
      <c r="D196" s="128"/>
      <c r="E196" s="128"/>
      <c r="F196" s="128"/>
      <c r="G196" s="129"/>
      <c r="H196" s="128"/>
      <c r="I196" s="130"/>
      <c r="J196" s="131"/>
      <c r="K196" s="187">
        <f>SUM(K189:K195)</f>
        <v>0</v>
      </c>
    </row>
    <row r="197" spans="3:11">
      <c r="C197" s="176"/>
      <c r="D197" s="176"/>
      <c r="E197" s="176"/>
      <c r="F197" s="176"/>
      <c r="G197" s="189" t="s">
        <v>445</v>
      </c>
      <c r="H197" s="176"/>
      <c r="I197" s="176"/>
      <c r="J197" s="176"/>
      <c r="K197" s="176"/>
    </row>
    <row r="198" spans="3:11">
      <c r="C198" s="134">
        <v>14.1</v>
      </c>
      <c r="D198" s="128" t="s">
        <v>394</v>
      </c>
      <c r="E198" s="128"/>
      <c r="F198" s="128"/>
      <c r="G198" s="188" t="s">
        <v>257</v>
      </c>
      <c r="H198" s="128" t="s">
        <v>307</v>
      </c>
      <c r="I198" s="130">
        <v>2</v>
      </c>
      <c r="J198" s="131"/>
      <c r="K198" s="131">
        <f t="shared" si="4"/>
        <v>0</v>
      </c>
    </row>
    <row r="199" spans="3:11">
      <c r="C199" s="134">
        <v>14.2</v>
      </c>
      <c r="D199" s="128" t="s">
        <v>395</v>
      </c>
      <c r="E199" s="128"/>
      <c r="F199" s="128"/>
      <c r="G199" s="188" t="s">
        <v>258</v>
      </c>
      <c r="H199" s="128" t="s">
        <v>307</v>
      </c>
      <c r="I199" s="130">
        <v>70</v>
      </c>
      <c r="J199" s="131"/>
      <c r="K199" s="131">
        <f t="shared" si="4"/>
        <v>0</v>
      </c>
    </row>
    <row r="200" spans="3:11">
      <c r="C200" s="134">
        <v>14.3</v>
      </c>
      <c r="D200" s="128" t="s">
        <v>396</v>
      </c>
      <c r="E200" s="128"/>
      <c r="F200" s="128"/>
      <c r="G200" s="188" t="s">
        <v>259</v>
      </c>
      <c r="H200" s="128" t="s">
        <v>103</v>
      </c>
      <c r="I200" s="130">
        <v>70</v>
      </c>
      <c r="J200" s="131"/>
      <c r="K200" s="131">
        <f t="shared" si="4"/>
        <v>0</v>
      </c>
    </row>
    <row r="201" spans="3:11" ht="28.5">
      <c r="C201" s="134">
        <v>14.4</v>
      </c>
      <c r="D201" s="128" t="s">
        <v>397</v>
      </c>
      <c r="E201" s="128"/>
      <c r="F201" s="128"/>
      <c r="G201" s="188" t="s">
        <v>260</v>
      </c>
      <c r="H201" s="128" t="s">
        <v>307</v>
      </c>
      <c r="I201" s="130">
        <v>32</v>
      </c>
      <c r="J201" s="131"/>
      <c r="K201" s="131">
        <f t="shared" si="4"/>
        <v>0</v>
      </c>
    </row>
    <row r="202" spans="3:11">
      <c r="C202" s="134">
        <v>14.5</v>
      </c>
      <c r="D202" s="128" t="s">
        <v>398</v>
      </c>
      <c r="E202" s="128"/>
      <c r="F202" s="128"/>
      <c r="G202" s="188" t="s">
        <v>261</v>
      </c>
      <c r="H202" s="128" t="s">
        <v>103</v>
      </c>
      <c r="I202" s="130">
        <v>300</v>
      </c>
      <c r="J202" s="131"/>
      <c r="K202" s="131">
        <f t="shared" si="4"/>
        <v>0</v>
      </c>
    </row>
    <row r="203" spans="3:11">
      <c r="C203" s="134">
        <v>14.6</v>
      </c>
      <c r="D203" s="128" t="s">
        <v>399</v>
      </c>
      <c r="E203" s="128"/>
      <c r="F203" s="128"/>
      <c r="G203" s="188" t="s">
        <v>262</v>
      </c>
      <c r="H203" s="128" t="s">
        <v>307</v>
      </c>
      <c r="I203" s="130">
        <v>30</v>
      </c>
      <c r="J203" s="131"/>
      <c r="K203" s="131">
        <f t="shared" si="4"/>
        <v>0</v>
      </c>
    </row>
    <row r="204" spans="3:11" ht="42.75">
      <c r="C204" s="134">
        <v>14.7</v>
      </c>
      <c r="D204" s="128" t="s">
        <v>400</v>
      </c>
      <c r="E204" s="128"/>
      <c r="F204" s="128"/>
      <c r="G204" s="188" t="s">
        <v>449</v>
      </c>
      <c r="H204" s="128" t="s">
        <v>307</v>
      </c>
      <c r="I204" s="130">
        <v>20</v>
      </c>
      <c r="J204" s="131"/>
      <c r="K204" s="131">
        <f t="shared" si="4"/>
        <v>0</v>
      </c>
    </row>
    <row r="205" spans="3:11" ht="28.5">
      <c r="C205" s="134">
        <v>14.8</v>
      </c>
      <c r="D205" s="128" t="s">
        <v>401</v>
      </c>
      <c r="E205" s="128"/>
      <c r="F205" s="128"/>
      <c r="G205" s="188" t="s">
        <v>263</v>
      </c>
      <c r="H205" s="128" t="s">
        <v>307</v>
      </c>
      <c r="I205" s="130">
        <v>1</v>
      </c>
      <c r="J205" s="131"/>
      <c r="K205" s="131">
        <f t="shared" si="4"/>
        <v>0</v>
      </c>
    </row>
    <row r="206" spans="3:11">
      <c r="C206" s="177" t="s">
        <v>14</v>
      </c>
      <c r="D206" s="128"/>
      <c r="E206" s="128"/>
      <c r="F206" s="128"/>
      <c r="G206" s="129"/>
      <c r="H206" s="128"/>
      <c r="I206" s="130"/>
      <c r="J206" s="131"/>
      <c r="K206" s="187">
        <f>SUM(K198:K205)</f>
        <v>0</v>
      </c>
    </row>
    <row r="207" spans="3:11">
      <c r="C207" s="176"/>
      <c r="D207" s="176"/>
      <c r="E207" s="176"/>
      <c r="F207" s="176"/>
      <c r="G207" s="189" t="s">
        <v>446</v>
      </c>
      <c r="H207" s="176"/>
      <c r="I207" s="176"/>
      <c r="J207" s="176"/>
      <c r="K207" s="176"/>
    </row>
    <row r="208" spans="3:11" ht="85.5">
      <c r="C208" s="134">
        <v>15.1</v>
      </c>
      <c r="D208" s="128" t="s">
        <v>402</v>
      </c>
      <c r="E208" s="128"/>
      <c r="F208" s="128"/>
      <c r="G208" s="188" t="s">
        <v>264</v>
      </c>
      <c r="H208" s="128" t="s">
        <v>104</v>
      </c>
      <c r="I208" s="130">
        <v>9.2100000000000009</v>
      </c>
      <c r="J208" s="131"/>
      <c r="K208" s="131">
        <f t="shared" si="4"/>
        <v>0</v>
      </c>
    </row>
    <row r="209" spans="3:11" ht="99.75">
      <c r="C209" s="134">
        <v>15.2</v>
      </c>
      <c r="D209" s="128" t="s">
        <v>403</v>
      </c>
      <c r="E209" s="128"/>
      <c r="F209" s="128"/>
      <c r="G209" s="188" t="s">
        <v>265</v>
      </c>
      <c r="H209" s="128" t="s">
        <v>104</v>
      </c>
      <c r="I209" s="130">
        <v>186.58</v>
      </c>
      <c r="J209" s="131"/>
      <c r="K209" s="131">
        <f t="shared" si="4"/>
        <v>0</v>
      </c>
    </row>
    <row r="210" spans="3:11" ht="128.25">
      <c r="C210" s="134">
        <v>15.3</v>
      </c>
      <c r="D210" s="128" t="s">
        <v>404</v>
      </c>
      <c r="E210" s="128"/>
      <c r="F210" s="128"/>
      <c r="G210" s="188" t="s">
        <v>266</v>
      </c>
      <c r="H210" s="128" t="s">
        <v>104</v>
      </c>
      <c r="I210" s="130">
        <v>32.28</v>
      </c>
      <c r="J210" s="131"/>
      <c r="K210" s="131">
        <f t="shared" si="4"/>
        <v>0</v>
      </c>
    </row>
    <row r="211" spans="3:11" ht="85.5">
      <c r="C211" s="134">
        <v>15.4</v>
      </c>
      <c r="D211" s="128" t="s">
        <v>405</v>
      </c>
      <c r="E211" s="128"/>
      <c r="F211" s="128"/>
      <c r="G211" s="188" t="s">
        <v>267</v>
      </c>
      <c r="H211" s="128" t="s">
        <v>104</v>
      </c>
      <c r="I211" s="130">
        <v>72.69</v>
      </c>
      <c r="J211" s="131"/>
      <c r="K211" s="131">
        <f t="shared" si="4"/>
        <v>0</v>
      </c>
    </row>
    <row r="212" spans="3:11" ht="71.25">
      <c r="C212" s="134">
        <v>15.5</v>
      </c>
      <c r="D212" s="128" t="s">
        <v>406</v>
      </c>
      <c r="E212" s="128"/>
      <c r="F212" s="128"/>
      <c r="G212" s="188" t="s">
        <v>268</v>
      </c>
      <c r="H212" s="128" t="s">
        <v>103</v>
      </c>
      <c r="I212" s="130">
        <v>47.6</v>
      </c>
      <c r="J212" s="131"/>
      <c r="K212" s="131">
        <f t="shared" si="4"/>
        <v>0</v>
      </c>
    </row>
    <row r="213" spans="3:11" ht="57">
      <c r="C213" s="134">
        <v>15.6</v>
      </c>
      <c r="D213" s="128" t="s">
        <v>407</v>
      </c>
      <c r="E213" s="128"/>
      <c r="F213" s="128"/>
      <c r="G213" s="188" t="s">
        <v>269</v>
      </c>
      <c r="H213" s="128" t="s">
        <v>103</v>
      </c>
      <c r="I213" s="130">
        <v>85.55</v>
      </c>
      <c r="J213" s="131"/>
      <c r="K213" s="131">
        <f t="shared" si="4"/>
        <v>0</v>
      </c>
    </row>
    <row r="214" spans="3:11" ht="28.5">
      <c r="C214" s="134">
        <v>15.7</v>
      </c>
      <c r="D214" s="128" t="s">
        <v>408</v>
      </c>
      <c r="E214" s="128"/>
      <c r="F214" s="128"/>
      <c r="G214" s="188" t="s">
        <v>448</v>
      </c>
      <c r="H214" s="128" t="s">
        <v>104</v>
      </c>
      <c r="I214" s="130">
        <v>16.04</v>
      </c>
      <c r="J214" s="131"/>
      <c r="K214" s="131">
        <f t="shared" si="4"/>
        <v>0</v>
      </c>
    </row>
    <row r="215" spans="3:11" ht="57">
      <c r="C215" s="134">
        <v>15.8</v>
      </c>
      <c r="D215" s="128" t="s">
        <v>409</v>
      </c>
      <c r="E215" s="128"/>
      <c r="F215" s="128"/>
      <c r="G215" s="188" t="s">
        <v>447</v>
      </c>
      <c r="H215" s="128" t="s">
        <v>305</v>
      </c>
      <c r="I215" s="130">
        <v>55959.522170253942</v>
      </c>
      <c r="J215" s="131"/>
      <c r="K215" s="131">
        <f t="shared" si="4"/>
        <v>0</v>
      </c>
    </row>
    <row r="216" spans="3:11">
      <c r="C216" s="177" t="s">
        <v>14</v>
      </c>
      <c r="D216" s="128"/>
      <c r="E216" s="128"/>
      <c r="F216" s="128"/>
      <c r="G216" s="129"/>
      <c r="H216" s="128"/>
      <c r="I216" s="130"/>
      <c r="J216" s="131"/>
      <c r="K216" s="187">
        <f>SUM(K208:K215)</f>
        <v>0</v>
      </c>
    </row>
    <row r="217" spans="3:11">
      <c r="C217" s="176"/>
      <c r="D217" s="176"/>
      <c r="E217" s="176"/>
      <c r="F217" s="176"/>
      <c r="G217" s="189" t="s">
        <v>451</v>
      </c>
      <c r="H217" s="176"/>
      <c r="I217" s="176"/>
      <c r="J217" s="176"/>
      <c r="K217" s="176"/>
    </row>
    <row r="218" spans="3:11" ht="28.5">
      <c r="C218" s="134">
        <v>16.100000000000001</v>
      </c>
      <c r="D218" s="128" t="s">
        <v>410</v>
      </c>
      <c r="E218" s="128"/>
      <c r="F218" s="128"/>
      <c r="G218" s="188" t="s">
        <v>270</v>
      </c>
      <c r="H218" s="128" t="s">
        <v>104</v>
      </c>
      <c r="I218" s="130">
        <v>66.36</v>
      </c>
      <c r="J218" s="131"/>
      <c r="K218" s="131">
        <f t="shared" ref="K218:K263" si="5">+I218*J218</f>
        <v>0</v>
      </c>
    </row>
    <row r="219" spans="3:11" ht="99.75">
      <c r="C219" s="134">
        <v>16.2</v>
      </c>
      <c r="D219" s="128" t="s">
        <v>411</v>
      </c>
      <c r="E219" s="128"/>
      <c r="F219" s="128"/>
      <c r="G219" s="188" t="s">
        <v>271</v>
      </c>
      <c r="H219" s="128" t="s">
        <v>103</v>
      </c>
      <c r="I219" s="130">
        <v>1.1000000000000001</v>
      </c>
      <c r="J219" s="131"/>
      <c r="K219" s="131">
        <f t="shared" si="5"/>
        <v>0</v>
      </c>
    </row>
    <row r="220" spans="3:11" ht="42.75">
      <c r="C220" s="134">
        <v>16.3</v>
      </c>
      <c r="D220" s="128" t="s">
        <v>412</v>
      </c>
      <c r="E220" s="128"/>
      <c r="F220" s="128"/>
      <c r="G220" s="188" t="s">
        <v>272</v>
      </c>
      <c r="H220" s="128" t="s">
        <v>103</v>
      </c>
      <c r="I220" s="130">
        <v>30.71</v>
      </c>
      <c r="J220" s="131"/>
      <c r="K220" s="131">
        <f t="shared" si="5"/>
        <v>0</v>
      </c>
    </row>
    <row r="221" spans="3:11">
      <c r="C221" s="177" t="s">
        <v>14</v>
      </c>
      <c r="D221" s="128"/>
      <c r="E221" s="128"/>
      <c r="F221" s="128"/>
      <c r="G221" s="129"/>
      <c r="H221" s="128"/>
      <c r="I221" s="130"/>
      <c r="J221" s="131"/>
      <c r="K221" s="187">
        <f>SUM(K218:K220)</f>
        <v>0</v>
      </c>
    </row>
    <row r="222" spans="3:11">
      <c r="C222" s="176"/>
      <c r="D222" s="176"/>
      <c r="E222" s="176"/>
      <c r="F222" s="176"/>
      <c r="G222" s="189" t="s">
        <v>452</v>
      </c>
      <c r="H222" s="176"/>
      <c r="I222" s="176"/>
      <c r="J222" s="176"/>
      <c r="K222" s="176"/>
    </row>
    <row r="223" spans="3:11" ht="28.5">
      <c r="C223" s="134">
        <v>17.100000000000001</v>
      </c>
      <c r="D223" s="128" t="s">
        <v>325</v>
      </c>
      <c r="E223" s="128"/>
      <c r="F223" s="128"/>
      <c r="G223" s="188" t="s">
        <v>273</v>
      </c>
      <c r="H223" s="128" t="s">
        <v>307</v>
      </c>
      <c r="I223" s="130">
        <v>3</v>
      </c>
      <c r="J223" s="131"/>
      <c r="K223" s="131">
        <f t="shared" si="5"/>
        <v>0</v>
      </c>
    </row>
    <row r="224" spans="3:11">
      <c r="C224" s="134">
        <v>17.2</v>
      </c>
      <c r="D224" s="128" t="s">
        <v>325</v>
      </c>
      <c r="E224" s="128"/>
      <c r="F224" s="128"/>
      <c r="G224" s="188" t="s">
        <v>274</v>
      </c>
      <c r="H224" s="128" t="s">
        <v>307</v>
      </c>
      <c r="I224" s="130">
        <v>117</v>
      </c>
      <c r="J224" s="131"/>
      <c r="K224" s="131">
        <f t="shared" si="5"/>
        <v>0</v>
      </c>
    </row>
    <row r="225" spans="3:11" ht="99.75">
      <c r="C225" s="134">
        <v>17.3</v>
      </c>
      <c r="D225" s="128" t="s">
        <v>325</v>
      </c>
      <c r="E225" s="128"/>
      <c r="F225" s="128"/>
      <c r="G225" s="188" t="s">
        <v>453</v>
      </c>
      <c r="H225" s="128" t="s">
        <v>307</v>
      </c>
      <c r="I225" s="130">
        <v>1</v>
      </c>
      <c r="J225" s="131"/>
      <c r="K225" s="131">
        <f t="shared" si="5"/>
        <v>0</v>
      </c>
    </row>
    <row r="226" spans="3:11" ht="28.5">
      <c r="C226" s="134">
        <v>17.399999999999999</v>
      </c>
      <c r="D226" s="128" t="s">
        <v>325</v>
      </c>
      <c r="E226" s="128"/>
      <c r="F226" s="128"/>
      <c r="G226" s="188" t="s">
        <v>275</v>
      </c>
      <c r="H226" s="128" t="s">
        <v>307</v>
      </c>
      <c r="I226" s="130">
        <v>3</v>
      </c>
      <c r="J226" s="131"/>
      <c r="K226" s="131">
        <f t="shared" si="5"/>
        <v>0</v>
      </c>
    </row>
    <row r="227" spans="3:11" ht="28.5">
      <c r="C227" s="134">
        <v>17.5</v>
      </c>
      <c r="D227" s="128" t="s">
        <v>325</v>
      </c>
      <c r="E227" s="128"/>
      <c r="F227" s="128"/>
      <c r="G227" s="188" t="s">
        <v>276</v>
      </c>
      <c r="H227" s="128" t="s">
        <v>307</v>
      </c>
      <c r="I227" s="130">
        <v>3</v>
      </c>
      <c r="J227" s="131"/>
      <c r="K227" s="131">
        <f t="shared" si="5"/>
        <v>0</v>
      </c>
    </row>
    <row r="228" spans="3:11">
      <c r="C228" s="134">
        <v>17.600000000000001</v>
      </c>
      <c r="D228" s="128" t="s">
        <v>325</v>
      </c>
      <c r="E228" s="128"/>
      <c r="F228" s="128"/>
      <c r="G228" s="188" t="s">
        <v>277</v>
      </c>
      <c r="H228" s="128" t="s">
        <v>307</v>
      </c>
      <c r="I228" s="130">
        <v>26</v>
      </c>
      <c r="J228" s="131"/>
      <c r="K228" s="131">
        <f t="shared" si="5"/>
        <v>0</v>
      </c>
    </row>
    <row r="229" spans="3:11" ht="28.5">
      <c r="C229" s="134">
        <v>17.7</v>
      </c>
      <c r="D229" s="128" t="s">
        <v>325</v>
      </c>
      <c r="E229" s="128"/>
      <c r="F229" s="128"/>
      <c r="G229" s="188" t="s">
        <v>278</v>
      </c>
      <c r="H229" s="128" t="s">
        <v>307</v>
      </c>
      <c r="I229" s="130">
        <v>10</v>
      </c>
      <c r="J229" s="131"/>
      <c r="K229" s="131">
        <f t="shared" si="5"/>
        <v>0</v>
      </c>
    </row>
    <row r="230" spans="3:11" ht="128.25">
      <c r="C230" s="134">
        <v>17.8</v>
      </c>
      <c r="D230" s="128" t="s">
        <v>325</v>
      </c>
      <c r="E230" s="128"/>
      <c r="F230" s="128"/>
      <c r="G230" s="188" t="s">
        <v>450</v>
      </c>
      <c r="H230" s="128" t="s">
        <v>307</v>
      </c>
      <c r="I230" s="130">
        <v>3</v>
      </c>
      <c r="J230" s="131"/>
      <c r="K230" s="131">
        <f t="shared" si="5"/>
        <v>0</v>
      </c>
    </row>
    <row r="231" spans="3:11">
      <c r="C231" s="177" t="s">
        <v>14</v>
      </c>
      <c r="D231" s="128"/>
      <c r="E231" s="128"/>
      <c r="F231" s="128"/>
      <c r="G231" s="129"/>
      <c r="H231" s="128"/>
      <c r="I231" s="130"/>
      <c r="J231" s="131"/>
      <c r="K231" s="187">
        <f>SUM(K223:K230)</f>
        <v>0</v>
      </c>
    </row>
    <row r="232" spans="3:11">
      <c r="C232" s="176"/>
      <c r="D232" s="176"/>
      <c r="E232" s="176"/>
      <c r="F232" s="176"/>
      <c r="G232" s="189" t="s">
        <v>454</v>
      </c>
      <c r="H232" s="176"/>
      <c r="I232" s="176"/>
      <c r="J232" s="176"/>
      <c r="K232" s="176"/>
    </row>
    <row r="233" spans="3:11" ht="28.5">
      <c r="C233" s="134">
        <v>18.100000000000001</v>
      </c>
      <c r="D233" s="128" t="s">
        <v>413</v>
      </c>
      <c r="E233" s="128"/>
      <c r="F233" s="128"/>
      <c r="G233" s="191" t="s">
        <v>279</v>
      </c>
      <c r="H233" s="128" t="s">
        <v>103</v>
      </c>
      <c r="I233" s="130">
        <v>72.48</v>
      </c>
      <c r="J233" s="131"/>
      <c r="K233" s="131">
        <f t="shared" si="5"/>
        <v>0</v>
      </c>
    </row>
    <row r="234" spans="3:11">
      <c r="C234" s="134">
        <v>18.2</v>
      </c>
      <c r="D234" s="128" t="s">
        <v>414</v>
      </c>
      <c r="E234" s="128"/>
      <c r="F234" s="128"/>
      <c r="G234" s="191" t="s">
        <v>280</v>
      </c>
      <c r="H234" s="128" t="s">
        <v>307</v>
      </c>
      <c r="I234" s="130">
        <v>1</v>
      </c>
      <c r="J234" s="131"/>
      <c r="K234" s="131">
        <f t="shared" si="5"/>
        <v>0</v>
      </c>
    </row>
    <row r="235" spans="3:11" ht="71.25">
      <c r="C235" s="134">
        <v>18.3</v>
      </c>
      <c r="D235" s="128" t="s">
        <v>415</v>
      </c>
      <c r="E235" s="128"/>
      <c r="F235" s="128"/>
      <c r="G235" s="191" t="s">
        <v>281</v>
      </c>
      <c r="H235" s="128" t="s">
        <v>307</v>
      </c>
      <c r="I235" s="130">
        <v>1</v>
      </c>
      <c r="J235" s="131"/>
      <c r="K235" s="131">
        <f t="shared" si="5"/>
        <v>0</v>
      </c>
    </row>
    <row r="236" spans="3:11" ht="42.75">
      <c r="C236" s="134">
        <v>18.399999999999999</v>
      </c>
      <c r="D236" s="128" t="s">
        <v>416</v>
      </c>
      <c r="E236" s="128"/>
      <c r="F236" s="128"/>
      <c r="G236" s="191" t="s">
        <v>282</v>
      </c>
      <c r="H236" s="128" t="s">
        <v>307</v>
      </c>
      <c r="I236" s="130">
        <v>1</v>
      </c>
      <c r="J236" s="131"/>
      <c r="K236" s="131">
        <f t="shared" si="5"/>
        <v>0</v>
      </c>
    </row>
    <row r="237" spans="3:11" ht="28.5">
      <c r="C237" s="134">
        <v>18.5</v>
      </c>
      <c r="D237" s="128" t="s">
        <v>417</v>
      </c>
      <c r="E237" s="128"/>
      <c r="F237" s="128"/>
      <c r="G237" s="191" t="s">
        <v>283</v>
      </c>
      <c r="H237" s="128" t="s">
        <v>307</v>
      </c>
      <c r="I237" s="130">
        <v>1</v>
      </c>
      <c r="J237" s="131"/>
      <c r="K237" s="131">
        <f t="shared" si="5"/>
        <v>0</v>
      </c>
    </row>
    <row r="238" spans="3:11">
      <c r="C238" s="134">
        <v>18.600000000000001</v>
      </c>
      <c r="D238" s="128" t="s">
        <v>418</v>
      </c>
      <c r="E238" s="128"/>
      <c r="F238" s="128"/>
      <c r="G238" s="191" t="s">
        <v>284</v>
      </c>
      <c r="H238" s="128" t="s">
        <v>103</v>
      </c>
      <c r="I238" s="130">
        <v>1.1299999999999999</v>
      </c>
      <c r="J238" s="131"/>
      <c r="K238" s="131">
        <f t="shared" si="5"/>
        <v>0</v>
      </c>
    </row>
    <row r="239" spans="3:11">
      <c r="C239" s="177" t="s">
        <v>14</v>
      </c>
      <c r="D239" s="128"/>
      <c r="E239" s="128"/>
      <c r="F239" s="128"/>
      <c r="G239" s="129"/>
      <c r="H239" s="128"/>
      <c r="I239" s="130"/>
      <c r="J239" s="131"/>
      <c r="K239" s="187">
        <f>SUM(K233:K238)</f>
        <v>0</v>
      </c>
    </row>
    <row r="240" spans="3:11">
      <c r="C240" s="176"/>
      <c r="D240" s="176"/>
      <c r="E240" s="176"/>
      <c r="F240" s="176"/>
      <c r="G240" s="189" t="s">
        <v>455</v>
      </c>
      <c r="H240" s="176"/>
      <c r="I240" s="176"/>
      <c r="J240" s="176"/>
      <c r="K240" s="176"/>
    </row>
    <row r="241" spans="3:11">
      <c r="C241" s="134">
        <v>19.100000000000001</v>
      </c>
      <c r="D241" s="128" t="s">
        <v>419</v>
      </c>
      <c r="E241" s="128"/>
      <c r="F241" s="128"/>
      <c r="G241" s="188" t="s">
        <v>285</v>
      </c>
      <c r="H241" s="128" t="s">
        <v>103</v>
      </c>
      <c r="I241" s="130">
        <v>63.76</v>
      </c>
      <c r="J241" s="131"/>
      <c r="K241" s="131">
        <f t="shared" si="5"/>
        <v>0</v>
      </c>
    </row>
    <row r="242" spans="3:11" ht="28.5">
      <c r="C242" s="134">
        <v>19.2</v>
      </c>
      <c r="D242" s="128" t="s">
        <v>420</v>
      </c>
      <c r="E242" s="128"/>
      <c r="F242" s="128"/>
      <c r="G242" s="188" t="s">
        <v>286</v>
      </c>
      <c r="H242" s="128" t="s">
        <v>102</v>
      </c>
      <c r="I242" s="130">
        <v>1</v>
      </c>
      <c r="J242" s="131"/>
      <c r="K242" s="131">
        <f t="shared" si="5"/>
        <v>0</v>
      </c>
    </row>
    <row r="243" spans="3:11">
      <c r="C243" s="177" t="s">
        <v>14</v>
      </c>
      <c r="D243" s="128"/>
      <c r="E243" s="128"/>
      <c r="F243" s="128"/>
      <c r="G243" s="129"/>
      <c r="H243" s="128"/>
      <c r="I243" s="130"/>
      <c r="J243" s="131"/>
      <c r="K243" s="187">
        <f>SUM(K241:K242)</f>
        <v>0</v>
      </c>
    </row>
    <row r="244" spans="3:11">
      <c r="C244" s="176"/>
      <c r="D244" s="176"/>
      <c r="E244" s="176"/>
      <c r="F244" s="176"/>
      <c r="G244" s="189" t="s">
        <v>456</v>
      </c>
      <c r="H244" s="176"/>
      <c r="I244" s="176"/>
      <c r="J244" s="176"/>
      <c r="K244" s="176"/>
    </row>
    <row r="245" spans="3:11">
      <c r="C245" s="134">
        <v>20.100000000000001</v>
      </c>
      <c r="D245" s="128" t="s">
        <v>325</v>
      </c>
      <c r="E245" s="128"/>
      <c r="F245" s="128"/>
      <c r="G245" s="188" t="s">
        <v>287</v>
      </c>
      <c r="H245" s="128" t="s">
        <v>104</v>
      </c>
      <c r="I245" s="130">
        <v>1.34</v>
      </c>
      <c r="J245" s="131"/>
      <c r="K245" s="131">
        <f t="shared" si="5"/>
        <v>0</v>
      </c>
    </row>
    <row r="246" spans="3:11">
      <c r="C246" s="134">
        <v>20.2</v>
      </c>
      <c r="D246" s="128" t="s">
        <v>325</v>
      </c>
      <c r="E246" s="128"/>
      <c r="F246" s="128"/>
      <c r="G246" s="188" t="s">
        <v>288</v>
      </c>
      <c r="H246" s="128" t="s">
        <v>104</v>
      </c>
      <c r="I246" s="130">
        <v>0.12</v>
      </c>
      <c r="J246" s="131"/>
      <c r="K246" s="131">
        <f t="shared" si="5"/>
        <v>0</v>
      </c>
    </row>
    <row r="247" spans="3:11">
      <c r="C247" s="177" t="s">
        <v>14</v>
      </c>
      <c r="D247" s="128"/>
      <c r="E247" s="128"/>
      <c r="F247" s="128"/>
      <c r="G247" s="129"/>
      <c r="H247" s="128"/>
      <c r="I247" s="130"/>
      <c r="J247" s="131"/>
      <c r="K247" s="187">
        <f>SUM(K245:K246)</f>
        <v>0</v>
      </c>
    </row>
    <row r="248" spans="3:11">
      <c r="C248" s="176"/>
      <c r="D248" s="176"/>
      <c r="E248" s="176"/>
      <c r="F248" s="176"/>
      <c r="G248" s="189" t="s">
        <v>457</v>
      </c>
      <c r="H248" s="176"/>
      <c r="I248" s="176"/>
      <c r="J248" s="176"/>
      <c r="K248" s="176"/>
    </row>
    <row r="249" spans="3:11">
      <c r="C249" s="134">
        <v>21.1</v>
      </c>
      <c r="D249" s="128" t="s">
        <v>421</v>
      </c>
      <c r="E249" s="128"/>
      <c r="F249" s="128"/>
      <c r="G249" s="191" t="s">
        <v>289</v>
      </c>
      <c r="H249" s="128" t="s">
        <v>104</v>
      </c>
      <c r="I249" s="130">
        <v>702.64</v>
      </c>
      <c r="J249" s="131"/>
      <c r="K249" s="131">
        <f t="shared" si="5"/>
        <v>0</v>
      </c>
    </row>
    <row r="250" spans="3:11" ht="28.5">
      <c r="C250" s="134">
        <v>21.2</v>
      </c>
      <c r="D250" s="128" t="s">
        <v>422</v>
      </c>
      <c r="E250" s="128"/>
      <c r="F250" s="128"/>
      <c r="G250" s="191" t="s">
        <v>290</v>
      </c>
      <c r="H250" s="128" t="s">
        <v>304</v>
      </c>
      <c r="I250" s="130">
        <v>140.53</v>
      </c>
      <c r="J250" s="131"/>
      <c r="K250" s="131">
        <f t="shared" si="5"/>
        <v>0</v>
      </c>
    </row>
    <row r="251" spans="3:11" ht="42.75">
      <c r="C251" s="134">
        <v>21.3</v>
      </c>
      <c r="D251" s="128" t="s">
        <v>423</v>
      </c>
      <c r="E251" s="128"/>
      <c r="F251" s="128"/>
      <c r="G251" s="191" t="s">
        <v>291</v>
      </c>
      <c r="H251" s="128" t="s">
        <v>304</v>
      </c>
      <c r="I251" s="130">
        <v>115.74</v>
      </c>
      <c r="J251" s="131"/>
      <c r="K251" s="131">
        <f t="shared" si="5"/>
        <v>0</v>
      </c>
    </row>
    <row r="252" spans="3:11">
      <c r="C252" s="134">
        <v>21.4</v>
      </c>
      <c r="D252" s="128" t="s">
        <v>424</v>
      </c>
      <c r="E252" s="128"/>
      <c r="F252" s="128"/>
      <c r="G252" s="191" t="s">
        <v>292</v>
      </c>
      <c r="H252" s="128" t="s">
        <v>304</v>
      </c>
      <c r="I252" s="130">
        <v>95.43</v>
      </c>
      <c r="J252" s="131"/>
      <c r="K252" s="131">
        <f t="shared" si="5"/>
        <v>0</v>
      </c>
    </row>
    <row r="253" spans="3:11">
      <c r="C253" s="134">
        <v>21.5</v>
      </c>
      <c r="D253" s="128" t="s">
        <v>425</v>
      </c>
      <c r="E253" s="128"/>
      <c r="F253" s="128"/>
      <c r="G253" s="191" t="s">
        <v>293</v>
      </c>
      <c r="H253" s="128" t="s">
        <v>304</v>
      </c>
      <c r="I253" s="130">
        <v>450</v>
      </c>
      <c r="J253" s="131"/>
      <c r="K253" s="131">
        <f t="shared" si="5"/>
        <v>0</v>
      </c>
    </row>
    <row r="254" spans="3:11">
      <c r="C254" s="134">
        <v>21.6</v>
      </c>
      <c r="D254" s="128" t="s">
        <v>426</v>
      </c>
      <c r="E254" s="128"/>
      <c r="F254" s="128"/>
      <c r="G254" s="191" t="s">
        <v>294</v>
      </c>
      <c r="H254" s="128" t="s">
        <v>304</v>
      </c>
      <c r="I254" s="130">
        <v>260</v>
      </c>
      <c r="J254" s="131"/>
      <c r="K254" s="131">
        <f t="shared" si="5"/>
        <v>0</v>
      </c>
    </row>
    <row r="255" spans="3:11">
      <c r="C255" s="134">
        <v>21.7</v>
      </c>
      <c r="D255" s="128" t="s">
        <v>427</v>
      </c>
      <c r="E255" s="128"/>
      <c r="F255" s="128"/>
      <c r="G255" s="191" t="s">
        <v>295</v>
      </c>
      <c r="H255" s="128" t="s">
        <v>304</v>
      </c>
      <c r="I255" s="130">
        <v>10</v>
      </c>
      <c r="J255" s="131"/>
      <c r="K255" s="131">
        <f t="shared" si="5"/>
        <v>0</v>
      </c>
    </row>
    <row r="256" spans="3:11">
      <c r="C256" s="134">
        <v>21.8</v>
      </c>
      <c r="D256" s="128" t="s">
        <v>311</v>
      </c>
      <c r="E256" s="128"/>
      <c r="F256" s="128"/>
      <c r="G256" s="191" t="s">
        <v>114</v>
      </c>
      <c r="H256" s="128" t="s">
        <v>305</v>
      </c>
      <c r="I256" s="130">
        <v>40.479999999999997</v>
      </c>
      <c r="J256" s="131"/>
      <c r="K256" s="131">
        <f t="shared" si="5"/>
        <v>0</v>
      </c>
    </row>
    <row r="257" spans="3:11" ht="42.75">
      <c r="C257" s="134">
        <v>21.9</v>
      </c>
      <c r="D257" s="128" t="s">
        <v>428</v>
      </c>
      <c r="E257" s="128"/>
      <c r="F257" s="128"/>
      <c r="G257" s="191" t="s">
        <v>296</v>
      </c>
      <c r="H257" s="128" t="s">
        <v>102</v>
      </c>
      <c r="I257" s="130">
        <v>2</v>
      </c>
      <c r="J257" s="131"/>
      <c r="K257" s="131">
        <f t="shared" si="5"/>
        <v>0</v>
      </c>
    </row>
    <row r="258" spans="3:11" ht="42.75">
      <c r="C258" s="134">
        <v>21.1</v>
      </c>
      <c r="D258" s="128" t="s">
        <v>429</v>
      </c>
      <c r="E258" s="128"/>
      <c r="F258" s="128"/>
      <c r="G258" s="191" t="s">
        <v>297</v>
      </c>
      <c r="H258" s="128" t="s">
        <v>103</v>
      </c>
      <c r="I258" s="130">
        <v>4</v>
      </c>
      <c r="J258" s="131"/>
      <c r="K258" s="131">
        <f t="shared" si="5"/>
        <v>0</v>
      </c>
    </row>
    <row r="259" spans="3:11" ht="42.75">
      <c r="C259" s="134">
        <v>21.11</v>
      </c>
      <c r="D259" s="128" t="s">
        <v>430</v>
      </c>
      <c r="E259" s="128"/>
      <c r="F259" s="128"/>
      <c r="G259" s="191" t="s">
        <v>298</v>
      </c>
      <c r="H259" s="128" t="s">
        <v>102</v>
      </c>
      <c r="I259" s="130">
        <v>2</v>
      </c>
      <c r="J259" s="131"/>
      <c r="K259" s="131">
        <f t="shared" si="5"/>
        <v>0</v>
      </c>
    </row>
    <row r="260" spans="3:11">
      <c r="C260" s="134">
        <v>21.12</v>
      </c>
      <c r="D260" s="128" t="s">
        <v>431</v>
      </c>
      <c r="E260" s="128"/>
      <c r="F260" s="128"/>
      <c r="G260" s="191" t="s">
        <v>299</v>
      </c>
      <c r="H260" s="128" t="s">
        <v>104</v>
      </c>
      <c r="I260" s="130">
        <v>1300</v>
      </c>
      <c r="J260" s="131"/>
      <c r="K260" s="131">
        <f t="shared" si="5"/>
        <v>0</v>
      </c>
    </row>
    <row r="261" spans="3:11">
      <c r="C261" s="134">
        <v>21.13</v>
      </c>
      <c r="D261" s="128" t="s">
        <v>432</v>
      </c>
      <c r="E261" s="128"/>
      <c r="F261" s="128"/>
      <c r="G261" s="191" t="s">
        <v>300</v>
      </c>
      <c r="H261" s="128" t="s">
        <v>103</v>
      </c>
      <c r="I261" s="130">
        <v>90.55</v>
      </c>
      <c r="J261" s="131"/>
      <c r="K261" s="131">
        <f t="shared" si="5"/>
        <v>0</v>
      </c>
    </row>
    <row r="262" spans="3:11">
      <c r="C262" s="134">
        <v>21.14</v>
      </c>
      <c r="D262" s="128" t="s">
        <v>433</v>
      </c>
      <c r="E262" s="128"/>
      <c r="F262" s="128"/>
      <c r="G262" s="191" t="s">
        <v>301</v>
      </c>
      <c r="H262" s="128" t="s">
        <v>103</v>
      </c>
      <c r="I262" s="130">
        <v>156</v>
      </c>
      <c r="J262" s="131"/>
      <c r="K262" s="131">
        <f t="shared" si="5"/>
        <v>0</v>
      </c>
    </row>
    <row r="263" spans="3:11">
      <c r="C263" s="134">
        <v>21.15</v>
      </c>
      <c r="D263" s="128" t="s">
        <v>434</v>
      </c>
      <c r="E263" s="128"/>
      <c r="F263" s="128"/>
      <c r="G263" s="191" t="s">
        <v>302</v>
      </c>
      <c r="H263" s="128" t="s">
        <v>104</v>
      </c>
      <c r="I263" s="130">
        <v>10</v>
      </c>
      <c r="J263" s="131"/>
      <c r="K263" s="131">
        <f t="shared" si="5"/>
        <v>0</v>
      </c>
    </row>
    <row r="264" spans="3:11">
      <c r="C264" s="177" t="s">
        <v>14</v>
      </c>
      <c r="D264" s="128"/>
      <c r="E264" s="128"/>
      <c r="F264" s="128"/>
      <c r="G264" s="129"/>
      <c r="H264" s="128"/>
      <c r="I264" s="130"/>
      <c r="J264" s="131"/>
      <c r="K264" s="187">
        <f>SUM(K249:K263)</f>
        <v>0</v>
      </c>
    </row>
    <row r="265" spans="3:11">
      <c r="C265" s="219" t="s">
        <v>15</v>
      </c>
      <c r="D265" s="219"/>
      <c r="E265" s="219"/>
      <c r="F265" s="219"/>
      <c r="G265" s="219"/>
      <c r="H265" s="219"/>
      <c r="I265" s="219"/>
      <c r="J265" s="219"/>
      <c r="K265" s="174">
        <f>+K264+K247+K243+K239+K231+K221+K216+K206+K196+K187+K180+K176+K163+K160+K139+K62+K55+K48+K35+K23+K19</f>
        <v>0</v>
      </c>
    </row>
    <row r="266" spans="3:11">
      <c r="C266" s="139"/>
      <c r="D266" s="139"/>
      <c r="E266" s="139"/>
      <c r="F266" s="139"/>
      <c r="G266" s="139"/>
      <c r="H266" s="139"/>
      <c r="I266" s="139"/>
      <c r="J266" s="139"/>
      <c r="K266" s="140"/>
    </row>
    <row r="267" spans="3:11">
      <c r="C267" s="141"/>
      <c r="D267" s="142"/>
      <c r="E267" s="141"/>
      <c r="F267" s="141"/>
      <c r="G267" s="233" t="s">
        <v>461</v>
      </c>
      <c r="H267" s="234"/>
      <c r="I267" s="234"/>
      <c r="J267" s="235"/>
      <c r="K267" s="169"/>
    </row>
    <row r="268" spans="3:11">
      <c r="C268" s="141"/>
      <c r="D268" s="142"/>
      <c r="E268" s="141"/>
      <c r="F268" s="141"/>
      <c r="G268" s="233" t="s">
        <v>458</v>
      </c>
      <c r="H268" s="234"/>
      <c r="I268" s="234"/>
      <c r="J268" s="235"/>
      <c r="K268" s="178"/>
    </row>
    <row r="269" spans="3:11">
      <c r="C269" s="141"/>
      <c r="D269" s="142"/>
      <c r="E269" s="141"/>
      <c r="F269" s="141"/>
      <c r="G269" s="233" t="s">
        <v>459</v>
      </c>
      <c r="H269" s="234" t="s">
        <v>459</v>
      </c>
      <c r="I269" s="234" t="s">
        <v>459</v>
      </c>
      <c r="J269" s="235" t="s">
        <v>459</v>
      </c>
      <c r="K269" s="178"/>
    </row>
    <row r="270" spans="3:11">
      <c r="C270" s="141"/>
      <c r="D270" s="143"/>
      <c r="E270" s="143"/>
      <c r="F270" s="143"/>
      <c r="G270" s="194" t="s">
        <v>462</v>
      </c>
      <c r="H270" s="194" t="s">
        <v>102</v>
      </c>
      <c r="I270" s="194">
        <v>35</v>
      </c>
      <c r="J270" s="195"/>
      <c r="K270" s="178">
        <f>+I270*J270</f>
        <v>0</v>
      </c>
    </row>
    <row r="271" spans="3:11">
      <c r="C271" s="141"/>
      <c r="D271" s="142"/>
      <c r="E271" s="141"/>
      <c r="F271" s="141"/>
      <c r="G271" s="194" t="s">
        <v>463</v>
      </c>
      <c r="H271" s="194" t="s">
        <v>102</v>
      </c>
      <c r="I271" s="194">
        <v>25</v>
      </c>
      <c r="J271" s="195"/>
      <c r="K271" s="178">
        <f>+I271*J271</f>
        <v>0</v>
      </c>
    </row>
    <row r="272" spans="3:11">
      <c r="C272" s="141"/>
      <c r="D272" s="142"/>
      <c r="E272" s="141"/>
      <c r="F272" s="141"/>
      <c r="G272" s="233" t="s">
        <v>460</v>
      </c>
      <c r="H272" s="234" t="s">
        <v>460</v>
      </c>
      <c r="I272" s="234" t="s">
        <v>460</v>
      </c>
      <c r="J272" s="235" t="s">
        <v>460</v>
      </c>
      <c r="K272" s="178"/>
    </row>
    <row r="273" spans="3:11">
      <c r="C273" s="141"/>
      <c r="D273" s="143"/>
      <c r="E273" s="143"/>
      <c r="F273" s="143"/>
      <c r="G273" s="170" t="s">
        <v>16</v>
      </c>
      <c r="H273" s="171"/>
      <c r="I273" s="169"/>
      <c r="J273" s="172"/>
      <c r="K273" s="173">
        <f>+K265+K268+K269+K270+K271+K272</f>
        <v>0</v>
      </c>
    </row>
    <row r="274" spans="3:11">
      <c r="C274" s="141"/>
      <c r="D274" s="143"/>
      <c r="E274" s="143"/>
      <c r="F274" s="143"/>
      <c r="G274" s="196" t="s">
        <v>464</v>
      </c>
      <c r="H274" s="197" t="s">
        <v>102</v>
      </c>
      <c r="I274" s="198">
        <v>2</v>
      </c>
      <c r="J274" s="179"/>
      <c r="K274" s="178">
        <f>+I274*J274</f>
        <v>0</v>
      </c>
    </row>
    <row r="275" spans="3:11" ht="63.75">
      <c r="C275" s="141"/>
      <c r="D275" s="143"/>
      <c r="E275" s="143"/>
      <c r="F275" s="143"/>
      <c r="G275" s="196" t="s">
        <v>465</v>
      </c>
      <c r="H275" s="197" t="s">
        <v>102</v>
      </c>
      <c r="I275" s="198">
        <v>1</v>
      </c>
      <c r="J275" s="179"/>
      <c r="K275" s="178">
        <f t="shared" ref="K275:K289" si="6">+I275*J275</f>
        <v>0</v>
      </c>
    </row>
    <row r="276" spans="3:11" ht="25.5">
      <c r="C276" s="141"/>
      <c r="D276" s="143"/>
      <c r="E276" s="143"/>
      <c r="F276" s="143"/>
      <c r="G276" s="196" t="s">
        <v>466</v>
      </c>
      <c r="H276" s="197" t="s">
        <v>102</v>
      </c>
      <c r="I276" s="198">
        <v>1</v>
      </c>
      <c r="J276" s="179"/>
      <c r="K276" s="178">
        <f t="shared" si="6"/>
        <v>0</v>
      </c>
    </row>
    <row r="277" spans="3:11" ht="25.5">
      <c r="C277" s="141"/>
      <c r="D277" s="143"/>
      <c r="E277" s="143"/>
      <c r="F277" s="143"/>
      <c r="G277" s="196" t="s">
        <v>467</v>
      </c>
      <c r="H277" s="197" t="s">
        <v>102</v>
      </c>
      <c r="I277" s="198">
        <v>1</v>
      </c>
      <c r="J277" s="179"/>
      <c r="K277" s="178">
        <f t="shared" si="6"/>
        <v>0</v>
      </c>
    </row>
    <row r="278" spans="3:11" ht="25.5">
      <c r="C278" s="141"/>
      <c r="D278" s="143"/>
      <c r="E278" s="143"/>
      <c r="F278" s="143"/>
      <c r="G278" s="196" t="s">
        <v>468</v>
      </c>
      <c r="H278" s="197" t="s">
        <v>102</v>
      </c>
      <c r="I278" s="198">
        <v>2</v>
      </c>
      <c r="J278" s="179"/>
      <c r="K278" s="178">
        <f t="shared" si="6"/>
        <v>0</v>
      </c>
    </row>
    <row r="279" spans="3:11" ht="63.75">
      <c r="C279" s="141"/>
      <c r="D279" s="143"/>
      <c r="E279" s="143"/>
      <c r="F279" s="143"/>
      <c r="G279" s="196" t="s">
        <v>469</v>
      </c>
      <c r="H279" s="197" t="s">
        <v>102</v>
      </c>
      <c r="I279" s="198">
        <v>1</v>
      </c>
      <c r="J279" s="179"/>
      <c r="K279" s="178">
        <f t="shared" si="6"/>
        <v>0</v>
      </c>
    </row>
    <row r="280" spans="3:11">
      <c r="C280" s="141"/>
      <c r="D280" s="143"/>
      <c r="E280" s="143"/>
      <c r="F280" s="143"/>
      <c r="G280" s="196" t="s">
        <v>470</v>
      </c>
      <c r="H280" s="199" t="s">
        <v>102</v>
      </c>
      <c r="I280" s="200">
        <v>1</v>
      </c>
      <c r="J280" s="179"/>
      <c r="K280" s="178">
        <f t="shared" si="6"/>
        <v>0</v>
      </c>
    </row>
    <row r="281" spans="3:11" ht="25.5">
      <c r="C281" s="141"/>
      <c r="D281" s="143"/>
      <c r="E281" s="143"/>
      <c r="F281" s="143"/>
      <c r="G281" s="196" t="s">
        <v>471</v>
      </c>
      <c r="H281" s="199" t="s">
        <v>102</v>
      </c>
      <c r="I281" s="200">
        <v>1</v>
      </c>
      <c r="J281" s="179"/>
      <c r="K281" s="178">
        <f t="shared" si="6"/>
        <v>0</v>
      </c>
    </row>
    <row r="282" spans="3:11" ht="25.5">
      <c r="C282" s="141"/>
      <c r="D282" s="143"/>
      <c r="E282" s="143"/>
      <c r="F282" s="143"/>
      <c r="G282" s="196" t="s">
        <v>472</v>
      </c>
      <c r="H282" s="197" t="s">
        <v>102</v>
      </c>
      <c r="I282" s="198">
        <v>1</v>
      </c>
      <c r="J282" s="179"/>
      <c r="K282" s="178">
        <f t="shared" si="6"/>
        <v>0</v>
      </c>
    </row>
    <row r="283" spans="3:11">
      <c r="C283" s="141"/>
      <c r="D283" s="143"/>
      <c r="E283" s="143"/>
      <c r="F283" s="143"/>
      <c r="G283" s="201" t="s">
        <v>473</v>
      </c>
      <c r="H283" s="197" t="s">
        <v>307</v>
      </c>
      <c r="I283" s="198">
        <v>13</v>
      </c>
      <c r="J283" s="179"/>
      <c r="K283" s="178">
        <f t="shared" si="6"/>
        <v>0</v>
      </c>
    </row>
    <row r="284" spans="3:11">
      <c r="C284" s="141"/>
      <c r="D284" s="143"/>
      <c r="E284" s="143"/>
      <c r="F284" s="143"/>
      <c r="G284" s="201" t="s">
        <v>474</v>
      </c>
      <c r="H284" s="197" t="s">
        <v>307</v>
      </c>
      <c r="I284" s="198">
        <v>7</v>
      </c>
      <c r="J284" s="179"/>
      <c r="K284" s="178">
        <f t="shared" si="6"/>
        <v>0</v>
      </c>
    </row>
    <row r="285" spans="3:11">
      <c r="C285" s="141"/>
      <c r="D285" s="143"/>
      <c r="E285" s="143"/>
      <c r="F285" s="143"/>
      <c r="G285" s="201" t="s">
        <v>475</v>
      </c>
      <c r="H285" s="197" t="s">
        <v>307</v>
      </c>
      <c r="I285" s="198">
        <v>16</v>
      </c>
      <c r="J285" s="179"/>
      <c r="K285" s="178">
        <f t="shared" si="6"/>
        <v>0</v>
      </c>
    </row>
    <row r="286" spans="3:11">
      <c r="C286" s="141"/>
      <c r="D286" s="143"/>
      <c r="E286" s="143"/>
      <c r="F286" s="143"/>
      <c r="G286" s="201" t="s">
        <v>476</v>
      </c>
      <c r="H286" s="197" t="s">
        <v>307</v>
      </c>
      <c r="I286" s="198">
        <v>10</v>
      </c>
      <c r="J286" s="179"/>
      <c r="K286" s="178">
        <f t="shared" si="6"/>
        <v>0</v>
      </c>
    </row>
    <row r="287" spans="3:11">
      <c r="C287" s="141"/>
      <c r="D287" s="143"/>
      <c r="E287" s="143"/>
      <c r="F287" s="143"/>
      <c r="G287" s="201" t="s">
        <v>477</v>
      </c>
      <c r="H287" s="197" t="s">
        <v>307</v>
      </c>
      <c r="I287" s="198">
        <v>1</v>
      </c>
      <c r="J287" s="179"/>
      <c r="K287" s="178">
        <f t="shared" si="6"/>
        <v>0</v>
      </c>
    </row>
    <row r="288" spans="3:11">
      <c r="C288" s="141"/>
      <c r="D288" s="143"/>
      <c r="E288" s="143"/>
      <c r="F288" s="143"/>
      <c r="G288" s="201" t="s">
        <v>478</v>
      </c>
      <c r="H288" s="197" t="s">
        <v>307</v>
      </c>
      <c r="I288" s="198">
        <v>2</v>
      </c>
      <c r="J288" s="179"/>
      <c r="K288" s="178">
        <f t="shared" si="6"/>
        <v>0</v>
      </c>
    </row>
    <row r="289" spans="3:11" ht="76.5">
      <c r="C289" s="141"/>
      <c r="D289" s="143"/>
      <c r="E289" s="143"/>
      <c r="F289" s="143"/>
      <c r="G289" s="202" t="s">
        <v>479</v>
      </c>
      <c r="H289" s="197" t="s">
        <v>307</v>
      </c>
      <c r="I289" s="198">
        <v>1</v>
      </c>
      <c r="J289" s="179"/>
      <c r="K289" s="178">
        <f t="shared" si="6"/>
        <v>0</v>
      </c>
    </row>
    <row r="290" spans="3:11">
      <c r="C290" s="141"/>
      <c r="D290" s="142"/>
      <c r="E290" s="141"/>
      <c r="F290" s="141"/>
      <c r="G290" s="170" t="s">
        <v>17</v>
      </c>
      <c r="H290" s="171"/>
      <c r="I290" s="173"/>
      <c r="J290" s="172"/>
      <c r="K290" s="187">
        <f>SUM(K273:K289)</f>
        <v>0</v>
      </c>
    </row>
    <row r="291" spans="3:11" ht="15" thickBot="1">
      <c r="C291" s="141"/>
      <c r="D291" s="142"/>
      <c r="E291" s="142"/>
      <c r="F291" s="142"/>
      <c r="G291" s="141"/>
      <c r="H291" s="141"/>
      <c r="I291" s="144"/>
      <c r="J291" s="145"/>
      <c r="K291" s="146"/>
    </row>
    <row r="292" spans="3:11">
      <c r="C292" s="147"/>
      <c r="D292" s="224"/>
      <c r="E292" s="224"/>
      <c r="F292" s="224"/>
      <c r="G292" s="224"/>
      <c r="H292" s="224"/>
      <c r="I292" s="224"/>
      <c r="J292" s="224"/>
      <c r="K292" s="225"/>
    </row>
    <row r="293" spans="3:11">
      <c r="C293" s="214" t="s">
        <v>18</v>
      </c>
      <c r="D293" s="215"/>
      <c r="E293" s="215"/>
      <c r="F293" s="215"/>
      <c r="G293" s="215"/>
      <c r="H293" s="220" t="s">
        <v>19</v>
      </c>
      <c r="I293" s="221"/>
      <c r="J293" s="222"/>
      <c r="K293" s="149" t="s">
        <v>20</v>
      </c>
    </row>
    <row r="294" spans="3:11">
      <c r="C294" s="214" t="s">
        <v>21</v>
      </c>
      <c r="D294" s="215"/>
      <c r="E294" s="215"/>
      <c r="F294" s="215"/>
      <c r="G294" s="215"/>
      <c r="H294" s="223" t="s">
        <v>22</v>
      </c>
      <c r="I294" s="223"/>
      <c r="J294" s="151" t="s">
        <v>23</v>
      </c>
      <c r="K294" s="180"/>
    </row>
    <row r="295" spans="3:11">
      <c r="C295" s="214" t="s">
        <v>24</v>
      </c>
      <c r="D295" s="215"/>
      <c r="E295" s="215"/>
      <c r="F295" s="215"/>
      <c r="G295" s="215"/>
      <c r="H295" s="230" t="s">
        <v>25</v>
      </c>
      <c r="I295" s="231"/>
      <c r="J295" s="151" t="s">
        <v>26</v>
      </c>
      <c r="K295" s="180"/>
    </row>
    <row r="296" spans="3:11">
      <c r="C296" s="153"/>
      <c r="D296" s="154"/>
      <c r="E296" s="155"/>
      <c r="F296" s="155"/>
      <c r="G296" s="156"/>
      <c r="H296" s="232" t="s">
        <v>27</v>
      </c>
      <c r="I296" s="223"/>
      <c r="J296" s="151" t="s">
        <v>28</v>
      </c>
      <c r="K296" s="180"/>
    </row>
    <row r="297" spans="3:11">
      <c r="C297" s="157"/>
      <c r="D297" s="158"/>
      <c r="E297" s="158"/>
      <c r="F297" s="158"/>
      <c r="G297" s="159"/>
      <c r="H297" s="223" t="s">
        <v>29</v>
      </c>
      <c r="I297" s="223"/>
      <c r="J297" s="151" t="s">
        <v>30</v>
      </c>
      <c r="K297" s="152">
        <f>+K294+K295+K296</f>
        <v>0</v>
      </c>
    </row>
  </sheetData>
  <mergeCells count="28">
    <mergeCell ref="C10:K10"/>
    <mergeCell ref="C11:C12"/>
    <mergeCell ref="D11:D12"/>
    <mergeCell ref="E11:F11"/>
    <mergeCell ref="G11:G12"/>
    <mergeCell ref="H11:H12"/>
    <mergeCell ref="I11:I12"/>
    <mergeCell ref="J11:J12"/>
    <mergeCell ref="K11:K12"/>
    <mergeCell ref="C3:F3"/>
    <mergeCell ref="C5:K5"/>
    <mergeCell ref="C6:K6"/>
    <mergeCell ref="C7:K8"/>
    <mergeCell ref="C9:K9"/>
    <mergeCell ref="C265:J265"/>
    <mergeCell ref="G267:J267"/>
    <mergeCell ref="G268:J268"/>
    <mergeCell ref="G269:J269"/>
    <mergeCell ref="G272:J272"/>
    <mergeCell ref="C295:G295"/>
    <mergeCell ref="H295:I295"/>
    <mergeCell ref="H296:I296"/>
    <mergeCell ref="H297:I297"/>
    <mergeCell ref="D292:K292"/>
    <mergeCell ref="C293:G293"/>
    <mergeCell ref="H293:J293"/>
    <mergeCell ref="C294:G294"/>
    <mergeCell ref="H294:I29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3" zoomScale="80" zoomScaleNormal="80" zoomScaleSheetLayoutView="80" workbookViewId="0">
      <selection activeCell="D9" sqref="D9:K9"/>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6"/>
    </row>
    <row r="3" spans="2:16" ht="36.75" customHeight="1">
      <c r="B3" s="4"/>
      <c r="C3" s="357" t="s">
        <v>34</v>
      </c>
      <c r="D3" s="358"/>
      <c r="E3" s="358"/>
      <c r="F3" s="358"/>
      <c r="P3" s="5"/>
    </row>
    <row r="4" spans="2:16">
      <c r="B4" s="4"/>
      <c r="C4" s="108"/>
      <c r="D4" s="117" t="s">
        <v>35</v>
      </c>
      <c r="E4" s="108"/>
      <c r="F4" s="109"/>
      <c r="P4" s="5"/>
    </row>
    <row r="5" spans="2:16">
      <c r="B5" s="4"/>
      <c r="C5" s="106"/>
      <c r="D5" s="107"/>
      <c r="E5" s="106"/>
      <c r="F5" s="107"/>
      <c r="P5" s="5"/>
    </row>
    <row r="6" spans="2:16" ht="48" customHeight="1">
      <c r="B6" s="4"/>
      <c r="C6" s="359" t="s">
        <v>36</v>
      </c>
      <c r="D6" s="359"/>
      <c r="E6" s="359"/>
      <c r="F6" s="359"/>
      <c r="G6" s="359"/>
      <c r="H6" s="359"/>
      <c r="I6" s="359"/>
      <c r="J6" s="359"/>
      <c r="K6" s="359"/>
      <c r="L6" s="359"/>
      <c r="M6" s="359"/>
      <c r="N6" s="359"/>
      <c r="O6" s="359"/>
      <c r="P6" s="6"/>
    </row>
    <row r="7" spans="2:16" ht="15" thickBot="1">
      <c r="B7" s="4"/>
      <c r="C7" s="31"/>
      <c r="D7" s="31"/>
      <c r="E7" s="31"/>
      <c r="F7" s="31"/>
      <c r="G7" s="31"/>
      <c r="H7" s="31"/>
      <c r="I7" s="31"/>
      <c r="J7" s="31"/>
      <c r="K7" s="31"/>
      <c r="L7" s="31"/>
      <c r="M7" s="31"/>
      <c r="N7" s="31"/>
      <c r="O7" s="31"/>
      <c r="P7" s="5"/>
    </row>
    <row r="8" spans="2:16" ht="15">
      <c r="B8" s="4"/>
      <c r="C8" s="316"/>
      <c r="D8" s="318"/>
      <c r="E8" s="319"/>
      <c r="F8" s="319"/>
      <c r="G8" s="319"/>
      <c r="H8" s="319"/>
      <c r="I8" s="319"/>
      <c r="J8" s="319"/>
      <c r="K8" s="320"/>
      <c r="L8" s="331"/>
      <c r="M8" s="332"/>
      <c r="N8" s="332"/>
      <c r="O8" s="333"/>
      <c r="P8" s="7"/>
    </row>
    <row r="9" spans="2:16" ht="15">
      <c r="B9" s="4"/>
      <c r="C9" s="317"/>
      <c r="D9" s="321" t="s">
        <v>37</v>
      </c>
      <c r="E9" s="322"/>
      <c r="F9" s="322"/>
      <c r="G9" s="322"/>
      <c r="H9" s="322"/>
      <c r="I9" s="322"/>
      <c r="J9" s="322"/>
      <c r="K9" s="323"/>
      <c r="L9" s="334"/>
      <c r="M9" s="335"/>
      <c r="N9" s="335"/>
      <c r="O9" s="336"/>
      <c r="P9" s="7"/>
    </row>
    <row r="10" spans="2:16" ht="15">
      <c r="B10" s="4"/>
      <c r="C10" s="317"/>
      <c r="D10" s="321"/>
      <c r="E10" s="322"/>
      <c r="F10" s="322"/>
      <c r="G10" s="322"/>
      <c r="H10" s="322"/>
      <c r="I10" s="322"/>
      <c r="J10" s="322"/>
      <c r="K10" s="323"/>
      <c r="L10" s="324" t="s">
        <v>38</v>
      </c>
      <c r="M10" s="337"/>
      <c r="N10" s="338"/>
      <c r="O10" s="339"/>
      <c r="P10" s="7"/>
    </row>
    <row r="11" spans="2:16" ht="15">
      <c r="B11" s="4"/>
      <c r="C11" s="317"/>
      <c r="D11" s="321" t="s">
        <v>39</v>
      </c>
      <c r="E11" s="322"/>
      <c r="F11" s="322"/>
      <c r="G11" s="322"/>
      <c r="H11" s="322"/>
      <c r="I11" s="322"/>
      <c r="J11" s="322"/>
      <c r="K11" s="323"/>
      <c r="L11" s="325"/>
      <c r="M11" s="340"/>
      <c r="N11" s="341"/>
      <c r="O11" s="342"/>
      <c r="P11" s="8"/>
    </row>
    <row r="12" spans="2:16" ht="12.75" customHeight="1">
      <c r="B12" s="4"/>
      <c r="C12" s="317"/>
      <c r="D12" s="360"/>
      <c r="E12" s="361"/>
      <c r="F12" s="361"/>
      <c r="G12" s="361"/>
      <c r="H12" s="361"/>
      <c r="I12" s="361"/>
      <c r="J12" s="361"/>
      <c r="K12" s="362"/>
      <c r="L12" s="324" t="s">
        <v>40</v>
      </c>
      <c r="M12" s="324">
        <v>1</v>
      </c>
      <c r="N12" s="324" t="s">
        <v>41</v>
      </c>
      <c r="O12" s="329">
        <v>1</v>
      </c>
      <c r="P12" s="7"/>
    </row>
    <row r="13" spans="2:16" ht="13.5">
      <c r="B13" s="4"/>
      <c r="C13" s="317"/>
      <c r="D13" s="360"/>
      <c r="E13" s="361"/>
      <c r="F13" s="361"/>
      <c r="G13" s="361"/>
      <c r="H13" s="361"/>
      <c r="I13" s="361"/>
      <c r="J13" s="361"/>
      <c r="K13" s="362"/>
      <c r="L13" s="343"/>
      <c r="M13" s="343"/>
      <c r="N13" s="343"/>
      <c r="O13" s="330"/>
      <c r="P13" s="7"/>
    </row>
    <row r="14" spans="2:16" ht="15">
      <c r="B14" s="4"/>
      <c r="C14" s="317"/>
      <c r="D14" s="321" t="s">
        <v>42</v>
      </c>
      <c r="E14" s="322"/>
      <c r="F14" s="322"/>
      <c r="G14" s="322"/>
      <c r="H14" s="322"/>
      <c r="I14" s="322"/>
      <c r="J14" s="322"/>
      <c r="K14" s="323"/>
      <c r="L14" s="343"/>
      <c r="M14" s="343"/>
      <c r="N14" s="343"/>
      <c r="O14" s="330"/>
      <c r="P14" s="7"/>
    </row>
    <row r="15" spans="2:16" ht="15.75" thickBot="1">
      <c r="B15" s="4"/>
      <c r="C15" s="32"/>
      <c r="D15" s="33"/>
      <c r="E15" s="33"/>
      <c r="F15" s="33"/>
      <c r="G15" s="33"/>
      <c r="H15" s="33"/>
      <c r="I15" s="33"/>
      <c r="J15" s="33"/>
      <c r="K15" s="33"/>
      <c r="L15" s="33"/>
      <c r="M15" s="34"/>
      <c r="N15" s="34"/>
      <c r="O15" s="35"/>
      <c r="P15" s="9"/>
    </row>
    <row r="16" spans="2:16" ht="15">
      <c r="B16" s="4"/>
      <c r="C16" s="36"/>
      <c r="D16" s="112"/>
      <c r="E16" s="112"/>
      <c r="F16" s="112"/>
      <c r="G16" s="112"/>
      <c r="H16" s="112"/>
      <c r="I16" s="112"/>
      <c r="J16" s="112"/>
      <c r="K16" s="112"/>
      <c r="L16" s="37" t="s">
        <v>43</v>
      </c>
      <c r="M16" s="38" t="s">
        <v>44</v>
      </c>
      <c r="N16" s="38" t="s">
        <v>45</v>
      </c>
      <c r="O16" s="39" t="s">
        <v>46</v>
      </c>
      <c r="P16" s="8"/>
    </row>
    <row r="17" spans="2:16" ht="15">
      <c r="B17" s="4"/>
      <c r="C17" s="40"/>
      <c r="D17" s="110"/>
      <c r="E17" s="110"/>
      <c r="F17" s="110"/>
      <c r="G17" s="110"/>
      <c r="H17" s="110"/>
      <c r="I17" s="110"/>
      <c r="J17" s="110"/>
      <c r="K17" s="110"/>
      <c r="L17" s="41"/>
      <c r="M17" s="42"/>
      <c r="N17" s="42"/>
      <c r="O17" s="43"/>
      <c r="P17" s="10"/>
    </row>
    <row r="18" spans="2:16" ht="18" customHeight="1">
      <c r="B18" s="4"/>
      <c r="C18" s="264" t="s">
        <v>47</v>
      </c>
      <c r="D18" s="265"/>
      <c r="E18" s="265"/>
      <c r="F18" s="265"/>
      <c r="G18" s="110"/>
      <c r="H18" s="110"/>
      <c r="I18" s="110" t="s">
        <v>48</v>
      </c>
      <c r="J18" s="31"/>
      <c r="K18" s="110"/>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46" t="s">
        <v>49</v>
      </c>
      <c r="D22" s="347"/>
      <c r="E22" s="347"/>
      <c r="F22" s="347"/>
      <c r="G22" s="347"/>
      <c r="H22" s="347"/>
      <c r="I22" s="347"/>
      <c r="J22" s="347"/>
      <c r="K22" s="347"/>
      <c r="L22" s="347"/>
      <c r="M22" s="347"/>
      <c r="N22" s="347"/>
      <c r="O22" s="348"/>
      <c r="P22" s="12"/>
    </row>
    <row r="23" spans="2:16" ht="15" thickBot="1">
      <c r="B23" s="4"/>
      <c r="C23" s="54"/>
      <c r="D23" s="31"/>
      <c r="E23" s="31"/>
      <c r="F23" s="31"/>
      <c r="G23" s="31"/>
      <c r="H23" s="31"/>
      <c r="I23" s="31"/>
      <c r="J23" s="31"/>
      <c r="K23" s="31"/>
      <c r="L23" s="31"/>
      <c r="M23" s="31"/>
      <c r="N23" s="31"/>
      <c r="O23" s="55"/>
      <c r="P23" s="5"/>
    </row>
    <row r="24" spans="2:16" ht="15">
      <c r="B24" s="4"/>
      <c r="C24" s="56" t="s">
        <v>50</v>
      </c>
      <c r="D24" s="326" t="s">
        <v>7</v>
      </c>
      <c r="E24" s="327"/>
      <c r="F24" s="327"/>
      <c r="G24" s="327"/>
      <c r="H24" s="327"/>
      <c r="I24" s="327"/>
      <c r="J24" s="327"/>
      <c r="K24" s="327"/>
      <c r="L24" s="328"/>
      <c r="M24" s="344" t="s">
        <v>51</v>
      </c>
      <c r="N24" s="345"/>
      <c r="O24" s="56" t="s">
        <v>9</v>
      </c>
      <c r="P24" s="13"/>
    </row>
    <row r="25" spans="2:16" ht="15" thickBot="1">
      <c r="B25" s="4"/>
      <c r="C25" s="57"/>
      <c r="D25" s="300"/>
      <c r="E25" s="301"/>
      <c r="F25" s="301"/>
      <c r="G25" s="301"/>
      <c r="H25" s="301"/>
      <c r="I25" s="301"/>
      <c r="J25" s="301"/>
      <c r="K25" s="301"/>
      <c r="L25" s="302"/>
      <c r="M25" s="300"/>
      <c r="N25" s="302"/>
      <c r="O25" s="58"/>
      <c r="P25" s="14"/>
    </row>
    <row r="26" spans="2:16">
      <c r="B26" s="4"/>
      <c r="C26" s="303" t="s">
        <v>52</v>
      </c>
      <c r="D26" s="304"/>
      <c r="E26" s="304"/>
      <c r="F26" s="304"/>
      <c r="G26" s="304"/>
      <c r="H26" s="304"/>
      <c r="I26" s="304"/>
      <c r="J26" s="304"/>
      <c r="K26" s="304"/>
      <c r="L26" s="304"/>
      <c r="M26" s="304"/>
      <c r="N26" s="304"/>
      <c r="O26" s="305"/>
      <c r="P26" s="15"/>
    </row>
    <row r="27" spans="2:16">
      <c r="B27" s="4"/>
      <c r="C27" s="306"/>
      <c r="D27" s="307"/>
      <c r="E27" s="307"/>
      <c r="F27" s="307"/>
      <c r="G27" s="307"/>
      <c r="H27" s="307"/>
      <c r="I27" s="307"/>
      <c r="J27" s="307"/>
      <c r="K27" s="307"/>
      <c r="L27" s="307"/>
      <c r="M27" s="307"/>
      <c r="N27" s="307"/>
      <c r="O27" s="308"/>
      <c r="P27" s="15"/>
    </row>
    <row r="28" spans="2:16" ht="13.5" thickBot="1">
      <c r="B28" s="4"/>
      <c r="C28" s="309"/>
      <c r="D28" s="310"/>
      <c r="E28" s="310"/>
      <c r="F28" s="310"/>
      <c r="G28" s="310"/>
      <c r="H28" s="310"/>
      <c r="I28" s="310"/>
      <c r="J28" s="310"/>
      <c r="K28" s="310"/>
      <c r="L28" s="310"/>
      <c r="M28" s="310"/>
      <c r="N28" s="310"/>
      <c r="O28" s="311"/>
      <c r="P28" s="15"/>
    </row>
    <row r="29" spans="2:16" ht="15">
      <c r="B29" s="4"/>
      <c r="C29" s="288" t="s">
        <v>7</v>
      </c>
      <c r="D29" s="355"/>
      <c r="E29" s="355"/>
      <c r="F29" s="355"/>
      <c r="G29" s="356"/>
      <c r="H29" s="294" t="s">
        <v>53</v>
      </c>
      <c r="I29" s="355"/>
      <c r="J29" s="298" t="s">
        <v>54</v>
      </c>
      <c r="K29" s="299"/>
      <c r="L29" s="59" t="s">
        <v>55</v>
      </c>
      <c r="M29" s="294" t="s">
        <v>56</v>
      </c>
      <c r="N29" s="295"/>
      <c r="O29" s="60" t="s">
        <v>57</v>
      </c>
      <c r="P29" s="16"/>
    </row>
    <row r="30" spans="2:16" ht="14.25">
      <c r="B30" s="4"/>
      <c r="C30" s="272"/>
      <c r="D30" s="273"/>
      <c r="E30" s="273"/>
      <c r="F30" s="273"/>
      <c r="G30" s="349"/>
      <c r="H30" s="350"/>
      <c r="I30" s="349"/>
      <c r="J30" s="350"/>
      <c r="K30" s="349"/>
      <c r="L30" s="61"/>
      <c r="M30" s="351"/>
      <c r="N30" s="352"/>
      <c r="O30" s="62"/>
      <c r="P30" s="17"/>
    </row>
    <row r="31" spans="2:16" ht="14.25">
      <c r="B31" s="4"/>
      <c r="C31" s="63"/>
      <c r="D31" s="64"/>
      <c r="E31" s="64"/>
      <c r="F31" s="64"/>
      <c r="G31" s="65"/>
      <c r="H31" s="66"/>
      <c r="I31" s="65"/>
      <c r="J31" s="66"/>
      <c r="K31" s="65"/>
      <c r="L31" s="61"/>
      <c r="M31" s="351"/>
      <c r="N31" s="352"/>
      <c r="O31" s="62"/>
      <c r="P31" s="17"/>
    </row>
    <row r="32" spans="2:16" ht="15" thickBot="1">
      <c r="B32" s="4"/>
      <c r="C32" s="284"/>
      <c r="D32" s="285"/>
      <c r="E32" s="285"/>
      <c r="F32" s="285"/>
      <c r="G32" s="312"/>
      <c r="H32" s="313"/>
      <c r="I32" s="312"/>
      <c r="J32" s="313"/>
      <c r="K32" s="312"/>
      <c r="L32" s="67"/>
      <c r="M32" s="314"/>
      <c r="N32" s="315"/>
      <c r="O32" s="62"/>
      <c r="P32" s="17"/>
    </row>
    <row r="33" spans="2:16" ht="15.75" thickBot="1">
      <c r="B33" s="4"/>
      <c r="C33" s="278" t="s">
        <v>58</v>
      </c>
      <c r="D33" s="279"/>
      <c r="E33" s="279"/>
      <c r="F33" s="279"/>
      <c r="G33" s="279"/>
      <c r="H33" s="279"/>
      <c r="I33" s="279"/>
      <c r="J33" s="279"/>
      <c r="K33" s="279"/>
      <c r="L33" s="279"/>
      <c r="M33" s="279"/>
      <c r="N33" s="280"/>
      <c r="O33" s="68"/>
      <c r="P33" s="18"/>
    </row>
    <row r="34" spans="2:16" ht="13.5" customHeight="1">
      <c r="B34" s="4"/>
      <c r="C34" s="303" t="s">
        <v>59</v>
      </c>
      <c r="D34" s="304"/>
      <c r="E34" s="304"/>
      <c r="F34" s="304"/>
      <c r="G34" s="304"/>
      <c r="H34" s="304"/>
      <c r="I34" s="304"/>
      <c r="J34" s="304"/>
      <c r="K34" s="304"/>
      <c r="L34" s="304"/>
      <c r="M34" s="304"/>
      <c r="N34" s="304"/>
      <c r="O34" s="305"/>
      <c r="P34" s="15"/>
    </row>
    <row r="35" spans="2:16">
      <c r="B35" s="4"/>
      <c r="C35" s="306"/>
      <c r="D35" s="307"/>
      <c r="E35" s="307"/>
      <c r="F35" s="307"/>
      <c r="G35" s="307"/>
      <c r="H35" s="307"/>
      <c r="I35" s="307"/>
      <c r="J35" s="307"/>
      <c r="K35" s="307"/>
      <c r="L35" s="307"/>
      <c r="M35" s="307"/>
      <c r="N35" s="307"/>
      <c r="O35" s="308"/>
      <c r="P35" s="15"/>
    </row>
    <row r="36" spans="2:16" ht="13.5" thickBot="1">
      <c r="B36" s="4"/>
      <c r="C36" s="309"/>
      <c r="D36" s="310"/>
      <c r="E36" s="310"/>
      <c r="F36" s="310"/>
      <c r="G36" s="310"/>
      <c r="H36" s="310"/>
      <c r="I36" s="310"/>
      <c r="J36" s="310"/>
      <c r="K36" s="310"/>
      <c r="L36" s="310"/>
      <c r="M36" s="310"/>
      <c r="N36" s="310"/>
      <c r="O36" s="311"/>
      <c r="P36" s="15"/>
    </row>
    <row r="37" spans="2:16" ht="15">
      <c r="B37" s="4"/>
      <c r="C37" s="288" t="s">
        <v>7</v>
      </c>
      <c r="D37" s="289"/>
      <c r="E37" s="289"/>
      <c r="F37" s="289"/>
      <c r="G37" s="289"/>
      <c r="H37" s="289"/>
      <c r="I37" s="289"/>
      <c r="J37" s="295"/>
      <c r="K37" s="111" t="s">
        <v>51</v>
      </c>
      <c r="L37" s="59" t="s">
        <v>9</v>
      </c>
      <c r="M37" s="294" t="s">
        <v>60</v>
      </c>
      <c r="N37" s="295"/>
      <c r="O37" s="60" t="s">
        <v>57</v>
      </c>
      <c r="P37" s="16"/>
    </row>
    <row r="38" spans="2:16" ht="14.25">
      <c r="B38" s="4"/>
      <c r="C38" s="272"/>
      <c r="D38" s="273"/>
      <c r="E38" s="273"/>
      <c r="F38" s="273"/>
      <c r="G38" s="273"/>
      <c r="H38" s="273"/>
      <c r="I38" s="273"/>
      <c r="J38" s="349"/>
      <c r="K38" s="115"/>
      <c r="L38" s="69"/>
      <c r="M38" s="353"/>
      <c r="N38" s="354"/>
      <c r="O38" s="62"/>
      <c r="P38" s="17"/>
    </row>
    <row r="39" spans="2:16" ht="15" thickBot="1">
      <c r="B39" s="4"/>
      <c r="C39" s="284"/>
      <c r="D39" s="285"/>
      <c r="E39" s="285"/>
      <c r="F39" s="285"/>
      <c r="G39" s="285"/>
      <c r="H39" s="285"/>
      <c r="I39" s="285"/>
      <c r="J39" s="312"/>
      <c r="K39" s="64"/>
      <c r="L39" s="70"/>
      <c r="M39" s="286"/>
      <c r="N39" s="287"/>
      <c r="O39" s="71"/>
      <c r="P39" s="17"/>
    </row>
    <row r="40" spans="2:16" ht="15.75" thickBot="1">
      <c r="B40" s="4"/>
      <c r="C40" s="278" t="s">
        <v>58</v>
      </c>
      <c r="D40" s="279"/>
      <c r="E40" s="279"/>
      <c r="F40" s="279"/>
      <c r="G40" s="279"/>
      <c r="H40" s="279"/>
      <c r="I40" s="279"/>
      <c r="J40" s="279"/>
      <c r="K40" s="279"/>
      <c r="L40" s="279"/>
      <c r="M40" s="279"/>
      <c r="N40" s="280"/>
      <c r="O40" s="72">
        <v>0</v>
      </c>
      <c r="P40" s="17"/>
    </row>
    <row r="41" spans="2:16">
      <c r="B41" s="4"/>
      <c r="C41" s="303" t="s">
        <v>61</v>
      </c>
      <c r="D41" s="304"/>
      <c r="E41" s="304"/>
      <c r="F41" s="304"/>
      <c r="G41" s="304"/>
      <c r="H41" s="304"/>
      <c r="I41" s="304"/>
      <c r="J41" s="304"/>
      <c r="K41" s="304"/>
      <c r="L41" s="304"/>
      <c r="M41" s="304"/>
      <c r="N41" s="304"/>
      <c r="O41" s="305"/>
      <c r="P41" s="15"/>
    </row>
    <row r="42" spans="2:16">
      <c r="B42" s="4"/>
      <c r="C42" s="306"/>
      <c r="D42" s="307"/>
      <c r="E42" s="307"/>
      <c r="F42" s="307"/>
      <c r="G42" s="307"/>
      <c r="H42" s="307"/>
      <c r="I42" s="307"/>
      <c r="J42" s="307"/>
      <c r="K42" s="307"/>
      <c r="L42" s="307"/>
      <c r="M42" s="307"/>
      <c r="N42" s="307"/>
      <c r="O42" s="308"/>
      <c r="P42" s="15"/>
    </row>
    <row r="43" spans="2:16" ht="13.5" thickBot="1">
      <c r="B43" s="4"/>
      <c r="C43" s="309"/>
      <c r="D43" s="310"/>
      <c r="E43" s="310"/>
      <c r="F43" s="310"/>
      <c r="G43" s="310"/>
      <c r="H43" s="310"/>
      <c r="I43" s="310"/>
      <c r="J43" s="310"/>
      <c r="K43" s="310"/>
      <c r="L43" s="310"/>
      <c r="M43" s="310"/>
      <c r="N43" s="310"/>
      <c r="O43" s="311"/>
      <c r="P43" s="15"/>
    </row>
    <row r="44" spans="2:16" ht="17.25">
      <c r="B44" s="4"/>
      <c r="C44" s="288" t="s">
        <v>62</v>
      </c>
      <c r="D44" s="289"/>
      <c r="E44" s="289"/>
      <c r="F44" s="289"/>
      <c r="G44" s="289"/>
      <c r="H44" s="289"/>
      <c r="I44" s="289"/>
      <c r="J44" s="59" t="s">
        <v>63</v>
      </c>
      <c r="K44" s="113" t="s">
        <v>64</v>
      </c>
      <c r="L44" s="73" t="s">
        <v>65</v>
      </c>
      <c r="M44" s="294" t="s">
        <v>66</v>
      </c>
      <c r="N44" s="295"/>
      <c r="O44" s="60" t="s">
        <v>57</v>
      </c>
      <c r="P44" s="16"/>
    </row>
    <row r="45" spans="2:16" ht="14.25">
      <c r="B45" s="4"/>
      <c r="C45" s="272"/>
      <c r="D45" s="273"/>
      <c r="E45" s="273"/>
      <c r="F45" s="273"/>
      <c r="G45" s="273"/>
      <c r="H45" s="273"/>
      <c r="I45" s="273"/>
      <c r="J45" s="74"/>
      <c r="K45" s="75"/>
      <c r="L45" s="74"/>
      <c r="M45" s="292"/>
      <c r="N45" s="293"/>
      <c r="O45" s="62"/>
      <c r="P45" s="17"/>
    </row>
    <row r="46" spans="2:16" ht="15" thickBot="1">
      <c r="B46" s="4"/>
      <c r="C46" s="284"/>
      <c r="D46" s="285"/>
      <c r="E46" s="285"/>
      <c r="F46" s="285"/>
      <c r="G46" s="285"/>
      <c r="H46" s="285"/>
      <c r="I46" s="285"/>
      <c r="J46" s="76"/>
      <c r="K46" s="77"/>
      <c r="L46" s="76"/>
      <c r="M46" s="286"/>
      <c r="N46" s="287"/>
      <c r="O46" s="78"/>
      <c r="P46" s="17"/>
    </row>
    <row r="47" spans="2:16" ht="15.75" thickBot="1">
      <c r="B47" s="4"/>
      <c r="C47" s="278" t="s">
        <v>58</v>
      </c>
      <c r="D47" s="279"/>
      <c r="E47" s="279"/>
      <c r="F47" s="279"/>
      <c r="G47" s="279"/>
      <c r="H47" s="279"/>
      <c r="I47" s="279"/>
      <c r="J47" s="279"/>
      <c r="K47" s="279"/>
      <c r="L47" s="279"/>
      <c r="M47" s="279"/>
      <c r="N47" s="280"/>
      <c r="O47" s="68"/>
      <c r="P47" s="18"/>
    </row>
    <row r="48" spans="2:16">
      <c r="B48" s="4"/>
      <c r="C48" s="303" t="s">
        <v>67</v>
      </c>
      <c r="D48" s="304"/>
      <c r="E48" s="304"/>
      <c r="F48" s="304"/>
      <c r="G48" s="304"/>
      <c r="H48" s="304"/>
      <c r="I48" s="304"/>
      <c r="J48" s="304"/>
      <c r="K48" s="304"/>
      <c r="L48" s="304"/>
      <c r="M48" s="304"/>
      <c r="N48" s="304"/>
      <c r="O48" s="305"/>
      <c r="P48" s="15"/>
    </row>
    <row r="49" spans="2:16">
      <c r="B49" s="4"/>
      <c r="C49" s="306"/>
      <c r="D49" s="307"/>
      <c r="E49" s="307"/>
      <c r="F49" s="307"/>
      <c r="G49" s="307"/>
      <c r="H49" s="307"/>
      <c r="I49" s="307"/>
      <c r="J49" s="307"/>
      <c r="K49" s="307"/>
      <c r="L49" s="307"/>
      <c r="M49" s="307"/>
      <c r="N49" s="307"/>
      <c r="O49" s="308"/>
      <c r="P49" s="15"/>
    </row>
    <row r="50" spans="2:16" ht="13.5" thickBot="1">
      <c r="B50" s="4"/>
      <c r="C50" s="309"/>
      <c r="D50" s="310"/>
      <c r="E50" s="310"/>
      <c r="F50" s="310"/>
      <c r="G50" s="310"/>
      <c r="H50" s="310"/>
      <c r="I50" s="310"/>
      <c r="J50" s="310"/>
      <c r="K50" s="310"/>
      <c r="L50" s="310"/>
      <c r="M50" s="310"/>
      <c r="N50" s="310"/>
      <c r="O50" s="311"/>
      <c r="P50" s="15"/>
    </row>
    <row r="51" spans="2:16" ht="30">
      <c r="B51" s="4"/>
      <c r="C51" s="288" t="s">
        <v>68</v>
      </c>
      <c r="D51" s="289"/>
      <c r="E51" s="289"/>
      <c r="F51" s="289"/>
      <c r="G51" s="289"/>
      <c r="H51" s="289"/>
      <c r="I51" s="289"/>
      <c r="J51" s="59" t="s">
        <v>69</v>
      </c>
      <c r="K51" s="79" t="s">
        <v>70</v>
      </c>
      <c r="L51" s="80" t="s">
        <v>71</v>
      </c>
      <c r="M51" s="290" t="s">
        <v>56</v>
      </c>
      <c r="N51" s="291"/>
      <c r="O51" s="81" t="s">
        <v>57</v>
      </c>
      <c r="P51" s="19"/>
    </row>
    <row r="52" spans="2:16" ht="14.25">
      <c r="B52" s="4"/>
      <c r="C52" s="82"/>
      <c r="D52" s="83"/>
      <c r="E52" s="83"/>
      <c r="F52" s="83"/>
      <c r="G52" s="83"/>
      <c r="H52" s="83"/>
      <c r="I52" s="83"/>
      <c r="J52" s="84"/>
      <c r="K52" s="85"/>
      <c r="L52" s="86"/>
      <c r="M52" s="296"/>
      <c r="N52" s="297"/>
      <c r="O52" s="87"/>
      <c r="P52" s="20"/>
    </row>
    <row r="53" spans="2:16" ht="14.25">
      <c r="B53" s="4"/>
      <c r="C53" s="82"/>
      <c r="D53" s="83"/>
      <c r="E53" s="83"/>
      <c r="F53" s="83"/>
      <c r="G53" s="83"/>
      <c r="H53" s="83"/>
      <c r="I53" s="83"/>
      <c r="J53" s="84"/>
      <c r="K53" s="85"/>
      <c r="L53" s="86"/>
      <c r="M53" s="296"/>
      <c r="N53" s="297"/>
      <c r="O53" s="87"/>
      <c r="P53" s="20"/>
    </row>
    <row r="54" spans="2:16" ht="14.25">
      <c r="B54" s="4"/>
      <c r="C54" s="82"/>
      <c r="D54" s="83"/>
      <c r="E54" s="83"/>
      <c r="F54" s="83"/>
      <c r="G54" s="83"/>
      <c r="H54" s="83"/>
      <c r="I54" s="83"/>
      <c r="J54" s="84"/>
      <c r="K54" s="85"/>
      <c r="L54" s="86"/>
      <c r="M54" s="292"/>
      <c r="N54" s="293"/>
      <c r="O54" s="87"/>
      <c r="P54" s="20"/>
    </row>
    <row r="55" spans="2:16" ht="15" thickBot="1">
      <c r="B55" s="4"/>
      <c r="C55" s="284"/>
      <c r="D55" s="285"/>
      <c r="E55" s="285"/>
      <c r="F55" s="285"/>
      <c r="G55" s="285"/>
      <c r="H55" s="285"/>
      <c r="I55" s="285"/>
      <c r="J55" s="76"/>
      <c r="K55" s="77"/>
      <c r="L55" s="76"/>
      <c r="M55" s="286"/>
      <c r="N55" s="287"/>
      <c r="O55" s="78"/>
      <c r="P55" s="17"/>
    </row>
    <row r="56" spans="2:16" ht="15.75" thickBot="1">
      <c r="B56" s="4"/>
      <c r="C56" s="278" t="s">
        <v>58</v>
      </c>
      <c r="D56" s="279"/>
      <c r="E56" s="279"/>
      <c r="F56" s="279"/>
      <c r="G56" s="279"/>
      <c r="H56" s="279"/>
      <c r="I56" s="279"/>
      <c r="J56" s="279"/>
      <c r="K56" s="279"/>
      <c r="L56" s="279"/>
      <c r="M56" s="279"/>
      <c r="N56" s="280"/>
      <c r="O56" s="72"/>
      <c r="P56" s="17"/>
    </row>
    <row r="57" spans="2:16" ht="15" thickBot="1">
      <c r="B57" s="4"/>
      <c r="C57" s="54"/>
      <c r="D57" s="31"/>
      <c r="E57" s="31"/>
      <c r="F57" s="31"/>
      <c r="G57" s="31"/>
      <c r="H57" s="31"/>
      <c r="I57" s="31"/>
      <c r="J57" s="31"/>
      <c r="K57" s="31"/>
      <c r="L57" s="31"/>
      <c r="M57" s="31"/>
      <c r="N57" s="31"/>
      <c r="O57" s="55"/>
      <c r="P57" s="5"/>
    </row>
    <row r="58" spans="2:16" ht="15.75" thickBot="1">
      <c r="B58" s="4"/>
      <c r="C58" s="281" t="s">
        <v>72</v>
      </c>
      <c r="D58" s="282"/>
      <c r="E58" s="282"/>
      <c r="F58" s="282"/>
      <c r="G58" s="282"/>
      <c r="H58" s="282"/>
      <c r="I58" s="282"/>
      <c r="J58" s="282"/>
      <c r="K58" s="282"/>
      <c r="L58" s="282"/>
      <c r="M58" s="282"/>
      <c r="N58" s="283"/>
      <c r="O58" s="88"/>
      <c r="P58" s="21"/>
    </row>
    <row r="59" spans="2:16">
      <c r="B59" s="4"/>
      <c r="C59" s="303" t="s">
        <v>73</v>
      </c>
      <c r="D59" s="304"/>
      <c r="E59" s="304"/>
      <c r="F59" s="304"/>
      <c r="G59" s="304"/>
      <c r="H59" s="304"/>
      <c r="I59" s="304"/>
      <c r="J59" s="304"/>
      <c r="K59" s="304"/>
      <c r="L59" s="304"/>
      <c r="M59" s="304"/>
      <c r="N59" s="304"/>
      <c r="O59" s="305"/>
      <c r="P59" s="15"/>
    </row>
    <row r="60" spans="2:16">
      <c r="B60" s="4"/>
      <c r="C60" s="306"/>
      <c r="D60" s="307"/>
      <c r="E60" s="307"/>
      <c r="F60" s="307"/>
      <c r="G60" s="307"/>
      <c r="H60" s="307"/>
      <c r="I60" s="307"/>
      <c r="J60" s="307"/>
      <c r="K60" s="307"/>
      <c r="L60" s="307"/>
      <c r="M60" s="307"/>
      <c r="N60" s="307"/>
      <c r="O60" s="308"/>
      <c r="P60" s="15"/>
    </row>
    <row r="61" spans="2:16" ht="13.5" thickBot="1">
      <c r="B61" s="4"/>
      <c r="C61" s="309"/>
      <c r="D61" s="310"/>
      <c r="E61" s="310"/>
      <c r="F61" s="310"/>
      <c r="G61" s="310"/>
      <c r="H61" s="310"/>
      <c r="I61" s="310"/>
      <c r="J61" s="310"/>
      <c r="K61" s="310"/>
      <c r="L61" s="310"/>
      <c r="M61" s="310"/>
      <c r="N61" s="310"/>
      <c r="O61" s="311"/>
      <c r="P61" s="15"/>
    </row>
    <row r="62" spans="2:16" ht="15">
      <c r="B62" s="4"/>
      <c r="C62" s="288" t="s">
        <v>74</v>
      </c>
      <c r="D62" s="289"/>
      <c r="E62" s="289"/>
      <c r="F62" s="289"/>
      <c r="G62" s="289"/>
      <c r="H62" s="289"/>
      <c r="I62" s="289"/>
      <c r="J62" s="113"/>
      <c r="K62" s="114"/>
      <c r="L62" s="80" t="s">
        <v>75</v>
      </c>
      <c r="M62" s="290" t="s">
        <v>76</v>
      </c>
      <c r="N62" s="291"/>
      <c r="O62" s="81"/>
      <c r="P62" s="19"/>
    </row>
    <row r="63" spans="2:16" ht="14.25">
      <c r="B63" s="4"/>
      <c r="C63" s="272" t="s">
        <v>77</v>
      </c>
      <c r="D63" s="273"/>
      <c r="E63" s="273"/>
      <c r="F63" s="273"/>
      <c r="G63" s="273"/>
      <c r="H63" s="273"/>
      <c r="I63" s="273"/>
      <c r="J63" s="89"/>
      <c r="K63" s="90"/>
      <c r="L63" s="91"/>
      <c r="M63" s="274"/>
      <c r="N63" s="275"/>
      <c r="O63" s="92"/>
      <c r="P63" s="22"/>
    </row>
    <row r="64" spans="2:16" ht="14.25">
      <c r="B64" s="4"/>
      <c r="C64" s="63" t="s">
        <v>78</v>
      </c>
      <c r="D64" s="64"/>
      <c r="E64" s="64"/>
      <c r="F64" s="64"/>
      <c r="G64" s="64"/>
      <c r="H64" s="64"/>
      <c r="I64" s="64"/>
      <c r="J64" s="89"/>
      <c r="K64" s="90"/>
      <c r="L64" s="91"/>
      <c r="M64" s="274"/>
      <c r="N64" s="275"/>
      <c r="O64" s="92"/>
      <c r="P64" s="22"/>
    </row>
    <row r="65" spans="2:16" ht="15" thickBot="1">
      <c r="B65" s="4"/>
      <c r="C65" s="48" t="s">
        <v>79</v>
      </c>
      <c r="D65" s="49"/>
      <c r="E65" s="49"/>
      <c r="F65" s="49"/>
      <c r="G65" s="49"/>
      <c r="H65" s="49"/>
      <c r="I65" s="49"/>
      <c r="J65" s="93"/>
      <c r="K65" s="94"/>
      <c r="L65" s="91"/>
      <c r="M65" s="276"/>
      <c r="N65" s="277"/>
      <c r="O65" s="92"/>
      <c r="P65" s="22"/>
    </row>
    <row r="66" spans="2:16" ht="15.75" thickBot="1">
      <c r="B66" s="4"/>
      <c r="C66" s="278" t="s">
        <v>58</v>
      </c>
      <c r="D66" s="279"/>
      <c r="E66" s="279"/>
      <c r="F66" s="279"/>
      <c r="G66" s="279"/>
      <c r="H66" s="279"/>
      <c r="I66" s="279"/>
      <c r="J66" s="279"/>
      <c r="K66" s="279"/>
      <c r="L66" s="279"/>
      <c r="M66" s="279"/>
      <c r="N66" s="280"/>
      <c r="O66" s="95"/>
      <c r="P66" s="23"/>
    </row>
    <row r="67" spans="2:16" ht="15" thickBot="1">
      <c r="B67" s="4"/>
      <c r="C67" s="54"/>
      <c r="D67" s="31"/>
      <c r="E67" s="31"/>
      <c r="F67" s="31"/>
      <c r="G67" s="31"/>
      <c r="H67" s="31"/>
      <c r="I67" s="31"/>
      <c r="J67" s="31"/>
      <c r="K67" s="31"/>
      <c r="L67" s="31"/>
      <c r="M67" s="31"/>
      <c r="N67" s="31"/>
      <c r="O67" s="55"/>
      <c r="P67" s="5"/>
    </row>
    <row r="68" spans="2:16" ht="15.75" thickBot="1">
      <c r="B68" s="4"/>
      <c r="C68" s="281" t="s">
        <v>80</v>
      </c>
      <c r="D68" s="282"/>
      <c r="E68" s="282"/>
      <c r="F68" s="282"/>
      <c r="G68" s="282"/>
      <c r="H68" s="282"/>
      <c r="I68" s="282"/>
      <c r="J68" s="282"/>
      <c r="K68" s="282"/>
      <c r="L68" s="282"/>
      <c r="M68" s="282"/>
      <c r="N68" s="283"/>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81</v>
      </c>
      <c r="I70" s="97"/>
      <c r="J70" s="97"/>
      <c r="K70" s="97"/>
      <c r="L70" s="31"/>
      <c r="M70" s="31"/>
      <c r="N70" s="31"/>
      <c r="O70" s="55"/>
      <c r="P70" s="5"/>
    </row>
    <row r="71" spans="2:16" ht="15">
      <c r="B71" s="4"/>
      <c r="C71" s="54"/>
      <c r="D71" s="31"/>
      <c r="E71" s="31"/>
      <c r="F71" s="31"/>
      <c r="G71" s="31"/>
      <c r="H71" s="97" t="s">
        <v>82</v>
      </c>
      <c r="I71" s="31"/>
      <c r="J71" s="31"/>
      <c r="K71" s="31"/>
      <c r="L71" s="31"/>
      <c r="M71" s="31"/>
      <c r="N71" s="31"/>
      <c r="O71" s="55"/>
      <c r="P71" s="24"/>
    </row>
    <row r="72" spans="2:16" ht="15">
      <c r="B72" s="4"/>
      <c r="C72" s="54"/>
      <c r="D72" s="31"/>
      <c r="E72" s="31"/>
      <c r="F72" s="31"/>
      <c r="G72" s="31"/>
      <c r="H72" s="97" t="s">
        <v>83</v>
      </c>
      <c r="I72" s="31"/>
      <c r="J72" s="31"/>
      <c r="K72" s="31"/>
      <c r="L72" s="31"/>
      <c r="M72" s="31"/>
      <c r="N72" s="31"/>
      <c r="O72" s="55"/>
      <c r="P72" s="24"/>
    </row>
    <row r="73" spans="2:16" ht="14.25">
      <c r="B73" s="4"/>
      <c r="C73" s="40"/>
      <c r="D73" s="98"/>
      <c r="E73" s="98"/>
      <c r="F73" s="98"/>
      <c r="G73" s="98"/>
      <c r="H73" s="97" t="s">
        <v>84</v>
      </c>
      <c r="I73" s="98"/>
      <c r="J73" s="98"/>
      <c r="K73" s="98"/>
      <c r="L73" s="98"/>
      <c r="M73" s="98"/>
      <c r="N73" s="98"/>
      <c r="O73" s="99"/>
      <c r="P73" s="25"/>
    </row>
    <row r="74" spans="2:16" ht="14.25">
      <c r="B74" s="4"/>
      <c r="C74" s="54"/>
      <c r="D74" s="31"/>
      <c r="E74" s="31"/>
      <c r="F74" s="31"/>
      <c r="G74" s="31"/>
      <c r="H74" s="31" t="s">
        <v>85</v>
      </c>
      <c r="I74" s="31"/>
      <c r="J74" s="31"/>
      <c r="K74" s="31"/>
      <c r="L74" s="31"/>
      <c r="M74" s="31"/>
      <c r="N74" s="31"/>
      <c r="O74" s="55"/>
      <c r="P74" s="5"/>
    </row>
    <row r="75" spans="2:16" ht="15">
      <c r="B75" s="4"/>
      <c r="C75" s="100" t="s">
        <v>86</v>
      </c>
      <c r="D75" s="101"/>
      <c r="E75" s="101"/>
      <c r="F75" s="101"/>
      <c r="G75" s="101"/>
      <c r="H75" s="101"/>
      <c r="I75" s="101"/>
      <c r="J75" s="101"/>
      <c r="K75" s="101"/>
      <c r="L75" s="101"/>
      <c r="M75" s="101"/>
      <c r="N75" s="101"/>
      <c r="O75" s="102"/>
      <c r="P75" s="5"/>
    </row>
    <row r="76" spans="2:16" ht="14.25">
      <c r="B76" s="4"/>
      <c r="C76" s="269"/>
      <c r="D76" s="270"/>
      <c r="E76" s="270"/>
      <c r="F76" s="270"/>
      <c r="G76" s="270"/>
      <c r="H76" s="270"/>
      <c r="I76" s="270"/>
      <c r="J76" s="270"/>
      <c r="K76" s="270"/>
      <c r="L76" s="270"/>
      <c r="M76" s="270"/>
      <c r="N76" s="270"/>
      <c r="O76" s="271"/>
      <c r="P76" s="25"/>
    </row>
    <row r="77" spans="2:16" ht="14.25">
      <c r="B77" s="4"/>
      <c r="C77" s="269"/>
      <c r="D77" s="270"/>
      <c r="E77" s="270"/>
      <c r="F77" s="270"/>
      <c r="G77" s="270"/>
      <c r="H77" s="270"/>
      <c r="I77" s="270"/>
      <c r="J77" s="270"/>
      <c r="K77" s="270"/>
      <c r="L77" s="270"/>
      <c r="M77" s="270"/>
      <c r="N77" s="270"/>
      <c r="O77" s="271"/>
      <c r="P77" s="25"/>
    </row>
    <row r="78" spans="2:16" ht="14.25">
      <c r="B78" s="4"/>
      <c r="C78" s="40"/>
      <c r="D78" s="98"/>
      <c r="E78" s="98"/>
      <c r="F78" s="98"/>
      <c r="G78" s="98"/>
      <c r="H78" s="98"/>
      <c r="I78" s="98"/>
      <c r="J78" s="98"/>
      <c r="K78" s="98"/>
      <c r="L78" s="98"/>
      <c r="M78" s="98"/>
      <c r="N78" s="98"/>
      <c r="O78" s="99"/>
      <c r="P78" s="25"/>
    </row>
    <row r="79" spans="2:16" ht="15">
      <c r="B79" s="4"/>
      <c r="C79" s="103" t="s">
        <v>87</v>
      </c>
      <c r="D79" s="98"/>
      <c r="E79" s="98"/>
      <c r="F79" s="98"/>
      <c r="G79" s="98"/>
      <c r="H79" s="98"/>
      <c r="I79" s="98"/>
      <c r="J79" s="98"/>
      <c r="K79" s="98"/>
      <c r="L79" s="98"/>
      <c r="M79" s="98"/>
      <c r="N79" s="98"/>
      <c r="O79" s="99"/>
      <c r="P79" s="25"/>
    </row>
    <row r="80" spans="2:16" ht="12.75" customHeight="1">
      <c r="B80" s="4"/>
      <c r="C80" s="266" t="s">
        <v>88</v>
      </c>
      <c r="D80" s="267"/>
      <c r="E80" s="267"/>
      <c r="F80" s="267"/>
      <c r="G80" s="267"/>
      <c r="H80" s="267"/>
      <c r="I80" s="267"/>
      <c r="J80" s="267"/>
      <c r="K80" s="267"/>
      <c r="L80" s="267"/>
      <c r="M80" s="267"/>
      <c r="N80" s="267"/>
      <c r="O80" s="268"/>
      <c r="P80" s="26"/>
    </row>
    <row r="81" spans="2:16" ht="28.5" customHeight="1">
      <c r="B81" s="4"/>
      <c r="C81" s="266"/>
      <c r="D81" s="267"/>
      <c r="E81" s="267"/>
      <c r="F81" s="267"/>
      <c r="G81" s="267"/>
      <c r="H81" s="267"/>
      <c r="I81" s="267"/>
      <c r="J81" s="267"/>
      <c r="K81" s="267"/>
      <c r="L81" s="267"/>
      <c r="M81" s="267"/>
      <c r="N81" s="267"/>
      <c r="O81" s="268"/>
      <c r="P81" s="26"/>
    </row>
    <row r="82" spans="2:16" ht="13.35" customHeight="1">
      <c r="B82" s="4"/>
      <c r="C82" s="266" t="s">
        <v>89</v>
      </c>
      <c r="D82" s="267"/>
      <c r="E82" s="267"/>
      <c r="F82" s="267"/>
      <c r="G82" s="267"/>
      <c r="H82" s="267"/>
      <c r="I82" s="267"/>
      <c r="J82" s="267"/>
      <c r="K82" s="267"/>
      <c r="L82" s="267"/>
      <c r="M82" s="267"/>
      <c r="N82" s="267"/>
      <c r="O82" s="268"/>
      <c r="P82" s="26"/>
    </row>
    <row r="83" spans="2:16" ht="45" customHeight="1">
      <c r="B83" s="4"/>
      <c r="C83" s="266"/>
      <c r="D83" s="267"/>
      <c r="E83" s="267"/>
      <c r="F83" s="267"/>
      <c r="G83" s="267"/>
      <c r="H83" s="267"/>
      <c r="I83" s="267"/>
      <c r="J83" s="267"/>
      <c r="K83" s="267"/>
      <c r="L83" s="267"/>
      <c r="M83" s="267"/>
      <c r="N83" s="267"/>
      <c r="O83" s="268"/>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81</v>
      </c>
      <c r="I85" s="31"/>
      <c r="J85" s="31"/>
      <c r="K85" s="31"/>
      <c r="L85" s="31"/>
      <c r="M85" s="31"/>
      <c r="N85" s="31"/>
      <c r="O85" s="55"/>
      <c r="P85" s="5"/>
    </row>
    <row r="86" spans="2:16" ht="14.25">
      <c r="B86" s="4"/>
      <c r="C86" s="54"/>
      <c r="D86" s="31"/>
      <c r="E86" s="31"/>
      <c r="F86" s="31"/>
      <c r="G86" s="31"/>
      <c r="H86" s="31" t="s">
        <v>82</v>
      </c>
      <c r="I86" s="64"/>
      <c r="J86" s="64"/>
      <c r="K86" s="64"/>
      <c r="L86" s="31"/>
      <c r="M86" s="31"/>
      <c r="N86" s="31"/>
      <c r="O86" s="55"/>
      <c r="P86" s="5"/>
    </row>
    <row r="87" spans="2:16" ht="14.25">
      <c r="B87" s="4"/>
      <c r="C87" s="54"/>
      <c r="D87" s="31"/>
      <c r="E87" s="31"/>
      <c r="F87" s="31"/>
      <c r="G87" s="31"/>
      <c r="H87" s="31" t="s">
        <v>90</v>
      </c>
      <c r="I87" s="104"/>
      <c r="J87" s="104"/>
      <c r="K87" s="104"/>
      <c r="L87" s="31"/>
      <c r="M87" s="31"/>
      <c r="N87" s="31"/>
      <c r="O87" s="55"/>
      <c r="P87" s="5"/>
    </row>
    <row r="88" spans="2:16" ht="14.25">
      <c r="B88" s="4"/>
      <c r="C88" s="105"/>
      <c r="D88" s="98"/>
      <c r="E88" s="98"/>
      <c r="F88" s="98"/>
      <c r="G88" s="98"/>
      <c r="H88" s="31" t="s">
        <v>91</v>
      </c>
      <c r="I88" s="31"/>
      <c r="J88" s="31"/>
      <c r="K88" s="31"/>
      <c r="L88" s="98"/>
      <c r="M88" s="98"/>
      <c r="N88" s="98"/>
      <c r="O88" s="99"/>
      <c r="P88" s="25"/>
    </row>
    <row r="89" spans="2:16" ht="18.75" customHeight="1" thickBot="1">
      <c r="B89" s="4"/>
      <c r="C89" s="262"/>
      <c r="D89" s="263"/>
      <c r="E89" s="263"/>
      <c r="F89" s="77"/>
      <c r="G89" s="77"/>
      <c r="H89" s="77"/>
      <c r="I89" s="77"/>
      <c r="J89" s="77"/>
      <c r="K89" s="260"/>
      <c r="L89" s="260"/>
      <c r="M89" s="260"/>
      <c r="N89" s="260"/>
      <c r="O89" s="261"/>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 Porras</cp:lastModifiedBy>
  <cp:revision/>
  <dcterms:created xsi:type="dcterms:W3CDTF">2006-06-27T16:47:25Z</dcterms:created>
  <dcterms:modified xsi:type="dcterms:W3CDTF">2026-04-22T21:52:22Z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